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uawei\Downloads\"/>
    </mc:Choice>
  </mc:AlternateContent>
  <xr:revisionPtr revIDLastSave="0" documentId="13_ncr:1_{CBBFAD70-DBEB-482B-B0AF-8A89A25C4BBC}" xr6:coauthVersionLast="47" xr6:coauthVersionMax="47" xr10:uidLastSave="{00000000-0000-0000-0000-000000000000}"/>
  <bookViews>
    <workbookView xWindow="-108" yWindow="-108" windowWidth="23256" windowHeight="12456" activeTab="5" xr2:uid="{76EF7F9F-5C72-4637-A079-2F4E1BB2AD9E}"/>
  </bookViews>
  <sheets>
    <sheet name="GRUPO 3" sheetId="11" state="hidden" r:id="rId1"/>
    <sheet name="GRUPO 1" sheetId="10" state="hidden" r:id="rId2"/>
    <sheet name="FICHA TECNICA" sheetId="12" r:id="rId3"/>
    <sheet name="PRECIOS 2025 VS 2026" sheetId="9" state="hidden" r:id="rId4"/>
    <sheet name="PRESUPUESTO" sheetId="8" state="hidden" r:id="rId5"/>
    <sheet name="OFERTA ECONOMICA" sheetId="18" r:id="rId6"/>
    <sheet name="SERVICIOS" sheetId="2" state="hidden" r:id="rId7"/>
    <sheet name="BOMBAS " sheetId="3" state="hidden" r:id="rId8"/>
    <sheet name="M8-M9" sheetId="6" state="hidden" r:id="rId9"/>
    <sheet name="M2" sheetId="4" state="hidden" r:id="rId10"/>
    <sheet name="M4-M5-M6" sheetId="5" state="hidden" r:id="rId11"/>
    <sheet name="INSUMOS TALLER" sheetId="7" state="hidden" r:id="rId12"/>
  </sheets>
  <definedNames>
    <definedName name="_xlnm._FilterDatabase" localSheetId="1" hidden="1">'GRUPO 1'!$B$3:$G$543</definedName>
    <definedName name="_xlnm._FilterDatabase" localSheetId="0" hidden="1">'GRUPO 3'!$B$3:$G$1386</definedName>
    <definedName name="_xlnm._FilterDatabase" localSheetId="11" hidden="1">'INSUMOS TALLER'!$A$1:$A$17</definedName>
    <definedName name="_xlnm._FilterDatabase" localSheetId="9" hidden="1">'M2'!#REF!</definedName>
    <definedName name="_xlnm._FilterDatabase" localSheetId="3" hidden="1">'PRECIOS 2025 VS 2026'!$A$3:$H$1477</definedName>
    <definedName name="_xlnm._FilterDatabase" localSheetId="4" hidden="1">PRESUPUESTO!$Q$1:$V$626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8" l="1"/>
  <c r="Y4" i="8"/>
  <c r="Y5" i="8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19" i="8"/>
  <c r="Y20" i="8"/>
  <c r="Y21" i="8"/>
  <c r="Y22" i="8"/>
  <c r="Y23" i="8"/>
  <c r="Y24" i="8"/>
  <c r="Y25" i="8"/>
  <c r="Y26" i="8"/>
  <c r="Y27" i="8"/>
  <c r="Y28" i="8"/>
  <c r="Y29" i="8"/>
  <c r="Y30" i="8"/>
  <c r="Y31" i="8"/>
  <c r="Y32" i="8"/>
  <c r="Y33" i="8"/>
  <c r="Y34" i="8"/>
  <c r="Y35" i="8"/>
  <c r="Y36" i="8"/>
  <c r="Y37" i="8"/>
  <c r="Y38" i="8"/>
  <c r="Y39" i="8"/>
  <c r="Y40" i="8"/>
  <c r="Y41" i="8"/>
  <c r="Y42" i="8"/>
  <c r="Y43" i="8"/>
  <c r="Y44" i="8"/>
  <c r="Y45" i="8"/>
  <c r="Y46" i="8"/>
  <c r="Y47" i="8"/>
  <c r="Y48" i="8"/>
  <c r="Y49" i="8"/>
  <c r="Y50" i="8"/>
  <c r="Y51" i="8"/>
  <c r="Y52" i="8"/>
  <c r="Y53" i="8"/>
  <c r="Y54" i="8"/>
  <c r="Y55" i="8"/>
  <c r="Y56" i="8"/>
  <c r="Y57" i="8"/>
  <c r="Y58" i="8"/>
  <c r="Y59" i="8"/>
  <c r="Y60" i="8"/>
  <c r="Y61" i="8"/>
  <c r="Y62" i="8"/>
  <c r="Y63" i="8"/>
  <c r="Y64" i="8"/>
  <c r="Y65" i="8"/>
  <c r="Y66" i="8"/>
  <c r="Y67" i="8"/>
  <c r="Y68" i="8"/>
  <c r="Y69" i="8"/>
  <c r="Y70" i="8"/>
  <c r="Y71" i="8"/>
  <c r="Y72" i="8"/>
  <c r="Y73" i="8"/>
  <c r="Y74" i="8"/>
  <c r="Y75" i="8"/>
  <c r="Y76" i="8"/>
  <c r="Y77" i="8"/>
  <c r="Y78" i="8"/>
  <c r="Y79" i="8"/>
  <c r="Y80" i="8"/>
  <c r="Y81" i="8"/>
  <c r="Y82" i="8"/>
  <c r="Y83" i="8"/>
  <c r="Y84" i="8"/>
  <c r="Y85" i="8"/>
  <c r="Y86" i="8"/>
  <c r="Y87" i="8"/>
  <c r="Y88" i="8"/>
  <c r="Y89" i="8"/>
  <c r="Y90" i="8"/>
  <c r="Y91" i="8"/>
  <c r="Y92" i="8"/>
  <c r="Y93" i="8"/>
  <c r="Y94" i="8"/>
  <c r="Y95" i="8"/>
  <c r="Y96" i="8"/>
  <c r="Y97" i="8"/>
  <c r="Y98" i="8"/>
  <c r="Y99" i="8"/>
  <c r="Y100" i="8"/>
  <c r="Y101" i="8"/>
  <c r="Y102" i="8"/>
  <c r="Y103" i="8"/>
  <c r="Y104" i="8"/>
  <c r="Y105" i="8"/>
  <c r="Y106" i="8"/>
  <c r="Y107" i="8"/>
  <c r="Y108" i="8"/>
  <c r="Y109" i="8"/>
  <c r="Y110" i="8"/>
  <c r="Y111" i="8"/>
  <c r="Y112" i="8"/>
  <c r="Y113" i="8"/>
  <c r="Y114" i="8"/>
  <c r="Y115" i="8"/>
  <c r="Y116" i="8"/>
  <c r="Y117" i="8"/>
  <c r="Y118" i="8"/>
  <c r="Y119" i="8"/>
  <c r="Y120" i="8"/>
  <c r="Y121" i="8"/>
  <c r="Y122" i="8"/>
  <c r="Y123" i="8"/>
  <c r="Y124" i="8"/>
  <c r="Y125" i="8"/>
  <c r="Y126" i="8"/>
  <c r="Y127" i="8"/>
  <c r="Y128" i="8"/>
  <c r="Y129" i="8"/>
  <c r="Y130" i="8"/>
  <c r="Y131" i="8"/>
  <c r="Y132" i="8"/>
  <c r="Y133" i="8"/>
  <c r="Y134" i="8"/>
  <c r="Y135" i="8"/>
  <c r="Y136" i="8"/>
  <c r="Y137" i="8"/>
  <c r="Y138" i="8"/>
  <c r="Y139" i="8"/>
  <c r="Y140" i="8"/>
  <c r="Y141" i="8"/>
  <c r="Y142" i="8"/>
  <c r="Y143" i="8"/>
  <c r="Y144" i="8"/>
  <c r="Y145" i="8"/>
  <c r="Y146" i="8"/>
  <c r="Y147" i="8"/>
  <c r="Y148" i="8"/>
  <c r="Y149" i="8"/>
  <c r="Y150" i="8"/>
  <c r="Y151" i="8"/>
  <c r="Y152" i="8"/>
  <c r="Y153" i="8"/>
  <c r="Y154" i="8"/>
  <c r="Y155" i="8"/>
  <c r="Y156" i="8"/>
  <c r="Y157" i="8"/>
  <c r="Y158" i="8"/>
  <c r="Y159" i="8"/>
  <c r="Y160" i="8"/>
  <c r="Y161" i="8"/>
  <c r="Y162" i="8"/>
  <c r="Y163" i="8"/>
  <c r="Y164" i="8"/>
  <c r="Y165" i="8"/>
  <c r="Y166" i="8"/>
  <c r="Y167" i="8"/>
  <c r="Y168" i="8"/>
  <c r="Y169" i="8"/>
  <c r="Y170" i="8"/>
  <c r="Y171" i="8"/>
  <c r="Y172" i="8"/>
  <c r="Y173" i="8"/>
  <c r="Y174" i="8"/>
  <c r="Y175" i="8"/>
  <c r="Y176" i="8"/>
  <c r="Y177" i="8"/>
  <c r="Y178" i="8"/>
  <c r="Y179" i="8"/>
  <c r="Y180" i="8"/>
  <c r="Y181" i="8"/>
  <c r="Y182" i="8"/>
  <c r="Y183" i="8"/>
  <c r="Y184" i="8"/>
  <c r="Y185" i="8"/>
  <c r="Y186" i="8"/>
  <c r="Y187" i="8"/>
  <c r="Y188" i="8"/>
  <c r="Y189" i="8"/>
  <c r="Y190" i="8"/>
  <c r="Y191" i="8"/>
  <c r="Y192" i="8"/>
  <c r="Y193" i="8"/>
  <c r="Y194" i="8"/>
  <c r="Y195" i="8"/>
  <c r="Y196" i="8"/>
  <c r="Y197" i="8"/>
  <c r="Y198" i="8"/>
  <c r="Y199" i="8"/>
  <c r="Y200" i="8"/>
  <c r="Y201" i="8"/>
  <c r="Y202" i="8"/>
  <c r="Y203" i="8"/>
  <c r="Y204" i="8"/>
  <c r="Y205" i="8"/>
  <c r="Y206" i="8"/>
  <c r="Y207" i="8"/>
  <c r="Y208" i="8"/>
  <c r="Y209" i="8"/>
  <c r="Y210" i="8"/>
  <c r="Y211" i="8"/>
  <c r="Y212" i="8"/>
  <c r="Y213" i="8"/>
  <c r="Y214" i="8"/>
  <c r="Y215" i="8"/>
  <c r="Y216" i="8"/>
  <c r="Y217" i="8"/>
  <c r="Y218" i="8"/>
  <c r="Y219" i="8"/>
  <c r="Y220" i="8"/>
  <c r="Y221" i="8"/>
  <c r="Y222" i="8"/>
  <c r="Y223" i="8"/>
  <c r="Y224" i="8"/>
  <c r="Y225" i="8"/>
  <c r="Y226" i="8"/>
  <c r="Y227" i="8"/>
  <c r="Y228" i="8"/>
  <c r="Y229" i="8"/>
  <c r="Y230" i="8"/>
  <c r="Y231" i="8"/>
  <c r="Y232" i="8"/>
  <c r="Y233" i="8"/>
  <c r="Y234" i="8"/>
  <c r="Y235" i="8"/>
  <c r="Y236" i="8"/>
  <c r="Y237" i="8"/>
  <c r="Y238" i="8"/>
  <c r="Y239" i="8"/>
  <c r="Y240" i="8"/>
  <c r="Y241" i="8"/>
  <c r="Y242" i="8"/>
  <c r="Y243" i="8"/>
  <c r="Y244" i="8"/>
  <c r="Y245" i="8"/>
  <c r="Y246" i="8"/>
  <c r="Y247" i="8"/>
  <c r="Y248" i="8"/>
  <c r="Y249" i="8"/>
  <c r="Y250" i="8"/>
  <c r="Y251" i="8"/>
  <c r="Y252" i="8"/>
  <c r="Y253" i="8"/>
  <c r="Y254" i="8"/>
  <c r="Y255" i="8"/>
  <c r="Y256" i="8"/>
  <c r="Y257" i="8"/>
  <c r="Y258" i="8"/>
  <c r="Y259" i="8"/>
  <c r="Y260" i="8"/>
  <c r="Y261" i="8"/>
  <c r="Y262" i="8"/>
  <c r="Y263" i="8"/>
  <c r="Y264" i="8"/>
  <c r="Y265" i="8"/>
  <c r="Y266" i="8"/>
  <c r="Y267" i="8"/>
  <c r="Y268" i="8"/>
  <c r="Y269" i="8"/>
  <c r="Y270" i="8"/>
  <c r="Y271" i="8"/>
  <c r="Y272" i="8"/>
  <c r="Y273" i="8"/>
  <c r="Y274" i="8"/>
  <c r="Y275" i="8"/>
  <c r="Y276" i="8"/>
  <c r="Y277" i="8"/>
  <c r="Y278" i="8"/>
  <c r="Y279" i="8"/>
  <c r="Y280" i="8"/>
  <c r="Y281" i="8"/>
  <c r="Y282" i="8"/>
  <c r="Y283" i="8"/>
  <c r="Y284" i="8"/>
  <c r="Y285" i="8"/>
  <c r="Y286" i="8"/>
  <c r="Y287" i="8"/>
  <c r="Y288" i="8"/>
  <c r="Y289" i="8"/>
  <c r="Y290" i="8"/>
  <c r="Y291" i="8"/>
  <c r="Y292" i="8"/>
  <c r="Y293" i="8"/>
  <c r="Y294" i="8"/>
  <c r="Y295" i="8"/>
  <c r="Y296" i="8"/>
  <c r="Y297" i="8"/>
  <c r="Y298" i="8"/>
  <c r="Y299" i="8"/>
  <c r="Y300" i="8"/>
  <c r="Y301" i="8"/>
  <c r="Y302" i="8"/>
  <c r="Y303" i="8"/>
  <c r="Y304" i="8"/>
  <c r="Y305" i="8"/>
  <c r="Y306" i="8"/>
  <c r="Y307" i="8"/>
  <c r="Y308" i="8"/>
  <c r="Y309" i="8"/>
  <c r="Y310" i="8"/>
  <c r="Y311" i="8"/>
  <c r="Y312" i="8"/>
  <c r="Y313" i="8"/>
  <c r="Y314" i="8"/>
  <c r="Y315" i="8"/>
  <c r="Y316" i="8"/>
  <c r="Y317" i="8"/>
  <c r="Y318" i="8"/>
  <c r="Y319" i="8"/>
  <c r="Y320" i="8"/>
  <c r="Y321" i="8"/>
  <c r="Y322" i="8"/>
  <c r="Y323" i="8"/>
  <c r="Y324" i="8"/>
  <c r="Y325" i="8"/>
  <c r="Y326" i="8"/>
  <c r="Y327" i="8"/>
  <c r="Y328" i="8"/>
  <c r="Y329" i="8"/>
  <c r="Y330" i="8"/>
  <c r="Y331" i="8"/>
  <c r="Y332" i="8"/>
  <c r="Y333" i="8"/>
  <c r="Y334" i="8"/>
  <c r="Y335" i="8"/>
  <c r="Y336" i="8"/>
  <c r="Y337" i="8"/>
  <c r="Y338" i="8"/>
  <c r="Y339" i="8"/>
  <c r="Y340" i="8"/>
  <c r="Y341" i="8"/>
  <c r="Y342" i="8"/>
  <c r="Y343" i="8"/>
  <c r="Y344" i="8"/>
  <c r="Y345" i="8"/>
  <c r="Y346" i="8"/>
  <c r="Y347" i="8"/>
  <c r="Y348" i="8"/>
  <c r="Y349" i="8"/>
  <c r="Y350" i="8"/>
  <c r="Y351" i="8"/>
  <c r="Y352" i="8"/>
  <c r="Y353" i="8"/>
  <c r="Y354" i="8"/>
  <c r="Y355" i="8"/>
  <c r="Y356" i="8"/>
  <c r="Y357" i="8"/>
  <c r="Y358" i="8"/>
  <c r="Y359" i="8"/>
  <c r="Y360" i="8"/>
  <c r="Y361" i="8"/>
  <c r="Y362" i="8"/>
  <c r="Y363" i="8"/>
  <c r="Y364" i="8"/>
  <c r="Y365" i="8"/>
  <c r="Y366" i="8"/>
  <c r="Y367" i="8"/>
  <c r="Y368" i="8"/>
  <c r="Y369" i="8"/>
  <c r="Y370" i="8"/>
  <c r="Y371" i="8"/>
  <c r="Y372" i="8"/>
  <c r="Y373" i="8"/>
  <c r="Y374" i="8"/>
  <c r="Y375" i="8"/>
  <c r="Y376" i="8"/>
  <c r="Y377" i="8"/>
  <c r="Y378" i="8"/>
  <c r="Y379" i="8"/>
  <c r="Y380" i="8"/>
  <c r="Y381" i="8"/>
  <c r="Y382" i="8"/>
  <c r="Y383" i="8"/>
  <c r="Y384" i="8"/>
  <c r="Y385" i="8"/>
  <c r="Y386" i="8"/>
  <c r="Y387" i="8"/>
  <c r="Y388" i="8"/>
  <c r="Y389" i="8"/>
  <c r="Y390" i="8"/>
  <c r="Y391" i="8"/>
  <c r="Y392" i="8"/>
  <c r="Y393" i="8"/>
  <c r="Y394" i="8"/>
  <c r="Y395" i="8"/>
  <c r="Y396" i="8"/>
  <c r="Y397" i="8"/>
  <c r="Y398" i="8"/>
  <c r="Y399" i="8"/>
  <c r="Y400" i="8"/>
  <c r="Y401" i="8"/>
  <c r="Y402" i="8"/>
  <c r="Y403" i="8"/>
  <c r="Y404" i="8"/>
  <c r="Y405" i="8"/>
  <c r="Y406" i="8"/>
  <c r="Y407" i="8"/>
  <c r="Y408" i="8"/>
  <c r="Y409" i="8"/>
  <c r="Y410" i="8"/>
  <c r="Y411" i="8"/>
  <c r="Y412" i="8"/>
  <c r="Y413" i="8"/>
  <c r="Y414" i="8"/>
  <c r="Y415" i="8"/>
  <c r="Y416" i="8"/>
  <c r="Y417" i="8"/>
  <c r="Y418" i="8"/>
  <c r="Y419" i="8"/>
  <c r="Y420" i="8"/>
  <c r="Y421" i="8"/>
  <c r="Y422" i="8"/>
  <c r="Y423" i="8"/>
  <c r="Y424" i="8"/>
  <c r="Y425" i="8"/>
  <c r="Y426" i="8"/>
  <c r="Y427" i="8"/>
  <c r="Y428" i="8"/>
  <c r="Y429" i="8"/>
  <c r="Y430" i="8"/>
  <c r="Y431" i="8"/>
  <c r="Y432" i="8"/>
  <c r="Y433" i="8"/>
  <c r="Y434" i="8"/>
  <c r="Y435" i="8"/>
  <c r="Y436" i="8"/>
  <c r="Y437" i="8"/>
  <c r="Y438" i="8"/>
  <c r="Y439" i="8"/>
  <c r="Y440" i="8"/>
  <c r="Y441" i="8"/>
  <c r="Y442" i="8"/>
  <c r="Y443" i="8"/>
  <c r="Y444" i="8"/>
  <c r="Y445" i="8"/>
  <c r="Y446" i="8"/>
  <c r="Y447" i="8"/>
  <c r="Y448" i="8"/>
  <c r="Y449" i="8"/>
  <c r="Y450" i="8"/>
  <c r="Y451" i="8"/>
  <c r="Y452" i="8"/>
  <c r="Y453" i="8"/>
  <c r="Y454" i="8"/>
  <c r="Y455" i="8"/>
  <c r="Y456" i="8"/>
  <c r="Y457" i="8"/>
  <c r="Y458" i="8"/>
  <c r="Y459" i="8"/>
  <c r="Y460" i="8"/>
  <c r="Y461" i="8"/>
  <c r="Y462" i="8"/>
  <c r="Y463" i="8"/>
  <c r="Y464" i="8"/>
  <c r="Y465" i="8"/>
  <c r="Y466" i="8"/>
  <c r="Y467" i="8"/>
  <c r="Y468" i="8"/>
  <c r="Y469" i="8"/>
  <c r="Y470" i="8"/>
  <c r="Y471" i="8"/>
  <c r="Y472" i="8"/>
  <c r="Y473" i="8"/>
  <c r="Y474" i="8"/>
  <c r="Y475" i="8"/>
  <c r="Y476" i="8"/>
  <c r="Y477" i="8"/>
  <c r="Y478" i="8"/>
  <c r="Y479" i="8"/>
  <c r="Y480" i="8"/>
  <c r="Y481" i="8"/>
  <c r="Y482" i="8"/>
  <c r="Y483" i="8"/>
  <c r="Y484" i="8"/>
  <c r="Y485" i="8"/>
  <c r="Y486" i="8"/>
  <c r="Y487" i="8"/>
  <c r="Y488" i="8"/>
  <c r="Y489" i="8"/>
  <c r="Y490" i="8"/>
  <c r="Y491" i="8"/>
  <c r="Y492" i="8"/>
  <c r="Y493" i="8"/>
  <c r="Y494" i="8"/>
  <c r="Y495" i="8"/>
  <c r="Y496" i="8"/>
  <c r="Y497" i="8"/>
  <c r="Y498" i="8"/>
  <c r="Y499" i="8"/>
  <c r="Y500" i="8"/>
  <c r="Y501" i="8"/>
  <c r="Y502" i="8"/>
  <c r="Y503" i="8"/>
  <c r="Y504" i="8"/>
  <c r="Y505" i="8"/>
  <c r="Y506" i="8"/>
  <c r="Y507" i="8"/>
  <c r="Y508" i="8"/>
  <c r="Y509" i="8"/>
  <c r="Y510" i="8"/>
  <c r="Y511" i="8"/>
  <c r="Y512" i="8"/>
  <c r="Y513" i="8"/>
  <c r="Y514" i="8"/>
  <c r="Y515" i="8"/>
  <c r="Y516" i="8"/>
  <c r="Y517" i="8"/>
  <c r="Y518" i="8"/>
  <c r="Y519" i="8"/>
  <c r="Y520" i="8"/>
  <c r="Y521" i="8"/>
  <c r="Y522" i="8"/>
  <c r="Y523" i="8"/>
  <c r="Y524" i="8"/>
  <c r="Y525" i="8"/>
  <c r="Y526" i="8"/>
  <c r="Y527" i="8"/>
  <c r="Y528" i="8"/>
  <c r="Y529" i="8"/>
  <c r="Y530" i="8"/>
  <c r="Y531" i="8"/>
  <c r="Y532" i="8"/>
  <c r="Y533" i="8"/>
  <c r="Y534" i="8"/>
  <c r="Y535" i="8"/>
  <c r="Y536" i="8"/>
  <c r="Y537" i="8"/>
  <c r="Y538" i="8"/>
  <c r="Y539" i="8"/>
  <c r="Y540" i="8"/>
  <c r="Y541" i="8"/>
  <c r="Y542" i="8"/>
  <c r="Y543" i="8"/>
  <c r="Y544" i="8"/>
  <c r="Y545" i="8"/>
  <c r="Y546" i="8"/>
  <c r="Y547" i="8"/>
  <c r="Y548" i="8"/>
  <c r="Y549" i="8"/>
  <c r="Y550" i="8"/>
  <c r="Y551" i="8"/>
  <c r="Y552" i="8"/>
  <c r="Y553" i="8"/>
  <c r="Y554" i="8"/>
  <c r="Y555" i="8"/>
  <c r="Y556" i="8"/>
  <c r="Y557" i="8"/>
  <c r="Y558" i="8"/>
  <c r="Y559" i="8"/>
  <c r="Y560" i="8"/>
  <c r="Y561" i="8"/>
  <c r="Y562" i="8"/>
  <c r="Y563" i="8"/>
  <c r="Y564" i="8"/>
  <c r="Y565" i="8"/>
  <c r="Y566" i="8"/>
  <c r="Y567" i="8"/>
  <c r="Y568" i="8"/>
  <c r="Y569" i="8"/>
  <c r="Y570" i="8"/>
  <c r="Y571" i="8"/>
  <c r="Y572" i="8"/>
  <c r="Y573" i="8"/>
  <c r="Y574" i="8"/>
  <c r="Y575" i="8"/>
  <c r="Y576" i="8"/>
  <c r="Y577" i="8"/>
  <c r="Y578" i="8"/>
  <c r="Y579" i="8"/>
  <c r="Y580" i="8"/>
  <c r="Y581" i="8"/>
  <c r="Y582" i="8"/>
  <c r="Y583" i="8"/>
  <c r="Y584" i="8"/>
  <c r="Y585" i="8"/>
  <c r="Y586" i="8"/>
  <c r="Y587" i="8"/>
  <c r="Y588" i="8"/>
  <c r="Y589" i="8"/>
  <c r="Y590" i="8"/>
  <c r="Y591" i="8"/>
  <c r="Y592" i="8"/>
  <c r="Y593" i="8"/>
  <c r="Y594" i="8"/>
  <c r="Y595" i="8"/>
  <c r="Y596" i="8"/>
  <c r="Y597" i="8"/>
  <c r="Y598" i="8"/>
  <c r="Y599" i="8"/>
  <c r="Y600" i="8"/>
  <c r="Y601" i="8"/>
  <c r="Y602" i="8"/>
  <c r="Y603" i="8"/>
  <c r="Y604" i="8"/>
  <c r="Y605" i="8"/>
  <c r="Y606" i="8"/>
  <c r="Y607" i="8"/>
  <c r="Y608" i="8"/>
  <c r="Y609" i="8"/>
  <c r="Y610" i="8"/>
  <c r="Y611" i="8"/>
  <c r="Y612" i="8"/>
  <c r="Y613" i="8"/>
  <c r="Y614" i="8"/>
  <c r="Y615" i="8"/>
  <c r="Y616" i="8"/>
  <c r="Y617" i="8"/>
  <c r="Y618" i="8"/>
  <c r="Y619" i="8"/>
  <c r="Y620" i="8"/>
  <c r="Y621" i="8"/>
  <c r="Y622" i="8"/>
  <c r="Y623" i="8"/>
  <c r="Y624" i="8"/>
  <c r="Y625" i="8"/>
  <c r="Y626" i="8"/>
  <c r="Y2" i="8"/>
  <c r="X3" i="8"/>
  <c r="X4" i="8"/>
  <c r="X5" i="8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X44" i="8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X62" i="8"/>
  <c r="X63" i="8"/>
  <c r="X64" i="8"/>
  <c r="X65" i="8"/>
  <c r="X66" i="8"/>
  <c r="X67" i="8"/>
  <c r="X68" i="8"/>
  <c r="X69" i="8"/>
  <c r="X70" i="8"/>
  <c r="X71" i="8"/>
  <c r="X72" i="8"/>
  <c r="X73" i="8"/>
  <c r="X74" i="8"/>
  <c r="X75" i="8"/>
  <c r="X76" i="8"/>
  <c r="X77" i="8"/>
  <c r="X78" i="8"/>
  <c r="X79" i="8"/>
  <c r="X80" i="8"/>
  <c r="X81" i="8"/>
  <c r="X82" i="8"/>
  <c r="X83" i="8"/>
  <c r="X84" i="8"/>
  <c r="X85" i="8"/>
  <c r="X86" i="8"/>
  <c r="X87" i="8"/>
  <c r="X88" i="8"/>
  <c r="X89" i="8"/>
  <c r="X90" i="8"/>
  <c r="X91" i="8"/>
  <c r="X92" i="8"/>
  <c r="X93" i="8"/>
  <c r="X94" i="8"/>
  <c r="X95" i="8"/>
  <c r="X96" i="8"/>
  <c r="X97" i="8"/>
  <c r="X98" i="8"/>
  <c r="X99" i="8"/>
  <c r="X100" i="8"/>
  <c r="X101" i="8"/>
  <c r="X102" i="8"/>
  <c r="X103" i="8"/>
  <c r="X104" i="8"/>
  <c r="X105" i="8"/>
  <c r="X106" i="8"/>
  <c r="X107" i="8"/>
  <c r="X108" i="8"/>
  <c r="X109" i="8"/>
  <c r="X110" i="8"/>
  <c r="X111" i="8"/>
  <c r="X112" i="8"/>
  <c r="X113" i="8"/>
  <c r="X114" i="8"/>
  <c r="X115" i="8"/>
  <c r="X116" i="8"/>
  <c r="X117" i="8"/>
  <c r="X118" i="8"/>
  <c r="X119" i="8"/>
  <c r="X120" i="8"/>
  <c r="X121" i="8"/>
  <c r="X122" i="8"/>
  <c r="X123" i="8"/>
  <c r="X124" i="8"/>
  <c r="X125" i="8"/>
  <c r="X126" i="8"/>
  <c r="X127" i="8"/>
  <c r="X128" i="8"/>
  <c r="X129" i="8"/>
  <c r="X130" i="8"/>
  <c r="X131" i="8"/>
  <c r="X132" i="8"/>
  <c r="X133" i="8"/>
  <c r="X134" i="8"/>
  <c r="X135" i="8"/>
  <c r="X136" i="8"/>
  <c r="X137" i="8"/>
  <c r="X138" i="8"/>
  <c r="X139" i="8"/>
  <c r="X140" i="8"/>
  <c r="X141" i="8"/>
  <c r="X142" i="8"/>
  <c r="X143" i="8"/>
  <c r="X144" i="8"/>
  <c r="X145" i="8"/>
  <c r="X146" i="8"/>
  <c r="X147" i="8"/>
  <c r="X148" i="8"/>
  <c r="X149" i="8"/>
  <c r="X150" i="8"/>
  <c r="X151" i="8"/>
  <c r="X152" i="8"/>
  <c r="X153" i="8"/>
  <c r="X154" i="8"/>
  <c r="X155" i="8"/>
  <c r="X156" i="8"/>
  <c r="X157" i="8"/>
  <c r="X158" i="8"/>
  <c r="X159" i="8"/>
  <c r="X160" i="8"/>
  <c r="X161" i="8"/>
  <c r="X162" i="8"/>
  <c r="X163" i="8"/>
  <c r="X164" i="8"/>
  <c r="X165" i="8"/>
  <c r="X166" i="8"/>
  <c r="X167" i="8"/>
  <c r="X168" i="8"/>
  <c r="X169" i="8"/>
  <c r="X170" i="8"/>
  <c r="X171" i="8"/>
  <c r="X172" i="8"/>
  <c r="X173" i="8"/>
  <c r="X174" i="8"/>
  <c r="X175" i="8"/>
  <c r="X176" i="8"/>
  <c r="X177" i="8"/>
  <c r="X178" i="8"/>
  <c r="X179" i="8"/>
  <c r="X180" i="8"/>
  <c r="X181" i="8"/>
  <c r="X182" i="8"/>
  <c r="X183" i="8"/>
  <c r="X184" i="8"/>
  <c r="X185" i="8"/>
  <c r="X186" i="8"/>
  <c r="X187" i="8"/>
  <c r="X188" i="8"/>
  <c r="X189" i="8"/>
  <c r="X190" i="8"/>
  <c r="X191" i="8"/>
  <c r="X192" i="8"/>
  <c r="X193" i="8"/>
  <c r="X194" i="8"/>
  <c r="X195" i="8"/>
  <c r="X196" i="8"/>
  <c r="X197" i="8"/>
  <c r="X198" i="8"/>
  <c r="X199" i="8"/>
  <c r="X200" i="8"/>
  <c r="X201" i="8"/>
  <c r="X202" i="8"/>
  <c r="X203" i="8"/>
  <c r="X204" i="8"/>
  <c r="X205" i="8"/>
  <c r="X206" i="8"/>
  <c r="X207" i="8"/>
  <c r="X208" i="8"/>
  <c r="X209" i="8"/>
  <c r="X210" i="8"/>
  <c r="X211" i="8"/>
  <c r="X212" i="8"/>
  <c r="X213" i="8"/>
  <c r="X214" i="8"/>
  <c r="X215" i="8"/>
  <c r="X216" i="8"/>
  <c r="X217" i="8"/>
  <c r="X218" i="8"/>
  <c r="X219" i="8"/>
  <c r="X220" i="8"/>
  <c r="X221" i="8"/>
  <c r="X222" i="8"/>
  <c r="X223" i="8"/>
  <c r="X224" i="8"/>
  <c r="X225" i="8"/>
  <c r="X226" i="8"/>
  <c r="X227" i="8"/>
  <c r="X228" i="8"/>
  <c r="X229" i="8"/>
  <c r="X230" i="8"/>
  <c r="X231" i="8"/>
  <c r="X232" i="8"/>
  <c r="X233" i="8"/>
  <c r="X234" i="8"/>
  <c r="X235" i="8"/>
  <c r="X236" i="8"/>
  <c r="X237" i="8"/>
  <c r="X238" i="8"/>
  <c r="X239" i="8"/>
  <c r="X240" i="8"/>
  <c r="X241" i="8"/>
  <c r="X242" i="8"/>
  <c r="X243" i="8"/>
  <c r="X244" i="8"/>
  <c r="X245" i="8"/>
  <c r="X246" i="8"/>
  <c r="X247" i="8"/>
  <c r="X248" i="8"/>
  <c r="X249" i="8"/>
  <c r="X250" i="8"/>
  <c r="X251" i="8"/>
  <c r="X252" i="8"/>
  <c r="X253" i="8"/>
  <c r="X254" i="8"/>
  <c r="X255" i="8"/>
  <c r="X256" i="8"/>
  <c r="X257" i="8"/>
  <c r="X258" i="8"/>
  <c r="X259" i="8"/>
  <c r="X260" i="8"/>
  <c r="X261" i="8"/>
  <c r="X262" i="8"/>
  <c r="X263" i="8"/>
  <c r="X264" i="8"/>
  <c r="X265" i="8"/>
  <c r="X266" i="8"/>
  <c r="X267" i="8"/>
  <c r="X268" i="8"/>
  <c r="X269" i="8"/>
  <c r="X270" i="8"/>
  <c r="X271" i="8"/>
  <c r="X272" i="8"/>
  <c r="X273" i="8"/>
  <c r="X274" i="8"/>
  <c r="X275" i="8"/>
  <c r="X276" i="8"/>
  <c r="X277" i="8"/>
  <c r="X278" i="8"/>
  <c r="X279" i="8"/>
  <c r="X280" i="8"/>
  <c r="X281" i="8"/>
  <c r="X282" i="8"/>
  <c r="X283" i="8"/>
  <c r="X284" i="8"/>
  <c r="X285" i="8"/>
  <c r="X286" i="8"/>
  <c r="X287" i="8"/>
  <c r="X288" i="8"/>
  <c r="X289" i="8"/>
  <c r="X290" i="8"/>
  <c r="X291" i="8"/>
  <c r="X292" i="8"/>
  <c r="X293" i="8"/>
  <c r="X294" i="8"/>
  <c r="X295" i="8"/>
  <c r="X296" i="8"/>
  <c r="X297" i="8"/>
  <c r="X298" i="8"/>
  <c r="X299" i="8"/>
  <c r="X300" i="8"/>
  <c r="X301" i="8"/>
  <c r="X302" i="8"/>
  <c r="X303" i="8"/>
  <c r="X304" i="8"/>
  <c r="X305" i="8"/>
  <c r="X306" i="8"/>
  <c r="X307" i="8"/>
  <c r="X308" i="8"/>
  <c r="X309" i="8"/>
  <c r="X310" i="8"/>
  <c r="X311" i="8"/>
  <c r="X312" i="8"/>
  <c r="X313" i="8"/>
  <c r="X314" i="8"/>
  <c r="X315" i="8"/>
  <c r="X316" i="8"/>
  <c r="X317" i="8"/>
  <c r="X318" i="8"/>
  <c r="X319" i="8"/>
  <c r="X320" i="8"/>
  <c r="X321" i="8"/>
  <c r="X322" i="8"/>
  <c r="X323" i="8"/>
  <c r="X324" i="8"/>
  <c r="X325" i="8"/>
  <c r="X326" i="8"/>
  <c r="X327" i="8"/>
  <c r="X328" i="8"/>
  <c r="X329" i="8"/>
  <c r="X330" i="8"/>
  <c r="X331" i="8"/>
  <c r="X332" i="8"/>
  <c r="X333" i="8"/>
  <c r="X334" i="8"/>
  <c r="X335" i="8"/>
  <c r="X336" i="8"/>
  <c r="X337" i="8"/>
  <c r="X338" i="8"/>
  <c r="X339" i="8"/>
  <c r="X340" i="8"/>
  <c r="X341" i="8"/>
  <c r="X342" i="8"/>
  <c r="X343" i="8"/>
  <c r="X344" i="8"/>
  <c r="X345" i="8"/>
  <c r="X346" i="8"/>
  <c r="X347" i="8"/>
  <c r="X348" i="8"/>
  <c r="X349" i="8"/>
  <c r="X350" i="8"/>
  <c r="X351" i="8"/>
  <c r="X352" i="8"/>
  <c r="X353" i="8"/>
  <c r="X354" i="8"/>
  <c r="X355" i="8"/>
  <c r="X356" i="8"/>
  <c r="X357" i="8"/>
  <c r="X358" i="8"/>
  <c r="X359" i="8"/>
  <c r="X360" i="8"/>
  <c r="X361" i="8"/>
  <c r="X362" i="8"/>
  <c r="X363" i="8"/>
  <c r="X364" i="8"/>
  <c r="X365" i="8"/>
  <c r="X366" i="8"/>
  <c r="X367" i="8"/>
  <c r="X368" i="8"/>
  <c r="X369" i="8"/>
  <c r="X370" i="8"/>
  <c r="X371" i="8"/>
  <c r="X372" i="8"/>
  <c r="X373" i="8"/>
  <c r="X374" i="8"/>
  <c r="X375" i="8"/>
  <c r="X376" i="8"/>
  <c r="X377" i="8"/>
  <c r="X378" i="8"/>
  <c r="X379" i="8"/>
  <c r="X380" i="8"/>
  <c r="X381" i="8"/>
  <c r="X382" i="8"/>
  <c r="X383" i="8"/>
  <c r="X384" i="8"/>
  <c r="X385" i="8"/>
  <c r="X386" i="8"/>
  <c r="X387" i="8"/>
  <c r="X388" i="8"/>
  <c r="X389" i="8"/>
  <c r="X390" i="8"/>
  <c r="X391" i="8"/>
  <c r="X392" i="8"/>
  <c r="X393" i="8"/>
  <c r="X394" i="8"/>
  <c r="X395" i="8"/>
  <c r="X396" i="8"/>
  <c r="X397" i="8"/>
  <c r="X398" i="8"/>
  <c r="X399" i="8"/>
  <c r="X400" i="8"/>
  <c r="X401" i="8"/>
  <c r="X402" i="8"/>
  <c r="X403" i="8"/>
  <c r="X404" i="8"/>
  <c r="X405" i="8"/>
  <c r="X406" i="8"/>
  <c r="X407" i="8"/>
  <c r="X408" i="8"/>
  <c r="X409" i="8"/>
  <c r="X410" i="8"/>
  <c r="X411" i="8"/>
  <c r="X412" i="8"/>
  <c r="X413" i="8"/>
  <c r="X414" i="8"/>
  <c r="X415" i="8"/>
  <c r="X416" i="8"/>
  <c r="X417" i="8"/>
  <c r="X418" i="8"/>
  <c r="X419" i="8"/>
  <c r="X420" i="8"/>
  <c r="X421" i="8"/>
  <c r="X422" i="8"/>
  <c r="X423" i="8"/>
  <c r="X424" i="8"/>
  <c r="X425" i="8"/>
  <c r="X426" i="8"/>
  <c r="X427" i="8"/>
  <c r="X428" i="8"/>
  <c r="X429" i="8"/>
  <c r="X430" i="8"/>
  <c r="X431" i="8"/>
  <c r="X432" i="8"/>
  <c r="X433" i="8"/>
  <c r="X434" i="8"/>
  <c r="X435" i="8"/>
  <c r="X436" i="8"/>
  <c r="X437" i="8"/>
  <c r="X438" i="8"/>
  <c r="X439" i="8"/>
  <c r="X440" i="8"/>
  <c r="X441" i="8"/>
  <c r="X442" i="8"/>
  <c r="X443" i="8"/>
  <c r="X444" i="8"/>
  <c r="X445" i="8"/>
  <c r="X446" i="8"/>
  <c r="X447" i="8"/>
  <c r="X448" i="8"/>
  <c r="X449" i="8"/>
  <c r="X450" i="8"/>
  <c r="X451" i="8"/>
  <c r="X452" i="8"/>
  <c r="X453" i="8"/>
  <c r="X454" i="8"/>
  <c r="X455" i="8"/>
  <c r="X456" i="8"/>
  <c r="X457" i="8"/>
  <c r="X458" i="8"/>
  <c r="X459" i="8"/>
  <c r="X460" i="8"/>
  <c r="X461" i="8"/>
  <c r="X462" i="8"/>
  <c r="X463" i="8"/>
  <c r="X464" i="8"/>
  <c r="X465" i="8"/>
  <c r="X466" i="8"/>
  <c r="X467" i="8"/>
  <c r="X468" i="8"/>
  <c r="X469" i="8"/>
  <c r="X470" i="8"/>
  <c r="X471" i="8"/>
  <c r="X472" i="8"/>
  <c r="X473" i="8"/>
  <c r="X474" i="8"/>
  <c r="X475" i="8"/>
  <c r="X476" i="8"/>
  <c r="X477" i="8"/>
  <c r="X478" i="8"/>
  <c r="X479" i="8"/>
  <c r="X480" i="8"/>
  <c r="X481" i="8"/>
  <c r="X482" i="8"/>
  <c r="X483" i="8"/>
  <c r="X484" i="8"/>
  <c r="X485" i="8"/>
  <c r="X486" i="8"/>
  <c r="X487" i="8"/>
  <c r="X488" i="8"/>
  <c r="X489" i="8"/>
  <c r="X490" i="8"/>
  <c r="X491" i="8"/>
  <c r="X492" i="8"/>
  <c r="X493" i="8"/>
  <c r="X494" i="8"/>
  <c r="X495" i="8"/>
  <c r="X496" i="8"/>
  <c r="X497" i="8"/>
  <c r="X498" i="8"/>
  <c r="X499" i="8"/>
  <c r="X500" i="8"/>
  <c r="X501" i="8"/>
  <c r="X502" i="8"/>
  <c r="X503" i="8"/>
  <c r="X504" i="8"/>
  <c r="X505" i="8"/>
  <c r="X506" i="8"/>
  <c r="X507" i="8"/>
  <c r="X508" i="8"/>
  <c r="X509" i="8"/>
  <c r="X510" i="8"/>
  <c r="X511" i="8"/>
  <c r="X512" i="8"/>
  <c r="X513" i="8"/>
  <c r="X514" i="8"/>
  <c r="X515" i="8"/>
  <c r="X516" i="8"/>
  <c r="X517" i="8"/>
  <c r="X518" i="8"/>
  <c r="X519" i="8"/>
  <c r="X520" i="8"/>
  <c r="X521" i="8"/>
  <c r="X522" i="8"/>
  <c r="X523" i="8"/>
  <c r="X524" i="8"/>
  <c r="X525" i="8"/>
  <c r="X526" i="8"/>
  <c r="X527" i="8"/>
  <c r="X528" i="8"/>
  <c r="X529" i="8"/>
  <c r="X530" i="8"/>
  <c r="X531" i="8"/>
  <c r="X532" i="8"/>
  <c r="X533" i="8"/>
  <c r="X534" i="8"/>
  <c r="X535" i="8"/>
  <c r="X536" i="8"/>
  <c r="X537" i="8"/>
  <c r="X538" i="8"/>
  <c r="X539" i="8"/>
  <c r="X540" i="8"/>
  <c r="X541" i="8"/>
  <c r="X542" i="8"/>
  <c r="X543" i="8"/>
  <c r="X544" i="8"/>
  <c r="X545" i="8"/>
  <c r="X546" i="8"/>
  <c r="X547" i="8"/>
  <c r="X548" i="8"/>
  <c r="X549" i="8"/>
  <c r="X550" i="8"/>
  <c r="X551" i="8"/>
  <c r="X552" i="8"/>
  <c r="X553" i="8"/>
  <c r="X554" i="8"/>
  <c r="X555" i="8"/>
  <c r="X556" i="8"/>
  <c r="X557" i="8"/>
  <c r="X558" i="8"/>
  <c r="X559" i="8"/>
  <c r="X560" i="8"/>
  <c r="X561" i="8"/>
  <c r="X562" i="8"/>
  <c r="X563" i="8"/>
  <c r="X564" i="8"/>
  <c r="X565" i="8"/>
  <c r="X566" i="8"/>
  <c r="X567" i="8"/>
  <c r="X568" i="8"/>
  <c r="X569" i="8"/>
  <c r="X570" i="8"/>
  <c r="X571" i="8"/>
  <c r="X572" i="8"/>
  <c r="X573" i="8"/>
  <c r="X574" i="8"/>
  <c r="X575" i="8"/>
  <c r="X576" i="8"/>
  <c r="X577" i="8"/>
  <c r="X578" i="8"/>
  <c r="X579" i="8"/>
  <c r="X580" i="8"/>
  <c r="X581" i="8"/>
  <c r="X582" i="8"/>
  <c r="X583" i="8"/>
  <c r="X584" i="8"/>
  <c r="X585" i="8"/>
  <c r="X586" i="8"/>
  <c r="X587" i="8"/>
  <c r="X588" i="8"/>
  <c r="X589" i="8"/>
  <c r="X590" i="8"/>
  <c r="X591" i="8"/>
  <c r="X592" i="8"/>
  <c r="X593" i="8"/>
  <c r="X594" i="8"/>
  <c r="X595" i="8"/>
  <c r="X596" i="8"/>
  <c r="X597" i="8"/>
  <c r="X598" i="8"/>
  <c r="X599" i="8"/>
  <c r="X600" i="8"/>
  <c r="X601" i="8"/>
  <c r="X602" i="8"/>
  <c r="X603" i="8"/>
  <c r="X604" i="8"/>
  <c r="X605" i="8"/>
  <c r="X606" i="8"/>
  <c r="X607" i="8"/>
  <c r="X608" i="8"/>
  <c r="X609" i="8"/>
  <c r="X610" i="8"/>
  <c r="X611" i="8"/>
  <c r="X612" i="8"/>
  <c r="X613" i="8"/>
  <c r="X614" i="8"/>
  <c r="X615" i="8"/>
  <c r="X616" i="8"/>
  <c r="X617" i="8"/>
  <c r="X618" i="8"/>
  <c r="X619" i="8"/>
  <c r="X620" i="8"/>
  <c r="X621" i="8"/>
  <c r="X622" i="8"/>
  <c r="X623" i="8"/>
  <c r="X624" i="8"/>
  <c r="X625" i="8"/>
  <c r="X626" i="8"/>
  <c r="X2" i="8"/>
  <c r="W3" i="8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34" i="8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03" i="8"/>
  <c r="W104" i="8"/>
  <c r="W105" i="8"/>
  <c r="W106" i="8"/>
  <c r="W107" i="8"/>
  <c r="W108" i="8"/>
  <c r="W109" i="8"/>
  <c r="W110" i="8"/>
  <c r="W111" i="8"/>
  <c r="W112" i="8"/>
  <c r="W113" i="8"/>
  <c r="W114" i="8"/>
  <c r="W115" i="8"/>
  <c r="W116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151" i="8"/>
  <c r="W152" i="8"/>
  <c r="W153" i="8"/>
  <c r="W154" i="8"/>
  <c r="W155" i="8"/>
  <c r="W156" i="8"/>
  <c r="W157" i="8"/>
  <c r="W158" i="8"/>
  <c r="W159" i="8"/>
  <c r="W160" i="8"/>
  <c r="W161" i="8"/>
  <c r="W162" i="8"/>
  <c r="W163" i="8"/>
  <c r="W164" i="8"/>
  <c r="W165" i="8"/>
  <c r="W166" i="8"/>
  <c r="W167" i="8"/>
  <c r="W168" i="8"/>
  <c r="W169" i="8"/>
  <c r="W170" i="8"/>
  <c r="W171" i="8"/>
  <c r="W172" i="8"/>
  <c r="W173" i="8"/>
  <c r="W174" i="8"/>
  <c r="W175" i="8"/>
  <c r="W176" i="8"/>
  <c r="W177" i="8"/>
  <c r="W178" i="8"/>
  <c r="W179" i="8"/>
  <c r="W180" i="8"/>
  <c r="W181" i="8"/>
  <c r="W182" i="8"/>
  <c r="W183" i="8"/>
  <c r="W184" i="8"/>
  <c r="W185" i="8"/>
  <c r="W186" i="8"/>
  <c r="W187" i="8"/>
  <c r="W188" i="8"/>
  <c r="W189" i="8"/>
  <c r="W190" i="8"/>
  <c r="W191" i="8"/>
  <c r="W192" i="8"/>
  <c r="W193" i="8"/>
  <c r="W194" i="8"/>
  <c r="W195" i="8"/>
  <c r="W196" i="8"/>
  <c r="W197" i="8"/>
  <c r="W198" i="8"/>
  <c r="W199" i="8"/>
  <c r="W200" i="8"/>
  <c r="W201" i="8"/>
  <c r="W202" i="8"/>
  <c r="W203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33" i="8"/>
  <c r="W234" i="8"/>
  <c r="W235" i="8"/>
  <c r="W236" i="8"/>
  <c r="W237" i="8"/>
  <c r="W238" i="8"/>
  <c r="W239" i="8"/>
  <c r="W240" i="8"/>
  <c r="W241" i="8"/>
  <c r="W242" i="8"/>
  <c r="W243" i="8"/>
  <c r="W244" i="8"/>
  <c r="W245" i="8"/>
  <c r="W246" i="8"/>
  <c r="W247" i="8"/>
  <c r="W248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01" i="8"/>
  <c r="W302" i="8"/>
  <c r="W303" i="8"/>
  <c r="W304" i="8"/>
  <c r="W305" i="8"/>
  <c r="W306" i="8"/>
  <c r="W307" i="8"/>
  <c r="W308" i="8"/>
  <c r="W309" i="8"/>
  <c r="W310" i="8"/>
  <c r="W311" i="8"/>
  <c r="W312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70" i="8"/>
  <c r="W371" i="8"/>
  <c r="W372" i="8"/>
  <c r="W373" i="8"/>
  <c r="W374" i="8"/>
  <c r="W375" i="8"/>
  <c r="W376" i="8"/>
  <c r="W377" i="8"/>
  <c r="W378" i="8"/>
  <c r="W379" i="8"/>
  <c r="W380" i="8"/>
  <c r="W381" i="8"/>
  <c r="W382" i="8"/>
  <c r="W383" i="8"/>
  <c r="W384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06" i="8"/>
  <c r="W407" i="8"/>
  <c r="W408" i="8"/>
  <c r="W409" i="8"/>
  <c r="W410" i="8"/>
  <c r="W411" i="8"/>
  <c r="W412" i="8"/>
  <c r="W413" i="8"/>
  <c r="W414" i="8"/>
  <c r="W415" i="8"/>
  <c r="W416" i="8"/>
  <c r="W417" i="8"/>
  <c r="W418" i="8"/>
  <c r="W419" i="8"/>
  <c r="W420" i="8"/>
  <c r="W421" i="8"/>
  <c r="W422" i="8"/>
  <c r="W423" i="8"/>
  <c r="W424" i="8"/>
  <c r="W425" i="8"/>
  <c r="W426" i="8"/>
  <c r="W427" i="8"/>
  <c r="W428" i="8"/>
  <c r="W429" i="8"/>
  <c r="W430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56" i="8"/>
  <c r="W457" i="8"/>
  <c r="W458" i="8"/>
  <c r="W459" i="8"/>
  <c r="W460" i="8"/>
  <c r="W461" i="8"/>
  <c r="W462" i="8"/>
  <c r="W463" i="8"/>
  <c r="W464" i="8"/>
  <c r="W465" i="8"/>
  <c r="W466" i="8"/>
  <c r="W467" i="8"/>
  <c r="W468" i="8"/>
  <c r="W469" i="8"/>
  <c r="W470" i="8"/>
  <c r="W471" i="8"/>
  <c r="W472" i="8"/>
  <c r="W473" i="8"/>
  <c r="W474" i="8"/>
  <c r="W475" i="8"/>
  <c r="W476" i="8"/>
  <c r="W477" i="8"/>
  <c r="W478" i="8"/>
  <c r="W479" i="8"/>
  <c r="W480" i="8"/>
  <c r="W481" i="8"/>
  <c r="W482" i="8"/>
  <c r="W483" i="8"/>
  <c r="W484" i="8"/>
  <c r="W485" i="8"/>
  <c r="W486" i="8"/>
  <c r="W48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15" i="8"/>
  <c r="W516" i="8"/>
  <c r="W517" i="8"/>
  <c r="W518" i="8"/>
  <c r="W519" i="8"/>
  <c r="W520" i="8"/>
  <c r="W521" i="8"/>
  <c r="W522" i="8"/>
  <c r="W523" i="8"/>
  <c r="W524" i="8"/>
  <c r="W525" i="8"/>
  <c r="W526" i="8"/>
  <c r="W527" i="8"/>
  <c r="W528" i="8"/>
  <c r="W529" i="8"/>
  <c r="W530" i="8"/>
  <c r="W531" i="8"/>
  <c r="W532" i="8"/>
  <c r="W533" i="8"/>
  <c r="W534" i="8"/>
  <c r="W535" i="8"/>
  <c r="W536" i="8"/>
  <c r="W537" i="8"/>
  <c r="W538" i="8"/>
  <c r="W539" i="8"/>
  <c r="W540" i="8"/>
  <c r="W541" i="8"/>
  <c r="W542" i="8"/>
  <c r="W543" i="8"/>
  <c r="W544" i="8"/>
  <c r="W545" i="8"/>
  <c r="W546" i="8"/>
  <c r="W547" i="8"/>
  <c r="W548" i="8"/>
  <c r="W549" i="8"/>
  <c r="W550" i="8"/>
  <c r="W551" i="8"/>
  <c r="W552" i="8"/>
  <c r="W553" i="8"/>
  <c r="W554" i="8"/>
  <c r="W555" i="8"/>
  <c r="W556" i="8"/>
  <c r="W557" i="8"/>
  <c r="W558" i="8"/>
  <c r="W559" i="8"/>
  <c r="W560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78" i="8"/>
  <c r="W579" i="8"/>
  <c r="W580" i="8"/>
  <c r="W581" i="8"/>
  <c r="W582" i="8"/>
  <c r="W583" i="8"/>
  <c r="W584" i="8"/>
  <c r="W585" i="8"/>
  <c r="W586" i="8"/>
  <c r="W587" i="8"/>
  <c r="W588" i="8"/>
  <c r="W589" i="8"/>
  <c r="W590" i="8"/>
  <c r="W591" i="8"/>
  <c r="W592" i="8"/>
  <c r="W593" i="8"/>
  <c r="W594" i="8"/>
  <c r="W595" i="8"/>
  <c r="W596" i="8"/>
  <c r="W597" i="8"/>
  <c r="W598" i="8"/>
  <c r="W599" i="8"/>
  <c r="W600" i="8"/>
  <c r="W601" i="8"/>
  <c r="W602" i="8"/>
  <c r="W603" i="8"/>
  <c r="W604" i="8"/>
  <c r="W605" i="8"/>
  <c r="W606" i="8"/>
  <c r="W607" i="8"/>
  <c r="W608" i="8"/>
  <c r="W609" i="8"/>
  <c r="W610" i="8"/>
  <c r="W611" i="8"/>
  <c r="W612" i="8"/>
  <c r="W613" i="8"/>
  <c r="W614" i="8"/>
  <c r="W615" i="8"/>
  <c r="W616" i="8"/>
  <c r="W617" i="8"/>
  <c r="W618" i="8"/>
  <c r="W619" i="8"/>
  <c r="W620" i="8"/>
  <c r="W621" i="8"/>
  <c r="W622" i="8"/>
  <c r="W623" i="8"/>
  <c r="W624" i="8"/>
  <c r="W625" i="8"/>
  <c r="W626" i="8"/>
  <c r="W2" i="8"/>
  <c r="U3" i="8" l="1"/>
  <c r="V3" i="8"/>
  <c r="U4" i="8"/>
  <c r="V4" i="8"/>
  <c r="U5" i="8"/>
  <c r="V5" i="8"/>
  <c r="U6" i="8"/>
  <c r="V6" i="8"/>
  <c r="U7" i="8"/>
  <c r="V7" i="8"/>
  <c r="U8" i="8"/>
  <c r="V8" i="8"/>
  <c r="U9" i="8"/>
  <c r="V9" i="8"/>
  <c r="U10" i="8"/>
  <c r="V10" i="8"/>
  <c r="U11" i="8"/>
  <c r="V11" i="8"/>
  <c r="U12" i="8"/>
  <c r="V12" i="8"/>
  <c r="U13" i="8"/>
  <c r="V13" i="8"/>
  <c r="U14" i="8"/>
  <c r="V14" i="8"/>
  <c r="U15" i="8"/>
  <c r="V15" i="8"/>
  <c r="U16" i="8"/>
  <c r="V16" i="8"/>
  <c r="U17" i="8"/>
  <c r="V17" i="8"/>
  <c r="U18" i="8"/>
  <c r="V18" i="8"/>
  <c r="U19" i="8"/>
  <c r="V19" i="8"/>
  <c r="U20" i="8"/>
  <c r="V20" i="8"/>
  <c r="U21" i="8"/>
  <c r="V21" i="8"/>
  <c r="U22" i="8"/>
  <c r="V22" i="8"/>
  <c r="U23" i="8"/>
  <c r="V23" i="8"/>
  <c r="U24" i="8"/>
  <c r="V24" i="8"/>
  <c r="U25" i="8"/>
  <c r="V25" i="8"/>
  <c r="U26" i="8"/>
  <c r="V26" i="8"/>
  <c r="U27" i="8"/>
  <c r="V27" i="8"/>
  <c r="U28" i="8"/>
  <c r="V28" i="8"/>
  <c r="U29" i="8"/>
  <c r="V29" i="8"/>
  <c r="U30" i="8"/>
  <c r="V30" i="8"/>
  <c r="U31" i="8"/>
  <c r="V31" i="8"/>
  <c r="U32" i="8"/>
  <c r="V32" i="8"/>
  <c r="U33" i="8"/>
  <c r="V33" i="8"/>
  <c r="U34" i="8"/>
  <c r="V34" i="8"/>
  <c r="U35" i="8"/>
  <c r="V35" i="8"/>
  <c r="U36" i="8"/>
  <c r="V36" i="8"/>
  <c r="U37" i="8"/>
  <c r="V37" i="8"/>
  <c r="U38" i="8"/>
  <c r="V38" i="8"/>
  <c r="U39" i="8"/>
  <c r="V39" i="8"/>
  <c r="U40" i="8"/>
  <c r="V40" i="8"/>
  <c r="U41" i="8"/>
  <c r="V41" i="8"/>
  <c r="U42" i="8"/>
  <c r="V42" i="8"/>
  <c r="U43" i="8"/>
  <c r="V43" i="8"/>
  <c r="U44" i="8"/>
  <c r="V44" i="8"/>
  <c r="U45" i="8"/>
  <c r="V45" i="8"/>
  <c r="U46" i="8"/>
  <c r="V46" i="8"/>
  <c r="U47" i="8"/>
  <c r="V47" i="8"/>
  <c r="U48" i="8"/>
  <c r="V48" i="8"/>
  <c r="U49" i="8"/>
  <c r="V49" i="8"/>
  <c r="U50" i="8"/>
  <c r="V50" i="8"/>
  <c r="U51" i="8"/>
  <c r="V51" i="8"/>
  <c r="U52" i="8"/>
  <c r="V52" i="8"/>
  <c r="U53" i="8"/>
  <c r="V53" i="8"/>
  <c r="U54" i="8"/>
  <c r="V54" i="8"/>
  <c r="U55" i="8"/>
  <c r="V55" i="8"/>
  <c r="U56" i="8"/>
  <c r="V56" i="8"/>
  <c r="U57" i="8"/>
  <c r="V57" i="8"/>
  <c r="U58" i="8"/>
  <c r="V58" i="8"/>
  <c r="U59" i="8"/>
  <c r="V59" i="8"/>
  <c r="U60" i="8"/>
  <c r="V60" i="8"/>
  <c r="U61" i="8"/>
  <c r="V61" i="8"/>
  <c r="U62" i="8"/>
  <c r="V62" i="8"/>
  <c r="U63" i="8"/>
  <c r="V63" i="8"/>
  <c r="U64" i="8"/>
  <c r="V64" i="8"/>
  <c r="U65" i="8"/>
  <c r="V65" i="8"/>
  <c r="U66" i="8"/>
  <c r="V66" i="8"/>
  <c r="Q66" i="8" s="1"/>
  <c r="U67" i="8"/>
  <c r="V67" i="8"/>
  <c r="U68" i="8"/>
  <c r="V68" i="8"/>
  <c r="U69" i="8"/>
  <c r="V69" i="8"/>
  <c r="U70" i="8"/>
  <c r="V70" i="8"/>
  <c r="U71" i="8"/>
  <c r="V71" i="8"/>
  <c r="U72" i="8"/>
  <c r="V72" i="8"/>
  <c r="U73" i="8"/>
  <c r="V73" i="8"/>
  <c r="U74" i="8"/>
  <c r="V74" i="8"/>
  <c r="U75" i="8"/>
  <c r="V75" i="8"/>
  <c r="U76" i="8"/>
  <c r="V76" i="8"/>
  <c r="U77" i="8"/>
  <c r="V77" i="8"/>
  <c r="U78" i="8"/>
  <c r="V78" i="8"/>
  <c r="U79" i="8"/>
  <c r="V79" i="8"/>
  <c r="U80" i="8"/>
  <c r="V80" i="8"/>
  <c r="U81" i="8"/>
  <c r="V81" i="8"/>
  <c r="U82" i="8"/>
  <c r="V82" i="8"/>
  <c r="U83" i="8"/>
  <c r="V83" i="8"/>
  <c r="U84" i="8"/>
  <c r="V84" i="8"/>
  <c r="U85" i="8"/>
  <c r="V85" i="8"/>
  <c r="U86" i="8"/>
  <c r="V86" i="8"/>
  <c r="U87" i="8"/>
  <c r="V87" i="8"/>
  <c r="U88" i="8"/>
  <c r="V88" i="8"/>
  <c r="U89" i="8"/>
  <c r="V89" i="8"/>
  <c r="U90" i="8"/>
  <c r="V90" i="8"/>
  <c r="U91" i="8"/>
  <c r="V91" i="8"/>
  <c r="U92" i="8"/>
  <c r="V92" i="8"/>
  <c r="U93" i="8"/>
  <c r="V93" i="8"/>
  <c r="U94" i="8"/>
  <c r="V94" i="8"/>
  <c r="U95" i="8"/>
  <c r="V95" i="8"/>
  <c r="U96" i="8"/>
  <c r="V96" i="8"/>
  <c r="U97" i="8"/>
  <c r="V97" i="8"/>
  <c r="U98" i="8"/>
  <c r="V98" i="8"/>
  <c r="U99" i="8"/>
  <c r="V99" i="8"/>
  <c r="U100" i="8"/>
  <c r="V100" i="8"/>
  <c r="U101" i="8"/>
  <c r="V101" i="8"/>
  <c r="U102" i="8"/>
  <c r="V102" i="8"/>
  <c r="U103" i="8"/>
  <c r="V103" i="8"/>
  <c r="U104" i="8"/>
  <c r="V104" i="8"/>
  <c r="U105" i="8"/>
  <c r="V105" i="8"/>
  <c r="U106" i="8"/>
  <c r="V106" i="8"/>
  <c r="U107" i="8"/>
  <c r="V107" i="8"/>
  <c r="U108" i="8"/>
  <c r="V108" i="8"/>
  <c r="Q108" i="8" s="1"/>
  <c r="U109" i="8"/>
  <c r="V109" i="8"/>
  <c r="U110" i="8"/>
  <c r="V110" i="8"/>
  <c r="U111" i="8"/>
  <c r="V111" i="8"/>
  <c r="U112" i="8"/>
  <c r="V112" i="8"/>
  <c r="U113" i="8"/>
  <c r="V113" i="8"/>
  <c r="U114" i="8"/>
  <c r="V114" i="8"/>
  <c r="U115" i="8"/>
  <c r="V115" i="8"/>
  <c r="U116" i="8"/>
  <c r="V116" i="8"/>
  <c r="U117" i="8"/>
  <c r="V117" i="8"/>
  <c r="U118" i="8"/>
  <c r="V118" i="8"/>
  <c r="U119" i="8"/>
  <c r="V119" i="8"/>
  <c r="U120" i="8"/>
  <c r="V120" i="8"/>
  <c r="U121" i="8"/>
  <c r="V121" i="8"/>
  <c r="U122" i="8"/>
  <c r="V122" i="8"/>
  <c r="U123" i="8"/>
  <c r="V123" i="8"/>
  <c r="U124" i="8"/>
  <c r="V124" i="8"/>
  <c r="U125" i="8"/>
  <c r="V125" i="8"/>
  <c r="U126" i="8"/>
  <c r="V126" i="8"/>
  <c r="U127" i="8"/>
  <c r="V127" i="8"/>
  <c r="U128" i="8"/>
  <c r="V128" i="8"/>
  <c r="U129" i="8"/>
  <c r="V129" i="8"/>
  <c r="U130" i="8"/>
  <c r="V130" i="8"/>
  <c r="U131" i="8"/>
  <c r="V131" i="8"/>
  <c r="U132" i="8"/>
  <c r="V132" i="8"/>
  <c r="U133" i="8"/>
  <c r="V133" i="8"/>
  <c r="U134" i="8"/>
  <c r="V134" i="8"/>
  <c r="U135" i="8"/>
  <c r="V135" i="8"/>
  <c r="U136" i="8"/>
  <c r="V136" i="8"/>
  <c r="U137" i="8"/>
  <c r="V137" i="8"/>
  <c r="Q137" i="8" s="1"/>
  <c r="U138" i="8"/>
  <c r="V138" i="8"/>
  <c r="U139" i="8"/>
  <c r="V139" i="8"/>
  <c r="Q139" i="8" s="1"/>
  <c r="U140" i="8"/>
  <c r="V140" i="8"/>
  <c r="U141" i="8"/>
  <c r="V141" i="8"/>
  <c r="U142" i="8"/>
  <c r="V142" i="8"/>
  <c r="U143" i="8"/>
  <c r="V143" i="8"/>
  <c r="U144" i="8"/>
  <c r="V144" i="8"/>
  <c r="U145" i="8"/>
  <c r="V145" i="8"/>
  <c r="U146" i="8"/>
  <c r="V146" i="8"/>
  <c r="U147" i="8"/>
  <c r="V147" i="8"/>
  <c r="U148" i="8"/>
  <c r="V148" i="8"/>
  <c r="U149" i="8"/>
  <c r="V149" i="8"/>
  <c r="U150" i="8"/>
  <c r="V150" i="8"/>
  <c r="U151" i="8"/>
  <c r="V151" i="8"/>
  <c r="U152" i="8"/>
  <c r="V152" i="8"/>
  <c r="U153" i="8"/>
  <c r="V153" i="8"/>
  <c r="U154" i="8"/>
  <c r="V154" i="8"/>
  <c r="U155" i="8"/>
  <c r="V155" i="8"/>
  <c r="U156" i="8"/>
  <c r="V156" i="8"/>
  <c r="U157" i="8"/>
  <c r="V157" i="8"/>
  <c r="U158" i="8"/>
  <c r="V158" i="8"/>
  <c r="U159" i="8"/>
  <c r="V159" i="8"/>
  <c r="U160" i="8"/>
  <c r="V160" i="8"/>
  <c r="U161" i="8"/>
  <c r="V161" i="8"/>
  <c r="U162" i="8"/>
  <c r="V162" i="8"/>
  <c r="U163" i="8"/>
  <c r="V163" i="8"/>
  <c r="U164" i="8"/>
  <c r="V164" i="8"/>
  <c r="U165" i="8"/>
  <c r="V165" i="8"/>
  <c r="U166" i="8"/>
  <c r="V166" i="8"/>
  <c r="U167" i="8"/>
  <c r="V167" i="8"/>
  <c r="U168" i="8"/>
  <c r="V168" i="8"/>
  <c r="U169" i="8"/>
  <c r="V169" i="8"/>
  <c r="U170" i="8"/>
  <c r="V170" i="8"/>
  <c r="U171" i="8"/>
  <c r="V171" i="8"/>
  <c r="U172" i="8"/>
  <c r="V172" i="8"/>
  <c r="U173" i="8"/>
  <c r="V173" i="8"/>
  <c r="U174" i="8"/>
  <c r="V174" i="8"/>
  <c r="U175" i="8"/>
  <c r="V175" i="8"/>
  <c r="U176" i="8"/>
  <c r="V176" i="8"/>
  <c r="U177" i="8"/>
  <c r="V177" i="8"/>
  <c r="U178" i="8"/>
  <c r="V178" i="8"/>
  <c r="U179" i="8"/>
  <c r="V179" i="8"/>
  <c r="U180" i="8"/>
  <c r="V180" i="8"/>
  <c r="U181" i="8"/>
  <c r="V181" i="8"/>
  <c r="U182" i="8"/>
  <c r="V182" i="8"/>
  <c r="U183" i="8"/>
  <c r="V183" i="8"/>
  <c r="U184" i="8"/>
  <c r="V184" i="8"/>
  <c r="U185" i="8"/>
  <c r="V185" i="8"/>
  <c r="U186" i="8"/>
  <c r="V186" i="8"/>
  <c r="U187" i="8"/>
  <c r="V187" i="8"/>
  <c r="U188" i="8"/>
  <c r="V188" i="8"/>
  <c r="U189" i="8"/>
  <c r="V189" i="8"/>
  <c r="U190" i="8"/>
  <c r="V190" i="8"/>
  <c r="U191" i="8"/>
  <c r="V191" i="8"/>
  <c r="U192" i="8"/>
  <c r="V192" i="8"/>
  <c r="U193" i="8"/>
  <c r="V193" i="8"/>
  <c r="U194" i="8"/>
  <c r="V194" i="8"/>
  <c r="U195" i="8"/>
  <c r="V195" i="8"/>
  <c r="U196" i="8"/>
  <c r="V196" i="8"/>
  <c r="U197" i="8"/>
  <c r="V197" i="8"/>
  <c r="U198" i="8"/>
  <c r="V198" i="8"/>
  <c r="U199" i="8"/>
  <c r="V199" i="8"/>
  <c r="U200" i="8"/>
  <c r="V200" i="8"/>
  <c r="U201" i="8"/>
  <c r="V201" i="8"/>
  <c r="U202" i="8"/>
  <c r="V202" i="8"/>
  <c r="U203" i="8"/>
  <c r="V203" i="8"/>
  <c r="U204" i="8"/>
  <c r="V204" i="8"/>
  <c r="U205" i="8"/>
  <c r="V205" i="8"/>
  <c r="U206" i="8"/>
  <c r="V206" i="8"/>
  <c r="U207" i="8"/>
  <c r="V207" i="8"/>
  <c r="U208" i="8"/>
  <c r="V208" i="8"/>
  <c r="U209" i="8"/>
  <c r="V209" i="8"/>
  <c r="U210" i="8"/>
  <c r="V210" i="8"/>
  <c r="U211" i="8"/>
  <c r="V211" i="8"/>
  <c r="U212" i="8"/>
  <c r="V212" i="8"/>
  <c r="U213" i="8"/>
  <c r="V213" i="8"/>
  <c r="U214" i="8"/>
  <c r="V214" i="8"/>
  <c r="U215" i="8"/>
  <c r="V215" i="8"/>
  <c r="U216" i="8"/>
  <c r="V216" i="8"/>
  <c r="U217" i="8"/>
  <c r="V217" i="8"/>
  <c r="U218" i="8"/>
  <c r="V218" i="8"/>
  <c r="U219" i="8"/>
  <c r="V219" i="8"/>
  <c r="U220" i="8"/>
  <c r="V220" i="8"/>
  <c r="U221" i="8"/>
  <c r="V221" i="8"/>
  <c r="U222" i="8"/>
  <c r="V222" i="8"/>
  <c r="U223" i="8"/>
  <c r="V223" i="8"/>
  <c r="U224" i="8"/>
  <c r="V224" i="8"/>
  <c r="U225" i="8"/>
  <c r="V225" i="8"/>
  <c r="U226" i="8"/>
  <c r="V226" i="8"/>
  <c r="U227" i="8"/>
  <c r="V227" i="8"/>
  <c r="U228" i="8"/>
  <c r="V228" i="8"/>
  <c r="U229" i="8"/>
  <c r="V229" i="8"/>
  <c r="U230" i="8"/>
  <c r="V230" i="8"/>
  <c r="U231" i="8"/>
  <c r="V231" i="8"/>
  <c r="U232" i="8"/>
  <c r="V232" i="8"/>
  <c r="U233" i="8"/>
  <c r="V233" i="8"/>
  <c r="U234" i="8"/>
  <c r="V234" i="8"/>
  <c r="U235" i="8"/>
  <c r="V235" i="8"/>
  <c r="U236" i="8"/>
  <c r="V236" i="8"/>
  <c r="U237" i="8"/>
  <c r="V237" i="8"/>
  <c r="U238" i="8"/>
  <c r="V238" i="8"/>
  <c r="U239" i="8"/>
  <c r="V239" i="8"/>
  <c r="U240" i="8"/>
  <c r="V240" i="8"/>
  <c r="U241" i="8"/>
  <c r="V241" i="8"/>
  <c r="U242" i="8"/>
  <c r="V242" i="8"/>
  <c r="U243" i="8"/>
  <c r="V243" i="8"/>
  <c r="U244" i="8"/>
  <c r="V244" i="8"/>
  <c r="U245" i="8"/>
  <c r="V245" i="8"/>
  <c r="U246" i="8"/>
  <c r="V246" i="8"/>
  <c r="U247" i="8"/>
  <c r="V247" i="8"/>
  <c r="U248" i="8"/>
  <c r="V248" i="8"/>
  <c r="U249" i="8"/>
  <c r="V249" i="8"/>
  <c r="U250" i="8"/>
  <c r="V250" i="8"/>
  <c r="U251" i="8"/>
  <c r="V251" i="8"/>
  <c r="U252" i="8"/>
  <c r="V252" i="8"/>
  <c r="U253" i="8"/>
  <c r="V253" i="8"/>
  <c r="U254" i="8"/>
  <c r="V254" i="8"/>
  <c r="Q254" i="8" s="1"/>
  <c r="U255" i="8"/>
  <c r="V255" i="8"/>
  <c r="U256" i="8"/>
  <c r="V256" i="8"/>
  <c r="U257" i="8"/>
  <c r="V257" i="8"/>
  <c r="U258" i="8"/>
  <c r="V258" i="8"/>
  <c r="U259" i="8"/>
  <c r="V259" i="8"/>
  <c r="U260" i="8"/>
  <c r="V260" i="8"/>
  <c r="U261" i="8"/>
  <c r="V261" i="8"/>
  <c r="U262" i="8"/>
  <c r="V262" i="8"/>
  <c r="U263" i="8"/>
  <c r="V263" i="8"/>
  <c r="U264" i="8"/>
  <c r="V264" i="8"/>
  <c r="U265" i="8"/>
  <c r="V265" i="8"/>
  <c r="U266" i="8"/>
  <c r="V266" i="8"/>
  <c r="U267" i="8"/>
  <c r="V267" i="8"/>
  <c r="U268" i="8"/>
  <c r="V268" i="8"/>
  <c r="U269" i="8"/>
  <c r="V269" i="8"/>
  <c r="U270" i="8"/>
  <c r="V270" i="8"/>
  <c r="U271" i="8"/>
  <c r="V271" i="8"/>
  <c r="U272" i="8"/>
  <c r="V272" i="8"/>
  <c r="U273" i="8"/>
  <c r="V273" i="8"/>
  <c r="U274" i="8"/>
  <c r="V274" i="8"/>
  <c r="U275" i="8"/>
  <c r="V275" i="8"/>
  <c r="U276" i="8"/>
  <c r="V276" i="8"/>
  <c r="U277" i="8"/>
  <c r="V277" i="8"/>
  <c r="U278" i="8"/>
  <c r="V278" i="8"/>
  <c r="U279" i="8"/>
  <c r="V279" i="8"/>
  <c r="U280" i="8"/>
  <c r="V280" i="8"/>
  <c r="U281" i="8"/>
  <c r="V281" i="8"/>
  <c r="U282" i="8"/>
  <c r="V282" i="8"/>
  <c r="U283" i="8"/>
  <c r="V283" i="8"/>
  <c r="U284" i="8"/>
  <c r="V284" i="8"/>
  <c r="U285" i="8"/>
  <c r="V285" i="8"/>
  <c r="U286" i="8"/>
  <c r="V286" i="8"/>
  <c r="U287" i="8"/>
  <c r="V287" i="8"/>
  <c r="U288" i="8"/>
  <c r="V288" i="8"/>
  <c r="U289" i="8"/>
  <c r="V289" i="8"/>
  <c r="U290" i="8"/>
  <c r="V290" i="8"/>
  <c r="U291" i="8"/>
  <c r="V291" i="8"/>
  <c r="Q291" i="8" s="1"/>
  <c r="U292" i="8"/>
  <c r="V292" i="8"/>
  <c r="U293" i="8"/>
  <c r="V293" i="8"/>
  <c r="U294" i="8"/>
  <c r="V294" i="8"/>
  <c r="U295" i="8"/>
  <c r="V295" i="8"/>
  <c r="U296" i="8"/>
  <c r="V296" i="8"/>
  <c r="U297" i="8"/>
  <c r="V297" i="8"/>
  <c r="U298" i="8"/>
  <c r="V298" i="8"/>
  <c r="U299" i="8"/>
  <c r="V299" i="8"/>
  <c r="U300" i="8"/>
  <c r="V300" i="8"/>
  <c r="U301" i="8"/>
  <c r="V301" i="8"/>
  <c r="U302" i="8"/>
  <c r="V302" i="8"/>
  <c r="U303" i="8"/>
  <c r="V303" i="8"/>
  <c r="U304" i="8"/>
  <c r="V304" i="8"/>
  <c r="U305" i="8"/>
  <c r="V305" i="8"/>
  <c r="U306" i="8"/>
  <c r="V306" i="8"/>
  <c r="U307" i="8"/>
  <c r="V307" i="8"/>
  <c r="U308" i="8"/>
  <c r="V308" i="8"/>
  <c r="U309" i="8"/>
  <c r="V309" i="8"/>
  <c r="U310" i="8"/>
  <c r="V310" i="8"/>
  <c r="U311" i="8"/>
  <c r="V311" i="8"/>
  <c r="U312" i="8"/>
  <c r="V312" i="8"/>
  <c r="U313" i="8"/>
  <c r="V313" i="8"/>
  <c r="U314" i="8"/>
  <c r="V314" i="8"/>
  <c r="U315" i="8"/>
  <c r="V315" i="8"/>
  <c r="U316" i="8"/>
  <c r="V316" i="8"/>
  <c r="U317" i="8"/>
  <c r="V317" i="8"/>
  <c r="U318" i="8"/>
  <c r="V318" i="8"/>
  <c r="U319" i="8"/>
  <c r="V319" i="8"/>
  <c r="U320" i="8"/>
  <c r="V320" i="8"/>
  <c r="Q320" i="8" s="1"/>
  <c r="U321" i="8"/>
  <c r="V321" i="8"/>
  <c r="U322" i="8"/>
  <c r="V322" i="8"/>
  <c r="Q322" i="8" s="1"/>
  <c r="U323" i="8"/>
  <c r="V323" i="8"/>
  <c r="U324" i="8"/>
  <c r="V324" i="8"/>
  <c r="U325" i="8"/>
  <c r="V325" i="8"/>
  <c r="U326" i="8"/>
  <c r="V326" i="8"/>
  <c r="U327" i="8"/>
  <c r="V327" i="8"/>
  <c r="U328" i="8"/>
  <c r="V328" i="8"/>
  <c r="U329" i="8"/>
  <c r="V329" i="8"/>
  <c r="U330" i="8"/>
  <c r="V330" i="8"/>
  <c r="U331" i="8"/>
  <c r="V331" i="8"/>
  <c r="U332" i="8"/>
  <c r="V332" i="8"/>
  <c r="U333" i="8"/>
  <c r="V333" i="8"/>
  <c r="U334" i="8"/>
  <c r="V334" i="8"/>
  <c r="U335" i="8"/>
  <c r="V335" i="8"/>
  <c r="U336" i="8"/>
  <c r="V336" i="8"/>
  <c r="U337" i="8"/>
  <c r="V337" i="8"/>
  <c r="U338" i="8"/>
  <c r="V338" i="8"/>
  <c r="U339" i="8"/>
  <c r="V339" i="8"/>
  <c r="U340" i="8"/>
  <c r="V340" i="8"/>
  <c r="U341" i="8"/>
  <c r="V341" i="8"/>
  <c r="U342" i="8"/>
  <c r="V342" i="8"/>
  <c r="U343" i="8"/>
  <c r="V343" i="8"/>
  <c r="U344" i="8"/>
  <c r="V344" i="8"/>
  <c r="U345" i="8"/>
  <c r="V345" i="8"/>
  <c r="U346" i="8"/>
  <c r="V346" i="8"/>
  <c r="U347" i="8"/>
  <c r="V347" i="8"/>
  <c r="U348" i="8"/>
  <c r="V348" i="8"/>
  <c r="U349" i="8"/>
  <c r="V349" i="8"/>
  <c r="U350" i="8"/>
  <c r="V350" i="8"/>
  <c r="U351" i="8"/>
  <c r="V351" i="8"/>
  <c r="U352" i="8"/>
  <c r="V352" i="8"/>
  <c r="U353" i="8"/>
  <c r="V353" i="8"/>
  <c r="U354" i="8"/>
  <c r="V354" i="8"/>
  <c r="U355" i="8"/>
  <c r="V355" i="8"/>
  <c r="U356" i="8"/>
  <c r="V356" i="8"/>
  <c r="U357" i="8"/>
  <c r="V357" i="8"/>
  <c r="U358" i="8"/>
  <c r="V358" i="8"/>
  <c r="U359" i="8"/>
  <c r="V359" i="8"/>
  <c r="U360" i="8"/>
  <c r="V360" i="8"/>
  <c r="U361" i="8"/>
  <c r="V361" i="8"/>
  <c r="U362" i="8"/>
  <c r="V362" i="8"/>
  <c r="U363" i="8"/>
  <c r="V363" i="8"/>
  <c r="U364" i="8"/>
  <c r="V364" i="8"/>
  <c r="U365" i="8"/>
  <c r="V365" i="8"/>
  <c r="U366" i="8"/>
  <c r="V366" i="8"/>
  <c r="U367" i="8"/>
  <c r="V367" i="8"/>
  <c r="U368" i="8"/>
  <c r="V368" i="8"/>
  <c r="U369" i="8"/>
  <c r="V369" i="8"/>
  <c r="U370" i="8"/>
  <c r="V370" i="8"/>
  <c r="U371" i="8"/>
  <c r="V371" i="8"/>
  <c r="U372" i="8"/>
  <c r="V372" i="8"/>
  <c r="U373" i="8"/>
  <c r="V373" i="8"/>
  <c r="U374" i="8"/>
  <c r="V374" i="8"/>
  <c r="U375" i="8"/>
  <c r="V375" i="8"/>
  <c r="U376" i="8"/>
  <c r="V376" i="8"/>
  <c r="U377" i="8"/>
  <c r="V377" i="8"/>
  <c r="U378" i="8"/>
  <c r="V378" i="8"/>
  <c r="U379" i="8"/>
  <c r="V379" i="8"/>
  <c r="U380" i="8"/>
  <c r="V380" i="8"/>
  <c r="U381" i="8"/>
  <c r="V381" i="8"/>
  <c r="U382" i="8"/>
  <c r="V382" i="8"/>
  <c r="U383" i="8"/>
  <c r="V383" i="8"/>
  <c r="U384" i="8"/>
  <c r="V384" i="8"/>
  <c r="U385" i="8"/>
  <c r="V385" i="8"/>
  <c r="U386" i="8"/>
  <c r="V386" i="8"/>
  <c r="U387" i="8"/>
  <c r="V387" i="8"/>
  <c r="U388" i="8"/>
  <c r="V388" i="8"/>
  <c r="U389" i="8"/>
  <c r="V389" i="8"/>
  <c r="U390" i="8"/>
  <c r="V390" i="8"/>
  <c r="U391" i="8"/>
  <c r="V391" i="8"/>
  <c r="U392" i="8"/>
  <c r="V392" i="8"/>
  <c r="U393" i="8"/>
  <c r="V393" i="8"/>
  <c r="U394" i="8"/>
  <c r="V394" i="8"/>
  <c r="U395" i="8"/>
  <c r="V395" i="8"/>
  <c r="U396" i="8"/>
  <c r="V396" i="8"/>
  <c r="U397" i="8"/>
  <c r="V397" i="8"/>
  <c r="U398" i="8"/>
  <c r="V398" i="8"/>
  <c r="U399" i="8"/>
  <c r="V399" i="8"/>
  <c r="U400" i="8"/>
  <c r="V400" i="8"/>
  <c r="U401" i="8"/>
  <c r="V401" i="8"/>
  <c r="U402" i="8"/>
  <c r="V402" i="8"/>
  <c r="U403" i="8"/>
  <c r="V403" i="8"/>
  <c r="U404" i="8"/>
  <c r="V404" i="8"/>
  <c r="U405" i="8"/>
  <c r="V405" i="8"/>
  <c r="U406" i="8"/>
  <c r="V406" i="8"/>
  <c r="U407" i="8"/>
  <c r="V407" i="8"/>
  <c r="U408" i="8"/>
  <c r="V408" i="8"/>
  <c r="U409" i="8"/>
  <c r="V409" i="8"/>
  <c r="U410" i="8"/>
  <c r="V410" i="8"/>
  <c r="U411" i="8"/>
  <c r="V411" i="8"/>
  <c r="U412" i="8"/>
  <c r="V412" i="8"/>
  <c r="Q412" i="8" s="1"/>
  <c r="U413" i="8"/>
  <c r="V413" i="8"/>
  <c r="U414" i="8"/>
  <c r="V414" i="8"/>
  <c r="U415" i="8"/>
  <c r="V415" i="8"/>
  <c r="U416" i="8"/>
  <c r="V416" i="8"/>
  <c r="U417" i="8"/>
  <c r="V417" i="8"/>
  <c r="U418" i="8"/>
  <c r="V418" i="8"/>
  <c r="U419" i="8"/>
  <c r="V419" i="8"/>
  <c r="U420" i="8"/>
  <c r="V420" i="8"/>
  <c r="U421" i="8"/>
  <c r="V421" i="8"/>
  <c r="U422" i="8"/>
  <c r="V422" i="8"/>
  <c r="U423" i="8"/>
  <c r="V423" i="8"/>
  <c r="U424" i="8"/>
  <c r="V424" i="8"/>
  <c r="U425" i="8"/>
  <c r="V425" i="8"/>
  <c r="U426" i="8"/>
  <c r="V426" i="8"/>
  <c r="U427" i="8"/>
  <c r="V427" i="8"/>
  <c r="U428" i="8"/>
  <c r="V428" i="8"/>
  <c r="U429" i="8"/>
  <c r="V429" i="8"/>
  <c r="U430" i="8"/>
  <c r="V430" i="8"/>
  <c r="U431" i="8"/>
  <c r="V431" i="8"/>
  <c r="U432" i="8"/>
  <c r="V432" i="8"/>
  <c r="U433" i="8"/>
  <c r="V433" i="8"/>
  <c r="U434" i="8"/>
  <c r="V434" i="8"/>
  <c r="U435" i="8"/>
  <c r="V435" i="8"/>
  <c r="U436" i="8"/>
  <c r="V436" i="8"/>
  <c r="U437" i="8"/>
  <c r="V437" i="8"/>
  <c r="U438" i="8"/>
  <c r="V438" i="8"/>
  <c r="U439" i="8"/>
  <c r="V439" i="8"/>
  <c r="Q439" i="8" s="1"/>
  <c r="U440" i="8"/>
  <c r="V440" i="8"/>
  <c r="U441" i="8"/>
  <c r="V441" i="8"/>
  <c r="U442" i="8"/>
  <c r="V442" i="8"/>
  <c r="U443" i="8"/>
  <c r="V443" i="8"/>
  <c r="U444" i="8"/>
  <c r="V444" i="8"/>
  <c r="U445" i="8"/>
  <c r="V445" i="8"/>
  <c r="U446" i="8"/>
  <c r="V446" i="8"/>
  <c r="U447" i="8"/>
  <c r="V447" i="8"/>
  <c r="U448" i="8"/>
  <c r="V448" i="8"/>
  <c r="U449" i="8"/>
  <c r="V449" i="8"/>
  <c r="U450" i="8"/>
  <c r="V450" i="8"/>
  <c r="U451" i="8"/>
  <c r="V451" i="8"/>
  <c r="U452" i="8"/>
  <c r="V452" i="8"/>
  <c r="U453" i="8"/>
  <c r="V453" i="8"/>
  <c r="U454" i="8"/>
  <c r="V454" i="8"/>
  <c r="U455" i="8"/>
  <c r="V455" i="8"/>
  <c r="U456" i="8"/>
  <c r="V456" i="8"/>
  <c r="U457" i="8"/>
  <c r="V457" i="8"/>
  <c r="U458" i="8"/>
  <c r="V458" i="8"/>
  <c r="U459" i="8"/>
  <c r="V459" i="8"/>
  <c r="U460" i="8"/>
  <c r="V460" i="8"/>
  <c r="U461" i="8"/>
  <c r="V461" i="8"/>
  <c r="U462" i="8"/>
  <c r="V462" i="8"/>
  <c r="U463" i="8"/>
  <c r="V463" i="8"/>
  <c r="U464" i="8"/>
  <c r="V464" i="8"/>
  <c r="U465" i="8"/>
  <c r="V465" i="8"/>
  <c r="U466" i="8"/>
  <c r="V466" i="8"/>
  <c r="U467" i="8"/>
  <c r="V467" i="8"/>
  <c r="U468" i="8"/>
  <c r="V468" i="8"/>
  <c r="U469" i="8"/>
  <c r="V469" i="8"/>
  <c r="U470" i="8"/>
  <c r="V470" i="8"/>
  <c r="U471" i="8"/>
  <c r="V471" i="8"/>
  <c r="U472" i="8"/>
  <c r="V472" i="8"/>
  <c r="U473" i="8"/>
  <c r="V473" i="8"/>
  <c r="U474" i="8"/>
  <c r="V474" i="8"/>
  <c r="U475" i="8"/>
  <c r="V475" i="8"/>
  <c r="Q475" i="8" s="1"/>
  <c r="U476" i="8"/>
  <c r="V476" i="8"/>
  <c r="U477" i="8"/>
  <c r="V477" i="8"/>
  <c r="U478" i="8"/>
  <c r="V478" i="8"/>
  <c r="U479" i="8"/>
  <c r="V479" i="8"/>
  <c r="U480" i="8"/>
  <c r="V480" i="8"/>
  <c r="U481" i="8"/>
  <c r="V481" i="8"/>
  <c r="U482" i="8"/>
  <c r="V482" i="8"/>
  <c r="U483" i="8"/>
  <c r="V483" i="8"/>
  <c r="U484" i="8"/>
  <c r="V484" i="8"/>
  <c r="U485" i="8"/>
  <c r="V485" i="8"/>
  <c r="U486" i="8"/>
  <c r="V486" i="8"/>
  <c r="U487" i="8"/>
  <c r="V487" i="8"/>
  <c r="U488" i="8"/>
  <c r="V488" i="8"/>
  <c r="U489" i="8"/>
  <c r="V489" i="8"/>
  <c r="U490" i="8"/>
  <c r="V490" i="8"/>
  <c r="U491" i="8"/>
  <c r="V491" i="8"/>
  <c r="U492" i="8"/>
  <c r="V492" i="8"/>
  <c r="U493" i="8"/>
  <c r="V493" i="8"/>
  <c r="U494" i="8"/>
  <c r="V494" i="8"/>
  <c r="U495" i="8"/>
  <c r="V495" i="8"/>
  <c r="U496" i="8"/>
  <c r="V496" i="8"/>
  <c r="U497" i="8"/>
  <c r="V497" i="8"/>
  <c r="U498" i="8"/>
  <c r="V498" i="8"/>
  <c r="U499" i="8"/>
  <c r="V499" i="8"/>
  <c r="U500" i="8"/>
  <c r="V500" i="8"/>
  <c r="U501" i="8"/>
  <c r="V501" i="8"/>
  <c r="U502" i="8"/>
  <c r="V502" i="8"/>
  <c r="U503" i="8"/>
  <c r="V503" i="8"/>
  <c r="U504" i="8"/>
  <c r="V504" i="8"/>
  <c r="Q504" i="8" s="1"/>
  <c r="U505" i="8"/>
  <c r="V505" i="8"/>
  <c r="U506" i="8"/>
  <c r="V506" i="8"/>
  <c r="Q506" i="8" s="1"/>
  <c r="U507" i="8"/>
  <c r="V507" i="8"/>
  <c r="U508" i="8"/>
  <c r="V508" i="8"/>
  <c r="U509" i="8"/>
  <c r="V509" i="8"/>
  <c r="U510" i="8"/>
  <c r="V510" i="8"/>
  <c r="U511" i="8"/>
  <c r="V511" i="8"/>
  <c r="U512" i="8"/>
  <c r="V512" i="8"/>
  <c r="U513" i="8"/>
  <c r="V513" i="8"/>
  <c r="U514" i="8"/>
  <c r="V514" i="8"/>
  <c r="U515" i="8"/>
  <c r="V515" i="8"/>
  <c r="U516" i="8"/>
  <c r="V516" i="8"/>
  <c r="U517" i="8"/>
  <c r="V517" i="8"/>
  <c r="U518" i="8"/>
  <c r="V518" i="8"/>
  <c r="U519" i="8"/>
  <c r="V519" i="8"/>
  <c r="U520" i="8"/>
  <c r="V520" i="8"/>
  <c r="U521" i="8"/>
  <c r="V521" i="8"/>
  <c r="U522" i="8"/>
  <c r="V522" i="8"/>
  <c r="U523" i="8"/>
  <c r="V523" i="8"/>
  <c r="U524" i="8"/>
  <c r="V524" i="8"/>
  <c r="U525" i="8"/>
  <c r="V525" i="8"/>
  <c r="U526" i="8"/>
  <c r="V526" i="8"/>
  <c r="U527" i="8"/>
  <c r="V527" i="8"/>
  <c r="U528" i="8"/>
  <c r="V528" i="8"/>
  <c r="U529" i="8"/>
  <c r="V529" i="8"/>
  <c r="U530" i="8"/>
  <c r="V530" i="8"/>
  <c r="U531" i="8"/>
  <c r="V531" i="8"/>
  <c r="U532" i="8"/>
  <c r="V532" i="8"/>
  <c r="U533" i="8"/>
  <c r="V533" i="8"/>
  <c r="U534" i="8"/>
  <c r="V534" i="8"/>
  <c r="U535" i="8"/>
  <c r="V535" i="8"/>
  <c r="U536" i="8"/>
  <c r="V536" i="8"/>
  <c r="U537" i="8"/>
  <c r="V537" i="8"/>
  <c r="U538" i="8"/>
  <c r="V538" i="8"/>
  <c r="U539" i="8"/>
  <c r="V539" i="8"/>
  <c r="U540" i="8"/>
  <c r="V540" i="8"/>
  <c r="U541" i="8"/>
  <c r="V541" i="8"/>
  <c r="U542" i="8"/>
  <c r="V542" i="8"/>
  <c r="U543" i="8"/>
  <c r="V543" i="8"/>
  <c r="U544" i="8"/>
  <c r="V544" i="8"/>
  <c r="U545" i="8"/>
  <c r="V545" i="8"/>
  <c r="U546" i="8"/>
  <c r="V546" i="8"/>
  <c r="U547" i="8"/>
  <c r="V547" i="8"/>
  <c r="U548" i="8"/>
  <c r="V548" i="8"/>
  <c r="U549" i="8"/>
  <c r="V549" i="8"/>
  <c r="U550" i="8"/>
  <c r="V550" i="8"/>
  <c r="U551" i="8"/>
  <c r="V551" i="8"/>
  <c r="U552" i="8"/>
  <c r="V552" i="8"/>
  <c r="U553" i="8"/>
  <c r="V553" i="8"/>
  <c r="U554" i="8"/>
  <c r="V554" i="8"/>
  <c r="U555" i="8"/>
  <c r="V555" i="8"/>
  <c r="U556" i="8"/>
  <c r="V556" i="8"/>
  <c r="U557" i="8"/>
  <c r="V557" i="8"/>
  <c r="U558" i="8"/>
  <c r="V558" i="8"/>
  <c r="U559" i="8"/>
  <c r="V559" i="8"/>
  <c r="U560" i="8"/>
  <c r="V560" i="8"/>
  <c r="U561" i="8"/>
  <c r="V561" i="8"/>
  <c r="U562" i="8"/>
  <c r="V562" i="8"/>
  <c r="U563" i="8"/>
  <c r="V563" i="8"/>
  <c r="U564" i="8"/>
  <c r="V564" i="8"/>
  <c r="U565" i="8"/>
  <c r="V565" i="8"/>
  <c r="U566" i="8"/>
  <c r="V566" i="8"/>
  <c r="U567" i="8"/>
  <c r="V567" i="8"/>
  <c r="U568" i="8"/>
  <c r="V568" i="8"/>
  <c r="U569" i="8"/>
  <c r="V569" i="8"/>
  <c r="U570" i="8"/>
  <c r="V570" i="8"/>
  <c r="U571" i="8"/>
  <c r="V571" i="8"/>
  <c r="U572" i="8"/>
  <c r="V572" i="8"/>
  <c r="U573" i="8"/>
  <c r="V573" i="8"/>
  <c r="U574" i="8"/>
  <c r="V574" i="8"/>
  <c r="U575" i="8"/>
  <c r="V575" i="8"/>
  <c r="U576" i="8"/>
  <c r="V576" i="8"/>
  <c r="U577" i="8"/>
  <c r="V577" i="8"/>
  <c r="U578" i="8"/>
  <c r="V578" i="8"/>
  <c r="U579" i="8"/>
  <c r="V579" i="8"/>
  <c r="U580" i="8"/>
  <c r="V580" i="8"/>
  <c r="U581" i="8"/>
  <c r="V581" i="8"/>
  <c r="U582" i="8"/>
  <c r="V582" i="8"/>
  <c r="U583" i="8"/>
  <c r="V583" i="8"/>
  <c r="U584" i="8"/>
  <c r="V584" i="8"/>
  <c r="U585" i="8"/>
  <c r="V585" i="8"/>
  <c r="U586" i="8"/>
  <c r="V586" i="8"/>
  <c r="U587" i="8"/>
  <c r="V587" i="8"/>
  <c r="U588" i="8"/>
  <c r="V588" i="8"/>
  <c r="U589" i="8"/>
  <c r="V589" i="8"/>
  <c r="U590" i="8"/>
  <c r="V590" i="8"/>
  <c r="U591" i="8"/>
  <c r="V591" i="8"/>
  <c r="U592" i="8"/>
  <c r="V592" i="8"/>
  <c r="U593" i="8"/>
  <c r="V593" i="8"/>
  <c r="U594" i="8"/>
  <c r="V594" i="8"/>
  <c r="U595" i="8"/>
  <c r="V595" i="8"/>
  <c r="U596" i="8"/>
  <c r="V596" i="8"/>
  <c r="U597" i="8"/>
  <c r="V597" i="8"/>
  <c r="U598" i="8"/>
  <c r="V598" i="8"/>
  <c r="U599" i="8"/>
  <c r="V599" i="8"/>
  <c r="U600" i="8"/>
  <c r="V600" i="8"/>
  <c r="U601" i="8"/>
  <c r="V601" i="8"/>
  <c r="U602" i="8"/>
  <c r="V602" i="8"/>
  <c r="U603" i="8"/>
  <c r="V603" i="8"/>
  <c r="U604" i="8"/>
  <c r="V604" i="8"/>
  <c r="U605" i="8"/>
  <c r="V605" i="8"/>
  <c r="U606" i="8"/>
  <c r="V606" i="8"/>
  <c r="U607" i="8"/>
  <c r="V607" i="8"/>
  <c r="U608" i="8"/>
  <c r="V608" i="8"/>
  <c r="U609" i="8"/>
  <c r="V609" i="8"/>
  <c r="U610" i="8"/>
  <c r="V610" i="8"/>
  <c r="U611" i="8"/>
  <c r="V611" i="8"/>
  <c r="U612" i="8"/>
  <c r="V612" i="8"/>
  <c r="U613" i="8"/>
  <c r="V613" i="8"/>
  <c r="U614" i="8"/>
  <c r="V614" i="8"/>
  <c r="U615" i="8"/>
  <c r="V615" i="8"/>
  <c r="U616" i="8"/>
  <c r="V616" i="8"/>
  <c r="U617" i="8"/>
  <c r="V617" i="8"/>
  <c r="U618" i="8"/>
  <c r="V618" i="8"/>
  <c r="U619" i="8"/>
  <c r="V619" i="8"/>
  <c r="U620" i="8"/>
  <c r="V620" i="8"/>
  <c r="U621" i="8"/>
  <c r="V621" i="8"/>
  <c r="U622" i="8"/>
  <c r="V622" i="8"/>
  <c r="U623" i="8"/>
  <c r="V623" i="8"/>
  <c r="U624" i="8"/>
  <c r="V624" i="8"/>
  <c r="U625" i="8"/>
  <c r="V625" i="8"/>
  <c r="U626" i="8"/>
  <c r="V626" i="8"/>
  <c r="V2" i="8"/>
  <c r="U2" i="8"/>
  <c r="H8" i="9"/>
  <c r="Q3" i="8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R80" i="8" s="1"/>
  <c r="S80" i="8" s="1"/>
  <c r="Q81" i="8"/>
  <c r="Q82" i="8"/>
  <c r="Q83" i="8"/>
  <c r="Q84" i="8"/>
  <c r="Q85" i="8"/>
  <c r="Q86" i="8"/>
  <c r="Q87" i="8"/>
  <c r="Q88" i="8"/>
  <c r="Q89" i="8"/>
  <c r="Q90" i="8"/>
  <c r="Q91" i="8"/>
  <c r="Q92" i="8"/>
  <c r="Q93" i="8"/>
  <c r="Q94" i="8"/>
  <c r="Q95" i="8"/>
  <c r="Q96" i="8"/>
  <c r="Q97" i="8"/>
  <c r="Q98" i="8"/>
  <c r="Q99" i="8"/>
  <c r="Q100" i="8"/>
  <c r="Q101" i="8"/>
  <c r="Q102" i="8"/>
  <c r="Q103" i="8"/>
  <c r="Q104" i="8"/>
  <c r="Q105" i="8"/>
  <c r="Q106" i="8"/>
  <c r="Q107" i="8"/>
  <c r="Q109" i="8"/>
  <c r="Q110" i="8"/>
  <c r="Q111" i="8"/>
  <c r="Q112" i="8"/>
  <c r="Q113" i="8"/>
  <c r="Q114" i="8"/>
  <c r="Q115" i="8"/>
  <c r="Q116" i="8"/>
  <c r="Q117" i="8"/>
  <c r="Q118" i="8"/>
  <c r="Q119" i="8"/>
  <c r="Q120" i="8"/>
  <c r="Q121" i="8"/>
  <c r="Q122" i="8"/>
  <c r="Q123" i="8"/>
  <c r="Q124" i="8"/>
  <c r="Q125" i="8"/>
  <c r="Q126" i="8"/>
  <c r="Q127" i="8"/>
  <c r="Q128" i="8"/>
  <c r="Q129" i="8"/>
  <c r="Q130" i="8"/>
  <c r="Q131" i="8"/>
  <c r="Q132" i="8"/>
  <c r="Q133" i="8"/>
  <c r="Q134" i="8"/>
  <c r="Q135" i="8"/>
  <c r="Q136" i="8"/>
  <c r="Q138" i="8"/>
  <c r="Q140" i="8"/>
  <c r="Q141" i="8"/>
  <c r="Q142" i="8"/>
  <c r="Q143" i="8"/>
  <c r="Q144" i="8"/>
  <c r="Q145" i="8"/>
  <c r="Q146" i="8"/>
  <c r="Q147" i="8"/>
  <c r="Q148" i="8"/>
  <c r="Q149" i="8"/>
  <c r="Q150" i="8"/>
  <c r="Q151" i="8"/>
  <c r="Q152" i="8"/>
  <c r="Q153" i="8"/>
  <c r="Q154" i="8"/>
  <c r="Q155" i="8"/>
  <c r="Q156" i="8"/>
  <c r="Q157" i="8"/>
  <c r="Q158" i="8"/>
  <c r="Q159" i="8"/>
  <c r="Q160" i="8"/>
  <c r="Q161" i="8"/>
  <c r="Q162" i="8"/>
  <c r="Q163" i="8"/>
  <c r="Q164" i="8"/>
  <c r="Q165" i="8"/>
  <c r="Q166" i="8"/>
  <c r="Q167" i="8"/>
  <c r="Q168" i="8"/>
  <c r="Q169" i="8"/>
  <c r="Q170" i="8"/>
  <c r="Q171" i="8"/>
  <c r="Q172" i="8"/>
  <c r="Q173" i="8"/>
  <c r="Q174" i="8"/>
  <c r="Q175" i="8"/>
  <c r="Q176" i="8"/>
  <c r="Q177" i="8"/>
  <c r="Q178" i="8"/>
  <c r="Q179" i="8"/>
  <c r="Q180" i="8"/>
  <c r="Q181" i="8"/>
  <c r="Q182" i="8"/>
  <c r="Q183" i="8"/>
  <c r="Q184" i="8"/>
  <c r="Q185" i="8"/>
  <c r="Q186" i="8"/>
  <c r="Q187" i="8"/>
  <c r="Q188" i="8"/>
  <c r="Q189" i="8"/>
  <c r="Q190" i="8"/>
  <c r="Q191" i="8"/>
  <c r="Q192" i="8"/>
  <c r="Q193" i="8"/>
  <c r="Q194" i="8"/>
  <c r="Q195" i="8"/>
  <c r="Q196" i="8"/>
  <c r="Q197" i="8"/>
  <c r="Q198" i="8"/>
  <c r="Q199" i="8"/>
  <c r="Q200" i="8"/>
  <c r="Q201" i="8"/>
  <c r="Q202" i="8"/>
  <c r="Q203" i="8"/>
  <c r="Q204" i="8"/>
  <c r="Q205" i="8"/>
  <c r="Q206" i="8"/>
  <c r="Q207" i="8"/>
  <c r="Q208" i="8"/>
  <c r="Q209" i="8"/>
  <c r="Q210" i="8"/>
  <c r="Q211" i="8"/>
  <c r="Q212" i="8"/>
  <c r="Q213" i="8"/>
  <c r="Q214" i="8"/>
  <c r="Q215" i="8"/>
  <c r="Q216" i="8"/>
  <c r="Q217" i="8"/>
  <c r="Q218" i="8"/>
  <c r="Q219" i="8"/>
  <c r="Q220" i="8"/>
  <c r="Q221" i="8"/>
  <c r="Q222" i="8"/>
  <c r="Q223" i="8"/>
  <c r="Q224" i="8"/>
  <c r="Q225" i="8"/>
  <c r="Q226" i="8"/>
  <c r="Q227" i="8"/>
  <c r="Q228" i="8"/>
  <c r="Q229" i="8"/>
  <c r="Q230" i="8"/>
  <c r="Q231" i="8"/>
  <c r="Q232" i="8"/>
  <c r="Q233" i="8"/>
  <c r="Q234" i="8"/>
  <c r="Q235" i="8"/>
  <c r="Q236" i="8"/>
  <c r="Q237" i="8"/>
  <c r="Q238" i="8"/>
  <c r="Q239" i="8"/>
  <c r="Q240" i="8"/>
  <c r="Q241" i="8"/>
  <c r="Q242" i="8"/>
  <c r="Q243" i="8"/>
  <c r="Q244" i="8"/>
  <c r="Q245" i="8"/>
  <c r="Q246" i="8"/>
  <c r="Q247" i="8"/>
  <c r="Q248" i="8"/>
  <c r="Q249" i="8"/>
  <c r="Q250" i="8"/>
  <c r="Q251" i="8"/>
  <c r="Q252" i="8"/>
  <c r="Q253" i="8"/>
  <c r="Q255" i="8"/>
  <c r="Q256" i="8"/>
  <c r="Q257" i="8"/>
  <c r="Q258" i="8"/>
  <c r="Q259" i="8"/>
  <c r="Q260" i="8"/>
  <c r="Q261" i="8"/>
  <c r="Q262" i="8"/>
  <c r="Q263" i="8"/>
  <c r="Q264" i="8"/>
  <c r="Q265" i="8"/>
  <c r="Q266" i="8"/>
  <c r="Q267" i="8"/>
  <c r="Q268" i="8"/>
  <c r="Q269" i="8"/>
  <c r="Q270" i="8"/>
  <c r="Q271" i="8"/>
  <c r="Q272" i="8"/>
  <c r="Q273" i="8"/>
  <c r="Q274" i="8"/>
  <c r="Q275" i="8"/>
  <c r="Q276" i="8"/>
  <c r="Q277" i="8"/>
  <c r="Q278" i="8"/>
  <c r="Q279" i="8"/>
  <c r="Q280" i="8"/>
  <c r="Q281" i="8"/>
  <c r="Q282" i="8"/>
  <c r="Q283" i="8"/>
  <c r="Q284" i="8"/>
  <c r="Q285" i="8"/>
  <c r="Q286" i="8"/>
  <c r="Q287" i="8"/>
  <c r="Q288" i="8"/>
  <c r="Q289" i="8"/>
  <c r="Q290" i="8"/>
  <c r="Q292" i="8"/>
  <c r="Q293" i="8"/>
  <c r="Q294" i="8"/>
  <c r="Q295" i="8"/>
  <c r="Q296" i="8"/>
  <c r="Q297" i="8"/>
  <c r="Q298" i="8"/>
  <c r="Q299" i="8"/>
  <c r="Q300" i="8"/>
  <c r="Q301" i="8"/>
  <c r="Q302" i="8"/>
  <c r="Q303" i="8"/>
  <c r="Q304" i="8"/>
  <c r="Q305" i="8"/>
  <c r="Q306" i="8"/>
  <c r="Q307" i="8"/>
  <c r="Q308" i="8"/>
  <c r="Q309" i="8"/>
  <c r="Q310" i="8"/>
  <c r="Q311" i="8"/>
  <c r="Q312" i="8"/>
  <c r="Q313" i="8"/>
  <c r="Q314" i="8"/>
  <c r="Q315" i="8"/>
  <c r="Q316" i="8"/>
  <c r="Q317" i="8"/>
  <c r="Q318" i="8"/>
  <c r="Q319" i="8"/>
  <c r="Q321" i="8"/>
  <c r="Q323" i="8"/>
  <c r="Q324" i="8"/>
  <c r="Q325" i="8"/>
  <c r="Q326" i="8"/>
  <c r="Q327" i="8"/>
  <c r="Q328" i="8"/>
  <c r="Q329" i="8"/>
  <c r="Q330" i="8"/>
  <c r="Q331" i="8"/>
  <c r="Q332" i="8"/>
  <c r="Q333" i="8"/>
  <c r="Q334" i="8"/>
  <c r="Q335" i="8"/>
  <c r="Q336" i="8"/>
  <c r="Q337" i="8"/>
  <c r="Q338" i="8"/>
  <c r="Q339" i="8"/>
  <c r="Q340" i="8"/>
  <c r="Q341" i="8"/>
  <c r="Q342" i="8"/>
  <c r="Q343" i="8"/>
  <c r="Q344" i="8"/>
  <c r="Q345" i="8"/>
  <c r="Q346" i="8"/>
  <c r="Q347" i="8"/>
  <c r="Q348" i="8"/>
  <c r="Q349" i="8"/>
  <c r="Q350" i="8"/>
  <c r="Q351" i="8"/>
  <c r="Q352" i="8"/>
  <c r="Q353" i="8"/>
  <c r="Q354" i="8"/>
  <c r="Q355" i="8"/>
  <c r="Q356" i="8"/>
  <c r="Q357" i="8"/>
  <c r="Q358" i="8"/>
  <c r="Q359" i="8"/>
  <c r="Q360" i="8"/>
  <c r="Q361" i="8"/>
  <c r="Q362" i="8"/>
  <c r="Q363" i="8"/>
  <c r="Q364" i="8"/>
  <c r="Q365" i="8"/>
  <c r="Q366" i="8"/>
  <c r="Q367" i="8"/>
  <c r="Q368" i="8"/>
  <c r="Q369" i="8"/>
  <c r="Q370" i="8"/>
  <c r="Q371" i="8"/>
  <c r="Q372" i="8"/>
  <c r="Q373" i="8"/>
  <c r="Q374" i="8"/>
  <c r="Q375" i="8"/>
  <c r="Q376" i="8"/>
  <c r="Q377" i="8"/>
  <c r="Q378" i="8"/>
  <c r="Q379" i="8"/>
  <c r="Q380" i="8"/>
  <c r="Q381" i="8"/>
  <c r="Q382" i="8"/>
  <c r="Q383" i="8"/>
  <c r="Q384" i="8"/>
  <c r="Q385" i="8"/>
  <c r="Q386" i="8"/>
  <c r="Q387" i="8"/>
  <c r="Q388" i="8"/>
  <c r="Q389" i="8"/>
  <c r="Q390" i="8"/>
  <c r="Q391" i="8"/>
  <c r="Q392" i="8"/>
  <c r="Q393" i="8"/>
  <c r="Q394" i="8"/>
  <c r="Q395" i="8"/>
  <c r="Q396" i="8"/>
  <c r="Q397" i="8"/>
  <c r="Q398" i="8"/>
  <c r="Q399" i="8"/>
  <c r="Q400" i="8"/>
  <c r="Q401" i="8"/>
  <c r="Q402" i="8"/>
  <c r="Q403" i="8"/>
  <c r="Q404" i="8"/>
  <c r="Q405" i="8"/>
  <c r="Q406" i="8"/>
  <c r="Q407" i="8"/>
  <c r="Q408" i="8"/>
  <c r="Q409" i="8"/>
  <c r="Q410" i="8"/>
  <c r="Q411" i="8"/>
  <c r="Q413" i="8"/>
  <c r="Q414" i="8"/>
  <c r="Q415" i="8"/>
  <c r="Q416" i="8"/>
  <c r="Q417" i="8"/>
  <c r="Q418" i="8"/>
  <c r="Q419" i="8"/>
  <c r="Q420" i="8"/>
  <c r="Q421" i="8"/>
  <c r="Q422" i="8"/>
  <c r="Q423" i="8"/>
  <c r="Q424" i="8"/>
  <c r="Q425" i="8"/>
  <c r="Q426" i="8"/>
  <c r="Q427" i="8"/>
  <c r="Q428" i="8"/>
  <c r="Q429" i="8"/>
  <c r="Q430" i="8"/>
  <c r="Q431" i="8"/>
  <c r="Q432" i="8"/>
  <c r="Q433" i="8"/>
  <c r="Q434" i="8"/>
  <c r="Q435" i="8"/>
  <c r="Q436" i="8"/>
  <c r="Q437" i="8"/>
  <c r="Q438" i="8"/>
  <c r="Q440" i="8"/>
  <c r="Q441" i="8"/>
  <c r="Q442" i="8"/>
  <c r="Q443" i="8"/>
  <c r="Q444" i="8"/>
  <c r="Q445" i="8"/>
  <c r="Q446" i="8"/>
  <c r="Q447" i="8"/>
  <c r="Q448" i="8"/>
  <c r="Q449" i="8"/>
  <c r="Q450" i="8"/>
  <c r="Q451" i="8"/>
  <c r="Q452" i="8"/>
  <c r="Q453" i="8"/>
  <c r="Q454" i="8"/>
  <c r="Q455" i="8"/>
  <c r="Q456" i="8"/>
  <c r="Q457" i="8"/>
  <c r="Q458" i="8"/>
  <c r="Q459" i="8"/>
  <c r="Q460" i="8"/>
  <c r="Q461" i="8"/>
  <c r="Q462" i="8"/>
  <c r="Q463" i="8"/>
  <c r="Q464" i="8"/>
  <c r="Q465" i="8"/>
  <c r="Q466" i="8"/>
  <c r="Q467" i="8"/>
  <c r="Q468" i="8"/>
  <c r="Q469" i="8"/>
  <c r="Q470" i="8"/>
  <c r="Q471" i="8"/>
  <c r="Q472" i="8"/>
  <c r="Q473" i="8"/>
  <c r="Q474" i="8"/>
  <c r="Q476" i="8"/>
  <c r="Q477" i="8"/>
  <c r="Q478" i="8"/>
  <c r="Q479" i="8"/>
  <c r="Q480" i="8"/>
  <c r="Q481" i="8"/>
  <c r="Q482" i="8"/>
  <c r="Q483" i="8"/>
  <c r="Q484" i="8"/>
  <c r="Q485" i="8"/>
  <c r="Q486" i="8"/>
  <c r="Q487" i="8"/>
  <c r="Q488" i="8"/>
  <c r="Q489" i="8"/>
  <c r="Q490" i="8"/>
  <c r="Q491" i="8"/>
  <c r="Q492" i="8"/>
  <c r="Q493" i="8"/>
  <c r="Q494" i="8"/>
  <c r="Q495" i="8"/>
  <c r="Q496" i="8"/>
  <c r="Q497" i="8"/>
  <c r="Q498" i="8"/>
  <c r="Q499" i="8"/>
  <c r="Q500" i="8"/>
  <c r="Q501" i="8"/>
  <c r="Q502" i="8"/>
  <c r="Q503" i="8"/>
  <c r="Q505" i="8"/>
  <c r="Q507" i="8"/>
  <c r="Q508" i="8"/>
  <c r="Q509" i="8"/>
  <c r="Q510" i="8"/>
  <c r="Q511" i="8"/>
  <c r="Q512" i="8"/>
  <c r="Q513" i="8"/>
  <c r="Q514" i="8"/>
  <c r="Q515" i="8"/>
  <c r="Q516" i="8"/>
  <c r="Q517" i="8"/>
  <c r="Q518" i="8"/>
  <c r="Q519" i="8"/>
  <c r="Q520" i="8"/>
  <c r="Q521" i="8"/>
  <c r="Q522" i="8"/>
  <c r="Q523" i="8"/>
  <c r="Q524" i="8"/>
  <c r="Q525" i="8"/>
  <c r="Q526" i="8"/>
  <c r="Q527" i="8"/>
  <c r="Q528" i="8"/>
  <c r="Q529" i="8"/>
  <c r="Q530" i="8"/>
  <c r="Q531" i="8"/>
  <c r="Q532" i="8"/>
  <c r="Q533" i="8"/>
  <c r="Q534" i="8"/>
  <c r="Q535" i="8"/>
  <c r="Q536" i="8"/>
  <c r="Q537" i="8"/>
  <c r="Q538" i="8"/>
  <c r="Q539" i="8"/>
  <c r="Q540" i="8"/>
  <c r="Q541" i="8"/>
  <c r="Q542" i="8"/>
  <c r="Q543" i="8"/>
  <c r="Q544" i="8"/>
  <c r="Q545" i="8"/>
  <c r="Q546" i="8"/>
  <c r="Q547" i="8"/>
  <c r="Q548" i="8"/>
  <c r="Q549" i="8"/>
  <c r="Q550" i="8"/>
  <c r="Q551" i="8"/>
  <c r="Q552" i="8"/>
  <c r="Q553" i="8"/>
  <c r="Q554" i="8"/>
  <c r="Q555" i="8"/>
  <c r="Q556" i="8"/>
  <c r="Q557" i="8"/>
  <c r="Q558" i="8"/>
  <c r="Q559" i="8"/>
  <c r="Q560" i="8"/>
  <c r="Q561" i="8"/>
  <c r="Q562" i="8"/>
  <c r="Q563" i="8"/>
  <c r="Q564" i="8"/>
  <c r="Q565" i="8"/>
  <c r="Q566" i="8"/>
  <c r="Q567" i="8"/>
  <c r="Q568" i="8"/>
  <c r="Q569" i="8"/>
  <c r="Q570" i="8"/>
  <c r="Q571" i="8"/>
  <c r="Q572" i="8"/>
  <c r="Q573" i="8"/>
  <c r="Q574" i="8"/>
  <c r="Q575" i="8"/>
  <c r="Q576" i="8"/>
  <c r="Q577" i="8"/>
  <c r="Q578" i="8"/>
  <c r="Q579" i="8"/>
  <c r="Q580" i="8"/>
  <c r="Q581" i="8"/>
  <c r="Q582" i="8"/>
  <c r="Q583" i="8"/>
  <c r="Q584" i="8"/>
  <c r="Q585" i="8"/>
  <c r="Q586" i="8"/>
  <c r="Q587" i="8"/>
  <c r="Q588" i="8"/>
  <c r="Q589" i="8"/>
  <c r="Q590" i="8"/>
  <c r="Q591" i="8"/>
  <c r="Q592" i="8"/>
  <c r="Q593" i="8"/>
  <c r="Q594" i="8"/>
  <c r="Q595" i="8"/>
  <c r="Q596" i="8"/>
  <c r="Q597" i="8"/>
  <c r="Q598" i="8"/>
  <c r="Q599" i="8"/>
  <c r="Q600" i="8"/>
  <c r="Q601" i="8"/>
  <c r="Q602" i="8"/>
  <c r="Q603" i="8"/>
  <c r="Q604" i="8"/>
  <c r="Q605" i="8"/>
  <c r="Q606" i="8"/>
  <c r="Q607" i="8"/>
  <c r="Q608" i="8"/>
  <c r="Q609" i="8"/>
  <c r="Q610" i="8"/>
  <c r="Q611" i="8"/>
  <c r="Q612" i="8"/>
  <c r="Q613" i="8"/>
  <c r="Q614" i="8"/>
  <c r="Q615" i="8"/>
  <c r="Q616" i="8"/>
  <c r="Q617" i="8"/>
  <c r="Q618" i="8"/>
  <c r="Q619" i="8"/>
  <c r="Q620" i="8"/>
  <c r="Q621" i="8"/>
  <c r="Q622" i="8"/>
  <c r="Q623" i="8"/>
  <c r="Q624" i="8"/>
  <c r="Q625" i="8"/>
  <c r="Q626" i="8"/>
  <c r="Q2" i="8"/>
  <c r="G83" i="11"/>
  <c r="G84" i="11"/>
  <c r="G85" i="11"/>
  <c r="G86" i="11"/>
  <c r="G87" i="11"/>
  <c r="G88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9" i="11"/>
  <c r="G420" i="11"/>
  <c r="G421" i="11"/>
  <c r="G422" i="11"/>
  <c r="G423" i="11"/>
  <c r="G424" i="11"/>
  <c r="G425" i="11"/>
  <c r="G426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54" i="11"/>
  <c r="G455" i="11"/>
  <c r="G456" i="11"/>
  <c r="G457" i="11"/>
  <c r="G458" i="11"/>
  <c r="G460" i="11"/>
  <c r="G461" i="11"/>
  <c r="G462" i="11"/>
  <c r="G463" i="11"/>
  <c r="G464" i="11"/>
  <c r="G465" i="11"/>
  <c r="G466" i="11"/>
  <c r="G467" i="11"/>
  <c r="G468" i="11"/>
  <c r="G469" i="11"/>
  <c r="G470" i="11"/>
  <c r="G471" i="11"/>
  <c r="G472" i="11"/>
  <c r="G473" i="11"/>
  <c r="G474" i="11"/>
  <c r="G476" i="11"/>
  <c r="G477" i="11"/>
  <c r="G478" i="11"/>
  <c r="G481" i="11"/>
  <c r="G482" i="11"/>
  <c r="G483" i="11"/>
  <c r="G484" i="11"/>
  <c r="G485" i="11"/>
  <c r="G486" i="11"/>
  <c r="G487" i="11"/>
  <c r="G488" i="11"/>
  <c r="G489" i="11"/>
  <c r="G490" i="11"/>
  <c r="G491" i="11"/>
  <c r="G495" i="11"/>
  <c r="G497" i="11"/>
  <c r="G498" i="11"/>
  <c r="G499" i="11"/>
  <c r="G500" i="11"/>
  <c r="G501" i="11"/>
  <c r="G502" i="11"/>
  <c r="G503" i="11"/>
  <c r="G504" i="11"/>
  <c r="G505" i="11"/>
  <c r="G506" i="11"/>
  <c r="G507" i="11"/>
  <c r="G508" i="11"/>
  <c r="G509" i="11"/>
  <c r="G510" i="11"/>
  <c r="G511" i="11"/>
  <c r="G512" i="11"/>
  <c r="G514" i="11"/>
  <c r="G515" i="11"/>
  <c r="G516" i="11"/>
  <c r="G518" i="11"/>
  <c r="G519" i="11"/>
  <c r="G520" i="11"/>
  <c r="G521" i="11"/>
  <c r="G522" i="11"/>
  <c r="G523" i="11"/>
  <c r="G524" i="11"/>
  <c r="G525" i="11"/>
  <c r="G526" i="11"/>
  <c r="G527" i="11"/>
  <c r="G528" i="11"/>
  <c r="G529" i="11"/>
  <c r="G530" i="11"/>
  <c r="G532" i="11"/>
  <c r="G533" i="11"/>
  <c r="G534" i="11"/>
  <c r="G535" i="11"/>
  <c r="G536" i="11"/>
  <c r="G537" i="11"/>
  <c r="G539" i="11"/>
  <c r="G540" i="11"/>
  <c r="G541" i="11"/>
  <c r="G542" i="11"/>
  <c r="G543" i="11"/>
  <c r="G544" i="11"/>
  <c r="G545" i="11"/>
  <c r="G546" i="11"/>
  <c r="G548" i="11"/>
  <c r="G549" i="11"/>
  <c r="G550" i="11"/>
  <c r="G551" i="11"/>
  <c r="G552" i="11"/>
  <c r="G553" i="11"/>
  <c r="G554" i="11"/>
  <c r="G555" i="11"/>
  <c r="G556" i="11"/>
  <c r="G557" i="11"/>
  <c r="G558" i="11"/>
  <c r="G559" i="11"/>
  <c r="G560" i="11"/>
  <c r="G561" i="11"/>
  <c r="G562" i="11"/>
  <c r="G563" i="11"/>
  <c r="G564" i="11"/>
  <c r="G566" i="11"/>
  <c r="G567" i="11"/>
  <c r="G568" i="11"/>
  <c r="G569" i="11"/>
  <c r="G570" i="11"/>
  <c r="G571" i="11"/>
  <c r="G572" i="11"/>
  <c r="G573" i="11"/>
  <c r="G574" i="11"/>
  <c r="G575" i="11"/>
  <c r="G576" i="11"/>
  <c r="G577" i="11"/>
  <c r="G578" i="11"/>
  <c r="G579" i="11"/>
  <c r="G580" i="11"/>
  <c r="G581" i="11"/>
  <c r="G582" i="11"/>
  <c r="G583" i="11"/>
  <c r="G584" i="11"/>
  <c r="G585" i="11"/>
  <c r="G586" i="11"/>
  <c r="G587" i="11"/>
  <c r="G588" i="11"/>
  <c r="G589" i="11"/>
  <c r="G590" i="11"/>
  <c r="G591" i="11"/>
  <c r="G592" i="11"/>
  <c r="G593" i="11"/>
  <c r="G594" i="11"/>
  <c r="G595" i="11"/>
  <c r="G596" i="11"/>
  <c r="G597" i="11"/>
  <c r="G598" i="11"/>
  <c r="G599" i="11"/>
  <c r="G600" i="11"/>
  <c r="G601" i="11"/>
  <c r="G602" i="11"/>
  <c r="G603" i="11"/>
  <c r="G604" i="11"/>
  <c r="G605" i="11"/>
  <c r="G606" i="11"/>
  <c r="G607" i="11"/>
  <c r="G609" i="11"/>
  <c r="G610" i="11"/>
  <c r="G611" i="11"/>
  <c r="G612" i="11"/>
  <c r="G613" i="11"/>
  <c r="G614" i="11"/>
  <c r="G615" i="11"/>
  <c r="G616" i="11"/>
  <c r="G618" i="11"/>
  <c r="G619" i="11"/>
  <c r="G620" i="11"/>
  <c r="G621" i="11"/>
  <c r="G622" i="11"/>
  <c r="G623" i="11"/>
  <c r="G624" i="11"/>
  <c r="G625" i="11"/>
  <c r="G626" i="11"/>
  <c r="G627" i="11"/>
  <c r="G628" i="11"/>
  <c r="G629" i="11"/>
  <c r="G630" i="11"/>
  <c r="G631" i="11"/>
  <c r="G633" i="11"/>
  <c r="G634" i="11"/>
  <c r="G635" i="11"/>
  <c r="G636" i="11"/>
  <c r="G637" i="11"/>
  <c r="G638" i="11"/>
  <c r="G639" i="11"/>
  <c r="G640" i="11"/>
  <c r="G641" i="11"/>
  <c r="G642" i="11"/>
  <c r="G643" i="11"/>
  <c r="G644" i="11"/>
  <c r="G645" i="11"/>
  <c r="G646" i="11"/>
  <c r="G647" i="11"/>
  <c r="G648" i="11"/>
  <c r="G649" i="11"/>
  <c r="G650" i="11"/>
  <c r="G651" i="11"/>
  <c r="G652" i="11"/>
  <c r="G653" i="11"/>
  <c r="G655" i="11"/>
  <c r="G656" i="11"/>
  <c r="G657" i="11"/>
  <c r="G658" i="11"/>
  <c r="G659" i="11"/>
  <c r="G660" i="11"/>
  <c r="G661" i="11"/>
  <c r="G662" i="11"/>
  <c r="G663" i="11"/>
  <c r="G664" i="11"/>
  <c r="G665" i="11"/>
  <c r="G666" i="11"/>
  <c r="G667" i="11"/>
  <c r="G668" i="11"/>
  <c r="G669" i="11"/>
  <c r="G670" i="11"/>
  <c r="G671" i="11"/>
  <c r="G672" i="11"/>
  <c r="G673" i="11"/>
  <c r="G674" i="11"/>
  <c r="G675" i="11"/>
  <c r="G676" i="11"/>
  <c r="G677" i="11"/>
  <c r="G678" i="11"/>
  <c r="G679" i="11"/>
  <c r="G680" i="11"/>
  <c r="G681" i="11"/>
  <c r="G682" i="11"/>
  <c r="G683" i="11"/>
  <c r="G684" i="11"/>
  <c r="G685" i="11"/>
  <c r="G686" i="11"/>
  <c r="G687" i="11"/>
  <c r="G688" i="11"/>
  <c r="G689" i="11"/>
  <c r="G690" i="11"/>
  <c r="G691" i="11"/>
  <c r="G692" i="11"/>
  <c r="G694" i="11"/>
  <c r="G695" i="11"/>
  <c r="G696" i="11"/>
  <c r="G699" i="11"/>
  <c r="G700" i="11"/>
  <c r="G701" i="11"/>
  <c r="G702" i="11"/>
  <c r="G703" i="11"/>
  <c r="G704" i="11"/>
  <c r="G705" i="11"/>
  <c r="G706" i="11"/>
  <c r="G707" i="11"/>
  <c r="G708" i="11"/>
  <c r="G709" i="11"/>
  <c r="G710" i="11"/>
  <c r="G711" i="11"/>
  <c r="G712" i="11"/>
  <c r="G713" i="11"/>
  <c r="G714" i="11"/>
  <c r="G715" i="11"/>
  <c r="G716" i="11"/>
  <c r="G717" i="11"/>
  <c r="G718" i="11"/>
  <c r="G719" i="11"/>
  <c r="G720" i="11"/>
  <c r="G721" i="11"/>
  <c r="G722" i="11"/>
  <c r="G723" i="11"/>
  <c r="G725" i="11"/>
  <c r="G726" i="11"/>
  <c r="G727" i="11"/>
  <c r="G728" i="11"/>
  <c r="G729" i="11"/>
  <c r="G730" i="11"/>
  <c r="G731" i="11"/>
  <c r="G732" i="11"/>
  <c r="G733" i="11"/>
  <c r="G734" i="11"/>
  <c r="G735" i="11"/>
  <c r="G736" i="11"/>
  <c r="G737" i="11"/>
  <c r="G738" i="11"/>
  <c r="G739" i="11"/>
  <c r="G740" i="11"/>
  <c r="G741" i="11"/>
  <c r="G742" i="11"/>
  <c r="G743" i="11"/>
  <c r="G744" i="11"/>
  <c r="G745" i="11"/>
  <c r="G746" i="11"/>
  <c r="G747" i="11"/>
  <c r="G748" i="11"/>
  <c r="G749" i="11"/>
  <c r="G750" i="11"/>
  <c r="G751" i="11"/>
  <c r="G752" i="11"/>
  <c r="G753" i="11"/>
  <c r="G754" i="11"/>
  <c r="G755" i="11"/>
  <c r="G756" i="11"/>
  <c r="G757" i="11"/>
  <c r="G758" i="11"/>
  <c r="G759" i="11"/>
  <c r="G760" i="11"/>
  <c r="G761" i="11"/>
  <c r="G762" i="11"/>
  <c r="G763" i="11"/>
  <c r="G764" i="11"/>
  <c r="G765" i="11"/>
  <c r="G766" i="11"/>
  <c r="G767" i="11"/>
  <c r="G768" i="11"/>
  <c r="G769" i="11"/>
  <c r="G770" i="11"/>
  <c r="G771" i="11"/>
  <c r="G772" i="11"/>
  <c r="G773" i="11"/>
  <c r="G774" i="11"/>
  <c r="G775" i="11"/>
  <c r="G776" i="11"/>
  <c r="G778" i="11"/>
  <c r="G779" i="11"/>
  <c r="G782" i="11"/>
  <c r="G783" i="11"/>
  <c r="G784" i="11"/>
  <c r="G785" i="11"/>
  <c r="G786" i="11"/>
  <c r="G787" i="11"/>
  <c r="G788" i="11"/>
  <c r="G789" i="11"/>
  <c r="G790" i="11"/>
  <c r="G791" i="11"/>
  <c r="G792" i="11"/>
  <c r="G793" i="11"/>
  <c r="G794" i="11"/>
  <c r="G795" i="11"/>
  <c r="G796" i="11"/>
  <c r="G797" i="11"/>
  <c r="G798" i="11"/>
  <c r="G799" i="11"/>
  <c r="G800" i="11"/>
  <c r="G801" i="11"/>
  <c r="G802" i="11"/>
  <c r="G803" i="11"/>
  <c r="G804" i="11"/>
  <c r="G805" i="11"/>
  <c r="G806" i="11"/>
  <c r="G807" i="11"/>
  <c r="G808" i="11"/>
  <c r="G809" i="11"/>
  <c r="G810" i="11"/>
  <c r="G811" i="11"/>
  <c r="G812" i="11"/>
  <c r="G813" i="11"/>
  <c r="G814" i="11"/>
  <c r="G815" i="11"/>
  <c r="G816" i="11"/>
  <c r="G817" i="11"/>
  <c r="G818" i="11"/>
  <c r="G819" i="11"/>
  <c r="G820" i="11"/>
  <c r="G821" i="11"/>
  <c r="G822" i="11"/>
  <c r="G823" i="11"/>
  <c r="G824" i="11"/>
  <c r="G825" i="11"/>
  <c r="G826" i="11"/>
  <c r="G827" i="11"/>
  <c r="G828" i="11"/>
  <c r="G829" i="11"/>
  <c r="G830" i="11"/>
  <c r="G831" i="11"/>
  <c r="G832" i="11"/>
  <c r="G833" i="11"/>
  <c r="G834" i="11"/>
  <c r="G835" i="11"/>
  <c r="G836" i="11"/>
  <c r="G837" i="11"/>
  <c r="G838" i="11"/>
  <c r="G839" i="11"/>
  <c r="G840" i="11"/>
  <c r="G841" i="11"/>
  <c r="G842" i="11"/>
  <c r="G844" i="11"/>
  <c r="G845" i="11"/>
  <c r="G846" i="11"/>
  <c r="G847" i="11"/>
  <c r="G848" i="11"/>
  <c r="G849" i="11"/>
  <c r="G850" i="11"/>
  <c r="G851" i="11"/>
  <c r="G852" i="11"/>
  <c r="G853" i="11"/>
  <c r="G855" i="11"/>
  <c r="G856" i="11"/>
  <c r="G857" i="11"/>
  <c r="G858" i="11"/>
  <c r="G859" i="11"/>
  <c r="G860" i="11"/>
  <c r="G861" i="11"/>
  <c r="G862" i="11"/>
  <c r="G863" i="11"/>
  <c r="G864" i="11"/>
  <c r="G865" i="11"/>
  <c r="G866" i="11"/>
  <c r="G867" i="11"/>
  <c r="G868" i="11"/>
  <c r="G870" i="11"/>
  <c r="G871" i="11"/>
  <c r="G872" i="11"/>
  <c r="G873" i="11"/>
  <c r="G874" i="11"/>
  <c r="G875" i="11"/>
  <c r="G876" i="11"/>
  <c r="G877" i="11"/>
  <c r="G878" i="11"/>
  <c r="G879" i="11"/>
  <c r="G880" i="11"/>
  <c r="G881" i="11"/>
  <c r="G882" i="11"/>
  <c r="G883" i="11"/>
  <c r="G884" i="11"/>
  <c r="G885" i="11"/>
  <c r="G886" i="11"/>
  <c r="G887" i="11"/>
  <c r="G888" i="11"/>
  <c r="G889" i="11"/>
  <c r="G890" i="11"/>
  <c r="G891" i="11"/>
  <c r="G892" i="11"/>
  <c r="G893" i="11"/>
  <c r="G894" i="11"/>
  <c r="G895" i="11"/>
  <c r="G896" i="11"/>
  <c r="G897" i="11"/>
  <c r="G898" i="11"/>
  <c r="G899" i="11"/>
  <c r="G900" i="11"/>
  <c r="G901" i="11"/>
  <c r="G902" i="11"/>
  <c r="G903" i="11"/>
  <c r="G904" i="11"/>
  <c r="G905" i="11"/>
  <c r="G906" i="11"/>
  <c r="G907" i="11"/>
  <c r="G908" i="11"/>
  <c r="G909" i="11"/>
  <c r="G910" i="11"/>
  <c r="G911" i="11"/>
  <c r="G912" i="11"/>
  <c r="G913" i="11"/>
  <c r="G914" i="11"/>
  <c r="G915" i="11"/>
  <c r="G916" i="11"/>
  <c r="G917" i="11"/>
  <c r="G918" i="11"/>
  <c r="G919" i="11"/>
  <c r="G920" i="11"/>
  <c r="G921" i="11"/>
  <c r="G922" i="11"/>
  <c r="G923" i="11"/>
  <c r="G924" i="11"/>
  <c r="G925" i="11"/>
  <c r="G926" i="11"/>
  <c r="G927" i="11"/>
  <c r="G928" i="11"/>
  <c r="G929" i="11"/>
  <c r="G930" i="11"/>
  <c r="G931" i="11"/>
  <c r="G932" i="11"/>
  <c r="G933" i="11"/>
  <c r="G934" i="11"/>
  <c r="G935" i="11"/>
  <c r="G936" i="11"/>
  <c r="G937" i="11"/>
  <c r="G938" i="11"/>
  <c r="G939" i="11"/>
  <c r="G940" i="11"/>
  <c r="G941" i="11"/>
  <c r="G942" i="11"/>
  <c r="G943" i="11"/>
  <c r="G945" i="11"/>
  <c r="G946" i="11"/>
  <c r="G947" i="11"/>
  <c r="G948" i="11"/>
  <c r="G949" i="11"/>
  <c r="G950" i="11"/>
  <c r="G951" i="11"/>
  <c r="G952" i="11"/>
  <c r="G953" i="11"/>
  <c r="G954" i="11"/>
  <c r="G955" i="11"/>
  <c r="G956" i="11"/>
  <c r="G957" i="11"/>
  <c r="G959" i="11"/>
  <c r="G960" i="11"/>
  <c r="G961" i="11"/>
  <c r="G962" i="11"/>
  <c r="G963" i="11"/>
  <c r="G964" i="11"/>
  <c r="G965" i="11"/>
  <c r="G966" i="11"/>
  <c r="G967" i="11"/>
  <c r="G968" i="11"/>
  <c r="G969" i="11"/>
  <c r="G970" i="11"/>
  <c r="G971" i="11"/>
  <c r="G972" i="11"/>
  <c r="G973" i="11"/>
  <c r="G974" i="11"/>
  <c r="G975" i="11"/>
  <c r="G976" i="11"/>
  <c r="G977" i="11"/>
  <c r="G978" i="11"/>
  <c r="G979" i="11"/>
  <c r="G980" i="11"/>
  <c r="G981" i="11"/>
  <c r="G982" i="11"/>
  <c r="G983" i="11"/>
  <c r="G984" i="11"/>
  <c r="G985" i="11"/>
  <c r="G986" i="11"/>
  <c r="G987" i="11"/>
  <c r="G988" i="11"/>
  <c r="G989" i="11"/>
  <c r="G990" i="11"/>
  <c r="G991" i="11"/>
  <c r="G992" i="11"/>
  <c r="G993" i="11"/>
  <c r="G994" i="11"/>
  <c r="G995" i="11"/>
  <c r="G996" i="11"/>
  <c r="G997" i="11"/>
  <c r="G998" i="11"/>
  <c r="G999" i="11"/>
  <c r="G1000" i="11"/>
  <c r="G1001" i="11"/>
  <c r="G1002" i="11"/>
  <c r="G1003" i="11"/>
  <c r="G1004" i="11"/>
  <c r="G1005" i="11"/>
  <c r="G1006" i="11"/>
  <c r="G1007" i="11"/>
  <c r="G1008" i="11"/>
  <c r="G1009" i="11"/>
  <c r="G1010" i="11"/>
  <c r="G1011" i="11"/>
  <c r="G1012" i="11"/>
  <c r="G1013" i="11"/>
  <c r="G1014" i="11"/>
  <c r="G1015" i="11"/>
  <c r="G1016" i="11"/>
  <c r="G1017" i="11"/>
  <c r="G1019" i="11"/>
  <c r="G1020" i="11"/>
  <c r="G1021" i="11"/>
  <c r="G1022" i="11"/>
  <c r="G1023" i="11"/>
  <c r="G1024" i="11"/>
  <c r="G1025" i="11"/>
  <c r="G1026" i="11"/>
  <c r="G1027" i="11"/>
  <c r="G1028" i="11"/>
  <c r="G1029" i="11"/>
  <c r="G1030" i="11"/>
  <c r="G1031" i="11"/>
  <c r="G1032" i="11"/>
  <c r="G1034" i="11"/>
  <c r="G1035" i="11"/>
  <c r="G1036" i="11"/>
  <c r="G1037" i="11"/>
  <c r="G1038" i="11"/>
  <c r="G1039" i="11"/>
  <c r="G1040" i="11"/>
  <c r="G1041" i="11"/>
  <c r="G1042" i="11"/>
  <c r="G1043" i="11"/>
  <c r="G1044" i="11"/>
  <c r="G1046" i="11"/>
  <c r="G1047" i="11"/>
  <c r="G1048" i="11"/>
  <c r="G1049" i="11"/>
  <c r="G1050" i="11"/>
  <c r="G1051" i="11"/>
  <c r="G1052" i="11"/>
  <c r="G1053" i="11"/>
  <c r="G1054" i="11"/>
  <c r="G1055" i="11"/>
  <c r="G1056" i="11"/>
  <c r="G1057" i="11"/>
  <c r="G1058" i="11"/>
  <c r="G1059" i="11"/>
  <c r="G1061" i="11"/>
  <c r="G1062" i="11"/>
  <c r="G1063" i="11"/>
  <c r="G1064" i="11"/>
  <c r="G1065" i="11"/>
  <c r="G1066" i="11"/>
  <c r="G1067" i="11"/>
  <c r="G1068" i="11"/>
  <c r="G1069" i="11"/>
  <c r="G1070" i="11"/>
  <c r="G1071" i="11"/>
  <c r="G1072" i="11"/>
  <c r="G1073" i="11"/>
  <c r="G1074" i="11"/>
  <c r="G1075" i="11"/>
  <c r="G1076" i="11"/>
  <c r="G1077" i="11"/>
  <c r="G1078" i="11"/>
  <c r="G1079" i="11"/>
  <c r="G1080" i="11"/>
  <c r="G1082" i="11"/>
  <c r="G1083" i="11"/>
  <c r="G1084" i="11"/>
  <c r="G1085" i="11"/>
  <c r="G1086" i="11"/>
  <c r="G1087" i="11"/>
  <c r="G1088" i="11"/>
  <c r="G1089" i="11"/>
  <c r="G1090" i="11"/>
  <c r="G1091" i="11"/>
  <c r="G1092" i="11"/>
  <c r="G1093" i="11"/>
  <c r="G1094" i="11"/>
  <c r="G1095" i="11"/>
  <c r="G1097" i="11"/>
  <c r="G1098" i="11"/>
  <c r="G1099" i="11"/>
  <c r="G1100" i="11"/>
  <c r="G1101" i="11"/>
  <c r="G1102" i="11"/>
  <c r="G1103" i="11"/>
  <c r="G1104" i="11"/>
  <c r="G1105" i="11"/>
  <c r="G1106" i="11"/>
  <c r="G1107" i="11"/>
  <c r="G1108" i="11"/>
  <c r="G1109" i="11"/>
  <c r="G1110" i="11"/>
  <c r="G1111" i="11"/>
  <c r="G1112" i="11"/>
  <c r="G1113" i="11"/>
  <c r="G1114" i="11"/>
  <c r="G1115" i="11"/>
  <c r="G1116" i="11"/>
  <c r="G1117" i="11"/>
  <c r="G1118" i="11"/>
  <c r="G1119" i="11"/>
  <c r="G1120" i="11"/>
  <c r="G1121" i="11"/>
  <c r="G1122" i="11"/>
  <c r="G1123" i="11"/>
  <c r="G1124" i="11"/>
  <c r="G1125" i="11"/>
  <c r="G1126" i="11"/>
  <c r="G1127" i="11"/>
  <c r="G1128" i="11"/>
  <c r="G1129" i="11"/>
  <c r="G1130" i="11"/>
  <c r="G1131" i="11"/>
  <c r="G1132" i="11"/>
  <c r="G1133" i="11"/>
  <c r="G1134" i="11"/>
  <c r="G1135" i="11"/>
  <c r="G1137" i="11"/>
  <c r="G1138" i="11"/>
  <c r="G1139" i="11"/>
  <c r="G1140" i="11"/>
  <c r="G1141" i="11"/>
  <c r="G1142" i="11"/>
  <c r="G1143" i="11"/>
  <c r="G1144" i="11"/>
  <c r="G1145" i="11"/>
  <c r="G1146" i="11"/>
  <c r="G1147" i="11"/>
  <c r="G1148" i="11"/>
  <c r="G1149" i="11"/>
  <c r="G1151" i="11"/>
  <c r="G1152" i="11"/>
  <c r="G1153" i="11"/>
  <c r="G1154" i="11"/>
  <c r="G1155" i="11"/>
  <c r="G1156" i="11"/>
  <c r="G1157" i="11"/>
  <c r="G1158" i="11"/>
  <c r="G1159" i="11"/>
  <c r="G1160" i="11"/>
  <c r="G1161" i="11"/>
  <c r="G1162" i="11"/>
  <c r="G1163" i="11"/>
  <c r="G1164" i="11"/>
  <c r="G1165" i="11"/>
  <c r="G1166" i="11"/>
  <c r="G1167" i="11"/>
  <c r="G1168" i="11"/>
  <c r="G1169" i="11"/>
  <c r="G1170" i="11"/>
  <c r="G1171" i="11"/>
  <c r="G1172" i="11"/>
  <c r="G1173" i="11"/>
  <c r="G1174" i="11"/>
  <c r="G1175" i="11"/>
  <c r="G1176" i="11"/>
  <c r="G1177" i="11"/>
  <c r="G1179" i="11"/>
  <c r="G1180" i="11"/>
  <c r="G1181" i="11"/>
  <c r="G1182" i="11"/>
  <c r="G1183" i="11"/>
  <c r="G1184" i="11"/>
  <c r="G1185" i="11"/>
  <c r="G1186" i="11"/>
  <c r="G1187" i="11"/>
  <c r="G1188" i="11"/>
  <c r="G1189" i="11"/>
  <c r="G1190" i="11"/>
  <c r="G1191" i="11"/>
  <c r="G1192" i="11"/>
  <c r="G1193" i="11"/>
  <c r="G1194" i="11"/>
  <c r="G1195" i="11"/>
  <c r="G1196" i="11"/>
  <c r="G1197" i="11"/>
  <c r="G1198" i="11"/>
  <c r="G1199" i="11"/>
  <c r="G1200" i="11"/>
  <c r="G1201" i="11"/>
  <c r="G1202" i="11"/>
  <c r="G1203" i="11"/>
  <c r="G1204" i="11"/>
  <c r="G1205" i="11"/>
  <c r="G1206" i="11"/>
  <c r="G1207" i="11"/>
  <c r="G1208" i="11"/>
  <c r="G1209" i="11"/>
  <c r="G1211" i="11"/>
  <c r="G1212" i="11"/>
  <c r="G1213" i="11"/>
  <c r="G1214" i="11"/>
  <c r="G1215" i="11"/>
  <c r="G1216" i="11"/>
  <c r="G1217" i="11"/>
  <c r="G1218" i="11"/>
  <c r="G1219" i="11"/>
  <c r="G1220" i="11"/>
  <c r="G1221" i="11"/>
  <c r="G1222" i="11"/>
  <c r="G1223" i="11"/>
  <c r="G1224" i="11"/>
  <c r="G1225" i="11"/>
  <c r="G1226" i="11"/>
  <c r="G1227" i="11"/>
  <c r="G1228" i="11"/>
  <c r="G1229" i="11"/>
  <c r="G1230" i="11"/>
  <c r="G1231" i="11"/>
  <c r="G1232" i="11"/>
  <c r="G1233" i="11"/>
  <c r="G1234" i="11"/>
  <c r="G1235" i="11"/>
  <c r="G1236" i="11"/>
  <c r="G1237" i="11"/>
  <c r="G1238" i="11"/>
  <c r="G1239" i="11"/>
  <c r="G1240" i="11"/>
  <c r="G1241" i="11"/>
  <c r="G1242" i="11"/>
  <c r="G1243" i="11"/>
  <c r="G1244" i="11"/>
  <c r="G1245" i="11"/>
  <c r="G1246" i="11"/>
  <c r="G1247" i="11"/>
  <c r="G1248" i="11"/>
  <c r="G1249" i="11"/>
  <c r="G1250" i="11"/>
  <c r="G1251" i="11"/>
  <c r="G1252" i="11"/>
  <c r="G1253" i="11"/>
  <c r="G1254" i="11"/>
  <c r="G1255" i="11"/>
  <c r="G1256" i="11"/>
  <c r="G1257" i="11"/>
  <c r="G1258" i="11"/>
  <c r="G1259" i="11"/>
  <c r="G1260" i="11"/>
  <c r="G1261" i="11"/>
  <c r="G1262" i="11"/>
  <c r="G1263" i="11"/>
  <c r="G1264" i="11"/>
  <c r="G1265" i="11"/>
  <c r="G1266" i="11"/>
  <c r="G1267" i="11"/>
  <c r="G1268" i="11"/>
  <c r="G1269" i="11"/>
  <c r="G1270" i="11"/>
  <c r="G1271" i="11"/>
  <c r="G1272" i="11"/>
  <c r="G1273" i="11"/>
  <c r="G1274" i="11"/>
  <c r="G1275" i="11"/>
  <c r="G1276" i="11"/>
  <c r="G1277" i="11"/>
  <c r="G1278" i="11"/>
  <c r="G1279" i="11"/>
  <c r="G1280" i="11"/>
  <c r="G1281" i="11"/>
  <c r="G1282" i="11"/>
  <c r="G1283" i="11"/>
  <c r="G1284" i="11"/>
  <c r="G1285" i="11"/>
  <c r="G1286" i="11"/>
  <c r="G1287" i="11"/>
  <c r="G1288" i="11"/>
  <c r="G1289" i="11"/>
  <c r="G1290" i="11"/>
  <c r="G1291" i="11"/>
  <c r="G1292" i="11"/>
  <c r="G1293" i="11"/>
  <c r="G1294" i="11"/>
  <c r="G1295" i="11"/>
  <c r="G1296" i="11"/>
  <c r="G1297" i="11"/>
  <c r="G1298" i="11"/>
  <c r="G1299" i="11"/>
  <c r="G1300" i="11"/>
  <c r="G1301" i="11"/>
  <c r="G1302" i="11"/>
  <c r="G1303" i="11"/>
  <c r="G1304" i="11"/>
  <c r="G1305" i="11"/>
  <c r="G1306" i="11"/>
  <c r="G1307" i="11"/>
  <c r="G1308" i="11"/>
  <c r="G1309" i="11"/>
  <c r="G1310" i="11"/>
  <c r="G1311" i="11"/>
  <c r="G1312" i="11"/>
  <c r="G1313" i="11"/>
  <c r="G1314" i="11"/>
  <c r="G1315" i="11"/>
  <c r="G1316" i="11"/>
  <c r="G1317" i="11"/>
  <c r="G1318" i="11"/>
  <c r="G1319" i="11"/>
  <c r="G1320" i="11"/>
  <c r="G1321" i="11"/>
  <c r="G1322" i="11"/>
  <c r="G1323" i="11"/>
  <c r="G1324" i="11"/>
  <c r="G1325" i="11"/>
  <c r="G1326" i="11"/>
  <c r="G1327" i="11"/>
  <c r="G1328" i="11"/>
  <c r="G1329" i="11"/>
  <c r="G1330" i="11"/>
  <c r="G1331" i="11"/>
  <c r="G1332" i="11"/>
  <c r="G1333" i="11"/>
  <c r="G1334" i="11"/>
  <c r="G1335" i="11"/>
  <c r="G1336" i="11"/>
  <c r="G1337" i="11"/>
  <c r="G1338" i="11"/>
  <c r="G1339" i="11"/>
  <c r="G1340" i="11"/>
  <c r="G1341" i="11"/>
  <c r="G1343" i="11"/>
  <c r="G1344" i="11"/>
  <c r="G1345" i="11"/>
  <c r="G1346" i="11"/>
  <c r="G1347" i="11"/>
  <c r="G1348" i="11"/>
  <c r="G1349" i="11"/>
  <c r="G1350" i="11"/>
  <c r="G1351" i="11"/>
  <c r="G1352" i="11"/>
  <c r="G1353" i="11"/>
  <c r="G1354" i="11"/>
  <c r="G1355" i="11"/>
  <c r="G1356" i="11"/>
  <c r="G1357" i="11"/>
  <c r="G1358" i="11"/>
  <c r="G1359" i="11"/>
  <c r="G1360" i="11"/>
  <c r="G1361" i="11"/>
  <c r="G1362" i="11"/>
  <c r="G1363" i="11"/>
  <c r="G1364" i="11"/>
  <c r="G1365" i="11"/>
  <c r="G1366" i="11"/>
  <c r="G1367" i="11"/>
  <c r="G1368" i="11"/>
  <c r="G1369" i="11"/>
  <c r="G1370" i="11"/>
  <c r="G1371" i="11"/>
  <c r="G1372" i="11"/>
  <c r="G1373" i="11"/>
  <c r="G1374" i="11"/>
  <c r="G1375" i="11"/>
  <c r="G1376" i="11"/>
  <c r="G1377" i="11"/>
  <c r="G1378" i="11"/>
  <c r="G1379" i="11"/>
  <c r="G1380" i="11"/>
  <c r="G1381" i="11"/>
  <c r="G1382" i="11"/>
  <c r="G1383" i="11"/>
  <c r="G1384" i="11"/>
  <c r="G1385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5" i="11"/>
  <c r="G6" i="11"/>
  <c r="G7" i="11"/>
  <c r="G8" i="11"/>
  <c r="G9" i="11"/>
  <c r="G10" i="11"/>
  <c r="G11" i="11"/>
  <c r="G12" i="11"/>
  <c r="G13" i="11"/>
  <c r="G14" i="11"/>
  <c r="G4" i="11"/>
  <c r="F1386" i="11"/>
  <c r="E1386" i="11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9" i="10"/>
  <c r="G150" i="10"/>
  <c r="G151" i="10"/>
  <c r="G152" i="10"/>
  <c r="G153" i="10"/>
  <c r="G154" i="10"/>
  <c r="G155" i="10"/>
  <c r="G156" i="10"/>
  <c r="G159" i="10"/>
  <c r="G160" i="10"/>
  <c r="G161" i="10"/>
  <c r="G162" i="10"/>
  <c r="G164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9" i="10"/>
  <c r="G290" i="10"/>
  <c r="G291" i="10"/>
  <c r="G292" i="10"/>
  <c r="G293" i="10"/>
  <c r="G294" i="10"/>
  <c r="G295" i="10"/>
  <c r="G296" i="10"/>
  <c r="G297" i="10"/>
  <c r="G298" i="10"/>
  <c r="G299" i="10"/>
  <c r="G300" i="10"/>
  <c r="G301" i="10"/>
  <c r="G302" i="10"/>
  <c r="G303" i="10"/>
  <c r="G304" i="10"/>
  <c r="G305" i="10"/>
  <c r="G306" i="10"/>
  <c r="G307" i="10"/>
  <c r="G308" i="10"/>
  <c r="G309" i="10"/>
  <c r="G310" i="10"/>
  <c r="G311" i="10"/>
  <c r="G312" i="10"/>
  <c r="G313" i="10"/>
  <c r="G314" i="10"/>
  <c r="G315" i="10"/>
  <c r="G316" i="10"/>
  <c r="G319" i="10"/>
  <c r="G320" i="10"/>
  <c r="G321" i="10"/>
  <c r="G322" i="10"/>
  <c r="G323" i="10"/>
  <c r="G324" i="10"/>
  <c r="G325" i="10"/>
  <c r="G326" i="10"/>
  <c r="G327" i="10"/>
  <c r="G328" i="10"/>
  <c r="G329" i="10"/>
  <c r="G330" i="10"/>
  <c r="G331" i="10"/>
  <c r="G332" i="10"/>
  <c r="G333" i="10"/>
  <c r="G334" i="10"/>
  <c r="G335" i="10"/>
  <c r="G336" i="10"/>
  <c r="G337" i="10"/>
  <c r="G338" i="10"/>
  <c r="G339" i="10"/>
  <c r="G340" i="10"/>
  <c r="G341" i="10"/>
  <c r="G342" i="10"/>
  <c r="G343" i="10"/>
  <c r="G344" i="10"/>
  <c r="G345" i="10"/>
  <c r="G346" i="10"/>
  <c r="G347" i="10"/>
  <c r="G348" i="10"/>
  <c r="G351" i="10"/>
  <c r="G352" i="10"/>
  <c r="G353" i="10"/>
  <c r="G354" i="10"/>
  <c r="G355" i="10"/>
  <c r="G356" i="10"/>
  <c r="G357" i="10"/>
  <c r="G358" i="10"/>
  <c r="G359" i="10"/>
  <c r="G360" i="10"/>
  <c r="G361" i="10"/>
  <c r="G362" i="10"/>
  <c r="G363" i="10"/>
  <c r="G364" i="10"/>
  <c r="G365" i="10"/>
  <c r="G366" i="10"/>
  <c r="G367" i="10"/>
  <c r="G368" i="10"/>
  <c r="G369" i="10"/>
  <c r="G370" i="10"/>
  <c r="G371" i="10"/>
  <c r="G372" i="10"/>
  <c r="G373" i="10"/>
  <c r="G375" i="10"/>
  <c r="G376" i="10"/>
  <c r="G377" i="10"/>
  <c r="G378" i="10"/>
  <c r="G379" i="10"/>
  <c r="G380" i="10"/>
  <c r="G381" i="10"/>
  <c r="G384" i="10"/>
  <c r="G385" i="10"/>
  <c r="G386" i="10"/>
  <c r="G387" i="10"/>
  <c r="G388" i="10"/>
  <c r="G389" i="10"/>
  <c r="G390" i="10"/>
  <c r="G391" i="10"/>
  <c r="G392" i="10"/>
  <c r="G393" i="10"/>
  <c r="G394" i="10"/>
  <c r="G395" i="10"/>
  <c r="G396" i="10"/>
  <c r="G397" i="10"/>
  <c r="G398" i="10"/>
  <c r="G399" i="10"/>
  <c r="G400" i="10"/>
  <c r="G401" i="10"/>
  <c r="G402" i="10"/>
  <c r="G403" i="10"/>
  <c r="G404" i="10"/>
  <c r="G405" i="10"/>
  <c r="G406" i="10"/>
  <c r="G407" i="10"/>
  <c r="G408" i="10"/>
  <c r="G409" i="10"/>
  <c r="G410" i="10"/>
  <c r="G411" i="10"/>
  <c r="G412" i="10"/>
  <c r="G413" i="10"/>
  <c r="G414" i="10"/>
  <c r="G415" i="10"/>
  <c r="G416" i="10"/>
  <c r="G419" i="10"/>
  <c r="G420" i="10"/>
  <c r="G421" i="10"/>
  <c r="G422" i="10"/>
  <c r="G423" i="10"/>
  <c r="G424" i="10"/>
  <c r="G425" i="10"/>
  <c r="G426" i="10"/>
  <c r="G427" i="10"/>
  <c r="G428" i="10"/>
  <c r="G429" i="10"/>
  <c r="G430" i="10"/>
  <c r="G431" i="10"/>
  <c r="G432" i="10"/>
  <c r="G433" i="10"/>
  <c r="G434" i="10"/>
  <c r="G435" i="10"/>
  <c r="G436" i="10"/>
  <c r="G438" i="10"/>
  <c r="G441" i="10"/>
  <c r="G442" i="10"/>
  <c r="G443" i="10"/>
  <c r="G444" i="10"/>
  <c r="G445" i="10"/>
  <c r="G446" i="10"/>
  <c r="G447" i="10"/>
  <c r="G448" i="10"/>
  <c r="G449" i="10"/>
  <c r="G450" i="10"/>
  <c r="G451" i="10"/>
  <c r="G452" i="10"/>
  <c r="G453" i="10"/>
  <c r="G454" i="10"/>
  <c r="G455" i="10"/>
  <c r="G456" i="10"/>
  <c r="G457" i="10"/>
  <c r="G458" i="10"/>
  <c r="G459" i="10"/>
  <c r="G460" i="10"/>
  <c r="G461" i="10"/>
  <c r="G462" i="10"/>
  <c r="G463" i="10"/>
  <c r="G464" i="10"/>
  <c r="G465" i="10"/>
  <c r="G466" i="10"/>
  <c r="G467" i="10"/>
  <c r="G468" i="10"/>
  <c r="G469" i="10"/>
  <c r="G470" i="10"/>
  <c r="G471" i="10"/>
  <c r="G472" i="10"/>
  <c r="G473" i="10"/>
  <c r="G474" i="10"/>
  <c r="G475" i="10"/>
  <c r="G476" i="10"/>
  <c r="G477" i="10"/>
  <c r="G478" i="10"/>
  <c r="G479" i="10"/>
  <c r="G480" i="10"/>
  <c r="G481" i="10"/>
  <c r="G482" i="10"/>
  <c r="G483" i="10"/>
  <c r="G484" i="10"/>
  <c r="G485" i="10"/>
  <c r="G486" i="10"/>
  <c r="G487" i="10"/>
  <c r="G488" i="10"/>
  <c r="G489" i="10"/>
  <c r="G490" i="10"/>
  <c r="G491" i="10"/>
  <c r="G492" i="10"/>
  <c r="G493" i="10"/>
  <c r="G494" i="10"/>
  <c r="G495" i="10"/>
  <c r="G496" i="10"/>
  <c r="G497" i="10"/>
  <c r="G498" i="10"/>
  <c r="G499" i="10"/>
  <c r="G500" i="10"/>
  <c r="G501" i="10"/>
  <c r="G502" i="10"/>
  <c r="G503" i="10"/>
  <c r="G504" i="10"/>
  <c r="G505" i="10"/>
  <c r="G506" i="10"/>
  <c r="G507" i="10"/>
  <c r="G508" i="10"/>
  <c r="G509" i="10"/>
  <c r="G510" i="10"/>
  <c r="G511" i="10"/>
  <c r="G512" i="10"/>
  <c r="G513" i="10"/>
  <c r="G514" i="10"/>
  <c r="G515" i="10"/>
  <c r="G516" i="10"/>
  <c r="G517" i="10"/>
  <c r="G518" i="10"/>
  <c r="G519" i="10"/>
  <c r="G520" i="10"/>
  <c r="G521" i="10"/>
  <c r="G522" i="10"/>
  <c r="G523" i="10"/>
  <c r="G524" i="10"/>
  <c r="G525" i="10"/>
  <c r="G526" i="10"/>
  <c r="G527" i="10"/>
  <c r="G528" i="10"/>
  <c r="G529" i="10"/>
  <c r="G530" i="10"/>
  <c r="G531" i="10"/>
  <c r="G532" i="10"/>
  <c r="G533" i="10"/>
  <c r="G534" i="10"/>
  <c r="G535" i="10"/>
  <c r="G536" i="10"/>
  <c r="G537" i="10"/>
  <c r="G538" i="10"/>
  <c r="G539" i="10"/>
  <c r="G540" i="10"/>
  <c r="G541" i="10"/>
  <c r="G542" i="10"/>
  <c r="G5" i="10"/>
  <c r="G6" i="10"/>
  <c r="G7" i="10"/>
  <c r="G8" i="10"/>
  <c r="G9" i="10"/>
  <c r="G10" i="10"/>
  <c r="G11" i="10"/>
  <c r="G4" i="10"/>
  <c r="F543" i="10"/>
  <c r="E543" i="10"/>
  <c r="G14" i="9"/>
  <c r="G16" i="9"/>
  <c r="G21" i="9"/>
  <c r="G22" i="9"/>
  <c r="G25" i="9"/>
  <c r="G26" i="9"/>
  <c r="G27" i="9"/>
  <c r="G28" i="9"/>
  <c r="G30" i="9"/>
  <c r="G33" i="9"/>
  <c r="G34" i="9"/>
  <c r="G37" i="9"/>
  <c r="G38" i="9"/>
  <c r="G39" i="9"/>
  <c r="G40" i="9"/>
  <c r="G42" i="9"/>
  <c r="G43" i="9"/>
  <c r="G44" i="9"/>
  <c r="G45" i="9"/>
  <c r="G46" i="9"/>
  <c r="G47" i="9"/>
  <c r="G49" i="9"/>
  <c r="G50" i="9"/>
  <c r="G51" i="9"/>
  <c r="G52" i="9"/>
  <c r="G53" i="9"/>
  <c r="G54" i="9"/>
  <c r="G55" i="9"/>
  <c r="G58" i="9"/>
  <c r="G59" i="9"/>
  <c r="G60" i="9"/>
  <c r="G61" i="9"/>
  <c r="G62" i="9"/>
  <c r="G63" i="9"/>
  <c r="G64" i="9"/>
  <c r="G65" i="9"/>
  <c r="G66" i="9"/>
  <c r="G67" i="9"/>
  <c r="G69" i="9"/>
  <c r="G70" i="9"/>
  <c r="G71" i="9"/>
  <c r="G72" i="9"/>
  <c r="G73" i="9"/>
  <c r="G74" i="9"/>
  <c r="G75" i="9"/>
  <c r="G76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2" i="9"/>
  <c r="G123" i="9"/>
  <c r="G124" i="9"/>
  <c r="G128" i="9"/>
  <c r="G131" i="9"/>
  <c r="G133" i="9"/>
  <c r="G134" i="9"/>
  <c r="G135" i="9"/>
  <c r="G136" i="9"/>
  <c r="G137" i="9"/>
  <c r="G138" i="9"/>
  <c r="G139" i="9"/>
  <c r="G140" i="9"/>
  <c r="G141" i="9"/>
  <c r="G142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9" i="9"/>
  <c r="G181" i="9"/>
  <c r="G184" i="9"/>
  <c r="G185" i="9"/>
  <c r="G186" i="9"/>
  <c r="G187" i="9"/>
  <c r="G188" i="9"/>
  <c r="G189" i="9"/>
  <c r="G190" i="9"/>
  <c r="G191" i="9"/>
  <c r="G192" i="9"/>
  <c r="G194" i="9"/>
  <c r="G195" i="9"/>
  <c r="G196" i="9"/>
  <c r="G197" i="9"/>
  <c r="G198" i="9"/>
  <c r="G199" i="9"/>
  <c r="G200" i="9"/>
  <c r="G202" i="9"/>
  <c r="G204" i="9"/>
  <c r="G205" i="9"/>
  <c r="G215" i="9"/>
  <c r="G222" i="9"/>
  <c r="G228" i="9"/>
  <c r="G229" i="9"/>
  <c r="G236" i="9"/>
  <c r="G237" i="9"/>
  <c r="G238" i="9"/>
  <c r="G244" i="9"/>
  <c r="G252" i="9"/>
  <c r="G279" i="9"/>
  <c r="G285" i="9"/>
  <c r="G289" i="9"/>
  <c r="G290" i="9"/>
  <c r="G296" i="9"/>
  <c r="G304" i="9"/>
  <c r="G305" i="9"/>
  <c r="G317" i="9"/>
  <c r="G320" i="9"/>
  <c r="G323" i="9"/>
  <c r="G324" i="9"/>
  <c r="G325" i="9"/>
  <c r="G328" i="9"/>
  <c r="G329" i="9"/>
  <c r="G333" i="9"/>
  <c r="G335" i="9"/>
  <c r="G338" i="9"/>
  <c r="G339" i="9"/>
  <c r="G340" i="9"/>
  <c r="G342" i="9"/>
  <c r="G344" i="9"/>
  <c r="G347" i="9"/>
  <c r="G348" i="9"/>
  <c r="G353" i="9"/>
  <c r="G356" i="9"/>
  <c r="G358" i="9"/>
  <c r="G359" i="9"/>
  <c r="G360" i="9"/>
  <c r="G361" i="9"/>
  <c r="G362" i="9"/>
  <c r="G363" i="9"/>
  <c r="G366" i="9"/>
  <c r="G367" i="9"/>
  <c r="G368" i="9"/>
  <c r="G370" i="9"/>
  <c r="G371" i="9"/>
  <c r="G372" i="9"/>
  <c r="G374" i="9"/>
  <c r="G375" i="9"/>
  <c r="G376" i="9"/>
  <c r="G377" i="9"/>
  <c r="G381" i="9"/>
  <c r="G382" i="9"/>
  <c r="G383" i="9"/>
  <c r="G384" i="9"/>
  <c r="G385" i="9"/>
  <c r="G388" i="9"/>
  <c r="G390" i="9"/>
  <c r="G393" i="9"/>
  <c r="G396" i="9"/>
  <c r="G399" i="9"/>
  <c r="G400" i="9"/>
  <c r="G401" i="9"/>
  <c r="G402" i="9"/>
  <c r="G403" i="9"/>
  <c r="G404" i="9"/>
  <c r="G405" i="9"/>
  <c r="G407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5" i="9"/>
  <c r="G426" i="9"/>
  <c r="G428" i="9"/>
  <c r="G429" i="9"/>
  <c r="G430" i="9"/>
  <c r="G432" i="9"/>
  <c r="G434" i="9"/>
  <c r="G435" i="9"/>
  <c r="G443" i="9"/>
  <c r="G449" i="9"/>
  <c r="G450" i="9"/>
  <c r="G456" i="9"/>
  <c r="G457" i="9"/>
  <c r="G458" i="9"/>
  <c r="G459" i="9"/>
  <c r="G466" i="9"/>
  <c r="G467" i="9"/>
  <c r="G468" i="9"/>
  <c r="G472" i="9"/>
  <c r="G473" i="9"/>
  <c r="G481" i="9"/>
  <c r="G488" i="9"/>
  <c r="G492" i="9"/>
  <c r="G493" i="9"/>
  <c r="G494" i="9"/>
  <c r="G495" i="9"/>
  <c r="G501" i="9"/>
  <c r="G502" i="9"/>
  <c r="G506" i="9"/>
  <c r="G507" i="9"/>
  <c r="G512" i="9"/>
  <c r="G513" i="9"/>
  <c r="G514" i="9"/>
  <c r="G517" i="9"/>
  <c r="G518" i="9"/>
  <c r="G519" i="9"/>
  <c r="G521" i="9"/>
  <c r="G523" i="9"/>
  <c r="G524" i="9"/>
  <c r="G532" i="9"/>
  <c r="G538" i="9"/>
  <c r="G544" i="9"/>
  <c r="G545" i="9"/>
  <c r="G552" i="9"/>
  <c r="G553" i="9"/>
  <c r="G554" i="9"/>
  <c r="G558" i="9"/>
  <c r="G559" i="9"/>
  <c r="G566" i="9"/>
  <c r="G568" i="9"/>
  <c r="G569" i="9"/>
  <c r="G570" i="9"/>
  <c r="G577" i="9"/>
  <c r="G581" i="9"/>
  <c r="G582" i="9"/>
  <c r="G583" i="9"/>
  <c r="G589" i="9"/>
  <c r="G590" i="9"/>
  <c r="G591" i="9"/>
  <c r="G594" i="9"/>
  <c r="G595" i="9"/>
  <c r="G596" i="9"/>
  <c r="G600" i="9"/>
  <c r="G602" i="9"/>
  <c r="G605" i="9"/>
  <c r="G606" i="9"/>
  <c r="G607" i="9"/>
  <c r="G609" i="9"/>
  <c r="G611" i="9"/>
  <c r="G612" i="9"/>
  <c r="G620" i="9"/>
  <c r="G626" i="9"/>
  <c r="G632" i="9"/>
  <c r="G633" i="9"/>
  <c r="G634" i="9"/>
  <c r="G635" i="9"/>
  <c r="G642" i="9"/>
  <c r="G643" i="9"/>
  <c r="G644" i="9"/>
  <c r="G648" i="9"/>
  <c r="G649" i="9"/>
  <c r="G657" i="9"/>
  <c r="G658" i="9"/>
  <c r="G665" i="9"/>
  <c r="G669" i="9"/>
  <c r="G670" i="9"/>
  <c r="G676" i="9"/>
  <c r="G677" i="9"/>
  <c r="G681" i="9"/>
  <c r="G682" i="9"/>
  <c r="G687" i="9"/>
  <c r="G688" i="9"/>
  <c r="G689" i="9"/>
  <c r="G690" i="9"/>
  <c r="G691" i="9"/>
  <c r="G694" i="9"/>
  <c r="G695" i="9"/>
  <c r="G696" i="9"/>
  <c r="G697" i="9"/>
  <c r="G698" i="9"/>
  <c r="G699" i="9"/>
  <c r="G702" i="9"/>
  <c r="G703" i="9"/>
  <c r="G704" i="9"/>
  <c r="G708" i="9"/>
  <c r="G710" i="9"/>
  <c r="G713" i="9"/>
  <c r="G714" i="9"/>
  <c r="G715" i="9"/>
  <c r="G716" i="9"/>
  <c r="G717" i="9"/>
  <c r="G718" i="9"/>
  <c r="G719" i="9"/>
  <c r="G721" i="9"/>
  <c r="G722" i="9"/>
  <c r="G723" i="9"/>
  <c r="G724" i="9"/>
  <c r="G726" i="9"/>
  <c r="G727" i="9"/>
  <c r="G732" i="9"/>
  <c r="G733" i="9"/>
  <c r="G735" i="9"/>
  <c r="G736" i="9"/>
  <c r="G737" i="9"/>
  <c r="G738" i="9"/>
  <c r="G739" i="9"/>
  <c r="G740" i="9"/>
  <c r="G741" i="9"/>
  <c r="G742" i="9"/>
  <c r="G745" i="9"/>
  <c r="G747" i="9"/>
  <c r="G748" i="9"/>
  <c r="G749" i="9"/>
  <c r="G751" i="9"/>
  <c r="G752" i="9"/>
  <c r="G753" i="9"/>
  <c r="G754" i="9"/>
  <c r="G758" i="9"/>
  <c r="G759" i="9"/>
  <c r="G760" i="9"/>
  <c r="G761" i="9"/>
  <c r="G762" i="9"/>
  <c r="G763" i="9"/>
  <c r="G764" i="9"/>
  <c r="G765" i="9"/>
  <c r="G766" i="9"/>
  <c r="G769" i="9"/>
  <c r="G771" i="9"/>
  <c r="G774" i="9"/>
  <c r="G777" i="9"/>
  <c r="G778" i="9"/>
  <c r="G779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6" i="9"/>
  <c r="G818" i="9"/>
  <c r="G819" i="9"/>
  <c r="G820" i="9"/>
  <c r="G821" i="9"/>
  <c r="G822" i="9"/>
  <c r="G824" i="9"/>
  <c r="G825" i="9"/>
  <c r="G826" i="9"/>
  <c r="G829" i="9"/>
  <c r="G830" i="9"/>
  <c r="G831" i="9"/>
  <c r="G835" i="9"/>
  <c r="G837" i="9"/>
  <c r="G840" i="9"/>
  <c r="G841" i="9"/>
  <c r="G842" i="9"/>
  <c r="G844" i="9"/>
  <c r="G845" i="9"/>
  <c r="G846" i="9"/>
  <c r="G847" i="9"/>
  <c r="G849" i="9"/>
  <c r="G850" i="9"/>
  <c r="G855" i="9"/>
  <c r="G856" i="9"/>
  <c r="G858" i="9"/>
  <c r="G859" i="9"/>
  <c r="G860" i="9"/>
  <c r="G861" i="9"/>
  <c r="G862" i="9"/>
  <c r="G863" i="9"/>
  <c r="G864" i="9"/>
  <c r="G865" i="9"/>
  <c r="G868" i="9"/>
  <c r="G870" i="9"/>
  <c r="G871" i="9"/>
  <c r="G872" i="9"/>
  <c r="G873" i="9"/>
  <c r="G875" i="9"/>
  <c r="G876" i="9"/>
  <c r="G877" i="9"/>
  <c r="G878" i="9"/>
  <c r="G882" i="9"/>
  <c r="G883" i="9"/>
  <c r="G884" i="9"/>
  <c r="G885" i="9"/>
  <c r="G888" i="9"/>
  <c r="G890" i="9"/>
  <c r="G893" i="9"/>
  <c r="G896" i="9"/>
  <c r="G897" i="9"/>
  <c r="G898" i="9"/>
  <c r="G900" i="9"/>
  <c r="G901" i="9"/>
  <c r="G902" i="9"/>
  <c r="G903" i="9"/>
  <c r="G904" i="9"/>
  <c r="G905" i="9"/>
  <c r="G907" i="9"/>
  <c r="G908" i="9"/>
  <c r="G909" i="9"/>
  <c r="G910" i="9"/>
  <c r="G911" i="9"/>
  <c r="G912" i="9"/>
  <c r="G913" i="9"/>
  <c r="G914" i="9"/>
  <c r="G915" i="9"/>
  <c r="G916" i="9"/>
  <c r="G917" i="9"/>
  <c r="G918" i="9"/>
  <c r="G919" i="9"/>
  <c r="G920" i="9"/>
  <c r="G921" i="9"/>
  <c r="G922" i="9"/>
  <c r="G926" i="9"/>
  <c r="G928" i="9"/>
  <c r="G929" i="9"/>
  <c r="G930" i="9"/>
  <c r="G931" i="9"/>
  <c r="G932" i="9"/>
  <c r="G933" i="9"/>
  <c r="G934" i="9"/>
  <c r="G935" i="9"/>
  <c r="G936" i="9"/>
  <c r="G938" i="9"/>
  <c r="G944" i="9"/>
  <c r="G945" i="9"/>
  <c r="G948" i="9"/>
  <c r="G949" i="9"/>
  <c r="G950" i="9"/>
  <c r="G952" i="9"/>
  <c r="G954" i="9"/>
  <c r="G955" i="9"/>
  <c r="G956" i="9"/>
  <c r="G958" i="9"/>
  <c r="G960" i="9"/>
  <c r="G961" i="9"/>
  <c r="G962" i="9"/>
  <c r="G964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80" i="9"/>
  <c r="G981" i="9"/>
  <c r="G982" i="9"/>
  <c r="G983" i="9"/>
  <c r="G984" i="9"/>
  <c r="G985" i="9"/>
  <c r="G986" i="9"/>
  <c r="G987" i="9"/>
  <c r="G988" i="9"/>
  <c r="G989" i="9"/>
  <c r="G990" i="9"/>
  <c r="G991" i="9"/>
  <c r="G992" i="9"/>
  <c r="G993" i="9"/>
  <c r="G994" i="9"/>
  <c r="G995" i="9"/>
  <c r="G996" i="9"/>
  <c r="G997" i="9"/>
  <c r="G998" i="9"/>
  <c r="G999" i="9"/>
  <c r="G1000" i="9"/>
  <c r="G1001" i="9"/>
  <c r="G1002" i="9"/>
  <c r="G1003" i="9"/>
  <c r="G1004" i="9"/>
  <c r="G1007" i="9"/>
  <c r="G1008" i="9"/>
  <c r="G1009" i="9"/>
  <c r="G1010" i="9"/>
  <c r="G1011" i="9"/>
  <c r="G1012" i="9"/>
  <c r="G1013" i="9"/>
  <c r="G1014" i="9"/>
  <c r="G1015" i="9"/>
  <c r="G1016" i="9"/>
  <c r="G1017" i="9"/>
  <c r="G1018" i="9"/>
  <c r="G1019" i="9"/>
  <c r="G1020" i="9"/>
  <c r="G1021" i="9"/>
  <c r="G1022" i="9"/>
  <c r="G1023" i="9"/>
  <c r="G1024" i="9"/>
  <c r="G1025" i="9"/>
  <c r="G1026" i="9"/>
  <c r="G1027" i="9"/>
  <c r="G1028" i="9"/>
  <c r="G1029" i="9"/>
  <c r="G1030" i="9"/>
  <c r="G1031" i="9"/>
  <c r="G1032" i="9"/>
  <c r="G1033" i="9"/>
  <c r="G1034" i="9"/>
  <c r="G1035" i="9"/>
  <c r="G1036" i="9"/>
  <c r="G1037" i="9"/>
  <c r="G1038" i="9"/>
  <c r="G1039" i="9"/>
  <c r="G1040" i="9"/>
  <c r="G1041" i="9"/>
  <c r="G1042" i="9"/>
  <c r="G1043" i="9"/>
  <c r="G1044" i="9"/>
  <c r="G1045" i="9"/>
  <c r="G1046" i="9"/>
  <c r="G1047" i="9"/>
  <c r="G1048" i="9"/>
  <c r="G1049" i="9"/>
  <c r="G1050" i="9"/>
  <c r="G1051" i="9"/>
  <c r="G1052" i="9"/>
  <c r="G1053" i="9"/>
  <c r="G1054" i="9"/>
  <c r="G1055" i="9"/>
  <c r="G1056" i="9"/>
  <c r="G1057" i="9"/>
  <c r="G1058" i="9"/>
  <c r="G1059" i="9"/>
  <c r="G1060" i="9"/>
  <c r="G1061" i="9"/>
  <c r="G1062" i="9"/>
  <c r="G1063" i="9"/>
  <c r="G1064" i="9"/>
  <c r="G1065" i="9"/>
  <c r="G1066" i="9"/>
  <c r="G1067" i="9"/>
  <c r="G1068" i="9"/>
  <c r="G1069" i="9"/>
  <c r="G1070" i="9"/>
  <c r="G1071" i="9"/>
  <c r="G1072" i="9"/>
  <c r="G1073" i="9"/>
  <c r="G1074" i="9"/>
  <c r="G1075" i="9"/>
  <c r="G1076" i="9"/>
  <c r="G1077" i="9"/>
  <c r="G1078" i="9"/>
  <c r="G1079" i="9"/>
  <c r="G1080" i="9"/>
  <c r="G1081" i="9"/>
  <c r="G1082" i="9"/>
  <c r="G1083" i="9"/>
  <c r="G1084" i="9"/>
  <c r="G1085" i="9"/>
  <c r="G1086" i="9"/>
  <c r="G1087" i="9"/>
  <c r="G1088" i="9"/>
  <c r="G1089" i="9"/>
  <c r="G1090" i="9"/>
  <c r="G1091" i="9"/>
  <c r="G1092" i="9"/>
  <c r="G1093" i="9"/>
  <c r="G1094" i="9"/>
  <c r="G1095" i="9"/>
  <c r="G1096" i="9"/>
  <c r="G1098" i="9"/>
  <c r="G1100" i="9"/>
  <c r="G1101" i="9"/>
  <c r="G1102" i="9"/>
  <c r="G1103" i="9"/>
  <c r="G1104" i="9"/>
  <c r="G1105" i="9"/>
  <c r="G1106" i="9"/>
  <c r="G1107" i="9"/>
  <c r="G1108" i="9"/>
  <c r="G1109" i="9"/>
  <c r="G1110" i="9"/>
  <c r="G1111" i="9"/>
  <c r="G1112" i="9"/>
  <c r="G1113" i="9"/>
  <c r="G1114" i="9"/>
  <c r="G1115" i="9"/>
  <c r="G1116" i="9"/>
  <c r="G1117" i="9"/>
  <c r="G1118" i="9"/>
  <c r="G1119" i="9"/>
  <c r="G1120" i="9"/>
  <c r="G1121" i="9"/>
  <c r="G1122" i="9"/>
  <c r="G1123" i="9"/>
  <c r="G1124" i="9"/>
  <c r="G1125" i="9"/>
  <c r="G1126" i="9"/>
  <c r="G1127" i="9"/>
  <c r="G1128" i="9"/>
  <c r="G1129" i="9"/>
  <c r="G1130" i="9"/>
  <c r="G1131" i="9"/>
  <c r="G1132" i="9"/>
  <c r="G1133" i="9"/>
  <c r="G1134" i="9"/>
  <c r="G1135" i="9"/>
  <c r="G1136" i="9"/>
  <c r="G1137" i="9"/>
  <c r="G1138" i="9"/>
  <c r="G1139" i="9"/>
  <c r="G1140" i="9"/>
  <c r="G1141" i="9"/>
  <c r="G1142" i="9"/>
  <c r="G1143" i="9"/>
  <c r="G1144" i="9"/>
  <c r="G1145" i="9"/>
  <c r="G1146" i="9"/>
  <c r="G1147" i="9"/>
  <c r="G1148" i="9"/>
  <c r="G1149" i="9"/>
  <c r="G1150" i="9"/>
  <c r="G1151" i="9"/>
  <c r="G1152" i="9"/>
  <c r="G1153" i="9"/>
  <c r="G1154" i="9"/>
  <c r="G1155" i="9"/>
  <c r="G1156" i="9"/>
  <c r="G1158" i="9"/>
  <c r="G1159" i="9"/>
  <c r="G1160" i="9"/>
  <c r="G1161" i="9"/>
  <c r="G1163" i="9"/>
  <c r="G1164" i="9"/>
  <c r="G1165" i="9"/>
  <c r="G1166" i="9"/>
  <c r="G1167" i="9"/>
  <c r="G1168" i="9"/>
  <c r="G1169" i="9"/>
  <c r="G1170" i="9"/>
  <c r="G1171" i="9"/>
  <c r="G1173" i="9"/>
  <c r="G1174" i="9"/>
  <c r="G1175" i="9"/>
  <c r="G1176" i="9"/>
  <c r="G1177" i="9"/>
  <c r="G1178" i="9"/>
  <c r="G1179" i="9"/>
  <c r="G1180" i="9"/>
  <c r="G1181" i="9"/>
  <c r="G1182" i="9"/>
  <c r="G1183" i="9"/>
  <c r="G1185" i="9"/>
  <c r="G1186" i="9"/>
  <c r="G1187" i="9"/>
  <c r="G1188" i="9"/>
  <c r="G1189" i="9"/>
  <c r="G1190" i="9"/>
  <c r="G1191" i="9"/>
  <c r="G1192" i="9"/>
  <c r="G1193" i="9"/>
  <c r="G1194" i="9"/>
  <c r="G1195" i="9"/>
  <c r="G1196" i="9"/>
  <c r="G1197" i="9"/>
  <c r="G1198" i="9"/>
  <c r="G1199" i="9"/>
  <c r="G1200" i="9"/>
  <c r="G1201" i="9"/>
  <c r="G1202" i="9"/>
  <c r="G1203" i="9"/>
  <c r="G1204" i="9"/>
  <c r="G1205" i="9"/>
  <c r="G1206" i="9"/>
  <c r="G1207" i="9"/>
  <c r="G1208" i="9"/>
  <c r="G1209" i="9"/>
  <c r="G1210" i="9"/>
  <c r="G1211" i="9"/>
  <c r="G1212" i="9"/>
  <c r="G1213" i="9"/>
  <c r="G1214" i="9"/>
  <c r="G1215" i="9"/>
  <c r="G1216" i="9"/>
  <c r="G1217" i="9"/>
  <c r="G1218" i="9"/>
  <c r="G1219" i="9"/>
  <c r="G1220" i="9"/>
  <c r="G1221" i="9"/>
  <c r="G1222" i="9"/>
  <c r="G1223" i="9"/>
  <c r="G1224" i="9"/>
  <c r="G1225" i="9"/>
  <c r="G1226" i="9"/>
  <c r="G1227" i="9"/>
  <c r="G1228" i="9"/>
  <c r="G1229" i="9"/>
  <c r="G1230" i="9"/>
  <c r="G1231" i="9"/>
  <c r="G1232" i="9"/>
  <c r="G1233" i="9"/>
  <c r="G1234" i="9"/>
  <c r="G1235" i="9"/>
  <c r="G1236" i="9"/>
  <c r="G1237" i="9"/>
  <c r="G1238" i="9"/>
  <c r="G1239" i="9"/>
  <c r="G1240" i="9"/>
  <c r="G1241" i="9"/>
  <c r="G1242" i="9"/>
  <c r="G1243" i="9"/>
  <c r="G1244" i="9"/>
  <c r="G1245" i="9"/>
  <c r="G1246" i="9"/>
  <c r="G1247" i="9"/>
  <c r="G1248" i="9"/>
  <c r="G1249" i="9"/>
  <c r="G1250" i="9"/>
  <c r="G1251" i="9"/>
  <c r="G1252" i="9"/>
  <c r="G1253" i="9"/>
  <c r="G1254" i="9"/>
  <c r="G1255" i="9"/>
  <c r="G1257" i="9"/>
  <c r="G1258" i="9"/>
  <c r="G1259" i="9"/>
  <c r="G1260" i="9"/>
  <c r="G1261" i="9"/>
  <c r="G1262" i="9"/>
  <c r="G1263" i="9"/>
  <c r="G1264" i="9"/>
  <c r="G1265" i="9"/>
  <c r="G1267" i="9"/>
  <c r="G1268" i="9"/>
  <c r="G1269" i="9"/>
  <c r="G1270" i="9"/>
  <c r="G1271" i="9"/>
  <c r="G1272" i="9"/>
  <c r="G1273" i="9"/>
  <c r="G1274" i="9"/>
  <c r="G1275" i="9"/>
  <c r="G1276" i="9"/>
  <c r="G1277" i="9"/>
  <c r="G1278" i="9"/>
  <c r="G1279" i="9"/>
  <c r="G1280" i="9"/>
  <c r="G1281" i="9"/>
  <c r="G1282" i="9"/>
  <c r="G1283" i="9"/>
  <c r="G1284" i="9"/>
  <c r="G1285" i="9"/>
  <c r="G1286" i="9"/>
  <c r="G1287" i="9"/>
  <c r="G1288" i="9"/>
  <c r="G1289" i="9"/>
  <c r="G1290" i="9"/>
  <c r="G1291" i="9"/>
  <c r="G1292" i="9"/>
  <c r="G1293" i="9"/>
  <c r="G1294" i="9"/>
  <c r="G1295" i="9"/>
  <c r="G1296" i="9"/>
  <c r="G1297" i="9"/>
  <c r="G1298" i="9"/>
  <c r="G1299" i="9"/>
  <c r="G1300" i="9"/>
  <c r="G1301" i="9"/>
  <c r="G1302" i="9"/>
  <c r="G1303" i="9"/>
  <c r="G1304" i="9"/>
  <c r="G1305" i="9"/>
  <c r="G1306" i="9"/>
  <c r="G1307" i="9"/>
  <c r="G1308" i="9"/>
  <c r="G1309" i="9"/>
  <c r="G1310" i="9"/>
  <c r="G1311" i="9"/>
  <c r="G1312" i="9"/>
  <c r="G1313" i="9"/>
  <c r="G1314" i="9"/>
  <c r="G1315" i="9"/>
  <c r="G1316" i="9"/>
  <c r="G1317" i="9"/>
  <c r="G1318" i="9"/>
  <c r="G1319" i="9"/>
  <c r="G1320" i="9"/>
  <c r="G1321" i="9"/>
  <c r="G1322" i="9"/>
  <c r="G1323" i="9"/>
  <c r="G1324" i="9"/>
  <c r="G1325" i="9"/>
  <c r="G1326" i="9"/>
  <c r="G1327" i="9"/>
  <c r="G1328" i="9"/>
  <c r="G1329" i="9"/>
  <c r="G1330" i="9"/>
  <c r="G1332" i="9"/>
  <c r="G1333" i="9"/>
  <c r="G1334" i="9"/>
  <c r="G1335" i="9"/>
  <c r="G1336" i="9"/>
  <c r="G1337" i="9"/>
  <c r="G1338" i="9"/>
  <c r="G1339" i="9"/>
  <c r="G1340" i="9"/>
  <c r="G1342" i="9"/>
  <c r="G1343" i="9"/>
  <c r="G1344" i="9"/>
  <c r="G1345" i="9"/>
  <c r="G1346" i="9"/>
  <c r="G1347" i="9"/>
  <c r="G1348" i="9"/>
  <c r="G1349" i="9"/>
  <c r="G1350" i="9"/>
  <c r="G1351" i="9"/>
  <c r="G1352" i="9"/>
  <c r="G1353" i="9"/>
  <c r="G1354" i="9"/>
  <c r="G1355" i="9"/>
  <c r="G1356" i="9"/>
  <c r="G1357" i="9"/>
  <c r="G1358" i="9"/>
  <c r="G1359" i="9"/>
  <c r="G1360" i="9"/>
  <c r="G1361" i="9"/>
  <c r="G1362" i="9"/>
  <c r="G1363" i="9"/>
  <c r="G1364" i="9"/>
  <c r="G1365" i="9"/>
  <c r="G1366" i="9"/>
  <c r="G1367" i="9"/>
  <c r="G1368" i="9"/>
  <c r="G1369" i="9"/>
  <c r="G1370" i="9"/>
  <c r="G1371" i="9"/>
  <c r="G1372" i="9"/>
  <c r="G1373" i="9"/>
  <c r="G1374" i="9"/>
  <c r="G1375" i="9"/>
  <c r="G1376" i="9"/>
  <c r="G1377" i="9"/>
  <c r="G1378" i="9"/>
  <c r="G1379" i="9"/>
  <c r="G1380" i="9"/>
  <c r="G1381" i="9"/>
  <c r="G1382" i="9"/>
  <c r="G1383" i="9"/>
  <c r="G1384" i="9"/>
  <c r="G1385" i="9"/>
  <c r="G1386" i="9"/>
  <c r="G1387" i="9"/>
  <c r="G1388" i="9"/>
  <c r="G1389" i="9"/>
  <c r="G1390" i="9"/>
  <c r="G1391" i="9"/>
  <c r="G1392" i="9"/>
  <c r="G1393" i="9"/>
  <c r="G1394" i="9"/>
  <c r="G1395" i="9"/>
  <c r="G1396" i="9"/>
  <c r="G1397" i="9"/>
  <c r="G1398" i="9"/>
  <c r="G1399" i="9"/>
  <c r="G1400" i="9"/>
  <c r="G1401" i="9"/>
  <c r="G1402" i="9"/>
  <c r="G1403" i="9"/>
  <c r="G1404" i="9"/>
  <c r="G1405" i="9"/>
  <c r="G1407" i="9"/>
  <c r="G1408" i="9"/>
  <c r="G1409" i="9"/>
  <c r="G1410" i="9"/>
  <c r="G1411" i="9"/>
  <c r="G1412" i="9"/>
  <c r="G1413" i="9"/>
  <c r="G1414" i="9"/>
  <c r="G1415" i="9"/>
  <c r="G1417" i="9"/>
  <c r="G1418" i="9"/>
  <c r="G1419" i="9"/>
  <c r="G1420" i="9"/>
  <c r="G1421" i="9"/>
  <c r="G1422" i="9"/>
  <c r="G1423" i="9"/>
  <c r="G1424" i="9"/>
  <c r="G1425" i="9"/>
  <c r="G1426" i="9"/>
  <c r="G1427" i="9"/>
  <c r="G1428" i="9"/>
  <c r="G1429" i="9"/>
  <c r="G1430" i="9"/>
  <c r="G1431" i="9"/>
  <c r="G1432" i="9"/>
  <c r="G1433" i="9"/>
  <c r="G1434" i="9"/>
  <c r="G1435" i="9"/>
  <c r="G1436" i="9"/>
  <c r="G1437" i="9"/>
  <c r="G1438" i="9"/>
  <c r="G1439" i="9"/>
  <c r="G1440" i="9"/>
  <c r="G1441" i="9"/>
  <c r="G1442" i="9"/>
  <c r="G1443" i="9"/>
  <c r="G1444" i="9"/>
  <c r="G1445" i="9"/>
  <c r="G1446" i="9"/>
  <c r="G1447" i="9"/>
  <c r="G1448" i="9"/>
  <c r="G1449" i="9"/>
  <c r="G1450" i="9"/>
  <c r="G1451" i="9"/>
  <c r="G1452" i="9"/>
  <c r="G1453" i="9"/>
  <c r="G1454" i="9"/>
  <c r="G1455" i="9"/>
  <c r="G1456" i="9"/>
  <c r="G1457" i="9"/>
  <c r="G1458" i="9"/>
  <c r="G1459" i="9"/>
  <c r="G1460" i="9"/>
  <c r="G1461" i="9"/>
  <c r="G1462" i="9"/>
  <c r="G1463" i="9"/>
  <c r="G1464" i="9"/>
  <c r="G1465" i="9"/>
  <c r="G1466" i="9"/>
  <c r="G1467" i="9"/>
  <c r="G1468" i="9"/>
  <c r="G1469" i="9"/>
  <c r="G1470" i="9"/>
  <c r="G1471" i="9"/>
  <c r="G1472" i="9"/>
  <c r="G1473" i="9"/>
  <c r="G1474" i="9"/>
  <c r="G1475" i="9"/>
  <c r="G1476" i="9"/>
  <c r="G1477" i="9"/>
  <c r="G9" i="9"/>
  <c r="G10" i="9"/>
  <c r="G11" i="9"/>
  <c r="L79" i="8" l="1"/>
  <c r="M79" i="8"/>
  <c r="N79" i="8"/>
  <c r="L14" i="8"/>
  <c r="R14" i="8" s="1"/>
  <c r="S14" i="8" s="1"/>
  <c r="M14" i="8"/>
  <c r="N14" i="8"/>
  <c r="L15" i="8"/>
  <c r="R15" i="8" s="1"/>
  <c r="S15" i="8" s="1"/>
  <c r="M15" i="8"/>
  <c r="N15" i="8"/>
  <c r="L16" i="8"/>
  <c r="R16" i="8" s="1"/>
  <c r="S16" i="8" s="1"/>
  <c r="M16" i="8"/>
  <c r="N16" i="8"/>
  <c r="L17" i="8"/>
  <c r="M17" i="8"/>
  <c r="N17" i="8"/>
  <c r="L18" i="8"/>
  <c r="R18" i="8" s="1"/>
  <c r="S18" i="8" s="1"/>
  <c r="M18" i="8"/>
  <c r="N18" i="8"/>
  <c r="L19" i="8"/>
  <c r="R19" i="8" s="1"/>
  <c r="S19" i="8" s="1"/>
  <c r="M19" i="8"/>
  <c r="N19" i="8"/>
  <c r="L20" i="8"/>
  <c r="M20" i="8"/>
  <c r="N20" i="8"/>
  <c r="L21" i="8"/>
  <c r="R21" i="8" s="1"/>
  <c r="S21" i="8" s="1"/>
  <c r="M21" i="8"/>
  <c r="N21" i="8"/>
  <c r="L22" i="8"/>
  <c r="R22" i="8" s="1"/>
  <c r="S22" i="8" s="1"/>
  <c r="M22" i="8"/>
  <c r="N22" i="8"/>
  <c r="L23" i="8"/>
  <c r="R23" i="8" s="1"/>
  <c r="S23" i="8" s="1"/>
  <c r="M23" i="8"/>
  <c r="N23" i="8"/>
  <c r="L24" i="8"/>
  <c r="R24" i="8" s="1"/>
  <c r="S24" i="8" s="1"/>
  <c r="M24" i="8"/>
  <c r="N24" i="8"/>
  <c r="L25" i="8"/>
  <c r="R25" i="8" s="1"/>
  <c r="S25" i="8" s="1"/>
  <c r="M25" i="8"/>
  <c r="N25" i="8"/>
  <c r="L26" i="8"/>
  <c r="R26" i="8" s="1"/>
  <c r="S26" i="8" s="1"/>
  <c r="M26" i="8"/>
  <c r="N26" i="8"/>
  <c r="L27" i="8"/>
  <c r="M27" i="8"/>
  <c r="N27" i="8"/>
  <c r="O27" i="8"/>
  <c r="L28" i="8"/>
  <c r="R28" i="8" s="1"/>
  <c r="M28" i="8"/>
  <c r="N28" i="8"/>
  <c r="L29" i="8"/>
  <c r="R29" i="8" s="1"/>
  <c r="M29" i="8"/>
  <c r="N29" i="8"/>
  <c r="L30" i="8"/>
  <c r="R30" i="8" s="1"/>
  <c r="M30" i="8"/>
  <c r="N30" i="8"/>
  <c r="L31" i="8"/>
  <c r="R31" i="8" s="1"/>
  <c r="S31" i="8" s="1"/>
  <c r="M31" i="8"/>
  <c r="N31" i="8"/>
  <c r="L32" i="8"/>
  <c r="R32" i="8" s="1"/>
  <c r="S32" i="8" s="1"/>
  <c r="M32" i="8"/>
  <c r="N32" i="8"/>
  <c r="L33" i="8"/>
  <c r="M33" i="8"/>
  <c r="N33" i="8"/>
  <c r="L34" i="8"/>
  <c r="M34" i="8"/>
  <c r="N34" i="8"/>
  <c r="L35" i="8"/>
  <c r="R35" i="8" s="1"/>
  <c r="S35" i="8" s="1"/>
  <c r="M35" i="8"/>
  <c r="N35" i="8"/>
  <c r="L36" i="8"/>
  <c r="R36" i="8" s="1"/>
  <c r="S36" i="8" s="1"/>
  <c r="M36" i="8"/>
  <c r="N36" i="8"/>
  <c r="L37" i="8"/>
  <c r="R37" i="8" s="1"/>
  <c r="S37" i="8" s="1"/>
  <c r="M37" i="8"/>
  <c r="N37" i="8"/>
  <c r="L38" i="8"/>
  <c r="R38" i="8" s="1"/>
  <c r="S38" i="8" s="1"/>
  <c r="M38" i="8"/>
  <c r="N38" i="8"/>
  <c r="L39" i="8"/>
  <c r="R39" i="8" s="1"/>
  <c r="S39" i="8" s="1"/>
  <c r="M39" i="8"/>
  <c r="N39" i="8"/>
  <c r="L40" i="8"/>
  <c r="R40" i="8" s="1"/>
  <c r="S40" i="8" s="1"/>
  <c r="M40" i="8"/>
  <c r="N40" i="8"/>
  <c r="L41" i="8"/>
  <c r="R41" i="8" s="1"/>
  <c r="S41" i="8" s="1"/>
  <c r="M41" i="8"/>
  <c r="N41" i="8"/>
  <c r="L42" i="8"/>
  <c r="R42" i="8" s="1"/>
  <c r="S42" i="8" s="1"/>
  <c r="M42" i="8"/>
  <c r="N42" i="8"/>
  <c r="L43" i="8"/>
  <c r="R43" i="8" s="1"/>
  <c r="S43" i="8" s="1"/>
  <c r="M43" i="8"/>
  <c r="N43" i="8"/>
  <c r="L44" i="8"/>
  <c r="R44" i="8" s="1"/>
  <c r="S44" i="8" s="1"/>
  <c r="M44" i="8"/>
  <c r="N44" i="8"/>
  <c r="L45" i="8"/>
  <c r="R45" i="8" s="1"/>
  <c r="S45" i="8" s="1"/>
  <c r="M45" i="8"/>
  <c r="N45" i="8"/>
  <c r="L46" i="8"/>
  <c r="R46" i="8" s="1"/>
  <c r="S46" i="8" s="1"/>
  <c r="M46" i="8"/>
  <c r="N46" i="8"/>
  <c r="L47" i="8"/>
  <c r="R47" i="8" s="1"/>
  <c r="M47" i="8"/>
  <c r="N47" i="8"/>
  <c r="O47" i="8"/>
  <c r="L48" i="8"/>
  <c r="R48" i="8" s="1"/>
  <c r="M48" i="8"/>
  <c r="N48" i="8"/>
  <c r="O48" i="8"/>
  <c r="L49" i="8"/>
  <c r="R49" i="8" s="1"/>
  <c r="M49" i="8"/>
  <c r="N49" i="8"/>
  <c r="O49" i="8"/>
  <c r="L50" i="8"/>
  <c r="M50" i="8"/>
  <c r="N50" i="8"/>
  <c r="L51" i="8"/>
  <c r="R51" i="8" s="1"/>
  <c r="S51" i="8" s="1"/>
  <c r="M51" i="8"/>
  <c r="N51" i="8"/>
  <c r="L52" i="8"/>
  <c r="R52" i="8" s="1"/>
  <c r="S52" i="8" s="1"/>
  <c r="M52" i="8"/>
  <c r="N52" i="8"/>
  <c r="L53" i="8"/>
  <c r="R53" i="8" s="1"/>
  <c r="S53" i="8" s="1"/>
  <c r="M53" i="8"/>
  <c r="N53" i="8"/>
  <c r="L54" i="8"/>
  <c r="R54" i="8" s="1"/>
  <c r="S54" i="8" s="1"/>
  <c r="M54" i="8"/>
  <c r="N54" i="8"/>
  <c r="L55" i="8"/>
  <c r="R55" i="8" s="1"/>
  <c r="S55" i="8" s="1"/>
  <c r="M55" i="8"/>
  <c r="N55" i="8"/>
  <c r="L56" i="8"/>
  <c r="R56" i="8" s="1"/>
  <c r="S56" i="8" s="1"/>
  <c r="M56" i="8"/>
  <c r="N56" i="8"/>
  <c r="L57" i="8"/>
  <c r="R57" i="8" s="1"/>
  <c r="S57" i="8" s="1"/>
  <c r="M57" i="8"/>
  <c r="N57" i="8"/>
  <c r="L58" i="8"/>
  <c r="R58" i="8" s="1"/>
  <c r="S58" i="8" s="1"/>
  <c r="M58" i="8"/>
  <c r="N58" i="8"/>
  <c r="L59" i="8"/>
  <c r="M59" i="8"/>
  <c r="N59" i="8"/>
  <c r="L60" i="8"/>
  <c r="R60" i="8" s="1"/>
  <c r="S60" i="8" s="1"/>
  <c r="M60" i="8"/>
  <c r="N60" i="8"/>
  <c r="L61" i="8"/>
  <c r="R61" i="8" s="1"/>
  <c r="S61" i="8" s="1"/>
  <c r="M61" i="8"/>
  <c r="N61" i="8"/>
  <c r="L62" i="8"/>
  <c r="R62" i="8" s="1"/>
  <c r="S62" i="8" s="1"/>
  <c r="M62" i="8"/>
  <c r="N62" i="8"/>
  <c r="L63" i="8"/>
  <c r="R63" i="8" s="1"/>
  <c r="S63" i="8" s="1"/>
  <c r="M63" i="8"/>
  <c r="N63" i="8"/>
  <c r="L64" i="8"/>
  <c r="R64" i="8" s="1"/>
  <c r="S64" i="8" s="1"/>
  <c r="M64" i="8"/>
  <c r="N64" i="8"/>
  <c r="L65" i="8"/>
  <c r="R65" i="8" s="1"/>
  <c r="S65" i="8" s="1"/>
  <c r="M65" i="8"/>
  <c r="N65" i="8"/>
  <c r="L66" i="8"/>
  <c r="M66" i="8"/>
  <c r="N66" i="8"/>
  <c r="L67" i="8"/>
  <c r="R67" i="8" s="1"/>
  <c r="M67" i="8"/>
  <c r="N67" i="8"/>
  <c r="O67" i="8"/>
  <c r="L68" i="8"/>
  <c r="M68" i="8"/>
  <c r="N68" i="8"/>
  <c r="L69" i="8"/>
  <c r="R69" i="8" s="1"/>
  <c r="S69" i="8" s="1"/>
  <c r="M69" i="8"/>
  <c r="N69" i="8"/>
  <c r="L70" i="8"/>
  <c r="R70" i="8" s="1"/>
  <c r="M70" i="8"/>
  <c r="N70" i="8"/>
  <c r="O70" i="8"/>
  <c r="L71" i="8"/>
  <c r="M71" i="8"/>
  <c r="N71" i="8"/>
  <c r="L72" i="8"/>
  <c r="M72" i="8"/>
  <c r="N72" i="8"/>
  <c r="L73" i="8"/>
  <c r="M73" i="8"/>
  <c r="N73" i="8"/>
  <c r="L74" i="8"/>
  <c r="M74" i="8"/>
  <c r="N74" i="8"/>
  <c r="L75" i="8"/>
  <c r="M75" i="8"/>
  <c r="N75" i="8"/>
  <c r="L76" i="8"/>
  <c r="M76" i="8"/>
  <c r="N76" i="8"/>
  <c r="L77" i="8"/>
  <c r="M77" i="8"/>
  <c r="N77" i="8"/>
  <c r="L78" i="8"/>
  <c r="M78" i="8"/>
  <c r="N78" i="8"/>
  <c r="L81" i="8"/>
  <c r="M81" i="8"/>
  <c r="N81" i="8"/>
  <c r="L82" i="8"/>
  <c r="M82" i="8"/>
  <c r="N82" i="8"/>
  <c r="L83" i="8"/>
  <c r="M83" i="8"/>
  <c r="N83" i="8"/>
  <c r="L84" i="8"/>
  <c r="M84" i="8"/>
  <c r="N84" i="8"/>
  <c r="L85" i="8"/>
  <c r="M85" i="8"/>
  <c r="N85" i="8"/>
  <c r="L86" i="8"/>
  <c r="M86" i="8"/>
  <c r="N86" i="8"/>
  <c r="L87" i="8"/>
  <c r="R87" i="8" s="1"/>
  <c r="M87" i="8"/>
  <c r="N87" i="8"/>
  <c r="O87" i="8"/>
  <c r="L88" i="8"/>
  <c r="M88" i="8"/>
  <c r="N88" i="8"/>
  <c r="L89" i="8"/>
  <c r="M89" i="8"/>
  <c r="N89" i="8"/>
  <c r="L90" i="8"/>
  <c r="R90" i="8" s="1"/>
  <c r="S90" i="8" s="1"/>
  <c r="M90" i="8"/>
  <c r="N90" i="8"/>
  <c r="L91" i="8"/>
  <c r="M91" i="8"/>
  <c r="N91" i="8"/>
  <c r="L92" i="8"/>
  <c r="M92" i="8"/>
  <c r="N92" i="8"/>
  <c r="L93" i="8"/>
  <c r="R93" i="8" s="1"/>
  <c r="S93" i="8" s="1"/>
  <c r="M93" i="8"/>
  <c r="N93" i="8"/>
  <c r="L94" i="8"/>
  <c r="M94" i="8"/>
  <c r="N94" i="8"/>
  <c r="L95" i="8"/>
  <c r="M95" i="8"/>
  <c r="N95" i="8"/>
  <c r="L96" i="8"/>
  <c r="M96" i="8"/>
  <c r="N96" i="8"/>
  <c r="L97" i="8"/>
  <c r="R97" i="8" s="1"/>
  <c r="M97" i="8"/>
  <c r="N97" i="8"/>
  <c r="O97" i="8"/>
  <c r="L98" i="8"/>
  <c r="R98" i="8" s="1"/>
  <c r="S98" i="8" s="1"/>
  <c r="M98" i="8"/>
  <c r="N98" i="8"/>
  <c r="L99" i="8"/>
  <c r="M99" i="8"/>
  <c r="N99" i="8"/>
  <c r="L100" i="8"/>
  <c r="M100" i="8"/>
  <c r="N100" i="8"/>
  <c r="L101" i="8"/>
  <c r="M101" i="8"/>
  <c r="N101" i="8"/>
  <c r="L102" i="8"/>
  <c r="M102" i="8"/>
  <c r="N102" i="8"/>
  <c r="L103" i="8"/>
  <c r="M103" i="8"/>
  <c r="N103" i="8"/>
  <c r="L104" i="8"/>
  <c r="M104" i="8"/>
  <c r="N104" i="8"/>
  <c r="L105" i="8"/>
  <c r="R105" i="8" s="1"/>
  <c r="S105" i="8" s="1"/>
  <c r="M105" i="8"/>
  <c r="N105" i="8"/>
  <c r="L106" i="8"/>
  <c r="M106" i="8"/>
  <c r="N106" i="8"/>
  <c r="L107" i="8"/>
  <c r="R107" i="8" s="1"/>
  <c r="S107" i="8" s="1"/>
  <c r="M107" i="8"/>
  <c r="N107" i="8"/>
  <c r="L108" i="8"/>
  <c r="M108" i="8"/>
  <c r="N108" i="8"/>
  <c r="L109" i="8"/>
  <c r="R109" i="8" s="1"/>
  <c r="S109" i="8" s="1"/>
  <c r="M109" i="8"/>
  <c r="N109" i="8"/>
  <c r="L110" i="8"/>
  <c r="R110" i="8" s="1"/>
  <c r="S110" i="8" s="1"/>
  <c r="M110" i="8"/>
  <c r="N110" i="8"/>
  <c r="L111" i="8"/>
  <c r="R111" i="8" s="1"/>
  <c r="S111" i="8" s="1"/>
  <c r="M111" i="8"/>
  <c r="N111" i="8"/>
  <c r="L112" i="8"/>
  <c r="R112" i="8" s="1"/>
  <c r="S112" i="8" s="1"/>
  <c r="M112" i="8"/>
  <c r="N112" i="8"/>
  <c r="L113" i="8"/>
  <c r="M113" i="8"/>
  <c r="N113" i="8"/>
  <c r="L114" i="8"/>
  <c r="M114" i="8"/>
  <c r="N114" i="8"/>
  <c r="L115" i="8"/>
  <c r="R115" i="8" s="1"/>
  <c r="S115" i="8" s="1"/>
  <c r="M115" i="8"/>
  <c r="N115" i="8"/>
  <c r="L116" i="8"/>
  <c r="R116" i="8" s="1"/>
  <c r="S116" i="8" s="1"/>
  <c r="M116" i="8"/>
  <c r="N116" i="8"/>
  <c r="L117" i="8"/>
  <c r="R117" i="8" s="1"/>
  <c r="M117" i="8"/>
  <c r="N117" i="8"/>
  <c r="O117" i="8"/>
  <c r="L118" i="8"/>
  <c r="M118" i="8"/>
  <c r="N118" i="8"/>
  <c r="L119" i="8"/>
  <c r="M119" i="8"/>
  <c r="N119" i="8"/>
  <c r="L120" i="8"/>
  <c r="R120" i="8" s="1"/>
  <c r="S120" i="8" s="1"/>
  <c r="M120" i="8"/>
  <c r="N120" i="8"/>
  <c r="L121" i="8"/>
  <c r="M121" i="8"/>
  <c r="N121" i="8"/>
  <c r="L122" i="8"/>
  <c r="R122" i="8" s="1"/>
  <c r="S122" i="8" s="1"/>
  <c r="M122" i="8"/>
  <c r="N122" i="8"/>
  <c r="L123" i="8"/>
  <c r="R123" i="8" s="1"/>
  <c r="S123" i="8" s="1"/>
  <c r="M123" i="8"/>
  <c r="N123" i="8"/>
  <c r="L124" i="8"/>
  <c r="M124" i="8"/>
  <c r="N124" i="8"/>
  <c r="L125" i="8"/>
  <c r="R125" i="8" s="1"/>
  <c r="M125" i="8"/>
  <c r="N125" i="8"/>
  <c r="O125" i="8"/>
  <c r="L126" i="8"/>
  <c r="R126" i="8" s="1"/>
  <c r="S126" i="8" s="1"/>
  <c r="M126" i="8"/>
  <c r="N126" i="8"/>
  <c r="L127" i="8"/>
  <c r="R127" i="8" s="1"/>
  <c r="S127" i="8" s="1"/>
  <c r="M127" i="8"/>
  <c r="N127" i="8"/>
  <c r="L128" i="8"/>
  <c r="R128" i="8" s="1"/>
  <c r="S128" i="8" s="1"/>
  <c r="M128" i="8"/>
  <c r="N128" i="8"/>
  <c r="L129" i="8"/>
  <c r="R129" i="8" s="1"/>
  <c r="M129" i="8"/>
  <c r="N129" i="8"/>
  <c r="O129" i="8"/>
  <c r="L130" i="8"/>
  <c r="M130" i="8"/>
  <c r="N130" i="8"/>
  <c r="L131" i="8"/>
  <c r="R131" i="8" s="1"/>
  <c r="S131" i="8" s="1"/>
  <c r="M131" i="8"/>
  <c r="N131" i="8"/>
  <c r="L132" i="8"/>
  <c r="M132" i="8"/>
  <c r="N132" i="8"/>
  <c r="L133" i="8"/>
  <c r="R133" i="8" s="1"/>
  <c r="S133" i="8" s="1"/>
  <c r="M133" i="8"/>
  <c r="N133" i="8"/>
  <c r="L134" i="8"/>
  <c r="R134" i="8" s="1"/>
  <c r="S134" i="8" s="1"/>
  <c r="M134" i="8"/>
  <c r="N134" i="8"/>
  <c r="L135" i="8"/>
  <c r="R135" i="8" s="1"/>
  <c r="S135" i="8" s="1"/>
  <c r="M135" i="8"/>
  <c r="N135" i="8"/>
  <c r="L136" i="8"/>
  <c r="R136" i="8" s="1"/>
  <c r="S136" i="8" s="1"/>
  <c r="M136" i="8"/>
  <c r="N136" i="8"/>
  <c r="L137" i="8"/>
  <c r="M137" i="8"/>
  <c r="N137" i="8"/>
  <c r="L138" i="8"/>
  <c r="R138" i="8" s="1"/>
  <c r="S138" i="8" s="1"/>
  <c r="M138" i="8"/>
  <c r="N138" i="8"/>
  <c r="L139" i="8"/>
  <c r="M139" i="8"/>
  <c r="N139" i="8"/>
  <c r="L140" i="8"/>
  <c r="M140" i="8"/>
  <c r="N140" i="8"/>
  <c r="L141" i="8"/>
  <c r="M141" i="8"/>
  <c r="N141" i="8"/>
  <c r="L142" i="8"/>
  <c r="M142" i="8"/>
  <c r="N142" i="8"/>
  <c r="L143" i="8"/>
  <c r="M143" i="8"/>
  <c r="N143" i="8"/>
  <c r="L144" i="8"/>
  <c r="M144" i="8"/>
  <c r="N144" i="8"/>
  <c r="L145" i="8"/>
  <c r="R145" i="8" s="1"/>
  <c r="M145" i="8"/>
  <c r="N145" i="8"/>
  <c r="O145" i="8"/>
  <c r="L146" i="8"/>
  <c r="M146" i="8"/>
  <c r="N146" i="8"/>
  <c r="L147" i="8"/>
  <c r="R147" i="8" s="1"/>
  <c r="S147" i="8" s="1"/>
  <c r="M147" i="8"/>
  <c r="N147" i="8"/>
  <c r="L148" i="8"/>
  <c r="R148" i="8" s="1"/>
  <c r="S148" i="8" s="1"/>
  <c r="M148" i="8"/>
  <c r="N148" i="8"/>
  <c r="L149" i="8"/>
  <c r="M149" i="8"/>
  <c r="N149" i="8"/>
  <c r="L150" i="8"/>
  <c r="R150" i="8" s="1"/>
  <c r="S150" i="8" s="1"/>
  <c r="M150" i="8"/>
  <c r="N150" i="8"/>
  <c r="L151" i="8"/>
  <c r="M151" i="8"/>
  <c r="N151" i="8"/>
  <c r="L152" i="8"/>
  <c r="M152" i="8"/>
  <c r="N152" i="8"/>
  <c r="L153" i="8"/>
  <c r="M153" i="8"/>
  <c r="N153" i="8"/>
  <c r="L154" i="8"/>
  <c r="M154" i="8"/>
  <c r="N154" i="8"/>
  <c r="L155" i="8"/>
  <c r="M155" i="8"/>
  <c r="N155" i="8"/>
  <c r="L156" i="8"/>
  <c r="M156" i="8"/>
  <c r="N156" i="8"/>
  <c r="L157" i="8"/>
  <c r="M157" i="8"/>
  <c r="N157" i="8"/>
  <c r="L158" i="8"/>
  <c r="M158" i="8"/>
  <c r="N158" i="8"/>
  <c r="L159" i="8"/>
  <c r="M159" i="8"/>
  <c r="N159" i="8"/>
  <c r="L160" i="8"/>
  <c r="M160" i="8"/>
  <c r="N160" i="8"/>
  <c r="L161" i="8"/>
  <c r="R161" i="8" s="1"/>
  <c r="S161" i="8" s="1"/>
  <c r="M161" i="8"/>
  <c r="N161" i="8"/>
  <c r="L162" i="8"/>
  <c r="R162" i="8" s="1"/>
  <c r="S162" i="8" s="1"/>
  <c r="M162" i="8"/>
  <c r="N162" i="8"/>
  <c r="L163" i="8"/>
  <c r="R163" i="8" s="1"/>
  <c r="S163" i="8" s="1"/>
  <c r="M163" i="8"/>
  <c r="N163" i="8"/>
  <c r="L164" i="8"/>
  <c r="R164" i="8" s="1"/>
  <c r="S164" i="8" s="1"/>
  <c r="M164" i="8"/>
  <c r="N164" i="8"/>
  <c r="L165" i="8"/>
  <c r="R165" i="8" s="1"/>
  <c r="S165" i="8" s="1"/>
  <c r="M165" i="8"/>
  <c r="N165" i="8"/>
  <c r="L166" i="8"/>
  <c r="R166" i="8" s="1"/>
  <c r="S166" i="8" s="1"/>
  <c r="M166" i="8"/>
  <c r="N166" i="8"/>
  <c r="L167" i="8"/>
  <c r="R167" i="8" s="1"/>
  <c r="S167" i="8" s="1"/>
  <c r="M167" i="8"/>
  <c r="N167" i="8"/>
  <c r="L168" i="8"/>
  <c r="M168" i="8"/>
  <c r="N168" i="8"/>
  <c r="L169" i="8"/>
  <c r="M169" i="8"/>
  <c r="N169" i="8"/>
  <c r="L170" i="8"/>
  <c r="M170" i="8"/>
  <c r="N170" i="8"/>
  <c r="L171" i="8"/>
  <c r="M171" i="8"/>
  <c r="N171" i="8"/>
  <c r="L172" i="8"/>
  <c r="M172" i="8"/>
  <c r="N172" i="8"/>
  <c r="O172" i="8"/>
  <c r="L173" i="8"/>
  <c r="M173" i="8"/>
  <c r="N173" i="8"/>
  <c r="L174" i="8"/>
  <c r="M174" i="8"/>
  <c r="N174" i="8"/>
  <c r="L175" i="8"/>
  <c r="M175" i="8"/>
  <c r="N175" i="8"/>
  <c r="L176" i="8"/>
  <c r="M176" i="8"/>
  <c r="N176" i="8"/>
  <c r="L177" i="8"/>
  <c r="M177" i="8"/>
  <c r="N177" i="8"/>
  <c r="L178" i="8"/>
  <c r="M178" i="8"/>
  <c r="N178" i="8"/>
  <c r="L179" i="8"/>
  <c r="M179" i="8"/>
  <c r="N179" i="8"/>
  <c r="L180" i="8"/>
  <c r="R180" i="8" s="1"/>
  <c r="S180" i="8" s="1"/>
  <c r="M180" i="8"/>
  <c r="N180" i="8"/>
  <c r="L181" i="8"/>
  <c r="R181" i="8" s="1"/>
  <c r="M181" i="8"/>
  <c r="N181" i="8"/>
  <c r="O181" i="8"/>
  <c r="L182" i="8"/>
  <c r="R182" i="8" s="1"/>
  <c r="S182" i="8" s="1"/>
  <c r="M182" i="8"/>
  <c r="N182" i="8"/>
  <c r="L183" i="8"/>
  <c r="R183" i="8" s="1"/>
  <c r="S183" i="8" s="1"/>
  <c r="M183" i="8"/>
  <c r="N183" i="8"/>
  <c r="L184" i="8"/>
  <c r="R184" i="8" s="1"/>
  <c r="S184" i="8" s="1"/>
  <c r="M184" i="8"/>
  <c r="N184" i="8"/>
  <c r="L185" i="8"/>
  <c r="M185" i="8"/>
  <c r="N185" i="8"/>
  <c r="L186" i="8"/>
  <c r="M186" i="8"/>
  <c r="N186" i="8"/>
  <c r="L187" i="8"/>
  <c r="M187" i="8"/>
  <c r="N187" i="8"/>
  <c r="L188" i="8"/>
  <c r="R188" i="8" s="1"/>
  <c r="M188" i="8"/>
  <c r="N188" i="8"/>
  <c r="O188" i="8"/>
  <c r="L189" i="8"/>
  <c r="M189" i="8"/>
  <c r="N189" i="8"/>
  <c r="L190" i="8"/>
  <c r="M190" i="8"/>
  <c r="N190" i="8"/>
  <c r="L191" i="8"/>
  <c r="R191" i="8" s="1"/>
  <c r="M191" i="8"/>
  <c r="N191" i="8"/>
  <c r="O191" i="8"/>
  <c r="L192" i="8"/>
  <c r="M192" i="8"/>
  <c r="N192" i="8"/>
  <c r="L193" i="8"/>
  <c r="R193" i="8" s="1"/>
  <c r="S193" i="8" s="1"/>
  <c r="M193" i="8"/>
  <c r="N193" i="8"/>
  <c r="L194" i="8"/>
  <c r="R194" i="8" s="1"/>
  <c r="M194" i="8"/>
  <c r="N194" i="8"/>
  <c r="O194" i="8"/>
  <c r="L195" i="8"/>
  <c r="R195" i="8" s="1"/>
  <c r="S195" i="8" s="1"/>
  <c r="M195" i="8"/>
  <c r="N195" i="8"/>
  <c r="L196" i="8"/>
  <c r="R196" i="8" s="1"/>
  <c r="S196" i="8" s="1"/>
  <c r="M196" i="8"/>
  <c r="N196" i="8"/>
  <c r="L197" i="8"/>
  <c r="R197" i="8" s="1"/>
  <c r="S197" i="8" s="1"/>
  <c r="M197" i="8"/>
  <c r="N197" i="8"/>
  <c r="L198" i="8"/>
  <c r="R198" i="8" s="1"/>
  <c r="S198" i="8" s="1"/>
  <c r="M198" i="8"/>
  <c r="N198" i="8"/>
  <c r="L199" i="8"/>
  <c r="R199" i="8" s="1"/>
  <c r="S199" i="8" s="1"/>
  <c r="M199" i="8"/>
  <c r="N199" i="8"/>
  <c r="L200" i="8"/>
  <c r="R200" i="8" s="1"/>
  <c r="S200" i="8" s="1"/>
  <c r="M200" i="8"/>
  <c r="N200" i="8"/>
  <c r="L201" i="8"/>
  <c r="M201" i="8"/>
  <c r="N201" i="8"/>
  <c r="L202" i="8"/>
  <c r="M202" i="8"/>
  <c r="N202" i="8"/>
  <c r="L203" i="8"/>
  <c r="M203" i="8"/>
  <c r="N203" i="8"/>
  <c r="L204" i="8"/>
  <c r="M204" i="8"/>
  <c r="N204" i="8"/>
  <c r="L205" i="8"/>
  <c r="R205" i="8" s="1"/>
  <c r="S205" i="8" s="1"/>
  <c r="M205" i="8"/>
  <c r="N205" i="8"/>
  <c r="L206" i="8"/>
  <c r="M206" i="8"/>
  <c r="N206" i="8"/>
  <c r="L207" i="8"/>
  <c r="M207" i="8"/>
  <c r="N207" i="8"/>
  <c r="L208" i="8"/>
  <c r="R208" i="8" s="1"/>
  <c r="S208" i="8" s="1"/>
  <c r="M208" i="8"/>
  <c r="N208" i="8"/>
  <c r="L209" i="8"/>
  <c r="M209" i="8"/>
  <c r="N209" i="8"/>
  <c r="L210" i="8"/>
  <c r="M210" i="8"/>
  <c r="N210" i="8"/>
  <c r="L211" i="8"/>
  <c r="M211" i="8"/>
  <c r="N211" i="8"/>
  <c r="L212" i="8"/>
  <c r="M212" i="8"/>
  <c r="N212" i="8"/>
  <c r="L213" i="8"/>
  <c r="R213" i="8" s="1"/>
  <c r="M213" i="8"/>
  <c r="N213" i="8"/>
  <c r="O213" i="8"/>
  <c r="L214" i="8"/>
  <c r="R214" i="8" s="1"/>
  <c r="S214" i="8" s="1"/>
  <c r="M214" i="8"/>
  <c r="N214" i="8"/>
  <c r="L215" i="8"/>
  <c r="R215" i="8" s="1"/>
  <c r="S215" i="8" s="1"/>
  <c r="M215" i="8"/>
  <c r="N215" i="8"/>
  <c r="L216" i="8"/>
  <c r="R216" i="8" s="1"/>
  <c r="S216" i="8" s="1"/>
  <c r="M216" i="8"/>
  <c r="N216" i="8"/>
  <c r="L217" i="8"/>
  <c r="R217" i="8" s="1"/>
  <c r="S217" i="8" s="1"/>
  <c r="M217" i="8"/>
  <c r="N217" i="8"/>
  <c r="L218" i="8"/>
  <c r="M218" i="8"/>
  <c r="N218" i="8"/>
  <c r="L219" i="8"/>
  <c r="M219" i="8"/>
  <c r="N219" i="8"/>
  <c r="L220" i="8"/>
  <c r="M220" i="8"/>
  <c r="N220" i="8"/>
  <c r="L221" i="8"/>
  <c r="M221" i="8"/>
  <c r="N221" i="8"/>
  <c r="L222" i="8"/>
  <c r="M222" i="8"/>
  <c r="N222" i="8"/>
  <c r="L223" i="8"/>
  <c r="M223" i="8"/>
  <c r="N223" i="8"/>
  <c r="L224" i="8"/>
  <c r="M224" i="8"/>
  <c r="N224" i="8"/>
  <c r="L225" i="8"/>
  <c r="M225" i="8"/>
  <c r="N225" i="8"/>
  <c r="L226" i="8"/>
  <c r="M226" i="8"/>
  <c r="N226" i="8"/>
  <c r="L227" i="8"/>
  <c r="M227" i="8"/>
  <c r="N227" i="8"/>
  <c r="L228" i="8"/>
  <c r="M228" i="8"/>
  <c r="N228" i="8"/>
  <c r="L229" i="8"/>
  <c r="R229" i="8" s="1"/>
  <c r="M229" i="8"/>
  <c r="N229" i="8"/>
  <c r="O229" i="8"/>
  <c r="L230" i="8"/>
  <c r="M230" i="8"/>
  <c r="N230" i="8"/>
  <c r="L231" i="8"/>
  <c r="R231" i="8" s="1"/>
  <c r="S231" i="8" s="1"/>
  <c r="M231" i="8"/>
  <c r="N231" i="8"/>
  <c r="L232" i="8"/>
  <c r="R232" i="8" s="1"/>
  <c r="S232" i="8" s="1"/>
  <c r="M232" i="8"/>
  <c r="N232" i="8"/>
  <c r="L233" i="8"/>
  <c r="R233" i="8" s="1"/>
  <c r="S233" i="8" s="1"/>
  <c r="M233" i="8"/>
  <c r="N233" i="8"/>
  <c r="L234" i="8"/>
  <c r="R234" i="8" s="1"/>
  <c r="S234" i="8" s="1"/>
  <c r="M234" i="8"/>
  <c r="N234" i="8"/>
  <c r="L235" i="8"/>
  <c r="R235" i="8" s="1"/>
  <c r="M235" i="8"/>
  <c r="N235" i="8"/>
  <c r="O235" i="8"/>
  <c r="L236" i="8"/>
  <c r="R236" i="8" s="1"/>
  <c r="M236" i="8"/>
  <c r="N236" i="8"/>
  <c r="O236" i="8"/>
  <c r="L237" i="8"/>
  <c r="R237" i="8" s="1"/>
  <c r="S237" i="8" s="1"/>
  <c r="M237" i="8"/>
  <c r="N237" i="8"/>
  <c r="L238" i="8"/>
  <c r="R238" i="8" s="1"/>
  <c r="S238" i="8" s="1"/>
  <c r="M238" i="8"/>
  <c r="N238" i="8"/>
  <c r="L239" i="8"/>
  <c r="R239" i="8" s="1"/>
  <c r="S239" i="8" s="1"/>
  <c r="M239" i="8"/>
  <c r="N239" i="8"/>
  <c r="L240" i="8"/>
  <c r="R240" i="8" s="1"/>
  <c r="S240" i="8" s="1"/>
  <c r="M240" i="8"/>
  <c r="N240" i="8"/>
  <c r="L241" i="8"/>
  <c r="R241" i="8" s="1"/>
  <c r="S241" i="8" s="1"/>
  <c r="M241" i="8"/>
  <c r="N241" i="8"/>
  <c r="L242" i="8"/>
  <c r="M242" i="8"/>
  <c r="N242" i="8"/>
  <c r="L243" i="8"/>
  <c r="R243" i="8" s="1"/>
  <c r="S243" i="8" s="1"/>
  <c r="M243" i="8"/>
  <c r="N243" i="8"/>
  <c r="L244" i="8"/>
  <c r="R244" i="8" s="1"/>
  <c r="S244" i="8" s="1"/>
  <c r="M244" i="8"/>
  <c r="N244" i="8"/>
  <c r="L245" i="8"/>
  <c r="R245" i="8" s="1"/>
  <c r="S245" i="8" s="1"/>
  <c r="M245" i="8"/>
  <c r="N245" i="8"/>
  <c r="L246" i="8"/>
  <c r="R246" i="8" s="1"/>
  <c r="S246" i="8" s="1"/>
  <c r="M246" i="8"/>
  <c r="N246" i="8"/>
  <c r="L247" i="8"/>
  <c r="R247" i="8" s="1"/>
  <c r="S247" i="8" s="1"/>
  <c r="M247" i="8"/>
  <c r="N247" i="8"/>
  <c r="L248" i="8"/>
  <c r="R248" i="8" s="1"/>
  <c r="S248" i="8" s="1"/>
  <c r="M248" i="8"/>
  <c r="N248" i="8"/>
  <c r="L249" i="8"/>
  <c r="R249" i="8" s="1"/>
  <c r="S249" i="8" s="1"/>
  <c r="M249" i="8"/>
  <c r="N249" i="8"/>
  <c r="L250" i="8"/>
  <c r="R250" i="8" s="1"/>
  <c r="S250" i="8" s="1"/>
  <c r="M250" i="8"/>
  <c r="N250" i="8"/>
  <c r="L251" i="8"/>
  <c r="M251" i="8"/>
  <c r="N251" i="8"/>
  <c r="L252" i="8"/>
  <c r="R252" i="8" s="1"/>
  <c r="S252" i="8" s="1"/>
  <c r="M252" i="8"/>
  <c r="N252" i="8"/>
  <c r="L253" i="8"/>
  <c r="R253" i="8" s="1"/>
  <c r="S253" i="8" s="1"/>
  <c r="M253" i="8"/>
  <c r="N253" i="8"/>
  <c r="L254" i="8"/>
  <c r="R254" i="8" s="1"/>
  <c r="S254" i="8" s="1"/>
  <c r="M254" i="8"/>
  <c r="N254" i="8"/>
  <c r="L255" i="8"/>
  <c r="R255" i="8" s="1"/>
  <c r="M255" i="8"/>
  <c r="N255" i="8"/>
  <c r="O255" i="8"/>
  <c r="L256" i="8"/>
  <c r="R256" i="8" s="1"/>
  <c r="S256" i="8" s="1"/>
  <c r="M256" i="8"/>
  <c r="N256" i="8"/>
  <c r="L257" i="8"/>
  <c r="R257" i="8" s="1"/>
  <c r="S257" i="8" s="1"/>
  <c r="M257" i="8"/>
  <c r="N257" i="8"/>
  <c r="L258" i="8"/>
  <c r="R258" i="8" s="1"/>
  <c r="M258" i="8"/>
  <c r="N258" i="8"/>
  <c r="O258" i="8"/>
  <c r="L259" i="8"/>
  <c r="R259" i="8" s="1"/>
  <c r="S259" i="8" s="1"/>
  <c r="M259" i="8"/>
  <c r="N259" i="8"/>
  <c r="L260" i="8"/>
  <c r="R260" i="8" s="1"/>
  <c r="S260" i="8" s="1"/>
  <c r="M260" i="8"/>
  <c r="N260" i="8"/>
  <c r="L261" i="8"/>
  <c r="R261" i="8" s="1"/>
  <c r="S261" i="8" s="1"/>
  <c r="M261" i="8"/>
  <c r="N261" i="8"/>
  <c r="L262" i="8"/>
  <c r="M262" i="8"/>
  <c r="N262" i="8"/>
  <c r="L263" i="8"/>
  <c r="R263" i="8" s="1"/>
  <c r="S263" i="8" s="1"/>
  <c r="M263" i="8"/>
  <c r="N263" i="8"/>
  <c r="L264" i="8"/>
  <c r="M264" i="8"/>
  <c r="N264" i="8"/>
  <c r="L265" i="8"/>
  <c r="R265" i="8" s="1"/>
  <c r="S265" i="8" s="1"/>
  <c r="M265" i="8"/>
  <c r="N265" i="8"/>
  <c r="L266" i="8"/>
  <c r="R266" i="8" s="1"/>
  <c r="S266" i="8" s="1"/>
  <c r="M266" i="8"/>
  <c r="N266" i="8"/>
  <c r="L267" i="8"/>
  <c r="R267" i="8" s="1"/>
  <c r="S267" i="8" s="1"/>
  <c r="M267" i="8"/>
  <c r="N267" i="8"/>
  <c r="L268" i="8"/>
  <c r="R268" i="8" s="1"/>
  <c r="S268" i="8" s="1"/>
  <c r="M268" i="8"/>
  <c r="N268" i="8"/>
  <c r="L269" i="8"/>
  <c r="R269" i="8" s="1"/>
  <c r="M269" i="8"/>
  <c r="N269" i="8"/>
  <c r="O269" i="8"/>
  <c r="L270" i="8"/>
  <c r="R270" i="8" s="1"/>
  <c r="S270" i="8" s="1"/>
  <c r="M270" i="8"/>
  <c r="N270" i="8"/>
  <c r="L271" i="8"/>
  <c r="R271" i="8" s="1"/>
  <c r="S271" i="8" s="1"/>
  <c r="M271" i="8"/>
  <c r="N271" i="8"/>
  <c r="L272" i="8"/>
  <c r="R272" i="8" s="1"/>
  <c r="S272" i="8" s="1"/>
  <c r="M272" i="8"/>
  <c r="N272" i="8"/>
  <c r="L273" i="8"/>
  <c r="R273" i="8" s="1"/>
  <c r="S273" i="8" s="1"/>
  <c r="M273" i="8"/>
  <c r="N273" i="8"/>
  <c r="L274" i="8"/>
  <c r="R274" i="8" s="1"/>
  <c r="S274" i="8" s="1"/>
  <c r="M274" i="8"/>
  <c r="N274" i="8"/>
  <c r="L275" i="8"/>
  <c r="R275" i="8" s="1"/>
  <c r="S275" i="8" s="1"/>
  <c r="M275" i="8"/>
  <c r="N275" i="8"/>
  <c r="L276" i="8"/>
  <c r="R276" i="8" s="1"/>
  <c r="M276" i="8"/>
  <c r="N276" i="8"/>
  <c r="O276" i="8"/>
  <c r="L277" i="8"/>
  <c r="R277" i="8" s="1"/>
  <c r="S277" i="8" s="1"/>
  <c r="M277" i="8"/>
  <c r="N277" i="8"/>
  <c r="L278" i="8"/>
  <c r="R278" i="8" s="1"/>
  <c r="S278" i="8" s="1"/>
  <c r="M278" i="8"/>
  <c r="N278" i="8"/>
  <c r="L279" i="8"/>
  <c r="R279" i="8" s="1"/>
  <c r="S279" i="8" s="1"/>
  <c r="M279" i="8"/>
  <c r="N279" i="8"/>
  <c r="L280" i="8"/>
  <c r="R280" i="8" s="1"/>
  <c r="S280" i="8" s="1"/>
  <c r="M280" i="8"/>
  <c r="N280" i="8"/>
  <c r="L281" i="8"/>
  <c r="M281" i="8"/>
  <c r="N281" i="8"/>
  <c r="L282" i="8"/>
  <c r="R282" i="8" s="1"/>
  <c r="S282" i="8" s="1"/>
  <c r="M282" i="8"/>
  <c r="N282" i="8"/>
  <c r="L283" i="8"/>
  <c r="R283" i="8" s="1"/>
  <c r="M283" i="8"/>
  <c r="N283" i="8"/>
  <c r="O283" i="8"/>
  <c r="L284" i="8"/>
  <c r="R284" i="8" s="1"/>
  <c r="S284" i="8" s="1"/>
  <c r="M284" i="8"/>
  <c r="N284" i="8"/>
  <c r="L285" i="8"/>
  <c r="R285" i="8" s="1"/>
  <c r="S285" i="8" s="1"/>
  <c r="M285" i="8"/>
  <c r="N285" i="8"/>
  <c r="L286" i="8"/>
  <c r="R286" i="8" s="1"/>
  <c r="S286" i="8" s="1"/>
  <c r="M286" i="8"/>
  <c r="N286" i="8"/>
  <c r="L287" i="8"/>
  <c r="R287" i="8" s="1"/>
  <c r="S287" i="8" s="1"/>
  <c r="M287" i="8"/>
  <c r="N287" i="8"/>
  <c r="L288" i="8"/>
  <c r="R288" i="8" s="1"/>
  <c r="S288" i="8" s="1"/>
  <c r="M288" i="8"/>
  <c r="N288" i="8"/>
  <c r="L289" i="8"/>
  <c r="M289" i="8"/>
  <c r="N289" i="8"/>
  <c r="L290" i="8"/>
  <c r="R290" i="8" s="1"/>
  <c r="S290" i="8" s="1"/>
  <c r="M290" i="8"/>
  <c r="N290" i="8"/>
  <c r="L291" i="8"/>
  <c r="R291" i="8" s="1"/>
  <c r="S291" i="8" s="1"/>
  <c r="M291" i="8"/>
  <c r="N291" i="8"/>
  <c r="L292" i="8"/>
  <c r="R292" i="8" s="1"/>
  <c r="S292" i="8" s="1"/>
  <c r="M292" i="8"/>
  <c r="N292" i="8"/>
  <c r="L293" i="8"/>
  <c r="R293" i="8" s="1"/>
  <c r="S293" i="8" s="1"/>
  <c r="M293" i="8"/>
  <c r="N293" i="8"/>
  <c r="L294" i="8"/>
  <c r="R294" i="8" s="1"/>
  <c r="S294" i="8" s="1"/>
  <c r="M294" i="8"/>
  <c r="N294" i="8"/>
  <c r="L295" i="8"/>
  <c r="R295" i="8" s="1"/>
  <c r="S295" i="8" s="1"/>
  <c r="M295" i="8"/>
  <c r="N295" i="8"/>
  <c r="L296" i="8"/>
  <c r="R296" i="8" s="1"/>
  <c r="S296" i="8" s="1"/>
  <c r="M296" i="8"/>
  <c r="N296" i="8"/>
  <c r="L297" i="8"/>
  <c r="R297" i="8" s="1"/>
  <c r="S297" i="8" s="1"/>
  <c r="M297" i="8"/>
  <c r="N297" i="8"/>
  <c r="L298" i="8"/>
  <c r="R298" i="8" s="1"/>
  <c r="S298" i="8" s="1"/>
  <c r="M298" i="8"/>
  <c r="N298" i="8"/>
  <c r="L299" i="8"/>
  <c r="R299" i="8" s="1"/>
  <c r="S299" i="8" s="1"/>
  <c r="M299" i="8"/>
  <c r="N299" i="8"/>
  <c r="L300" i="8"/>
  <c r="R300" i="8" s="1"/>
  <c r="M300" i="8"/>
  <c r="N300" i="8"/>
  <c r="O300" i="8"/>
  <c r="L301" i="8"/>
  <c r="R301" i="8" s="1"/>
  <c r="S301" i="8" s="1"/>
  <c r="M301" i="8"/>
  <c r="N301" i="8"/>
  <c r="L302" i="8"/>
  <c r="R302" i="8" s="1"/>
  <c r="S302" i="8" s="1"/>
  <c r="M302" i="8"/>
  <c r="N302" i="8"/>
  <c r="L303" i="8"/>
  <c r="R303" i="8" s="1"/>
  <c r="S303" i="8" s="1"/>
  <c r="M303" i="8"/>
  <c r="N303" i="8"/>
  <c r="L304" i="8"/>
  <c r="R304" i="8" s="1"/>
  <c r="S304" i="8" s="1"/>
  <c r="M304" i="8"/>
  <c r="N304" i="8"/>
  <c r="L305" i="8"/>
  <c r="R305" i="8" s="1"/>
  <c r="S305" i="8" s="1"/>
  <c r="M305" i="8"/>
  <c r="N305" i="8"/>
  <c r="L306" i="8"/>
  <c r="R306" i="8" s="1"/>
  <c r="S306" i="8" s="1"/>
  <c r="M306" i="8"/>
  <c r="N306" i="8"/>
  <c r="L307" i="8"/>
  <c r="M307" i="8"/>
  <c r="N307" i="8"/>
  <c r="L308" i="8"/>
  <c r="R308" i="8" s="1"/>
  <c r="S308" i="8" s="1"/>
  <c r="M308" i="8"/>
  <c r="N308" i="8"/>
  <c r="L309" i="8"/>
  <c r="R309" i="8" s="1"/>
  <c r="M309" i="8"/>
  <c r="N309" i="8"/>
  <c r="O309" i="8"/>
  <c r="L310" i="8"/>
  <c r="R310" i="8" s="1"/>
  <c r="S310" i="8" s="1"/>
  <c r="M310" i="8"/>
  <c r="N310" i="8"/>
  <c r="L311" i="8"/>
  <c r="R311" i="8" s="1"/>
  <c r="S311" i="8" s="1"/>
  <c r="M311" i="8"/>
  <c r="N311" i="8"/>
  <c r="L312" i="8"/>
  <c r="R312" i="8" s="1"/>
  <c r="S312" i="8" s="1"/>
  <c r="M312" i="8"/>
  <c r="N312" i="8"/>
  <c r="L313" i="8"/>
  <c r="R313" i="8" s="1"/>
  <c r="M313" i="8"/>
  <c r="N313" i="8"/>
  <c r="O313" i="8"/>
  <c r="L314" i="8"/>
  <c r="M314" i="8"/>
  <c r="N314" i="8"/>
  <c r="L315" i="8"/>
  <c r="R315" i="8" s="1"/>
  <c r="S315" i="8" s="1"/>
  <c r="M315" i="8"/>
  <c r="N315" i="8"/>
  <c r="L316" i="8"/>
  <c r="R316" i="8" s="1"/>
  <c r="S316" i="8" s="1"/>
  <c r="M316" i="8"/>
  <c r="N316" i="8"/>
  <c r="L317" i="8"/>
  <c r="R317" i="8" s="1"/>
  <c r="S317" i="8" s="1"/>
  <c r="M317" i="8"/>
  <c r="N317" i="8"/>
  <c r="L318" i="8"/>
  <c r="R318" i="8" s="1"/>
  <c r="S318" i="8" s="1"/>
  <c r="M318" i="8"/>
  <c r="N318" i="8"/>
  <c r="L319" i="8"/>
  <c r="R319" i="8" s="1"/>
  <c r="S319" i="8" s="1"/>
  <c r="M319" i="8"/>
  <c r="N319" i="8"/>
  <c r="L320" i="8"/>
  <c r="R320" i="8" s="1"/>
  <c r="S320" i="8" s="1"/>
  <c r="M320" i="8"/>
  <c r="N320" i="8"/>
  <c r="L321" i="8"/>
  <c r="R321" i="8" s="1"/>
  <c r="S321" i="8" s="1"/>
  <c r="M321" i="8"/>
  <c r="N321" i="8"/>
  <c r="L322" i="8"/>
  <c r="R322" i="8" s="1"/>
  <c r="S322" i="8" s="1"/>
  <c r="M322" i="8"/>
  <c r="N322" i="8"/>
  <c r="L323" i="8"/>
  <c r="R323" i="8" s="1"/>
  <c r="S323" i="8" s="1"/>
  <c r="M323" i="8"/>
  <c r="N323" i="8"/>
  <c r="L324" i="8"/>
  <c r="R324" i="8" s="1"/>
  <c r="S324" i="8" s="1"/>
  <c r="M324" i="8"/>
  <c r="N324" i="8"/>
  <c r="L325" i="8"/>
  <c r="R325" i="8" s="1"/>
  <c r="S325" i="8" s="1"/>
  <c r="M325" i="8"/>
  <c r="N325" i="8"/>
  <c r="L326" i="8"/>
  <c r="R326" i="8" s="1"/>
  <c r="S326" i="8" s="1"/>
  <c r="M326" i="8"/>
  <c r="N326" i="8"/>
  <c r="L327" i="8"/>
  <c r="R327" i="8" s="1"/>
  <c r="S327" i="8" s="1"/>
  <c r="M327" i="8"/>
  <c r="N327" i="8"/>
  <c r="L328" i="8"/>
  <c r="R328" i="8" s="1"/>
  <c r="M328" i="8"/>
  <c r="N328" i="8"/>
  <c r="O328" i="8"/>
  <c r="L329" i="8"/>
  <c r="R329" i="8" s="1"/>
  <c r="S329" i="8" s="1"/>
  <c r="M329" i="8"/>
  <c r="N329" i="8"/>
  <c r="L330" i="8"/>
  <c r="R330" i="8" s="1"/>
  <c r="S330" i="8" s="1"/>
  <c r="M330" i="8"/>
  <c r="N330" i="8"/>
  <c r="L331" i="8"/>
  <c r="R331" i="8" s="1"/>
  <c r="S331" i="8" s="1"/>
  <c r="M331" i="8"/>
  <c r="N331" i="8"/>
  <c r="L332" i="8"/>
  <c r="R332" i="8" s="1"/>
  <c r="S332" i="8" s="1"/>
  <c r="M332" i="8"/>
  <c r="N332" i="8"/>
  <c r="L333" i="8"/>
  <c r="R333" i="8" s="1"/>
  <c r="S333" i="8" s="1"/>
  <c r="M333" i="8"/>
  <c r="N333" i="8"/>
  <c r="L334" i="8"/>
  <c r="R334" i="8" s="1"/>
  <c r="S334" i="8" s="1"/>
  <c r="M334" i="8"/>
  <c r="N334" i="8"/>
  <c r="L335" i="8"/>
  <c r="R335" i="8" s="1"/>
  <c r="S335" i="8" s="1"/>
  <c r="M335" i="8"/>
  <c r="N335" i="8"/>
  <c r="L336" i="8"/>
  <c r="R336" i="8" s="1"/>
  <c r="S336" i="8" s="1"/>
  <c r="M336" i="8"/>
  <c r="N336" i="8"/>
  <c r="L337" i="8"/>
  <c r="R337" i="8" s="1"/>
  <c r="S337" i="8" s="1"/>
  <c r="M337" i="8"/>
  <c r="N337" i="8"/>
  <c r="L338" i="8"/>
  <c r="R338" i="8" s="1"/>
  <c r="S338" i="8" s="1"/>
  <c r="M338" i="8"/>
  <c r="N338" i="8"/>
  <c r="L339" i="8"/>
  <c r="R339" i="8" s="1"/>
  <c r="S339" i="8" s="1"/>
  <c r="M339" i="8"/>
  <c r="N339" i="8"/>
  <c r="L340" i="8"/>
  <c r="R340" i="8" s="1"/>
  <c r="S340" i="8" s="1"/>
  <c r="M340" i="8"/>
  <c r="N340" i="8"/>
  <c r="L341" i="8"/>
  <c r="R341" i="8" s="1"/>
  <c r="S341" i="8" s="1"/>
  <c r="M341" i="8"/>
  <c r="N341" i="8"/>
  <c r="L342" i="8"/>
  <c r="R342" i="8" s="1"/>
  <c r="S342" i="8" s="1"/>
  <c r="M342" i="8"/>
  <c r="N342" i="8"/>
  <c r="L343" i="8"/>
  <c r="R343" i="8" s="1"/>
  <c r="M343" i="8"/>
  <c r="N343" i="8"/>
  <c r="O343" i="8"/>
  <c r="L344" i="8"/>
  <c r="R344" i="8" s="1"/>
  <c r="S344" i="8" s="1"/>
  <c r="M344" i="8"/>
  <c r="N344" i="8"/>
  <c r="L345" i="8"/>
  <c r="R345" i="8" s="1"/>
  <c r="S345" i="8" s="1"/>
  <c r="M345" i="8"/>
  <c r="N345" i="8"/>
  <c r="L346" i="8"/>
  <c r="R346" i="8" s="1"/>
  <c r="S346" i="8" s="1"/>
  <c r="M346" i="8"/>
  <c r="N346" i="8"/>
  <c r="L347" i="8"/>
  <c r="R347" i="8" s="1"/>
  <c r="S347" i="8" s="1"/>
  <c r="M347" i="8"/>
  <c r="N347" i="8"/>
  <c r="L348" i="8"/>
  <c r="R348" i="8" s="1"/>
  <c r="S348" i="8" s="1"/>
  <c r="M348" i="8"/>
  <c r="N348" i="8"/>
  <c r="L349" i="8"/>
  <c r="R349" i="8" s="1"/>
  <c r="S349" i="8" s="1"/>
  <c r="M349" i="8"/>
  <c r="N349" i="8"/>
  <c r="L350" i="8"/>
  <c r="R350" i="8" s="1"/>
  <c r="S350" i="8" s="1"/>
  <c r="M350" i="8"/>
  <c r="N350" i="8"/>
  <c r="L351" i="8"/>
  <c r="R351" i="8" s="1"/>
  <c r="S351" i="8" s="1"/>
  <c r="M351" i="8"/>
  <c r="N351" i="8"/>
  <c r="L352" i="8"/>
  <c r="R352" i="8" s="1"/>
  <c r="S352" i="8" s="1"/>
  <c r="M352" i="8"/>
  <c r="N352" i="8"/>
  <c r="L353" i="8"/>
  <c r="R353" i="8" s="1"/>
  <c r="S353" i="8" s="1"/>
  <c r="M353" i="8"/>
  <c r="N353" i="8"/>
  <c r="L354" i="8"/>
  <c r="R354" i="8" s="1"/>
  <c r="S354" i="8" s="1"/>
  <c r="M354" i="8"/>
  <c r="N354" i="8"/>
  <c r="L355" i="8"/>
  <c r="R355" i="8" s="1"/>
  <c r="S355" i="8" s="1"/>
  <c r="M355" i="8"/>
  <c r="N355" i="8"/>
  <c r="L356" i="8"/>
  <c r="R356" i="8" s="1"/>
  <c r="M356" i="8"/>
  <c r="N356" i="8"/>
  <c r="O356" i="8"/>
  <c r="L357" i="8"/>
  <c r="R357" i="8" s="1"/>
  <c r="S357" i="8" s="1"/>
  <c r="M357" i="8"/>
  <c r="N357" i="8"/>
  <c r="L358" i="8"/>
  <c r="R358" i="8" s="1"/>
  <c r="S358" i="8" s="1"/>
  <c r="M358" i="8"/>
  <c r="N358" i="8"/>
  <c r="L359" i="8"/>
  <c r="R359" i="8" s="1"/>
  <c r="S359" i="8" s="1"/>
  <c r="M359" i="8"/>
  <c r="N359" i="8"/>
  <c r="L360" i="8"/>
  <c r="R360" i="8" s="1"/>
  <c r="S360" i="8" s="1"/>
  <c r="M360" i="8"/>
  <c r="N360" i="8"/>
  <c r="L361" i="8"/>
  <c r="R361" i="8" s="1"/>
  <c r="S361" i="8" s="1"/>
  <c r="M361" i="8"/>
  <c r="N361" i="8"/>
  <c r="L362" i="8"/>
  <c r="R362" i="8" s="1"/>
  <c r="S362" i="8" s="1"/>
  <c r="M362" i="8"/>
  <c r="N362" i="8"/>
  <c r="L363" i="8"/>
  <c r="R363" i="8" s="1"/>
  <c r="S363" i="8" s="1"/>
  <c r="M363" i="8"/>
  <c r="N363" i="8"/>
  <c r="L364" i="8"/>
  <c r="R364" i="8" s="1"/>
  <c r="S364" i="8" s="1"/>
  <c r="M364" i="8"/>
  <c r="N364" i="8"/>
  <c r="L365" i="8"/>
  <c r="M365" i="8"/>
  <c r="N365" i="8"/>
  <c r="L366" i="8"/>
  <c r="R366" i="8" s="1"/>
  <c r="M366" i="8"/>
  <c r="N366" i="8"/>
  <c r="O366" i="8"/>
  <c r="L367" i="8"/>
  <c r="M367" i="8"/>
  <c r="N367" i="8"/>
  <c r="L368" i="8"/>
  <c r="M368" i="8"/>
  <c r="N368" i="8"/>
  <c r="L369" i="8"/>
  <c r="R369" i="8" s="1"/>
  <c r="S369" i="8" s="1"/>
  <c r="M369" i="8"/>
  <c r="N369" i="8"/>
  <c r="L370" i="8"/>
  <c r="R370" i="8" s="1"/>
  <c r="S370" i="8" s="1"/>
  <c r="M370" i="8"/>
  <c r="N370" i="8"/>
  <c r="L371" i="8"/>
  <c r="R371" i="8" s="1"/>
  <c r="S371" i="8" s="1"/>
  <c r="M371" i="8"/>
  <c r="N371" i="8"/>
  <c r="L372" i="8"/>
  <c r="R372" i="8" s="1"/>
  <c r="S372" i="8" s="1"/>
  <c r="M372" i="8"/>
  <c r="N372" i="8"/>
  <c r="L373" i="8"/>
  <c r="R373" i="8" s="1"/>
  <c r="M373" i="8"/>
  <c r="N373" i="8"/>
  <c r="O373" i="8"/>
  <c r="L374" i="8"/>
  <c r="R374" i="8" s="1"/>
  <c r="S374" i="8" s="1"/>
  <c r="M374" i="8"/>
  <c r="N374" i="8"/>
  <c r="L375" i="8"/>
  <c r="M375" i="8"/>
  <c r="N375" i="8"/>
  <c r="L376" i="8"/>
  <c r="R376" i="8" s="1"/>
  <c r="S376" i="8" s="1"/>
  <c r="M376" i="8"/>
  <c r="N376" i="8"/>
  <c r="L377" i="8"/>
  <c r="R377" i="8" s="1"/>
  <c r="M377" i="8"/>
  <c r="N377" i="8"/>
  <c r="O377" i="8"/>
  <c r="L378" i="8"/>
  <c r="R378" i="8" s="1"/>
  <c r="S378" i="8" s="1"/>
  <c r="M378" i="8"/>
  <c r="N378" i="8"/>
  <c r="L379" i="8"/>
  <c r="R379" i="8" s="1"/>
  <c r="S379" i="8" s="1"/>
  <c r="M379" i="8"/>
  <c r="N379" i="8"/>
  <c r="L380" i="8"/>
  <c r="R380" i="8" s="1"/>
  <c r="S380" i="8" s="1"/>
  <c r="M380" i="8"/>
  <c r="N380" i="8"/>
  <c r="L381" i="8"/>
  <c r="R381" i="8" s="1"/>
  <c r="S381" i="8" s="1"/>
  <c r="M381" i="8"/>
  <c r="N381" i="8"/>
  <c r="L382" i="8"/>
  <c r="R382" i="8" s="1"/>
  <c r="S382" i="8" s="1"/>
  <c r="M382" i="8"/>
  <c r="N382" i="8"/>
  <c r="L383" i="8"/>
  <c r="R383" i="8" s="1"/>
  <c r="S383" i="8" s="1"/>
  <c r="M383" i="8"/>
  <c r="N383" i="8"/>
  <c r="L384" i="8"/>
  <c r="R384" i="8" s="1"/>
  <c r="S384" i="8" s="1"/>
  <c r="M384" i="8"/>
  <c r="N384" i="8"/>
  <c r="L385" i="8"/>
  <c r="R385" i="8" s="1"/>
  <c r="S385" i="8" s="1"/>
  <c r="M385" i="8"/>
  <c r="N385" i="8"/>
  <c r="L386" i="8"/>
  <c r="M386" i="8"/>
  <c r="N386" i="8"/>
  <c r="L387" i="8"/>
  <c r="R387" i="8" s="1"/>
  <c r="S387" i="8" s="1"/>
  <c r="M387" i="8"/>
  <c r="N387" i="8"/>
  <c r="L388" i="8"/>
  <c r="R388" i="8" s="1"/>
  <c r="S388" i="8" s="1"/>
  <c r="M388" i="8"/>
  <c r="N388" i="8"/>
  <c r="L389" i="8"/>
  <c r="R389" i="8" s="1"/>
  <c r="S389" i="8" s="1"/>
  <c r="M389" i="8"/>
  <c r="N389" i="8"/>
  <c r="L390" i="8"/>
  <c r="R390" i="8" s="1"/>
  <c r="S390" i="8" s="1"/>
  <c r="M390" i="8"/>
  <c r="N390" i="8"/>
  <c r="L391" i="8"/>
  <c r="R391" i="8" s="1"/>
  <c r="S391" i="8" s="1"/>
  <c r="M391" i="8"/>
  <c r="N391" i="8"/>
  <c r="L392" i="8"/>
  <c r="R392" i="8" s="1"/>
  <c r="S392" i="8" s="1"/>
  <c r="M392" i="8"/>
  <c r="N392" i="8"/>
  <c r="L393" i="8"/>
  <c r="R393" i="8" s="1"/>
  <c r="S393" i="8" s="1"/>
  <c r="M393" i="8"/>
  <c r="N393" i="8"/>
  <c r="L394" i="8"/>
  <c r="R394" i="8" s="1"/>
  <c r="S394" i="8" s="1"/>
  <c r="M394" i="8"/>
  <c r="N394" i="8"/>
  <c r="L395" i="8"/>
  <c r="R395" i="8" s="1"/>
  <c r="S395" i="8" s="1"/>
  <c r="M395" i="8"/>
  <c r="N395" i="8"/>
  <c r="L396" i="8"/>
  <c r="R396" i="8" s="1"/>
  <c r="S396" i="8" s="1"/>
  <c r="M396" i="8"/>
  <c r="N396" i="8"/>
  <c r="L397" i="8"/>
  <c r="R397" i="8" s="1"/>
  <c r="S397" i="8" s="1"/>
  <c r="M397" i="8"/>
  <c r="N397" i="8"/>
  <c r="L398" i="8"/>
  <c r="R398" i="8" s="1"/>
  <c r="M398" i="8"/>
  <c r="N398" i="8"/>
  <c r="O398" i="8"/>
  <c r="L399" i="8"/>
  <c r="R399" i="8" s="1"/>
  <c r="S399" i="8" s="1"/>
  <c r="M399" i="8"/>
  <c r="N399" i="8"/>
  <c r="L400" i="8"/>
  <c r="R400" i="8" s="1"/>
  <c r="S400" i="8" s="1"/>
  <c r="M400" i="8"/>
  <c r="N400" i="8"/>
  <c r="L401" i="8"/>
  <c r="R401" i="8" s="1"/>
  <c r="S401" i="8" s="1"/>
  <c r="M401" i="8"/>
  <c r="N401" i="8"/>
  <c r="L402" i="8"/>
  <c r="R402" i="8" s="1"/>
  <c r="S402" i="8" s="1"/>
  <c r="M402" i="8"/>
  <c r="N402" i="8"/>
  <c r="L403" i="8"/>
  <c r="R403" i="8" s="1"/>
  <c r="S403" i="8" s="1"/>
  <c r="M403" i="8"/>
  <c r="N403" i="8"/>
  <c r="L404" i="8"/>
  <c r="R404" i="8" s="1"/>
  <c r="S404" i="8" s="1"/>
  <c r="M404" i="8"/>
  <c r="N404" i="8"/>
  <c r="L405" i="8"/>
  <c r="R405" i="8" s="1"/>
  <c r="S405" i="8" s="1"/>
  <c r="M405" i="8"/>
  <c r="N405" i="8"/>
  <c r="L406" i="8"/>
  <c r="R406" i="8" s="1"/>
  <c r="S406" i="8" s="1"/>
  <c r="M406" i="8"/>
  <c r="N406" i="8"/>
  <c r="L407" i="8"/>
  <c r="R407" i="8" s="1"/>
  <c r="S407" i="8" s="1"/>
  <c r="M407" i="8"/>
  <c r="N407" i="8"/>
  <c r="L408" i="8"/>
  <c r="R408" i="8" s="1"/>
  <c r="S408" i="8" s="1"/>
  <c r="M408" i="8"/>
  <c r="N408" i="8"/>
  <c r="L409" i="8"/>
  <c r="R409" i="8" s="1"/>
  <c r="S409" i="8" s="1"/>
  <c r="M409" i="8"/>
  <c r="N409" i="8"/>
  <c r="L410" i="8"/>
  <c r="R410" i="8" s="1"/>
  <c r="S410" i="8" s="1"/>
  <c r="M410" i="8"/>
  <c r="N410" i="8"/>
  <c r="L411" i="8"/>
  <c r="R411" i="8" s="1"/>
  <c r="S411" i="8" s="1"/>
  <c r="M411" i="8"/>
  <c r="N411" i="8"/>
  <c r="L412" i="8"/>
  <c r="M412" i="8"/>
  <c r="N412" i="8"/>
  <c r="L413" i="8"/>
  <c r="R413" i="8" s="1"/>
  <c r="S413" i="8" s="1"/>
  <c r="M413" i="8"/>
  <c r="N413" i="8"/>
  <c r="L414" i="8"/>
  <c r="R414" i="8" s="1"/>
  <c r="M414" i="8"/>
  <c r="N414" i="8"/>
  <c r="O414" i="8"/>
  <c r="L415" i="8"/>
  <c r="R415" i="8" s="1"/>
  <c r="S415" i="8" s="1"/>
  <c r="M415" i="8"/>
  <c r="N415" i="8"/>
  <c r="L416" i="8"/>
  <c r="R416" i="8" s="1"/>
  <c r="S416" i="8" s="1"/>
  <c r="M416" i="8"/>
  <c r="N416" i="8"/>
  <c r="L417" i="8"/>
  <c r="R417" i="8" s="1"/>
  <c r="S417" i="8" s="1"/>
  <c r="M417" i="8"/>
  <c r="N417" i="8"/>
  <c r="L418" i="8"/>
  <c r="R418" i="8" s="1"/>
  <c r="S418" i="8" s="1"/>
  <c r="M418" i="8"/>
  <c r="N418" i="8"/>
  <c r="L419" i="8"/>
  <c r="R419" i="8" s="1"/>
  <c r="S419" i="8" s="1"/>
  <c r="M419" i="8"/>
  <c r="N419" i="8"/>
  <c r="L420" i="8"/>
  <c r="R420" i="8" s="1"/>
  <c r="M420" i="8"/>
  <c r="N420" i="8"/>
  <c r="O420" i="8"/>
  <c r="L421" i="8"/>
  <c r="R421" i="8" s="1"/>
  <c r="M421" i="8"/>
  <c r="N421" i="8"/>
  <c r="O421" i="8"/>
  <c r="L422" i="8"/>
  <c r="R422" i="8" s="1"/>
  <c r="M422" i="8"/>
  <c r="N422" i="8"/>
  <c r="O422" i="8"/>
  <c r="L423" i="8"/>
  <c r="R423" i="8" s="1"/>
  <c r="S423" i="8" s="1"/>
  <c r="M423" i="8"/>
  <c r="N423" i="8"/>
  <c r="L424" i="8"/>
  <c r="R424" i="8" s="1"/>
  <c r="S424" i="8" s="1"/>
  <c r="M424" i="8"/>
  <c r="N424" i="8"/>
  <c r="L425" i="8"/>
  <c r="R425" i="8" s="1"/>
  <c r="S425" i="8" s="1"/>
  <c r="M425" i="8"/>
  <c r="N425" i="8"/>
  <c r="L426" i="8"/>
  <c r="R426" i="8" s="1"/>
  <c r="S426" i="8" s="1"/>
  <c r="M426" i="8"/>
  <c r="N426" i="8"/>
  <c r="L427" i="8"/>
  <c r="R427" i="8" s="1"/>
  <c r="S427" i="8" s="1"/>
  <c r="M427" i="8"/>
  <c r="N427" i="8"/>
  <c r="L428" i="8"/>
  <c r="R428" i="8" s="1"/>
  <c r="S428" i="8" s="1"/>
  <c r="M428" i="8"/>
  <c r="N428" i="8"/>
  <c r="L429" i="8"/>
  <c r="R429" i="8" s="1"/>
  <c r="S429" i="8" s="1"/>
  <c r="M429" i="8"/>
  <c r="N429" i="8"/>
  <c r="L430" i="8"/>
  <c r="R430" i="8" s="1"/>
  <c r="S430" i="8" s="1"/>
  <c r="M430" i="8"/>
  <c r="N430" i="8"/>
  <c r="L431" i="8"/>
  <c r="R431" i="8" s="1"/>
  <c r="S431" i="8" s="1"/>
  <c r="M431" i="8"/>
  <c r="N431" i="8"/>
  <c r="L432" i="8"/>
  <c r="R432" i="8" s="1"/>
  <c r="S432" i="8" s="1"/>
  <c r="M432" i="8"/>
  <c r="N432" i="8"/>
  <c r="L433" i="8"/>
  <c r="R433" i="8" s="1"/>
  <c r="S433" i="8" s="1"/>
  <c r="M433" i="8"/>
  <c r="N433" i="8"/>
  <c r="L434" i="8"/>
  <c r="R434" i="8" s="1"/>
  <c r="S434" i="8" s="1"/>
  <c r="M434" i="8"/>
  <c r="N434" i="8"/>
  <c r="L435" i="8"/>
  <c r="R435" i="8" s="1"/>
  <c r="S435" i="8" s="1"/>
  <c r="M435" i="8"/>
  <c r="N435" i="8"/>
  <c r="L436" i="8"/>
  <c r="R436" i="8" s="1"/>
  <c r="S436" i="8" s="1"/>
  <c r="M436" i="8"/>
  <c r="N436" i="8"/>
  <c r="L437" i="8"/>
  <c r="R437" i="8" s="1"/>
  <c r="S437" i="8" s="1"/>
  <c r="M437" i="8"/>
  <c r="N437" i="8"/>
  <c r="L438" i="8"/>
  <c r="R438" i="8" s="1"/>
  <c r="S438" i="8" s="1"/>
  <c r="M438" i="8"/>
  <c r="N438" i="8"/>
  <c r="L439" i="8"/>
  <c r="R439" i="8" s="1"/>
  <c r="S439" i="8" s="1"/>
  <c r="M439" i="8"/>
  <c r="N439" i="8"/>
  <c r="L440" i="8"/>
  <c r="R440" i="8" s="1"/>
  <c r="M440" i="8"/>
  <c r="N440" i="8"/>
  <c r="O440" i="8"/>
  <c r="L441" i="8"/>
  <c r="R441" i="8" s="1"/>
  <c r="S441" i="8" s="1"/>
  <c r="M441" i="8"/>
  <c r="N441" i="8"/>
  <c r="L442" i="8"/>
  <c r="R442" i="8" s="1"/>
  <c r="S442" i="8" s="1"/>
  <c r="M442" i="8"/>
  <c r="N442" i="8"/>
  <c r="L443" i="8"/>
  <c r="R443" i="8" s="1"/>
  <c r="M443" i="8"/>
  <c r="N443" i="8"/>
  <c r="O443" i="8"/>
  <c r="L444" i="8"/>
  <c r="R444" i="8" s="1"/>
  <c r="S444" i="8" s="1"/>
  <c r="M444" i="8"/>
  <c r="N444" i="8"/>
  <c r="L445" i="8"/>
  <c r="R445" i="8" s="1"/>
  <c r="S445" i="8" s="1"/>
  <c r="M445" i="8"/>
  <c r="N445" i="8"/>
  <c r="L446" i="8"/>
  <c r="R446" i="8" s="1"/>
  <c r="S446" i="8" s="1"/>
  <c r="M446" i="8"/>
  <c r="N446" i="8"/>
  <c r="L447" i="8"/>
  <c r="R447" i="8" s="1"/>
  <c r="S447" i="8" s="1"/>
  <c r="M447" i="8"/>
  <c r="N447" i="8"/>
  <c r="L448" i="8"/>
  <c r="R448" i="8" s="1"/>
  <c r="S448" i="8" s="1"/>
  <c r="M448" i="8"/>
  <c r="N448" i="8"/>
  <c r="L449" i="8"/>
  <c r="R449" i="8" s="1"/>
  <c r="S449" i="8" s="1"/>
  <c r="M449" i="8"/>
  <c r="N449" i="8"/>
  <c r="L450" i="8"/>
  <c r="R450" i="8" s="1"/>
  <c r="S450" i="8" s="1"/>
  <c r="M450" i="8"/>
  <c r="N450" i="8"/>
  <c r="L451" i="8"/>
  <c r="R451" i="8" s="1"/>
  <c r="S451" i="8" s="1"/>
  <c r="M451" i="8"/>
  <c r="N451" i="8"/>
  <c r="L452" i="8"/>
  <c r="R452" i="8" s="1"/>
  <c r="S452" i="8" s="1"/>
  <c r="M452" i="8"/>
  <c r="N452" i="8"/>
  <c r="L453" i="8"/>
  <c r="R453" i="8" s="1"/>
  <c r="M453" i="8"/>
  <c r="N453" i="8"/>
  <c r="O453" i="8"/>
  <c r="L454" i="8"/>
  <c r="R454" i="8" s="1"/>
  <c r="S454" i="8" s="1"/>
  <c r="M454" i="8"/>
  <c r="N454" i="8"/>
  <c r="L455" i="8"/>
  <c r="R455" i="8" s="1"/>
  <c r="S455" i="8" s="1"/>
  <c r="M455" i="8"/>
  <c r="N455" i="8"/>
  <c r="L456" i="8"/>
  <c r="R456" i="8" s="1"/>
  <c r="S456" i="8" s="1"/>
  <c r="M456" i="8"/>
  <c r="N456" i="8"/>
  <c r="L457" i="8"/>
  <c r="R457" i="8" s="1"/>
  <c r="S457" i="8" s="1"/>
  <c r="M457" i="8"/>
  <c r="N457" i="8"/>
  <c r="L458" i="8"/>
  <c r="R458" i="8" s="1"/>
  <c r="S458" i="8" s="1"/>
  <c r="M458" i="8"/>
  <c r="N458" i="8"/>
  <c r="L459" i="8"/>
  <c r="R459" i="8" s="1"/>
  <c r="S459" i="8" s="1"/>
  <c r="M459" i="8"/>
  <c r="N459" i="8"/>
  <c r="L460" i="8"/>
  <c r="R460" i="8" s="1"/>
  <c r="M460" i="8"/>
  <c r="N460" i="8"/>
  <c r="O460" i="8"/>
  <c r="L461" i="8"/>
  <c r="R461" i="8" s="1"/>
  <c r="S461" i="8" s="1"/>
  <c r="M461" i="8"/>
  <c r="N461" i="8"/>
  <c r="L462" i="8"/>
  <c r="R462" i="8" s="1"/>
  <c r="S462" i="8" s="1"/>
  <c r="M462" i="8"/>
  <c r="N462" i="8"/>
  <c r="L463" i="8"/>
  <c r="R463" i="8" s="1"/>
  <c r="S463" i="8" s="1"/>
  <c r="M463" i="8"/>
  <c r="N463" i="8"/>
  <c r="L464" i="8"/>
  <c r="R464" i="8" s="1"/>
  <c r="S464" i="8" s="1"/>
  <c r="M464" i="8"/>
  <c r="N464" i="8"/>
  <c r="L465" i="8"/>
  <c r="R465" i="8" s="1"/>
  <c r="S465" i="8" s="1"/>
  <c r="M465" i="8"/>
  <c r="N465" i="8"/>
  <c r="L466" i="8"/>
  <c r="R466" i="8" s="1"/>
  <c r="S466" i="8" s="1"/>
  <c r="M466" i="8"/>
  <c r="N466" i="8"/>
  <c r="L467" i="8"/>
  <c r="R467" i="8" s="1"/>
  <c r="M467" i="8"/>
  <c r="N467" i="8"/>
  <c r="O467" i="8"/>
  <c r="L468" i="8"/>
  <c r="R468" i="8" s="1"/>
  <c r="S468" i="8" s="1"/>
  <c r="M468" i="8"/>
  <c r="N468" i="8"/>
  <c r="L469" i="8"/>
  <c r="R469" i="8" s="1"/>
  <c r="S469" i="8" s="1"/>
  <c r="M469" i="8"/>
  <c r="N469" i="8"/>
  <c r="L470" i="8"/>
  <c r="R470" i="8" s="1"/>
  <c r="S470" i="8" s="1"/>
  <c r="M470" i="8"/>
  <c r="N470" i="8"/>
  <c r="L471" i="8"/>
  <c r="R471" i="8" s="1"/>
  <c r="S471" i="8" s="1"/>
  <c r="M471" i="8"/>
  <c r="N471" i="8"/>
  <c r="L472" i="8"/>
  <c r="R472" i="8" s="1"/>
  <c r="S472" i="8" s="1"/>
  <c r="M472" i="8"/>
  <c r="N472" i="8"/>
  <c r="O472" i="8" s="1"/>
  <c r="L473" i="8"/>
  <c r="R473" i="8" s="1"/>
  <c r="S473" i="8" s="1"/>
  <c r="M473" i="8"/>
  <c r="N473" i="8"/>
  <c r="L474" i="8"/>
  <c r="R474" i="8" s="1"/>
  <c r="S474" i="8" s="1"/>
  <c r="M474" i="8"/>
  <c r="N474" i="8"/>
  <c r="L475" i="8"/>
  <c r="R475" i="8" s="1"/>
  <c r="S475" i="8" s="1"/>
  <c r="M475" i="8"/>
  <c r="N475" i="8"/>
  <c r="L476" i="8"/>
  <c r="R476" i="8" s="1"/>
  <c r="S476" i="8" s="1"/>
  <c r="M476" i="8"/>
  <c r="N476" i="8"/>
  <c r="L477" i="8"/>
  <c r="R477" i="8" s="1"/>
  <c r="S477" i="8" s="1"/>
  <c r="M477" i="8"/>
  <c r="N477" i="8"/>
  <c r="L478" i="8"/>
  <c r="R478" i="8" s="1"/>
  <c r="S478" i="8" s="1"/>
  <c r="M478" i="8"/>
  <c r="N478" i="8"/>
  <c r="L479" i="8"/>
  <c r="R479" i="8" s="1"/>
  <c r="S479" i="8" s="1"/>
  <c r="M479" i="8"/>
  <c r="N479" i="8"/>
  <c r="L480" i="8"/>
  <c r="R480" i="8" s="1"/>
  <c r="S480" i="8" s="1"/>
  <c r="M480" i="8"/>
  <c r="N480" i="8"/>
  <c r="L481" i="8"/>
  <c r="R481" i="8" s="1"/>
  <c r="S481" i="8" s="1"/>
  <c r="M481" i="8"/>
  <c r="N481" i="8"/>
  <c r="L482" i="8"/>
  <c r="R482" i="8" s="1"/>
  <c r="S482" i="8" s="1"/>
  <c r="M482" i="8"/>
  <c r="N482" i="8"/>
  <c r="L483" i="8"/>
  <c r="R483" i="8" s="1"/>
  <c r="S483" i="8" s="1"/>
  <c r="M483" i="8"/>
  <c r="N483" i="8"/>
  <c r="L484" i="8"/>
  <c r="R484" i="8" s="1"/>
  <c r="M484" i="8"/>
  <c r="N484" i="8"/>
  <c r="O484" i="8"/>
  <c r="L485" i="8"/>
  <c r="R485" i="8" s="1"/>
  <c r="S485" i="8" s="1"/>
  <c r="M485" i="8"/>
  <c r="N485" i="8"/>
  <c r="L486" i="8"/>
  <c r="R486" i="8" s="1"/>
  <c r="S486" i="8" s="1"/>
  <c r="M486" i="8"/>
  <c r="N486" i="8"/>
  <c r="L487" i="8"/>
  <c r="R487" i="8" s="1"/>
  <c r="S487" i="8" s="1"/>
  <c r="M487" i="8"/>
  <c r="N487" i="8"/>
  <c r="L488" i="8"/>
  <c r="R488" i="8" s="1"/>
  <c r="S488" i="8" s="1"/>
  <c r="M488" i="8"/>
  <c r="N488" i="8"/>
  <c r="L489" i="8"/>
  <c r="R489" i="8" s="1"/>
  <c r="S489" i="8" s="1"/>
  <c r="M489" i="8"/>
  <c r="N489" i="8"/>
  <c r="L490" i="8"/>
  <c r="R490" i="8" s="1"/>
  <c r="S490" i="8" s="1"/>
  <c r="M490" i="8"/>
  <c r="N490" i="8"/>
  <c r="L491" i="8"/>
  <c r="R491" i="8" s="1"/>
  <c r="S491" i="8" s="1"/>
  <c r="M491" i="8"/>
  <c r="N491" i="8"/>
  <c r="L492" i="8"/>
  <c r="R492" i="8" s="1"/>
  <c r="S492" i="8" s="1"/>
  <c r="M492" i="8"/>
  <c r="N492" i="8"/>
  <c r="L493" i="8"/>
  <c r="R493" i="8" s="1"/>
  <c r="M493" i="8"/>
  <c r="N493" i="8"/>
  <c r="O493" i="8"/>
  <c r="L494" i="8"/>
  <c r="R494" i="8" s="1"/>
  <c r="S494" i="8" s="1"/>
  <c r="M494" i="8"/>
  <c r="N494" i="8"/>
  <c r="L495" i="8"/>
  <c r="R495" i="8" s="1"/>
  <c r="S495" i="8" s="1"/>
  <c r="M495" i="8"/>
  <c r="N495" i="8"/>
  <c r="L496" i="8"/>
  <c r="R496" i="8" s="1"/>
  <c r="S496" i="8" s="1"/>
  <c r="M496" i="8"/>
  <c r="N496" i="8"/>
  <c r="L497" i="8"/>
  <c r="R497" i="8" s="1"/>
  <c r="M497" i="8"/>
  <c r="N497" i="8"/>
  <c r="O497" i="8"/>
  <c r="L498" i="8"/>
  <c r="R498" i="8" s="1"/>
  <c r="S498" i="8" s="1"/>
  <c r="M498" i="8"/>
  <c r="N498" i="8"/>
  <c r="L499" i="8"/>
  <c r="R499" i="8" s="1"/>
  <c r="S499" i="8" s="1"/>
  <c r="M499" i="8"/>
  <c r="N499" i="8"/>
  <c r="L500" i="8"/>
  <c r="R500" i="8" s="1"/>
  <c r="S500" i="8" s="1"/>
  <c r="M500" i="8"/>
  <c r="N500" i="8"/>
  <c r="L501" i="8"/>
  <c r="R501" i="8" s="1"/>
  <c r="S501" i="8" s="1"/>
  <c r="M501" i="8"/>
  <c r="N501" i="8"/>
  <c r="L502" i="8"/>
  <c r="R502" i="8" s="1"/>
  <c r="S502" i="8" s="1"/>
  <c r="M502" i="8"/>
  <c r="N502" i="8"/>
  <c r="L503" i="8"/>
  <c r="R503" i="8" s="1"/>
  <c r="S503" i="8" s="1"/>
  <c r="M503" i="8"/>
  <c r="N503" i="8"/>
  <c r="L504" i="8"/>
  <c r="R504" i="8" s="1"/>
  <c r="S504" i="8" s="1"/>
  <c r="M504" i="8"/>
  <c r="N504" i="8"/>
  <c r="L505" i="8"/>
  <c r="R505" i="8" s="1"/>
  <c r="S505" i="8" s="1"/>
  <c r="M505" i="8"/>
  <c r="N505" i="8"/>
  <c r="L506" i="8"/>
  <c r="R506" i="8" s="1"/>
  <c r="S506" i="8" s="1"/>
  <c r="M506" i="8"/>
  <c r="N506" i="8"/>
  <c r="L507" i="8"/>
  <c r="R507" i="8" s="1"/>
  <c r="S507" i="8" s="1"/>
  <c r="M507" i="8"/>
  <c r="N507" i="8"/>
  <c r="L508" i="8"/>
  <c r="R508" i="8" s="1"/>
  <c r="S508" i="8" s="1"/>
  <c r="M508" i="8"/>
  <c r="N508" i="8"/>
  <c r="L509" i="8"/>
  <c r="R509" i="8" s="1"/>
  <c r="S509" i="8" s="1"/>
  <c r="M509" i="8"/>
  <c r="N509" i="8"/>
  <c r="L510" i="8"/>
  <c r="R510" i="8" s="1"/>
  <c r="S510" i="8" s="1"/>
  <c r="M510" i="8"/>
  <c r="N510" i="8"/>
  <c r="L511" i="8"/>
  <c r="R511" i="8" s="1"/>
  <c r="S511" i="8" s="1"/>
  <c r="M511" i="8"/>
  <c r="N511" i="8"/>
  <c r="L512" i="8"/>
  <c r="R512" i="8" s="1"/>
  <c r="M512" i="8"/>
  <c r="N512" i="8"/>
  <c r="O512" i="8"/>
  <c r="L513" i="8"/>
  <c r="R513" i="8" s="1"/>
  <c r="S513" i="8" s="1"/>
  <c r="M513" i="8"/>
  <c r="N513" i="8"/>
  <c r="L514" i="8"/>
  <c r="R514" i="8" s="1"/>
  <c r="S514" i="8" s="1"/>
  <c r="M514" i="8"/>
  <c r="N514" i="8"/>
  <c r="L515" i="8"/>
  <c r="R515" i="8" s="1"/>
  <c r="S515" i="8" s="1"/>
  <c r="M515" i="8"/>
  <c r="N515" i="8"/>
  <c r="L516" i="8"/>
  <c r="R516" i="8" s="1"/>
  <c r="S516" i="8" s="1"/>
  <c r="M516" i="8"/>
  <c r="N516" i="8"/>
  <c r="O516" i="8" s="1"/>
  <c r="L517" i="8"/>
  <c r="R517" i="8" s="1"/>
  <c r="S517" i="8" s="1"/>
  <c r="M517" i="8"/>
  <c r="N517" i="8"/>
  <c r="L518" i="8"/>
  <c r="R518" i="8" s="1"/>
  <c r="S518" i="8" s="1"/>
  <c r="M518" i="8"/>
  <c r="N518" i="8"/>
  <c r="L519" i="8"/>
  <c r="R519" i="8" s="1"/>
  <c r="S519" i="8" s="1"/>
  <c r="M519" i="8"/>
  <c r="N519" i="8"/>
  <c r="L520" i="8"/>
  <c r="R520" i="8" s="1"/>
  <c r="S520" i="8" s="1"/>
  <c r="M520" i="8"/>
  <c r="N520" i="8"/>
  <c r="L521" i="8"/>
  <c r="R521" i="8" s="1"/>
  <c r="S521" i="8" s="1"/>
  <c r="M521" i="8"/>
  <c r="N521" i="8"/>
  <c r="L522" i="8"/>
  <c r="R522" i="8" s="1"/>
  <c r="S522" i="8" s="1"/>
  <c r="M522" i="8"/>
  <c r="N522" i="8"/>
  <c r="L523" i="8"/>
  <c r="R523" i="8" s="1"/>
  <c r="S523" i="8" s="1"/>
  <c r="M523" i="8"/>
  <c r="N523" i="8"/>
  <c r="L524" i="8"/>
  <c r="R524" i="8" s="1"/>
  <c r="S524" i="8" s="1"/>
  <c r="M524" i="8"/>
  <c r="N524" i="8"/>
  <c r="L525" i="8"/>
  <c r="R525" i="8" s="1"/>
  <c r="S525" i="8" s="1"/>
  <c r="M525" i="8"/>
  <c r="N525" i="8"/>
  <c r="L526" i="8"/>
  <c r="R526" i="8" s="1"/>
  <c r="S526" i="8" s="1"/>
  <c r="M526" i="8"/>
  <c r="N526" i="8"/>
  <c r="L527" i="8"/>
  <c r="R527" i="8" s="1"/>
  <c r="S527" i="8" s="1"/>
  <c r="M527" i="8"/>
  <c r="N527" i="8"/>
  <c r="L528" i="8"/>
  <c r="R528" i="8" s="1"/>
  <c r="S528" i="8" s="1"/>
  <c r="M528" i="8"/>
  <c r="N528" i="8"/>
  <c r="L529" i="8"/>
  <c r="R529" i="8" s="1"/>
  <c r="S529" i="8" s="1"/>
  <c r="M529" i="8"/>
  <c r="N529" i="8"/>
  <c r="L530" i="8"/>
  <c r="R530" i="8" s="1"/>
  <c r="S530" i="8" s="1"/>
  <c r="M530" i="8"/>
  <c r="N530" i="8"/>
  <c r="L531" i="8"/>
  <c r="R531" i="8" s="1"/>
  <c r="S531" i="8" s="1"/>
  <c r="M531" i="8"/>
  <c r="N531" i="8"/>
  <c r="L532" i="8"/>
  <c r="R532" i="8" s="1"/>
  <c r="S532" i="8" s="1"/>
  <c r="M532" i="8"/>
  <c r="N532" i="8"/>
  <c r="O532" i="8" s="1"/>
  <c r="L533" i="8"/>
  <c r="M533" i="8"/>
  <c r="N533" i="8"/>
  <c r="L534" i="8"/>
  <c r="M534" i="8"/>
  <c r="N534" i="8"/>
  <c r="L535" i="8"/>
  <c r="R535" i="8" s="1"/>
  <c r="S535" i="8" s="1"/>
  <c r="M535" i="8"/>
  <c r="N535" i="8"/>
  <c r="L536" i="8"/>
  <c r="R536" i="8" s="1"/>
  <c r="S536" i="8" s="1"/>
  <c r="M536" i="8"/>
  <c r="N536" i="8"/>
  <c r="L537" i="8"/>
  <c r="R537" i="8" s="1"/>
  <c r="S537" i="8" s="1"/>
  <c r="M537" i="8"/>
  <c r="N537" i="8"/>
  <c r="L538" i="8"/>
  <c r="R538" i="8" s="1"/>
  <c r="S538" i="8" s="1"/>
  <c r="M538" i="8"/>
  <c r="N538" i="8"/>
  <c r="L539" i="8"/>
  <c r="R539" i="8" s="1"/>
  <c r="M539" i="8"/>
  <c r="N539" i="8"/>
  <c r="O539" i="8"/>
  <c r="L540" i="8"/>
  <c r="R540" i="8" s="1"/>
  <c r="S540" i="8" s="1"/>
  <c r="M540" i="8"/>
  <c r="N540" i="8"/>
  <c r="L541" i="8"/>
  <c r="R541" i="8" s="1"/>
  <c r="S541" i="8" s="1"/>
  <c r="M541" i="8"/>
  <c r="N541" i="8"/>
  <c r="L542" i="8"/>
  <c r="R542" i="8" s="1"/>
  <c r="S542" i="8" s="1"/>
  <c r="M542" i="8"/>
  <c r="N542" i="8"/>
  <c r="L543" i="8"/>
  <c r="R543" i="8" s="1"/>
  <c r="S543" i="8" s="1"/>
  <c r="M543" i="8"/>
  <c r="N543" i="8"/>
  <c r="L544" i="8"/>
  <c r="R544" i="8" s="1"/>
  <c r="S544" i="8" s="1"/>
  <c r="M544" i="8"/>
  <c r="N544" i="8"/>
  <c r="L545" i="8"/>
  <c r="R545" i="8" s="1"/>
  <c r="S545" i="8" s="1"/>
  <c r="M545" i="8"/>
  <c r="N545" i="8"/>
  <c r="O545" i="8" s="1"/>
  <c r="L546" i="8"/>
  <c r="R546" i="8" s="1"/>
  <c r="S546" i="8" s="1"/>
  <c r="M546" i="8"/>
  <c r="N546" i="8"/>
  <c r="L547" i="8"/>
  <c r="R547" i="8" s="1"/>
  <c r="S547" i="8" s="1"/>
  <c r="M547" i="8"/>
  <c r="N547" i="8"/>
  <c r="L548" i="8"/>
  <c r="R548" i="8" s="1"/>
  <c r="S548" i="8" s="1"/>
  <c r="M548" i="8"/>
  <c r="N548" i="8"/>
  <c r="L549" i="8"/>
  <c r="R549" i="8" s="1"/>
  <c r="S549" i="8" s="1"/>
  <c r="M549" i="8"/>
  <c r="N549" i="8"/>
  <c r="L550" i="8"/>
  <c r="R550" i="8" s="1"/>
  <c r="S550" i="8" s="1"/>
  <c r="M550" i="8"/>
  <c r="N550" i="8"/>
  <c r="L551" i="8"/>
  <c r="R551" i="8" s="1"/>
  <c r="M551" i="8"/>
  <c r="N551" i="8"/>
  <c r="O551" i="8"/>
  <c r="L552" i="8"/>
  <c r="M552" i="8"/>
  <c r="N552" i="8"/>
  <c r="L553" i="8"/>
  <c r="R553" i="8" s="1"/>
  <c r="S553" i="8" s="1"/>
  <c r="M553" i="8"/>
  <c r="N553" i="8"/>
  <c r="L554" i="8"/>
  <c r="R554" i="8" s="1"/>
  <c r="S554" i="8" s="1"/>
  <c r="M554" i="8"/>
  <c r="N554" i="8"/>
  <c r="L555" i="8"/>
  <c r="R555" i="8" s="1"/>
  <c r="S555" i="8" s="1"/>
  <c r="M555" i="8"/>
  <c r="N555" i="8"/>
  <c r="L556" i="8"/>
  <c r="R556" i="8" s="1"/>
  <c r="S556" i="8" s="1"/>
  <c r="M556" i="8"/>
  <c r="N556" i="8"/>
  <c r="L557" i="8"/>
  <c r="R557" i="8" s="1"/>
  <c r="S557" i="8" s="1"/>
  <c r="M557" i="8"/>
  <c r="N557" i="8"/>
  <c r="L558" i="8"/>
  <c r="R558" i="8" s="1"/>
  <c r="M558" i="8"/>
  <c r="N558" i="8"/>
  <c r="O558" i="8"/>
  <c r="L559" i="8"/>
  <c r="R559" i="8" s="1"/>
  <c r="S559" i="8" s="1"/>
  <c r="M559" i="8"/>
  <c r="N559" i="8"/>
  <c r="L560" i="8"/>
  <c r="R560" i="8" s="1"/>
  <c r="S560" i="8" s="1"/>
  <c r="M560" i="8"/>
  <c r="N560" i="8"/>
  <c r="L561" i="8"/>
  <c r="R561" i="8" s="1"/>
  <c r="S561" i="8" s="1"/>
  <c r="M561" i="8"/>
  <c r="N561" i="8"/>
  <c r="L562" i="8"/>
  <c r="R562" i="8" s="1"/>
  <c r="M562" i="8"/>
  <c r="N562" i="8"/>
  <c r="O562" i="8"/>
  <c r="L563" i="8"/>
  <c r="R563" i="8" s="1"/>
  <c r="S563" i="8" s="1"/>
  <c r="M563" i="8"/>
  <c r="N563" i="8"/>
  <c r="L564" i="8"/>
  <c r="R564" i="8" s="1"/>
  <c r="S564" i="8" s="1"/>
  <c r="M564" i="8"/>
  <c r="N564" i="8"/>
  <c r="L565" i="8"/>
  <c r="R565" i="8" s="1"/>
  <c r="S565" i="8" s="1"/>
  <c r="M565" i="8"/>
  <c r="N565" i="8"/>
  <c r="L566" i="8"/>
  <c r="R566" i="8" s="1"/>
  <c r="S566" i="8" s="1"/>
  <c r="M566" i="8"/>
  <c r="N566" i="8"/>
  <c r="L567" i="8"/>
  <c r="R567" i="8" s="1"/>
  <c r="S567" i="8" s="1"/>
  <c r="M567" i="8"/>
  <c r="N567" i="8"/>
  <c r="L568" i="8"/>
  <c r="R568" i="8" s="1"/>
  <c r="S568" i="8" s="1"/>
  <c r="M568" i="8"/>
  <c r="N568" i="8"/>
  <c r="L569" i="8"/>
  <c r="R569" i="8" s="1"/>
  <c r="S569" i="8" s="1"/>
  <c r="M569" i="8"/>
  <c r="N569" i="8"/>
  <c r="L570" i="8"/>
  <c r="R570" i="8" s="1"/>
  <c r="S570" i="8" s="1"/>
  <c r="M570" i="8"/>
  <c r="N570" i="8"/>
  <c r="L571" i="8"/>
  <c r="R571" i="8" s="1"/>
  <c r="S571" i="8" s="1"/>
  <c r="M571" i="8"/>
  <c r="N571" i="8"/>
  <c r="L572" i="8"/>
  <c r="R572" i="8" s="1"/>
  <c r="S572" i="8" s="1"/>
  <c r="M572" i="8"/>
  <c r="N572" i="8"/>
  <c r="L573" i="8"/>
  <c r="R573" i="8" s="1"/>
  <c r="S573" i="8" s="1"/>
  <c r="M573" i="8"/>
  <c r="N573" i="8"/>
  <c r="L574" i="8"/>
  <c r="R574" i="8" s="1"/>
  <c r="S574" i="8" s="1"/>
  <c r="M574" i="8"/>
  <c r="N574" i="8"/>
  <c r="L575" i="8"/>
  <c r="R575" i="8" s="1"/>
  <c r="S575" i="8" s="1"/>
  <c r="M575" i="8"/>
  <c r="N575" i="8"/>
  <c r="L576" i="8"/>
  <c r="R576" i="8" s="1"/>
  <c r="S576" i="8" s="1"/>
  <c r="M576" i="8"/>
  <c r="N576" i="8"/>
  <c r="L577" i="8"/>
  <c r="R577" i="8" s="1"/>
  <c r="S577" i="8" s="1"/>
  <c r="M577" i="8"/>
  <c r="N577" i="8"/>
  <c r="L578" i="8"/>
  <c r="R578" i="8" s="1"/>
  <c r="S578" i="8" s="1"/>
  <c r="M578" i="8"/>
  <c r="N578" i="8"/>
  <c r="L579" i="8"/>
  <c r="R579" i="8" s="1"/>
  <c r="S579" i="8" s="1"/>
  <c r="M579" i="8"/>
  <c r="N579" i="8"/>
  <c r="L580" i="8"/>
  <c r="R580" i="8" s="1"/>
  <c r="S580" i="8" s="1"/>
  <c r="M580" i="8"/>
  <c r="N580" i="8"/>
  <c r="L581" i="8"/>
  <c r="R581" i="8" s="1"/>
  <c r="S581" i="8" s="1"/>
  <c r="M581" i="8"/>
  <c r="N581" i="8"/>
  <c r="L582" i="8"/>
  <c r="R582" i="8" s="1"/>
  <c r="S582" i="8" s="1"/>
  <c r="M582" i="8"/>
  <c r="N582" i="8"/>
  <c r="L583" i="8"/>
  <c r="R583" i="8" s="1"/>
  <c r="S583" i="8" s="1"/>
  <c r="M583" i="8"/>
  <c r="N583" i="8"/>
  <c r="L584" i="8"/>
  <c r="R584" i="8" s="1"/>
  <c r="S584" i="8" s="1"/>
  <c r="M584" i="8"/>
  <c r="N584" i="8"/>
  <c r="L585" i="8"/>
  <c r="R585" i="8" s="1"/>
  <c r="M585" i="8"/>
  <c r="N585" i="8"/>
  <c r="O585" i="8"/>
  <c r="L586" i="8"/>
  <c r="R586" i="8" s="1"/>
  <c r="S586" i="8" s="1"/>
  <c r="M586" i="8"/>
  <c r="N586" i="8"/>
  <c r="L587" i="8"/>
  <c r="R587" i="8" s="1"/>
  <c r="S587" i="8" s="1"/>
  <c r="M587" i="8"/>
  <c r="N587" i="8"/>
  <c r="L588" i="8"/>
  <c r="R588" i="8" s="1"/>
  <c r="S588" i="8" s="1"/>
  <c r="M588" i="8"/>
  <c r="N588" i="8"/>
  <c r="L589" i="8"/>
  <c r="R589" i="8" s="1"/>
  <c r="S589" i="8" s="1"/>
  <c r="M589" i="8"/>
  <c r="N589" i="8"/>
  <c r="L590" i="8"/>
  <c r="R590" i="8" s="1"/>
  <c r="S590" i="8" s="1"/>
  <c r="M590" i="8"/>
  <c r="N590" i="8"/>
  <c r="L591" i="8"/>
  <c r="R591" i="8" s="1"/>
  <c r="S591" i="8" s="1"/>
  <c r="M591" i="8"/>
  <c r="N591" i="8"/>
  <c r="L592" i="8"/>
  <c r="R592" i="8" s="1"/>
  <c r="S592" i="8" s="1"/>
  <c r="M592" i="8"/>
  <c r="N592" i="8"/>
  <c r="L593" i="8"/>
  <c r="R593" i="8" s="1"/>
  <c r="S593" i="8" s="1"/>
  <c r="M593" i="8"/>
  <c r="N593" i="8"/>
  <c r="L594" i="8"/>
  <c r="R594" i="8" s="1"/>
  <c r="S594" i="8" s="1"/>
  <c r="M594" i="8"/>
  <c r="N594" i="8"/>
  <c r="L595" i="8"/>
  <c r="R595" i="8" s="1"/>
  <c r="S595" i="8" s="1"/>
  <c r="M595" i="8"/>
  <c r="N595" i="8"/>
  <c r="L596" i="8"/>
  <c r="R596" i="8" s="1"/>
  <c r="S596" i="8" s="1"/>
  <c r="M596" i="8"/>
  <c r="N596" i="8"/>
  <c r="L597" i="8"/>
  <c r="R597" i="8" s="1"/>
  <c r="S597" i="8" s="1"/>
  <c r="M597" i="8"/>
  <c r="N597" i="8"/>
  <c r="L598" i="8"/>
  <c r="R598" i="8" s="1"/>
  <c r="S598" i="8" s="1"/>
  <c r="M598" i="8"/>
  <c r="N598" i="8"/>
  <c r="L599" i="8"/>
  <c r="R599" i="8" s="1"/>
  <c r="S599" i="8" s="1"/>
  <c r="M599" i="8"/>
  <c r="N599" i="8"/>
  <c r="L600" i="8"/>
  <c r="R600" i="8" s="1"/>
  <c r="S600" i="8" s="1"/>
  <c r="M600" i="8"/>
  <c r="N600" i="8"/>
  <c r="L601" i="8"/>
  <c r="R601" i="8" s="1"/>
  <c r="M601" i="8"/>
  <c r="N601" i="8"/>
  <c r="O601" i="8"/>
  <c r="L602" i="8"/>
  <c r="R602" i="8" s="1"/>
  <c r="S602" i="8" s="1"/>
  <c r="M602" i="8"/>
  <c r="N602" i="8"/>
  <c r="L603" i="8"/>
  <c r="R603" i="8" s="1"/>
  <c r="S603" i="8" s="1"/>
  <c r="M603" i="8"/>
  <c r="N603" i="8"/>
  <c r="L604" i="8"/>
  <c r="R604" i="8" s="1"/>
  <c r="S604" i="8" s="1"/>
  <c r="M604" i="8"/>
  <c r="N604" i="8"/>
  <c r="L605" i="8"/>
  <c r="R605" i="8" s="1"/>
  <c r="S605" i="8" s="1"/>
  <c r="M605" i="8"/>
  <c r="N605" i="8"/>
  <c r="L606" i="8"/>
  <c r="R606" i="8" s="1"/>
  <c r="S606" i="8" s="1"/>
  <c r="M606" i="8"/>
  <c r="N606" i="8"/>
  <c r="L607" i="8"/>
  <c r="R607" i="8" s="1"/>
  <c r="S607" i="8" s="1"/>
  <c r="M607" i="8"/>
  <c r="N607" i="8"/>
  <c r="L608" i="8"/>
  <c r="R608" i="8" s="1"/>
  <c r="S608" i="8" s="1"/>
  <c r="M608" i="8"/>
  <c r="N608" i="8"/>
  <c r="L609" i="8"/>
  <c r="R609" i="8" s="1"/>
  <c r="M609" i="8"/>
  <c r="N609" i="8"/>
  <c r="O609" i="8"/>
  <c r="L610" i="8"/>
  <c r="R610" i="8" s="1"/>
  <c r="M610" i="8"/>
  <c r="N610" i="8"/>
  <c r="O610" i="8"/>
  <c r="L611" i="8"/>
  <c r="R611" i="8" s="1"/>
  <c r="S611" i="8" s="1"/>
  <c r="M611" i="8"/>
  <c r="N611" i="8"/>
  <c r="L612" i="8"/>
  <c r="R612" i="8" s="1"/>
  <c r="S612" i="8" s="1"/>
  <c r="M612" i="8"/>
  <c r="N612" i="8"/>
  <c r="L613" i="8"/>
  <c r="R613" i="8" s="1"/>
  <c r="S613" i="8" s="1"/>
  <c r="M613" i="8"/>
  <c r="N613" i="8"/>
  <c r="L614" i="8"/>
  <c r="R614" i="8" s="1"/>
  <c r="S614" i="8" s="1"/>
  <c r="M614" i="8"/>
  <c r="N614" i="8"/>
  <c r="L615" i="8"/>
  <c r="M615" i="8"/>
  <c r="N615" i="8"/>
  <c r="L616" i="8"/>
  <c r="R616" i="8" s="1"/>
  <c r="S616" i="8" s="1"/>
  <c r="M616" i="8"/>
  <c r="N616" i="8"/>
  <c r="L617" i="8"/>
  <c r="R617" i="8" s="1"/>
  <c r="S617" i="8" s="1"/>
  <c r="M617" i="8"/>
  <c r="N617" i="8"/>
  <c r="L618" i="8"/>
  <c r="R618" i="8" s="1"/>
  <c r="S618" i="8" s="1"/>
  <c r="M618" i="8"/>
  <c r="N618" i="8"/>
  <c r="L619" i="8"/>
  <c r="R619" i="8" s="1"/>
  <c r="S619" i="8" s="1"/>
  <c r="M619" i="8"/>
  <c r="N619" i="8"/>
  <c r="L620" i="8"/>
  <c r="R620" i="8" s="1"/>
  <c r="S620" i="8" s="1"/>
  <c r="M620" i="8"/>
  <c r="N620" i="8"/>
  <c r="L621" i="8"/>
  <c r="R621" i="8" s="1"/>
  <c r="S621" i="8" s="1"/>
  <c r="M621" i="8"/>
  <c r="N621" i="8"/>
  <c r="L622" i="8"/>
  <c r="R622" i="8" s="1"/>
  <c r="S622" i="8" s="1"/>
  <c r="M622" i="8"/>
  <c r="N622" i="8"/>
  <c r="L623" i="8"/>
  <c r="R623" i="8" s="1"/>
  <c r="S623" i="8" s="1"/>
  <c r="M623" i="8"/>
  <c r="N623" i="8"/>
  <c r="L624" i="8"/>
  <c r="R624" i="8" s="1"/>
  <c r="S624" i="8" s="1"/>
  <c r="M624" i="8"/>
  <c r="N624" i="8"/>
  <c r="L625" i="8"/>
  <c r="R625" i="8" s="1"/>
  <c r="S625" i="8" s="1"/>
  <c r="M625" i="8"/>
  <c r="N625" i="8"/>
  <c r="L626" i="8"/>
  <c r="R626" i="8" s="1"/>
  <c r="S626" i="8" s="1"/>
  <c r="M626" i="8"/>
  <c r="N626" i="8"/>
  <c r="L3" i="8"/>
  <c r="R3" i="8" s="1"/>
  <c r="S3" i="8" s="1"/>
  <c r="M3" i="8"/>
  <c r="N3" i="8"/>
  <c r="L4" i="8"/>
  <c r="M4" i="8"/>
  <c r="N4" i="8"/>
  <c r="L5" i="8"/>
  <c r="M5" i="8"/>
  <c r="N5" i="8"/>
  <c r="L6" i="8"/>
  <c r="M6" i="8"/>
  <c r="N6" i="8"/>
  <c r="L7" i="8"/>
  <c r="M7" i="8"/>
  <c r="N7" i="8"/>
  <c r="L8" i="8"/>
  <c r="M8" i="8"/>
  <c r="N8" i="8"/>
  <c r="L9" i="8"/>
  <c r="M9" i="8"/>
  <c r="N9" i="8"/>
  <c r="L10" i="8"/>
  <c r="R10" i="8" s="1"/>
  <c r="S10" i="8" s="1"/>
  <c r="M10" i="8"/>
  <c r="N10" i="8"/>
  <c r="L11" i="8"/>
  <c r="R11" i="8" s="1"/>
  <c r="M11" i="8"/>
  <c r="N11" i="8"/>
  <c r="O11" i="8"/>
  <c r="L12" i="8"/>
  <c r="R12" i="8" s="1"/>
  <c r="S12" i="8" s="1"/>
  <c r="M12" i="8"/>
  <c r="N12" i="8"/>
  <c r="L13" i="8"/>
  <c r="R13" i="8" s="1"/>
  <c r="S13" i="8" s="1"/>
  <c r="M13" i="8"/>
  <c r="N13" i="8"/>
  <c r="N2" i="8"/>
  <c r="M2" i="8"/>
  <c r="L2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11" i="8"/>
  <c r="C501" i="8"/>
  <c r="C502" i="8"/>
  <c r="C503" i="8"/>
  <c r="C504" i="8"/>
  <c r="C505" i="8"/>
  <c r="C506" i="8"/>
  <c r="C507" i="8"/>
  <c r="C508" i="8"/>
  <c r="C509" i="8"/>
  <c r="C510" i="8"/>
  <c r="C511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40" i="8"/>
  <c r="C541" i="8"/>
  <c r="C542" i="8"/>
  <c r="C543" i="8"/>
  <c r="C544" i="8"/>
  <c r="C545" i="8"/>
  <c r="C546" i="8"/>
  <c r="C547" i="8"/>
  <c r="C548" i="8"/>
  <c r="C549" i="8"/>
  <c r="C550" i="8"/>
  <c r="C552" i="8"/>
  <c r="C553" i="8"/>
  <c r="C554" i="8"/>
  <c r="C555" i="8"/>
  <c r="C556" i="8"/>
  <c r="C557" i="8"/>
  <c r="C559" i="8"/>
  <c r="C560" i="8"/>
  <c r="C561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2" i="8"/>
  <c r="C603" i="8"/>
  <c r="C604" i="8"/>
  <c r="C605" i="8"/>
  <c r="C606" i="8"/>
  <c r="C607" i="8"/>
  <c r="C608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1" i="8"/>
  <c r="C442" i="8"/>
  <c r="C444" i="8"/>
  <c r="C445" i="8"/>
  <c r="C446" i="8"/>
  <c r="C447" i="8"/>
  <c r="C448" i="8"/>
  <c r="C449" i="8"/>
  <c r="C450" i="8"/>
  <c r="C451" i="8"/>
  <c r="C452" i="8"/>
  <c r="C454" i="8"/>
  <c r="C455" i="8"/>
  <c r="C456" i="8"/>
  <c r="C457" i="8"/>
  <c r="C458" i="8"/>
  <c r="C459" i="8"/>
  <c r="C461" i="8"/>
  <c r="C462" i="8"/>
  <c r="C463" i="8"/>
  <c r="C464" i="8"/>
  <c r="C465" i="8"/>
  <c r="C466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5" i="8"/>
  <c r="C486" i="8"/>
  <c r="C487" i="8"/>
  <c r="C488" i="8"/>
  <c r="C489" i="8"/>
  <c r="C490" i="8"/>
  <c r="C491" i="8"/>
  <c r="C492" i="8"/>
  <c r="C494" i="8"/>
  <c r="C495" i="8"/>
  <c r="C496" i="8"/>
  <c r="C498" i="8"/>
  <c r="C499" i="8"/>
  <c r="C500" i="8"/>
  <c r="C423" i="8"/>
  <c r="C410" i="8"/>
  <c r="C411" i="8"/>
  <c r="C412" i="8"/>
  <c r="C413" i="8"/>
  <c r="C415" i="8"/>
  <c r="C416" i="8"/>
  <c r="C417" i="8"/>
  <c r="C418" i="8"/>
  <c r="C419" i="8"/>
  <c r="O604" i="8" l="1"/>
  <c r="O425" i="8"/>
  <c r="O418" i="8"/>
  <c r="O591" i="8"/>
  <c r="O565" i="8"/>
  <c r="O572" i="8"/>
  <c r="O22" i="8"/>
  <c r="O14" i="8"/>
  <c r="O401" i="8"/>
  <c r="O396" i="8"/>
  <c r="O388" i="8"/>
  <c r="O380" i="8"/>
  <c r="O339" i="8"/>
  <c r="O318" i="8"/>
  <c r="O53" i="8"/>
  <c r="O552" i="8"/>
  <c r="O482" i="8"/>
  <c r="O456" i="8"/>
  <c r="O237" i="8"/>
  <c r="O41" i="8"/>
  <c r="O5" i="8"/>
  <c r="O621" i="8"/>
  <c r="O603" i="8"/>
  <c r="O590" i="8"/>
  <c r="O404" i="8"/>
  <c r="O277" i="8"/>
  <c r="O553" i="8"/>
  <c r="O548" i="8"/>
  <c r="O519" i="8"/>
  <c r="O462" i="8"/>
  <c r="O457" i="8"/>
  <c r="O127" i="8"/>
  <c r="O88" i="8"/>
  <c r="O63" i="8"/>
  <c r="O35" i="8"/>
  <c r="O617" i="8"/>
  <c r="O607" i="8"/>
  <c r="O408" i="8"/>
  <c r="O387" i="8"/>
  <c r="O325" i="8"/>
  <c r="O281" i="8"/>
  <c r="O263" i="8"/>
  <c r="O253" i="8"/>
  <c r="O245" i="8"/>
  <c r="O230" i="8"/>
  <c r="O225" i="8"/>
  <c r="O217" i="8"/>
  <c r="O171" i="8"/>
  <c r="O147" i="8"/>
  <c r="O575" i="8"/>
  <c r="O567" i="8"/>
  <c r="O523" i="8"/>
  <c r="O510" i="8"/>
  <c r="O416" i="8"/>
  <c r="O411" i="8"/>
  <c r="O315" i="8"/>
  <c r="O305" i="8"/>
  <c r="O279" i="8"/>
  <c r="O223" i="8"/>
  <c r="O215" i="8"/>
  <c r="O210" i="8"/>
  <c r="O187" i="8"/>
  <c r="O112" i="8"/>
  <c r="O104" i="8"/>
  <c r="O66" i="8"/>
  <c r="O619" i="8"/>
  <c r="O583" i="8"/>
  <c r="O555" i="8"/>
  <c r="O500" i="8"/>
  <c r="O459" i="8"/>
  <c r="O436" i="8"/>
  <c r="O346" i="8"/>
  <c r="O302" i="8"/>
  <c r="O289" i="8"/>
  <c r="O271" i="8"/>
  <c r="O137" i="8"/>
  <c r="O109" i="8"/>
  <c r="O430" i="8"/>
  <c r="O201" i="8"/>
  <c r="O173" i="8"/>
  <c r="O131" i="8"/>
  <c r="O595" i="8"/>
  <c r="O569" i="8"/>
  <c r="O554" i="8"/>
  <c r="O549" i="8"/>
  <c r="O520" i="8"/>
  <c r="O358" i="8"/>
  <c r="O301" i="8"/>
  <c r="O296" i="8"/>
  <c r="O288" i="8"/>
  <c r="O270" i="8"/>
  <c r="O265" i="8"/>
  <c r="O247" i="8"/>
  <c r="O239" i="8"/>
  <c r="O219" i="8"/>
  <c r="O149" i="8"/>
  <c r="O95" i="8"/>
  <c r="O62" i="8"/>
  <c r="O21" i="8"/>
  <c r="O615" i="8"/>
  <c r="O311" i="8"/>
  <c r="O257" i="8"/>
  <c r="O203" i="8"/>
  <c r="O287" i="8"/>
  <c r="O599" i="8"/>
  <c r="O251" i="8"/>
  <c r="O57" i="8"/>
  <c r="O45" i="8"/>
  <c r="O37" i="8"/>
  <c r="O581" i="8"/>
  <c r="O593" i="8"/>
  <c r="O557" i="8"/>
  <c r="O566" i="8"/>
  <c r="O559" i="8"/>
  <c r="O541" i="8"/>
  <c r="O533" i="8"/>
  <c r="O450" i="8"/>
  <c r="O386" i="8"/>
  <c r="O327" i="8"/>
  <c r="O280" i="8"/>
  <c r="O252" i="8"/>
  <c r="O141" i="8"/>
  <c r="O59" i="8"/>
  <c r="O597" i="8"/>
  <c r="O589" i="8"/>
  <c r="O571" i="8"/>
  <c r="O543" i="8"/>
  <c r="O538" i="8"/>
  <c r="O530" i="8"/>
  <c r="O442" i="8"/>
  <c r="O383" i="8"/>
  <c r="O303" i="8"/>
  <c r="O249" i="8"/>
  <c r="O159" i="8"/>
  <c r="O531" i="8"/>
  <c r="O508" i="8"/>
  <c r="O480" i="8"/>
  <c r="O402" i="8"/>
  <c r="O371" i="8"/>
  <c r="O335" i="8"/>
  <c r="O307" i="8"/>
  <c r="O297" i="8"/>
  <c r="O261" i="8"/>
  <c r="O243" i="8"/>
  <c r="O211" i="8"/>
  <c r="O208" i="8"/>
  <c r="O198" i="8"/>
  <c r="O183" i="8"/>
  <c r="O178" i="8"/>
  <c r="O119" i="8"/>
  <c r="O73" i="8"/>
  <c r="O55" i="8"/>
  <c r="O15" i="8"/>
  <c r="O8" i="8"/>
  <c r="O624" i="8"/>
  <c r="O616" i="8"/>
  <c r="O515" i="8"/>
  <c r="O490" i="8"/>
  <c r="O477" i="8"/>
  <c r="O444" i="8"/>
  <c r="O426" i="8"/>
  <c r="O391" i="8"/>
  <c r="O368" i="8"/>
  <c r="O363" i="8"/>
  <c r="O353" i="8"/>
  <c r="O340" i="8"/>
  <c r="O319" i="8"/>
  <c r="O314" i="8"/>
  <c r="O291" i="8"/>
  <c r="O266" i="8"/>
  <c r="O248" i="8"/>
  <c r="O233" i="8"/>
  <c r="O218" i="8"/>
  <c r="O205" i="8"/>
  <c r="O170" i="8"/>
  <c r="O162" i="8"/>
  <c r="O154" i="8"/>
  <c r="O136" i="8"/>
  <c r="O75" i="8"/>
  <c r="O65" i="8"/>
  <c r="O17" i="8"/>
  <c r="O406" i="8"/>
  <c r="O370" i="8"/>
  <c r="O334" i="8"/>
  <c r="O329" i="8"/>
  <c r="O321" i="8"/>
  <c r="O306" i="8"/>
  <c r="O260" i="8"/>
  <c r="O242" i="8"/>
  <c r="O207" i="8"/>
  <c r="O202" i="8"/>
  <c r="O197" i="8"/>
  <c r="O192" i="8"/>
  <c r="O156" i="8"/>
  <c r="O77" i="8"/>
  <c r="O42" i="8"/>
  <c r="O32" i="8"/>
  <c r="O535" i="8"/>
  <c r="O504" i="8"/>
  <c r="O499" i="8"/>
  <c r="O492" i="8"/>
  <c r="O489" i="8"/>
  <c r="O74" i="8"/>
  <c r="O69" i="8"/>
  <c r="O29" i="8"/>
  <c r="O372" i="8"/>
  <c r="O362" i="8"/>
  <c r="O359" i="8"/>
  <c r="O331" i="8"/>
  <c r="O323" i="8"/>
  <c r="O244" i="8"/>
  <c r="O227" i="8"/>
  <c r="O224" i="8"/>
  <c r="O189" i="8"/>
  <c r="O169" i="8"/>
  <c r="O115" i="8"/>
  <c r="O107" i="8"/>
  <c r="O99" i="8"/>
  <c r="O71" i="8"/>
  <c r="O61" i="8"/>
  <c r="O56" i="8"/>
  <c r="O587" i="8"/>
  <c r="O582" i="8"/>
  <c r="O455" i="8"/>
  <c r="O445" i="8"/>
  <c r="O625" i="8"/>
  <c r="O547" i="8"/>
  <c r="O529" i="8"/>
  <c r="O506" i="8"/>
  <c r="O503" i="8"/>
  <c r="O498" i="8"/>
  <c r="O488" i="8"/>
  <c r="O392" i="8"/>
  <c r="O330" i="8"/>
  <c r="O241" i="8"/>
  <c r="O155" i="8"/>
  <c r="R219" i="8"/>
  <c r="S219" i="8" s="1"/>
  <c r="G598" i="9"/>
  <c r="G814" i="9"/>
  <c r="G509" i="9"/>
  <c r="G684" i="9"/>
  <c r="G924" i="9"/>
  <c r="G423" i="9"/>
  <c r="G307" i="9"/>
  <c r="R113" i="8"/>
  <c r="S113" i="8" s="1"/>
  <c r="G234" i="9"/>
  <c r="G550" i="9"/>
  <c r="G640" i="9"/>
  <c r="G464" i="9"/>
  <c r="O376" i="8"/>
  <c r="G480" i="11"/>
  <c r="G538" i="11"/>
  <c r="G781" i="11"/>
  <c r="R262" i="8"/>
  <c r="S262" i="8" s="1"/>
  <c r="G148" i="10"/>
  <c r="G158" i="10"/>
  <c r="G1005" i="9"/>
  <c r="G698" i="11"/>
  <c r="G51" i="11"/>
  <c r="G686" i="9"/>
  <c r="R221" i="8"/>
  <c r="S221" i="8" s="1"/>
  <c r="G815" i="9"/>
  <c r="G511" i="9"/>
  <c r="G925" i="9"/>
  <c r="G424" i="9"/>
  <c r="G180" i="9"/>
  <c r="G309" i="9"/>
  <c r="G182" i="9"/>
  <c r="G601" i="9"/>
  <c r="R72" i="8"/>
  <c r="S72" i="8" s="1"/>
  <c r="G56" i="9"/>
  <c r="G13" i="9"/>
  <c r="G526" i="9"/>
  <c r="G614" i="9"/>
  <c r="G437" i="9"/>
  <c r="G833" i="9"/>
  <c r="G207" i="9"/>
  <c r="G331" i="9"/>
  <c r="G706" i="9"/>
  <c r="R33" i="8"/>
  <c r="S33" i="8" s="1"/>
  <c r="G963" i="9"/>
  <c r="G951" i="9"/>
  <c r="G957" i="9"/>
  <c r="G946" i="9"/>
  <c r="O378" i="8"/>
  <c r="R264" i="8"/>
  <c r="S264" i="8" s="1"/>
  <c r="G439" i="9"/>
  <c r="R242" i="8"/>
  <c r="S242" i="8" s="1"/>
  <c r="G780" i="11"/>
  <c r="G1006" i="9"/>
  <c r="G1406" i="9"/>
  <c r="G700" i="9"/>
  <c r="G1256" i="9"/>
  <c r="G827" i="9"/>
  <c r="G697" i="11"/>
  <c r="G326" i="9"/>
  <c r="G479" i="11"/>
  <c r="G157" i="10"/>
  <c r="G1331" i="9"/>
  <c r="G302" i="9"/>
  <c r="R211" i="8"/>
  <c r="S211" i="8" s="1"/>
  <c r="G297" i="9"/>
  <c r="R206" i="8"/>
  <c r="S206" i="8" s="1"/>
  <c r="R189" i="8"/>
  <c r="S189" i="8" s="1"/>
  <c r="G724" i="11"/>
  <c r="G565" i="11"/>
  <c r="G560" i="9"/>
  <c r="G869" i="9"/>
  <c r="G369" i="9"/>
  <c r="G286" i="9"/>
  <c r="G650" i="9"/>
  <c r="G157" i="11"/>
  <c r="G474" i="9"/>
  <c r="G746" i="9"/>
  <c r="R177" i="8"/>
  <c r="S177" i="8" s="1"/>
  <c r="G276" i="9"/>
  <c r="R170" i="8"/>
  <c r="S170" i="8" s="1"/>
  <c r="G269" i="9"/>
  <c r="R157" i="8"/>
  <c r="S157" i="8" s="1"/>
  <c r="G261" i="9"/>
  <c r="G249" i="9"/>
  <c r="R142" i="8"/>
  <c r="S142" i="8" s="1"/>
  <c r="G479" i="9"/>
  <c r="G880" i="9"/>
  <c r="G379" i="9"/>
  <c r="G565" i="9"/>
  <c r="G756" i="9"/>
  <c r="G655" i="9"/>
  <c r="R94" i="8"/>
  <c r="S94" i="8" s="1"/>
  <c r="G397" i="9"/>
  <c r="R81" i="8"/>
  <c r="S81" i="8" s="1"/>
  <c r="G216" i="9"/>
  <c r="G336" i="9"/>
  <c r="G444" i="9"/>
  <c r="G838" i="9"/>
  <c r="G533" i="9"/>
  <c r="G711" i="9"/>
  <c r="G494" i="11"/>
  <c r="G621" i="9"/>
  <c r="G439" i="10"/>
  <c r="G17" i="9"/>
  <c r="G1097" i="9"/>
  <c r="R74" i="8"/>
  <c r="S74" i="8" s="1"/>
  <c r="G57" i="9"/>
  <c r="G209" i="9"/>
  <c r="G438" i="9"/>
  <c r="G707" i="9"/>
  <c r="G615" i="9"/>
  <c r="G834" i="9"/>
  <c r="G527" i="9"/>
  <c r="G332" i="9"/>
  <c r="O12" i="8"/>
  <c r="O7" i="8"/>
  <c r="G939" i="9"/>
  <c r="R5" i="8"/>
  <c r="S5" i="8" s="1"/>
  <c r="O618" i="8"/>
  <c r="O611" i="8"/>
  <c r="O584" i="8"/>
  <c r="O577" i="8"/>
  <c r="O525" i="8"/>
  <c r="O454" i="8"/>
  <c r="O435" i="8"/>
  <c r="R386" i="8"/>
  <c r="S386" i="8" s="1"/>
  <c r="G292" i="9"/>
  <c r="G593" i="9"/>
  <c r="G504" i="9"/>
  <c r="G679" i="9"/>
  <c r="R368" i="8"/>
  <c r="S368" i="8" s="1"/>
  <c r="G281" i="9"/>
  <c r="G497" i="9"/>
  <c r="G585" i="9"/>
  <c r="G672" i="9"/>
  <c r="O355" i="8"/>
  <c r="O350" i="8"/>
  <c r="O347" i="8"/>
  <c r="O332" i="8"/>
  <c r="O322" i="8"/>
  <c r="O317" i="8"/>
  <c r="O293" i="8"/>
  <c r="O278" i="8"/>
  <c r="O273" i="8"/>
  <c r="R230" i="8"/>
  <c r="S230" i="8" s="1"/>
  <c r="G318" i="9"/>
  <c r="G311" i="9"/>
  <c r="R223" i="8"/>
  <c r="S223" i="8" s="1"/>
  <c r="R218" i="8"/>
  <c r="S218" i="8" s="1"/>
  <c r="G508" i="9"/>
  <c r="G306" i="9"/>
  <c r="G422" i="9"/>
  <c r="G813" i="9"/>
  <c r="G683" i="9"/>
  <c r="G923" i="9"/>
  <c r="G183" i="9"/>
  <c r="G597" i="9"/>
  <c r="R201" i="8"/>
  <c r="S201" i="8" s="1"/>
  <c r="G678" i="9"/>
  <c r="G503" i="9"/>
  <c r="G291" i="9"/>
  <c r="G592" i="9"/>
  <c r="O193" i="8"/>
  <c r="G273" i="9"/>
  <c r="R174" i="8"/>
  <c r="S174" i="8" s="1"/>
  <c r="R172" i="8"/>
  <c r="G271" i="9"/>
  <c r="R154" i="8"/>
  <c r="S154" i="8" s="1"/>
  <c r="G258" i="9"/>
  <c r="G127" i="9"/>
  <c r="G773" i="9"/>
  <c r="G892" i="9"/>
  <c r="G487" i="9"/>
  <c r="G392" i="9"/>
  <c r="G576" i="9"/>
  <c r="G664" i="9"/>
  <c r="G121" i="9"/>
  <c r="G886" i="9"/>
  <c r="G386" i="9"/>
  <c r="G483" i="9"/>
  <c r="G572" i="9"/>
  <c r="G254" i="9"/>
  <c r="G767" i="9"/>
  <c r="G660" i="9"/>
  <c r="R149" i="8"/>
  <c r="S149" i="8" s="1"/>
  <c r="R139" i="8"/>
  <c r="S139" i="8" s="1"/>
  <c r="G427" i="11"/>
  <c r="R104" i="8"/>
  <c r="S104" i="8" s="1"/>
  <c r="G1172" i="9"/>
  <c r="G224" i="9"/>
  <c r="G452" i="9"/>
  <c r="R91" i="8"/>
  <c r="S91" i="8" s="1"/>
  <c r="G163" i="10"/>
  <c r="G628" i="9"/>
  <c r="G540" i="9"/>
  <c r="R86" i="8"/>
  <c r="S86" i="8" s="1"/>
  <c r="G221" i="9"/>
  <c r="O83" i="8"/>
  <c r="O19" i="8"/>
  <c r="R17" i="8"/>
  <c r="S17" i="8" s="1"/>
  <c r="G319" i="9"/>
  <c r="G608" i="11"/>
  <c r="R412" i="8"/>
  <c r="S412" i="8" s="1"/>
  <c r="G513" i="11"/>
  <c r="R209" i="8"/>
  <c r="S209" i="8" s="1"/>
  <c r="G680" i="9"/>
  <c r="G300" i="9"/>
  <c r="G505" i="9"/>
  <c r="R175" i="8"/>
  <c r="S175" i="8" s="1"/>
  <c r="G274" i="9"/>
  <c r="G225" i="9"/>
  <c r="R92" i="8"/>
  <c r="S92" i="8" s="1"/>
  <c r="G629" i="9"/>
  <c r="G453" i="9"/>
  <c r="G23" i="9"/>
  <c r="G541" i="9"/>
  <c r="O259" i="8"/>
  <c r="R168" i="8"/>
  <c r="S168" i="8" s="1"/>
  <c r="G267" i="9"/>
  <c r="R160" i="8"/>
  <c r="S160" i="8" s="1"/>
  <c r="G264" i="9"/>
  <c r="R152" i="8"/>
  <c r="S152" i="8" s="1"/>
  <c r="G256" i="9"/>
  <c r="G574" i="9"/>
  <c r="G662" i="9"/>
  <c r="G1178" i="11"/>
  <c r="G889" i="9"/>
  <c r="G389" i="9"/>
  <c r="G485" i="9"/>
  <c r="G770" i="9"/>
  <c r="G125" i="9"/>
  <c r="G817" i="9"/>
  <c r="G927" i="9"/>
  <c r="G476" i="9"/>
  <c r="R132" i="8"/>
  <c r="S132" i="8" s="1"/>
  <c r="G246" i="9"/>
  <c r="G562" i="9"/>
  <c r="G652" i="9"/>
  <c r="R89" i="8"/>
  <c r="S89" i="8" s="1"/>
  <c r="G346" i="9"/>
  <c r="G68" i="9"/>
  <c r="G848" i="9"/>
  <c r="G725" i="9"/>
  <c r="G440" i="10"/>
  <c r="R77" i="8"/>
  <c r="S77" i="8" s="1"/>
  <c r="G334" i="9"/>
  <c r="G836" i="9"/>
  <c r="G709" i="9"/>
  <c r="G441" i="9"/>
  <c r="G212" i="9"/>
  <c r="G530" i="9"/>
  <c r="G618" i="9"/>
  <c r="R50" i="8"/>
  <c r="S50" i="8" s="1"/>
  <c r="G48" i="9"/>
  <c r="G201" i="9"/>
  <c r="G1157" i="9"/>
  <c r="G431" i="9"/>
  <c r="G1162" i="9"/>
  <c r="G608" i="9"/>
  <c r="G520" i="9"/>
  <c r="O25" i="8"/>
  <c r="O10" i="8"/>
  <c r="G265" i="9"/>
  <c r="R533" i="8"/>
  <c r="S533" i="8" s="1"/>
  <c r="O438" i="8"/>
  <c r="R228" i="8"/>
  <c r="S228" i="8" s="1"/>
  <c r="G316" i="9"/>
  <c r="G500" i="9"/>
  <c r="G906" i="9"/>
  <c r="G588" i="9"/>
  <c r="G793" i="9"/>
  <c r="G284" i="9"/>
  <c r="G675" i="9"/>
  <c r="G408" i="9"/>
  <c r="R187" i="8"/>
  <c r="S187" i="8" s="1"/>
  <c r="R137" i="8"/>
  <c r="S137" i="8" s="1"/>
  <c r="G89" i="11"/>
  <c r="G547" i="11"/>
  <c r="G460" i="9"/>
  <c r="G230" i="9"/>
  <c r="G852" i="9"/>
  <c r="G729" i="9"/>
  <c r="R99" i="8"/>
  <c r="S99" i="8" s="1"/>
  <c r="G78" i="9"/>
  <c r="G546" i="9"/>
  <c r="G350" i="9"/>
  <c r="G636" i="9"/>
  <c r="G299" i="9"/>
  <c r="R20" i="8"/>
  <c r="S20" i="8" s="1"/>
  <c r="R2" i="8"/>
  <c r="S2" i="8" s="1"/>
  <c r="G177" i="9"/>
  <c r="G321" i="9"/>
  <c r="G603" i="9"/>
  <c r="G692" i="9"/>
  <c r="G515" i="9"/>
  <c r="O4" i="8"/>
  <c r="O623" i="8"/>
  <c r="O613" i="8"/>
  <c r="O606" i="8"/>
  <c r="O579" i="8"/>
  <c r="O574" i="8"/>
  <c r="O537" i="8"/>
  <c r="O527" i="8"/>
  <c r="O522" i="8"/>
  <c r="O474" i="8"/>
  <c r="O471" i="8"/>
  <c r="O466" i="8"/>
  <c r="O461" i="8"/>
  <c r="O449" i="8"/>
  <c r="O432" i="8"/>
  <c r="O415" i="8"/>
  <c r="O410" i="8"/>
  <c r="O405" i="8"/>
  <c r="O385" i="8"/>
  <c r="O367" i="8"/>
  <c r="O352" i="8"/>
  <c r="O312" i="8"/>
  <c r="O295" i="8"/>
  <c r="O285" i="8"/>
  <c r="R281" i="8"/>
  <c r="S281" i="8" s="1"/>
  <c r="G226" i="9"/>
  <c r="G454" i="9"/>
  <c r="G542" i="9"/>
  <c r="G630" i="9"/>
  <c r="O234" i="8"/>
  <c r="R225" i="8"/>
  <c r="S225" i="8" s="1"/>
  <c r="G313" i="9"/>
  <c r="G510" i="9"/>
  <c r="R220" i="8"/>
  <c r="S220" i="8" s="1"/>
  <c r="G685" i="9"/>
  <c r="G308" i="9"/>
  <c r="G599" i="9"/>
  <c r="R203" i="8"/>
  <c r="S203" i="8" s="1"/>
  <c r="G294" i="9"/>
  <c r="O195" i="8"/>
  <c r="O190" i="8"/>
  <c r="R179" i="8"/>
  <c r="S179" i="8" s="1"/>
  <c r="G278" i="9"/>
  <c r="R159" i="8"/>
  <c r="S159" i="8" s="1"/>
  <c r="G899" i="9"/>
  <c r="G263" i="9"/>
  <c r="G491" i="9"/>
  <c r="G132" i="9"/>
  <c r="G580" i="9"/>
  <c r="G668" i="9"/>
  <c r="G780" i="9"/>
  <c r="O153" i="8"/>
  <c r="G484" i="9"/>
  <c r="R151" i="8"/>
  <c r="S151" i="8" s="1"/>
  <c r="G255" i="9"/>
  <c r="G573" i="9"/>
  <c r="G661" i="9"/>
  <c r="G887" i="9"/>
  <c r="G387" i="9"/>
  <c r="G768" i="9"/>
  <c r="O148" i="8"/>
  <c r="R144" i="8"/>
  <c r="S144" i="8" s="1"/>
  <c r="G251" i="9"/>
  <c r="O121" i="8"/>
  <c r="G240" i="9"/>
  <c r="G470" i="9"/>
  <c r="G646" i="9"/>
  <c r="G556" i="9"/>
  <c r="R119" i="8"/>
  <c r="S119" i="8" s="1"/>
  <c r="O103" i="8"/>
  <c r="G288" i="10"/>
  <c r="R101" i="8"/>
  <c r="S101" i="8" s="1"/>
  <c r="G417" i="10"/>
  <c r="G637" i="9"/>
  <c r="G318" i="10"/>
  <c r="G382" i="10"/>
  <c r="G351" i="9"/>
  <c r="G231" i="9"/>
  <c r="G203" i="10"/>
  <c r="G461" i="9"/>
  <c r="G260" i="10"/>
  <c r="G79" i="9"/>
  <c r="G350" i="10"/>
  <c r="G547" i="9"/>
  <c r="G853" i="9"/>
  <c r="G730" i="9"/>
  <c r="R96" i="8"/>
  <c r="S96" i="8" s="1"/>
  <c r="G543" i="9"/>
  <c r="G631" i="9"/>
  <c r="G455" i="9"/>
  <c r="G227" i="9"/>
  <c r="R88" i="8"/>
  <c r="S88" i="8" s="1"/>
  <c r="G24" i="9"/>
  <c r="G539" i="9"/>
  <c r="G341" i="9"/>
  <c r="G451" i="9"/>
  <c r="G223" i="9"/>
  <c r="G843" i="9"/>
  <c r="G720" i="9"/>
  <c r="G627" i="9"/>
  <c r="G218" i="9"/>
  <c r="G446" i="9"/>
  <c r="G493" i="11"/>
  <c r="G19" i="9"/>
  <c r="G535" i="9"/>
  <c r="G623" i="9"/>
  <c r="R83" i="8"/>
  <c r="S83" i="8" s="1"/>
  <c r="R76" i="8"/>
  <c r="S76" i="8" s="1"/>
  <c r="G529" i="9"/>
  <c r="G440" i="9"/>
  <c r="G211" i="9"/>
  <c r="G617" i="9"/>
  <c r="G436" i="9"/>
  <c r="G12" i="9"/>
  <c r="G130" i="10"/>
  <c r="G330" i="9"/>
  <c r="G525" i="9"/>
  <c r="G206" i="9"/>
  <c r="G705" i="9"/>
  <c r="G832" i="9"/>
  <c r="G613" i="9"/>
  <c r="G165" i="10"/>
  <c r="R71" i="8"/>
  <c r="S71" i="8" s="1"/>
  <c r="R59" i="8"/>
  <c r="S59" i="8" s="1"/>
  <c r="G979" i="9"/>
  <c r="O44" i="8"/>
  <c r="O39" i="8"/>
  <c r="G632" i="11"/>
  <c r="G944" i="11"/>
  <c r="G1096" i="11"/>
  <c r="G1136" i="11"/>
  <c r="G1045" i="11"/>
  <c r="G401" i="11"/>
  <c r="G531" i="11"/>
  <c r="G693" i="11"/>
  <c r="G869" i="11"/>
  <c r="G958" i="11"/>
  <c r="R27" i="8"/>
  <c r="G418" i="11"/>
  <c r="G854" i="11"/>
  <c r="G459" i="11"/>
  <c r="G475" i="11"/>
  <c r="G517" i="11"/>
  <c r="G1210" i="11"/>
  <c r="G1018" i="11"/>
  <c r="G777" i="11"/>
  <c r="G843" i="11"/>
  <c r="G617" i="11"/>
  <c r="G1060" i="11"/>
  <c r="G1150" i="11"/>
  <c r="G1081" i="11"/>
  <c r="G1033" i="11"/>
  <c r="G1342" i="11"/>
  <c r="R204" i="8"/>
  <c r="S204" i="8" s="1"/>
  <c r="G295" i="9"/>
  <c r="R185" i="8"/>
  <c r="S185" i="8" s="1"/>
  <c r="G282" i="9"/>
  <c r="G406" i="9"/>
  <c r="G673" i="9"/>
  <c r="G498" i="9"/>
  <c r="G586" i="9"/>
  <c r="G143" i="9"/>
  <c r="R140" i="8"/>
  <c r="S140" i="8" s="1"/>
  <c r="G247" i="9"/>
  <c r="G563" i="9"/>
  <c r="G653" i="9"/>
  <c r="G477" i="9"/>
  <c r="R289" i="8"/>
  <c r="S289" i="8" s="1"/>
  <c r="G463" i="9"/>
  <c r="G77" i="9"/>
  <c r="G941" i="9"/>
  <c r="R7" i="8"/>
  <c r="S7" i="8" s="1"/>
  <c r="R552" i="8"/>
  <c r="S552" i="8" s="1"/>
  <c r="G280" i="9"/>
  <c r="G671" i="9"/>
  <c r="G496" i="9"/>
  <c r="G287" i="9"/>
  <c r="R375" i="8"/>
  <c r="S375" i="8" s="1"/>
  <c r="R365" i="8"/>
  <c r="S365" i="8" s="1"/>
  <c r="G1099" i="9"/>
  <c r="G978" i="9"/>
  <c r="R210" i="8"/>
  <c r="S210" i="8" s="1"/>
  <c r="G301" i="9"/>
  <c r="R186" i="8"/>
  <c r="S186" i="8" s="1"/>
  <c r="G283" i="9"/>
  <c r="G674" i="9"/>
  <c r="G499" i="9"/>
  <c r="G587" i="9"/>
  <c r="R176" i="8"/>
  <c r="S176" i="8" s="1"/>
  <c r="G275" i="9"/>
  <c r="G130" i="9"/>
  <c r="R156" i="8"/>
  <c r="S156" i="8" s="1"/>
  <c r="G490" i="9"/>
  <c r="G776" i="9"/>
  <c r="G895" i="9"/>
  <c r="G260" i="9"/>
  <c r="G395" i="9"/>
  <c r="G579" i="9"/>
  <c r="G667" i="9"/>
  <c r="R146" i="8"/>
  <c r="S146" i="8" s="1"/>
  <c r="G571" i="9"/>
  <c r="G659" i="9"/>
  <c r="G253" i="9"/>
  <c r="G482" i="9"/>
  <c r="G248" i="9"/>
  <c r="R141" i="8"/>
  <c r="S141" i="8" s="1"/>
  <c r="G478" i="9"/>
  <c r="G654" i="9"/>
  <c r="G378" i="9"/>
  <c r="G564" i="9"/>
  <c r="G755" i="9"/>
  <c r="G879" i="9"/>
  <c r="R124" i="8"/>
  <c r="S124" i="8" s="1"/>
  <c r="G243" i="9"/>
  <c r="R114" i="8"/>
  <c r="S114" i="8" s="1"/>
  <c r="G355" i="9"/>
  <c r="G734" i="9"/>
  <c r="G857" i="9"/>
  <c r="G465" i="9"/>
  <c r="G235" i="9"/>
  <c r="G641" i="9"/>
  <c r="G551" i="9"/>
  <c r="R106" i="8"/>
  <c r="S106" i="8" s="1"/>
  <c r="G233" i="9"/>
  <c r="G639" i="9"/>
  <c r="G549" i="9"/>
  <c r="R78" i="8"/>
  <c r="S78" i="8" s="1"/>
  <c r="G619" i="9"/>
  <c r="G213" i="9"/>
  <c r="G442" i="9"/>
  <c r="G531" i="9"/>
  <c r="R66" i="8"/>
  <c r="S66" i="8" s="1"/>
  <c r="G654" i="11"/>
  <c r="G193" i="9"/>
  <c r="R615" i="8"/>
  <c r="S615" i="8" s="1"/>
  <c r="R130" i="8"/>
  <c r="S130" i="8" s="1"/>
  <c r="G561" i="9"/>
  <c r="G651" i="9"/>
  <c r="G475" i="9"/>
  <c r="G245" i="9"/>
  <c r="O338" i="8"/>
  <c r="R226" i="8"/>
  <c r="S226" i="8" s="1"/>
  <c r="G314" i="9"/>
  <c r="O165" i="8"/>
  <c r="G373" i="9"/>
  <c r="R102" i="8"/>
  <c r="S102" i="8" s="1"/>
  <c r="G750" i="9"/>
  <c r="G874" i="9"/>
  <c r="G20" i="9"/>
  <c r="G492" i="11"/>
  <c r="G219" i="9"/>
  <c r="G536" i="9"/>
  <c r="G624" i="9"/>
  <c r="R84" i="8"/>
  <c r="S84" i="8" s="1"/>
  <c r="G447" i="9"/>
  <c r="R8" i="8"/>
  <c r="S8" i="8" s="1"/>
  <c r="G942" i="9"/>
  <c r="O2" i="8"/>
  <c r="R9" i="8"/>
  <c r="S9" i="8" s="1"/>
  <c r="G943" i="9"/>
  <c r="O6" i="8"/>
  <c r="G178" i="9"/>
  <c r="G322" i="9"/>
  <c r="R4" i="8"/>
  <c r="S4" i="8" s="1"/>
  <c r="G516" i="9"/>
  <c r="G823" i="9"/>
  <c r="G604" i="9"/>
  <c r="G693" i="9"/>
  <c r="G937" i="9"/>
  <c r="G427" i="9"/>
  <c r="O598" i="8"/>
  <c r="O588" i="8"/>
  <c r="O568" i="8"/>
  <c r="O561" i="8"/>
  <c r="O509" i="8"/>
  <c r="O501" i="8"/>
  <c r="O486" i="8"/>
  <c r="O481" i="8"/>
  <c r="O439" i="8"/>
  <c r="O417" i="8"/>
  <c r="O412" i="8"/>
  <c r="O407" i="8"/>
  <c r="O397" i="8"/>
  <c r="O382" i="8"/>
  <c r="O379" i="8"/>
  <c r="O374" i="8"/>
  <c r="R367" i="8"/>
  <c r="S367" i="8" s="1"/>
  <c r="G584" i="9"/>
  <c r="O364" i="8"/>
  <c r="O354" i="8"/>
  <c r="O326" i="8"/>
  <c r="O275" i="8"/>
  <c r="R251" i="8"/>
  <c r="S251" i="8" s="1"/>
  <c r="G374" i="10"/>
  <c r="O231" i="8"/>
  <c r="R227" i="8"/>
  <c r="S227" i="8" s="1"/>
  <c r="G315" i="9"/>
  <c r="G310" i="9"/>
  <c r="R222" i="8"/>
  <c r="S222" i="8" s="1"/>
  <c r="O214" i="8"/>
  <c r="O209" i="8"/>
  <c r="G288" i="9"/>
  <c r="R190" i="8"/>
  <c r="S190" i="8" s="1"/>
  <c r="O175" i="8"/>
  <c r="R169" i="8"/>
  <c r="S169" i="8" s="1"/>
  <c r="G268" i="9"/>
  <c r="O163" i="8"/>
  <c r="R153" i="8"/>
  <c r="S153" i="8" s="1"/>
  <c r="G257" i="9"/>
  <c r="G486" i="9"/>
  <c r="G663" i="9"/>
  <c r="G891" i="9"/>
  <c r="G575" i="9"/>
  <c r="G126" i="9"/>
  <c r="G391" i="9"/>
  <c r="G772" i="9"/>
  <c r="R121" i="8"/>
  <c r="S121" i="8" s="1"/>
  <c r="G48" i="10"/>
  <c r="G241" i="9"/>
  <c r="G365" i="9"/>
  <c r="G647" i="9"/>
  <c r="G867" i="9"/>
  <c r="G744" i="9"/>
  <c r="G557" i="9"/>
  <c r="G471" i="9"/>
  <c r="G36" i="9"/>
  <c r="O113" i="8"/>
  <c r="O105" i="8"/>
  <c r="G80" i="9"/>
  <c r="G232" i="9"/>
  <c r="G202" i="10"/>
  <c r="G418" i="10"/>
  <c r="G462" i="9"/>
  <c r="G638" i="9"/>
  <c r="G854" i="9"/>
  <c r="R103" i="8"/>
  <c r="S103" i="8" s="1"/>
  <c r="G731" i="9"/>
  <c r="G287" i="10"/>
  <c r="G352" i="9"/>
  <c r="G259" i="10"/>
  <c r="G317" i="10"/>
  <c r="G349" i="10"/>
  <c r="G383" i="10"/>
  <c r="G548" i="9"/>
  <c r="G448" i="9"/>
  <c r="G537" i="9"/>
  <c r="G220" i="9"/>
  <c r="G625" i="9"/>
  <c r="R85" i="8"/>
  <c r="S85" i="8" s="1"/>
  <c r="R73" i="8"/>
  <c r="S73" i="8" s="1"/>
  <c r="G208" i="9"/>
  <c r="R68" i="8"/>
  <c r="S68" i="8" s="1"/>
  <c r="G610" i="9"/>
  <c r="G1341" i="9"/>
  <c r="G8" i="9"/>
  <c r="G522" i="9"/>
  <c r="G437" i="10"/>
  <c r="G203" i="9"/>
  <c r="G701" i="9"/>
  <c r="G327" i="9"/>
  <c r="G1416" i="9"/>
  <c r="G433" i="9"/>
  <c r="G828" i="9"/>
  <c r="G1266" i="9"/>
  <c r="R34" i="8"/>
  <c r="S34" i="8" s="1"/>
  <c r="G947" i="9"/>
  <c r="G953" i="9"/>
  <c r="G965" i="9"/>
  <c r="G959" i="9"/>
  <c r="O31" i="8"/>
  <c r="O28" i="8"/>
  <c r="O23" i="8"/>
  <c r="G940" i="9"/>
  <c r="R6" i="8"/>
  <c r="S6" i="8" s="1"/>
  <c r="G129" i="9"/>
  <c r="R155" i="8"/>
  <c r="S155" i="8" s="1"/>
  <c r="G894" i="9"/>
  <c r="G489" i="9"/>
  <c r="G394" i="9"/>
  <c r="G578" i="9"/>
  <c r="G666" i="9"/>
  <c r="G259" i="9"/>
  <c r="G775" i="9"/>
  <c r="O13" i="8"/>
  <c r="O3" i="8"/>
  <c r="O622" i="8"/>
  <c r="O605" i="8"/>
  <c r="O600" i="8"/>
  <c r="O573" i="8"/>
  <c r="O563" i="8"/>
  <c r="O546" i="8"/>
  <c r="O536" i="8"/>
  <c r="R534" i="8"/>
  <c r="S534" i="8" s="1"/>
  <c r="G266" i="9"/>
  <c r="O521" i="8"/>
  <c r="O511" i="8"/>
  <c r="O470" i="8"/>
  <c r="O431" i="8"/>
  <c r="O419" i="8"/>
  <c r="O409" i="8"/>
  <c r="O384" i="8"/>
  <c r="O351" i="8"/>
  <c r="O341" i="8"/>
  <c r="R314" i="8"/>
  <c r="S314" i="8" s="1"/>
  <c r="G41" i="9"/>
  <c r="R307" i="8"/>
  <c r="S307" i="8" s="1"/>
  <c r="G242" i="9"/>
  <c r="O299" i="8"/>
  <c r="O294" i="8"/>
  <c r="O284" i="8"/>
  <c r="O267" i="8"/>
  <c r="O262" i="8"/>
  <c r="O226" i="8"/>
  <c r="R224" i="8"/>
  <c r="S224" i="8" s="1"/>
  <c r="G312" i="9"/>
  <c r="O221" i="8"/>
  <c r="G303" i="9"/>
  <c r="R212" i="8"/>
  <c r="S212" i="8" s="1"/>
  <c r="G298" i="9"/>
  <c r="R207" i="8"/>
  <c r="S207" i="8" s="1"/>
  <c r="R202" i="8"/>
  <c r="S202" i="8" s="1"/>
  <c r="G293" i="9"/>
  <c r="O199" i="8"/>
  <c r="R192" i="8"/>
  <c r="S192" i="8" s="1"/>
  <c r="G1184" i="9"/>
  <c r="O180" i="8"/>
  <c r="R178" i="8"/>
  <c r="S178" i="8" s="1"/>
  <c r="G277" i="9"/>
  <c r="G272" i="9"/>
  <c r="R173" i="8"/>
  <c r="S173" i="8" s="1"/>
  <c r="R171" i="8"/>
  <c r="S171" i="8" s="1"/>
  <c r="G270" i="9"/>
  <c r="G262" i="9"/>
  <c r="R158" i="8"/>
  <c r="S158" i="8" s="1"/>
  <c r="G380" i="9"/>
  <c r="G250" i="9"/>
  <c r="R143" i="8"/>
  <c r="S143" i="8" s="1"/>
  <c r="G656" i="9"/>
  <c r="G757" i="9"/>
  <c r="G480" i="9"/>
  <c r="G881" i="9"/>
  <c r="G567" i="9"/>
  <c r="O120" i="8"/>
  <c r="G364" i="9"/>
  <c r="G49" i="10"/>
  <c r="G98" i="9"/>
  <c r="R118" i="8"/>
  <c r="S118" i="8" s="1"/>
  <c r="G469" i="9"/>
  <c r="G555" i="9"/>
  <c r="G743" i="9"/>
  <c r="G866" i="9"/>
  <c r="G239" i="9"/>
  <c r="G645" i="9"/>
  <c r="G107" i="11"/>
  <c r="R108" i="8"/>
  <c r="S108" i="8" s="1"/>
  <c r="O102" i="8"/>
  <c r="R100" i="8"/>
  <c r="S100" i="8" s="1"/>
  <c r="G851" i="9"/>
  <c r="G349" i="9"/>
  <c r="G728" i="9"/>
  <c r="G398" i="9"/>
  <c r="R95" i="8"/>
  <c r="S95" i="8" s="1"/>
  <c r="R82" i="8"/>
  <c r="S82" i="8" s="1"/>
  <c r="G496" i="11"/>
  <c r="G217" i="9"/>
  <c r="G337" i="9"/>
  <c r="G534" i="9"/>
  <c r="G622" i="9"/>
  <c r="G839" i="9"/>
  <c r="G712" i="9"/>
  <c r="G445" i="9"/>
  <c r="G18" i="9"/>
  <c r="R75" i="8"/>
  <c r="S75" i="8" s="1"/>
  <c r="G210" i="9"/>
  <c r="G616" i="9"/>
  <c r="G528" i="9"/>
  <c r="O50" i="8"/>
  <c r="O43" i="8"/>
  <c r="O38" i="8"/>
  <c r="R79" i="8"/>
  <c r="S79" i="8" s="1"/>
  <c r="G214" i="9"/>
  <c r="O620" i="8"/>
  <c r="O602" i="8"/>
  <c r="O586" i="8"/>
  <c r="O570" i="8"/>
  <c r="O550" i="8"/>
  <c r="O534" i="8"/>
  <c r="O518" i="8"/>
  <c r="O513" i="8"/>
  <c r="O496" i="8"/>
  <c r="O491" i="8"/>
  <c r="O479" i="8"/>
  <c r="O469" i="8"/>
  <c r="O464" i="8"/>
  <c r="O452" i="8"/>
  <c r="O447" i="8"/>
  <c r="O433" i="8"/>
  <c r="O428" i="8"/>
  <c r="O423" i="8"/>
  <c r="O399" i="8"/>
  <c r="O394" i="8"/>
  <c r="O389" i="8"/>
  <c r="O375" i="8"/>
  <c r="O361" i="8"/>
  <c r="O349" i="8"/>
  <c r="O344" i="8"/>
  <c r="O337" i="8"/>
  <c r="O310" i="8"/>
  <c r="O292" i="8"/>
  <c r="O274" i="8"/>
  <c r="O256" i="8"/>
  <c r="O240" i="8"/>
  <c r="O222" i="8"/>
  <c r="O206" i="8"/>
  <c r="O167" i="8"/>
  <c r="O157" i="8"/>
  <c r="O135" i="8"/>
  <c r="O123" i="8"/>
  <c r="O90" i="8"/>
  <c r="O85" i="8"/>
  <c r="O78" i="8"/>
  <c r="O476" i="8"/>
  <c r="O9" i="8"/>
  <c r="O626" i="8"/>
  <c r="O608" i="8"/>
  <c r="O592" i="8"/>
  <c r="O576" i="8"/>
  <c r="O556" i="8"/>
  <c r="O540" i="8"/>
  <c r="O524" i="8"/>
  <c r="O517" i="8"/>
  <c r="O505" i="8"/>
  <c r="O495" i="8"/>
  <c r="O483" i="8"/>
  <c r="O478" i="8"/>
  <c r="O473" i="8"/>
  <c r="O468" i="8"/>
  <c r="O463" i="8"/>
  <c r="O451" i="8"/>
  <c r="O446" i="8"/>
  <c r="O437" i="8"/>
  <c r="O427" i="8"/>
  <c r="O413" i="8"/>
  <c r="O403" i="8"/>
  <c r="O393" i="8"/>
  <c r="O381" i="8"/>
  <c r="O365" i="8"/>
  <c r="O360" i="8"/>
  <c r="O348" i="8"/>
  <c r="O336" i="8"/>
  <c r="O316" i="8"/>
  <c r="O298" i="8"/>
  <c r="O282" i="8"/>
  <c r="O264" i="8"/>
  <c r="O246" i="8"/>
  <c r="O228" i="8"/>
  <c r="O212" i="8"/>
  <c r="O196" i="8"/>
  <c r="O185" i="8"/>
  <c r="O51" i="8"/>
  <c r="O612" i="8"/>
  <c r="O594" i="8"/>
  <c r="O578" i="8"/>
  <c r="O560" i="8"/>
  <c r="O542" i="8"/>
  <c r="O526" i="8"/>
  <c r="O507" i="8"/>
  <c r="O502" i="8"/>
  <c r="O485" i="8"/>
  <c r="O475" i="8"/>
  <c r="O614" i="8"/>
  <c r="O596" i="8"/>
  <c r="O580" i="8"/>
  <c r="O564" i="8"/>
  <c r="O544" i="8"/>
  <c r="O528" i="8"/>
  <c r="O514" i="8"/>
  <c r="O487" i="8"/>
  <c r="O465" i="8"/>
  <c r="O458" i="8"/>
  <c r="O448" i="8"/>
  <c r="O441" i="8"/>
  <c r="O434" i="8"/>
  <c r="O429" i="8"/>
  <c r="O424" i="8"/>
  <c r="O400" i="8"/>
  <c r="O395" i="8"/>
  <c r="O390" i="8"/>
  <c r="O369" i="8"/>
  <c r="O357" i="8"/>
  <c r="O345" i="8"/>
  <c r="O333" i="8"/>
  <c r="O320" i="8"/>
  <c r="O304" i="8"/>
  <c r="O286" i="8"/>
  <c r="O268" i="8"/>
  <c r="O250" i="8"/>
  <c r="O232" i="8"/>
  <c r="O216" i="8"/>
  <c r="O200" i="8"/>
  <c r="O182" i="8"/>
  <c r="O177" i="8"/>
  <c r="O146" i="8"/>
  <c r="O60" i="8"/>
  <c r="O26" i="8"/>
  <c r="O494" i="8"/>
  <c r="O342" i="8"/>
  <c r="O324" i="8"/>
  <c r="O308" i="8"/>
  <c r="O290" i="8"/>
  <c r="O272" i="8"/>
  <c r="O254" i="8"/>
  <c r="O238" i="8"/>
  <c r="O220" i="8"/>
  <c r="O204" i="8"/>
  <c r="O179" i="8"/>
  <c r="O174" i="8"/>
  <c r="O143" i="8"/>
  <c r="O128" i="8"/>
  <c r="O111" i="8"/>
  <c r="O33" i="8"/>
  <c r="O161" i="8"/>
  <c r="O151" i="8"/>
  <c r="O144" i="8"/>
  <c r="O139" i="8"/>
  <c r="O134" i="8"/>
  <c r="O122" i="8"/>
  <c r="O93" i="8"/>
  <c r="O76" i="8"/>
  <c r="O58" i="8"/>
  <c r="O40" i="8"/>
  <c r="O24" i="8"/>
  <c r="O160" i="8"/>
  <c r="O138" i="8"/>
  <c r="O133" i="8"/>
  <c r="O64" i="8"/>
  <c r="O46" i="8"/>
  <c r="O30" i="8"/>
  <c r="O16" i="8"/>
  <c r="O118" i="8"/>
  <c r="O106" i="8"/>
  <c r="O101" i="8"/>
  <c r="O89" i="8"/>
  <c r="O68" i="8"/>
  <c r="O52" i="8"/>
  <c r="O34" i="8"/>
  <c r="O18" i="8"/>
  <c r="O96" i="8"/>
  <c r="O91" i="8"/>
  <c r="O86" i="8"/>
  <c r="O81" i="8"/>
  <c r="O72" i="8"/>
  <c r="O54" i="8"/>
  <c r="O36" i="8"/>
  <c r="O20" i="8"/>
  <c r="O79" i="8"/>
  <c r="O140" i="8"/>
  <c r="O124" i="8"/>
  <c r="O108" i="8"/>
  <c r="O92" i="8"/>
  <c r="O142" i="8"/>
  <c r="O126" i="8"/>
  <c r="O110" i="8"/>
  <c r="O94" i="8"/>
  <c r="O130" i="8"/>
  <c r="O114" i="8"/>
  <c r="O98" i="8"/>
  <c r="O82" i="8"/>
  <c r="O132" i="8"/>
  <c r="O116" i="8"/>
  <c r="O100" i="8"/>
  <c r="O84" i="8"/>
  <c r="O186" i="8"/>
  <c r="O168" i="8"/>
  <c r="O152" i="8"/>
  <c r="O176" i="8"/>
  <c r="O158" i="8"/>
  <c r="O164" i="8"/>
  <c r="O184" i="8"/>
  <c r="O166" i="8"/>
  <c r="O150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6" i="8"/>
  <c r="C257" i="8"/>
  <c r="C259" i="8"/>
  <c r="C260" i="8"/>
  <c r="C261" i="8"/>
  <c r="C262" i="8"/>
  <c r="C263" i="8"/>
  <c r="C264" i="8"/>
  <c r="C265" i="8"/>
  <c r="C266" i="8"/>
  <c r="C267" i="8"/>
  <c r="C268" i="8"/>
  <c r="C270" i="8"/>
  <c r="C271" i="8"/>
  <c r="C272" i="8"/>
  <c r="C273" i="8"/>
  <c r="C274" i="8"/>
  <c r="C275" i="8"/>
  <c r="C277" i="8"/>
  <c r="C278" i="8"/>
  <c r="C279" i="8"/>
  <c r="C280" i="8"/>
  <c r="C281" i="8"/>
  <c r="C282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1" i="8"/>
  <c r="C302" i="8"/>
  <c r="C303" i="8"/>
  <c r="C304" i="8"/>
  <c r="C305" i="8"/>
  <c r="C306" i="8"/>
  <c r="C307" i="8"/>
  <c r="C308" i="8"/>
  <c r="C310" i="8"/>
  <c r="C311" i="8"/>
  <c r="C312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7" i="8"/>
  <c r="C358" i="8"/>
  <c r="C359" i="8"/>
  <c r="C360" i="8"/>
  <c r="C361" i="8"/>
  <c r="C362" i="8"/>
  <c r="C363" i="8"/>
  <c r="C364" i="8"/>
  <c r="C365" i="8"/>
  <c r="C367" i="8"/>
  <c r="C368" i="8"/>
  <c r="C369" i="8"/>
  <c r="C370" i="8"/>
  <c r="C371" i="8"/>
  <c r="C372" i="8"/>
  <c r="C374" i="8"/>
  <c r="C375" i="8"/>
  <c r="C376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9" i="8"/>
  <c r="C400" i="8"/>
  <c r="C401" i="8"/>
  <c r="C402" i="8"/>
  <c r="C403" i="8"/>
  <c r="C404" i="8"/>
  <c r="C405" i="8"/>
  <c r="C406" i="8"/>
  <c r="C407" i="8"/>
  <c r="C408" i="8"/>
  <c r="C409" i="8"/>
  <c r="C28" i="8"/>
  <c r="P2" i="8" l="1"/>
</calcChain>
</file>

<file path=xl/sharedStrings.xml><?xml version="1.0" encoding="utf-8"?>
<sst xmlns="http://schemas.openxmlformats.org/spreadsheetml/2006/main" count="9176" uniqueCount="2813">
  <si>
    <t>ATENCION DE EMERGENCIAS MECANICAS 24/7</t>
  </si>
  <si>
    <t>COPIA DE LLAVES  CON Y SIN CHIP</t>
  </si>
  <si>
    <t>CAMBIO  Y ENGRASE DE RODAMIENTOS</t>
  </si>
  <si>
    <t>CAMBIO SISTEMA DE EMBRAGUE</t>
  </si>
  <si>
    <t>CAMBIO DE BANDAS</t>
  </si>
  <si>
    <t xml:space="preserve">CAMBIO DE PASTILLAS </t>
  </si>
  <si>
    <t xml:space="preserve">FABRICACION E INSTALACION DE LOGOS PUERTA </t>
  </si>
  <si>
    <t>SERVICIO DE LATONERIA Y PINTURA</t>
  </si>
  <si>
    <t>VULCANIZADA DE LLANTAS</t>
  </si>
  <si>
    <t>CARGA DE AIRE ACONDICIONADO</t>
  </si>
  <si>
    <t>REGRABAR LLANTAS</t>
  </si>
  <si>
    <t>CAMBIO   Y ROTACION DE LLANTAS</t>
  </si>
  <si>
    <t xml:space="preserve">ENGRASE   GENERAL </t>
  </si>
  <si>
    <t>CAMBIO DE ACEITE DE DIFERENCIAL</t>
  </si>
  <si>
    <t>CAMBIO DE ACEITA CAJA TRASFERENCIA DE BOMBA</t>
  </si>
  <si>
    <t xml:space="preserve">CAMBIO DE ACEITE  MOTOR </t>
  </si>
  <si>
    <t>CAMBIO DE ACEITE TRASMISION MECANICA O AUTOMATICA</t>
  </si>
  <si>
    <t>MANO DE OBRA SISTEMA CONTRAINCENDIO</t>
  </si>
  <si>
    <t>MANO DE OBRA MECATRONICO</t>
  </si>
  <si>
    <t>MANO DE OBRA MECANICO ELECTRICISTA</t>
  </si>
  <si>
    <t>MANO DE OBRA MECANICO GASOLINA</t>
  </si>
  <si>
    <t>MANO DE OBRA MECANICO DIESEL</t>
  </si>
  <si>
    <t>ALINEACION Y BALANCEO</t>
  </si>
  <si>
    <t>ESCANEO ELECTRONICO</t>
  </si>
  <si>
    <t>SERVICIOS</t>
  </si>
  <si>
    <t xml:space="preserve"> REPARACION SISTEMA DE ENGANCHE PPS</t>
  </si>
  <si>
    <t>SISTEMA DE CARGA BATERIAS KUSSMAUL</t>
  </si>
  <si>
    <t xml:space="preserve">MANTENIMIENTO Y REPARACION  CEBADOR  NEUMATICO O ELECTRICO </t>
  </si>
  <si>
    <t>MANTENIMIENTO REPARACION DE VALVULAS DE ALIVIO</t>
  </si>
  <si>
    <t xml:space="preserve"> CORRECION DE FUGAS DE AGUA DE LA BOMBA</t>
  </si>
  <si>
    <t>REEMPLAZO  DE  PACKING</t>
  </si>
  <si>
    <t>MANTENIMIENTO Y REPARACION DE  SISTEMA NEUMATICO DE LA BOMBA</t>
  </si>
  <si>
    <t>MANTENIMIENTO Y REPARACION DE SISTEMA DE ESPUMA</t>
  </si>
  <si>
    <t>MANTENIMIENTO  Y REPARACION DE TPG CLASS1</t>
  </si>
  <si>
    <t>TPG CLASS1</t>
  </si>
  <si>
    <t>VALVULAS DE SUCCION Y DESCARGA SISTEMA CONTRAINCENCIO</t>
  </si>
  <si>
    <t>MANOMETROS DE PRESION DE LA BOMBA</t>
  </si>
  <si>
    <t>MANTENIMIENTO CORRECTIVO Y/O IMPREVISTOS</t>
  </si>
  <si>
    <t>MANTENIMIENTO DE PANEL DE CONTROL DEL SISTEMA CONTRAINCENDIO</t>
  </si>
  <si>
    <t>PRUEBA TECNICA DE DESPEÑO DE LAS BOMBAS</t>
  </si>
  <si>
    <t>MANTENIMIENTO PREVENTIVO Y CORRECTIVO BOMBA CONTRA INCENDIO WATEROUS - REFERENCIA CGVC20C 500 GPM</t>
  </si>
  <si>
    <t>MANTENIMIENTO PREVENTIVO Y CORRECTIVO BOMBA CONTRA INCENDIO DE 2 ETAPAS MARCA HALE - MODELO QTW0100-25X</t>
  </si>
  <si>
    <t>MANTENIMIENTO PREVENTIVO Y CORRECTIVO BOMBA CONTRA INCENDIO DE 2 ETAPAS MARCA WATEROUS - REFERENCIA CMC20C 1000 GPM</t>
  </si>
  <si>
    <t>MANTENIMIENTO PREVENTIVO Y CORRECTIVO BOMBA CONTRA INCENDIO DE 2 ETAPAS MARCA HALE - MODELO QTW0125-21X</t>
  </si>
  <si>
    <t>Columna1</t>
  </si>
  <si>
    <t>DESCRIPCION</t>
  </si>
  <si>
    <t>CARDAN COMPLETO</t>
  </si>
  <si>
    <t>CORNETA DE AIRE PARA BOMBEROS</t>
  </si>
  <si>
    <t>SENSOR ACELERACION</t>
  </si>
  <si>
    <t>FILTRO AIRE ACONDICIONADO O DE CABINA</t>
  </si>
  <si>
    <t>SENSOR TERMOCUPLA A.A.</t>
  </si>
  <si>
    <t>SISTEMA AIRE ACONDICIONADO</t>
  </si>
  <si>
    <t>PARCHE R-2 RUBBER</t>
  </si>
  <si>
    <t>TORNILLO</t>
  </si>
  <si>
    <t>REMACHE CIEGO 5-2 5/32</t>
  </si>
  <si>
    <t>EMPAQUES EXOSTO</t>
  </si>
  <si>
    <t>ARANDELA PLANA 5/32</t>
  </si>
  <si>
    <t>ARANDELA 1/4</t>
  </si>
  <si>
    <t>TUERCA HEXAGONAL</t>
  </si>
  <si>
    <t>GRASA RODAMIENTOS</t>
  </si>
  <si>
    <t>LIMPIADOR ELECTRONICO</t>
  </si>
  <si>
    <t>LUBRICANTE PENETRANTE 5-56</t>
  </si>
  <si>
    <t>TRABAROSCA</t>
  </si>
  <si>
    <t>ABRILLANTADOR DE LLANTAS</t>
  </si>
  <si>
    <t>PULIDOR DE ALUMINIO</t>
  </si>
  <si>
    <t>GUARDABARROS (LODERAS)</t>
  </si>
  <si>
    <t>DESMANCHADOR DESINCRUSTANTRE</t>
  </si>
  <si>
    <t>OTROS</t>
  </si>
  <si>
    <t>SOLDADURA GANCHO A BASE Y PUERTA</t>
  </si>
  <si>
    <t>TAPA EJE TRASERO</t>
  </si>
  <si>
    <t>CAPUCHONES RIN DISCO PRESION</t>
  </si>
  <si>
    <t>MANTENIMIENTO PUERTA TIPO CORTINA GABINETE</t>
  </si>
  <si>
    <t>FABRICACION E INSTALACION DE LOGOS PUERTA</t>
  </si>
  <si>
    <t>PANTALLA MANDO DE LUCES</t>
  </si>
  <si>
    <t>TAPIZADA DE SILLAS CABINA (5)</t>
  </si>
  <si>
    <t>EMPAQUE PUERTA</t>
  </si>
  <si>
    <t>JUEGO DE TAPETES</t>
  </si>
  <si>
    <t>CHAPA PUERTA ACCESO A LA BOMBA</t>
  </si>
  <si>
    <t>PUNTA GUIA BOMPER</t>
  </si>
  <si>
    <t>RODAMIENTO DEL MONITOR DE CONTRAINCENDIO</t>
  </si>
  <si>
    <t>MANIJA ELEVAVIDRIO</t>
  </si>
  <si>
    <t>SISTEMA ELECTRICO ELEVAVIDRIOS</t>
  </si>
  <si>
    <t>SWITCH ELEVAVIDRIOS INTERNATIONAL</t>
  </si>
  <si>
    <t>SISTEMA DE GRABACION Y CAMARAS</t>
  </si>
  <si>
    <t>SISTEMA DE BLOQUEO CENTRAL</t>
  </si>
  <si>
    <t>ESPEJOS IZQUIERDO O DERECHO COMPLETOS</t>
  </si>
  <si>
    <t>PLUMILLAS</t>
  </si>
  <si>
    <t xml:space="preserve">MOTOR PLUMILLAS </t>
  </si>
  <si>
    <t>CABINA,CHASIS</t>
  </si>
  <si>
    <t>RACOR PRESTOLOCK 10*3/8</t>
  </si>
  <si>
    <t>VALVULA DE PASO DEL EJE FLOTANTE</t>
  </si>
  <si>
    <t>GOBERNADOR DE AIRE</t>
  </si>
  <si>
    <t>SISTEMA NEUMATICO</t>
  </si>
  <si>
    <t>ESPARRAGO RUEDA</t>
  </si>
  <si>
    <t>PERNO RUEDA</t>
  </si>
  <si>
    <t>GUSANILLO</t>
  </si>
  <si>
    <t>VALVULA DE RUEDA</t>
  </si>
  <si>
    <t>LLANTA TRASERAS O TRACCION 295/80R22.5</t>
  </si>
  <si>
    <t>LLANTA DELANTERAS O DIRECCIONAL 315/80R22.5</t>
  </si>
  <si>
    <t>RUEDAS Y NEUMATICOS</t>
  </si>
  <si>
    <t>CABLES DE ALTA</t>
  </si>
  <si>
    <t>LUCES DE EMERGENCIA ESPECIALIZADA PERIMETRALES</t>
  </si>
  <si>
    <t>MINIBARRA DE LEDS ALTA INTENSIDAD</t>
  </si>
  <si>
    <t>EXPLORADORAS LED 6</t>
  </si>
  <si>
    <t>EXPLORADORAS LED 3</t>
  </si>
  <si>
    <t>CABLE ENCAUCHETADO 18/13</t>
  </si>
  <si>
    <t>BOMB. TECHO CAB. 158 LED 12V</t>
  </si>
  <si>
    <t>BOBINA COMPRESOR AIRE ACOND.</t>
  </si>
  <si>
    <t>BALASTRA STB M/V</t>
  </si>
  <si>
    <t>PIN CABLE PIOJO</t>
  </si>
  <si>
    <t>SOCKET F14 CURVO</t>
  </si>
  <si>
    <t>SOCKET BOMBILLO T10</t>
  </si>
  <si>
    <t>LAMPARA STOP BLANCA</t>
  </si>
  <si>
    <t>FAROLA LED 4652 ALTAS Y BAJAS</t>
  </si>
  <si>
    <t>FAROLA 6014 PUNTA DIAMANTE</t>
  </si>
  <si>
    <t>EMPAQUETADURA VIDROS VENTANAS Y PUERTAS DE CABINA</t>
  </si>
  <si>
    <t>ALTAVOZ DE SIRENA (2)</t>
  </si>
  <si>
    <t>CAJA DE TONOS DE SIRENA</t>
  </si>
  <si>
    <t>SISTEMA COMPLETO ELEVAVIDRIOS</t>
  </si>
  <si>
    <t>SWITCHE PULSO ELEVA VIDRIOS</t>
  </si>
  <si>
    <t>FABRICACION ARNES COMPLETO</t>
  </si>
  <si>
    <t>ELECTROVALVULA</t>
  </si>
  <si>
    <t>SWITCHE PULSO</t>
  </si>
  <si>
    <t>LUCES PERIMETRALES O LATERALES</t>
  </si>
  <si>
    <t>BOMBILLO TECHO CERAMICO</t>
  </si>
  <si>
    <t>BOMBILLO H4 LED 6500K 12 A 24V</t>
  </si>
  <si>
    <t>BOMBILLO DIRECCIONALES</t>
  </si>
  <si>
    <t>BOMBILLO STOP</t>
  </si>
  <si>
    <t>PITO O ALARMA DE REVERSA</t>
  </si>
  <si>
    <t>CABLE AUTOMOTRIZ</t>
  </si>
  <si>
    <t>CINTA AISLANTE</t>
  </si>
  <si>
    <t>BASE DE RELE O ELEVADOR</t>
  </si>
  <si>
    <t>ELEVEDOR DE VOLTAJE O RELE</t>
  </si>
  <si>
    <t>ECU TRASMISION</t>
  </si>
  <si>
    <t>FUSIBLES</t>
  </si>
  <si>
    <t>ECU MOTOR</t>
  </si>
  <si>
    <t>SISTEMA ELECTRICO</t>
  </si>
  <si>
    <t>REMACHADA DE BANDAS</t>
  </si>
  <si>
    <t>RACHE DE FRENO</t>
  </si>
  <si>
    <t>DIAFRAGMA DE TARRO TRASERO</t>
  </si>
  <si>
    <t>DIAFRAGMA DE TARRO DELANTERO</t>
  </si>
  <si>
    <t>RODAJA DE FRENO</t>
  </si>
  <si>
    <t>CAMPANAS DE FRENO</t>
  </si>
  <si>
    <t>MANGUERAS DE AIRE Y ACOPLES</t>
  </si>
  <si>
    <t>COMPRESOR DE AIRE</t>
  </si>
  <si>
    <t>BOMBA DE FRENO COMPLETA</t>
  </si>
  <si>
    <t>KIT DE REPARACION COMPRESOR DE AIRE</t>
  </si>
  <si>
    <t>BANDAS DE FRENOS DELANTERAS</t>
  </si>
  <si>
    <t>MODULO Y SENSORES DE RUEDA ABS</t>
  </si>
  <si>
    <t>SISTEMA DE FRENO DE AHOGO COMPLETO</t>
  </si>
  <si>
    <t>BANDAS DE FRENOS TRASERAS</t>
  </si>
  <si>
    <t>SISTEMA DE FRENOS</t>
  </si>
  <si>
    <t>SENSORES DE OXIGENO</t>
  </si>
  <si>
    <t>CATALIZADOR DE ESCAPE</t>
  </si>
  <si>
    <t>SISTEMA DE ESCAPE COMPLETO</t>
  </si>
  <si>
    <t>SISTEMA DE ESCAPE</t>
  </si>
  <si>
    <t>CONOS DE EJE</t>
  </si>
  <si>
    <t>BOMBONA EJE FLOTANTE</t>
  </si>
  <si>
    <t>SISPENSTEMA DE SUSPENCION SILLA CONDUCTOR</t>
  </si>
  <si>
    <t>BALANCINES DE SUSPENCION CABINA</t>
  </si>
  <si>
    <t>GRAPA DE MUELLE</t>
  </si>
  <si>
    <t>BOMBONAS DE SUSPENSION CABINA</t>
  </si>
  <si>
    <t>BUJE HOJA DE RESORTE</t>
  </si>
  <si>
    <t>PASADOR CENTRAL</t>
  </si>
  <si>
    <t>SISTEMA DE SUSPENSION</t>
  </si>
  <si>
    <t>ACEITE TRANSMISION</t>
  </si>
  <si>
    <t>ACEITE DE DIFERENCIAL</t>
  </si>
  <si>
    <t>SOPORTE DE CARDAN</t>
  </si>
  <si>
    <t>TORNILLOS SISTEMA CARDAN</t>
  </si>
  <si>
    <t>BOCIN DE CAMPANA</t>
  </si>
  <si>
    <t>SPLINDER COMPLETO</t>
  </si>
  <si>
    <t>EJES DE LAS RUEDAS</t>
  </si>
  <si>
    <t>CORONA - SPEED - PLANETARIOS - RODAMIENTOS -LAINAS</t>
  </si>
  <si>
    <t>DIFERENCIAL COMPLETO</t>
  </si>
  <si>
    <t>YUGOS DEL CARDAN</t>
  </si>
  <si>
    <t>CRUCETA DE CARDAN</t>
  </si>
  <si>
    <t>CAUCHOS DEL CARDAN</t>
  </si>
  <si>
    <t>RODAMIENTO RUEDA TRASERA</t>
  </si>
  <si>
    <t>RODAMIENTO RUEDA DELANTERA</t>
  </si>
  <si>
    <t>RETENEDOR DE RUEDA</t>
  </si>
  <si>
    <t>SISTEMA DE EMBRIAGUE COMPLETO</t>
  </si>
  <si>
    <t>SISTEMA DE TRANSMISION</t>
  </si>
  <si>
    <t>SENSOR DE POSICION ARBOL DE LEVAS (CMP)</t>
  </si>
  <si>
    <t>BATERIA TIPO TORNILLO BCI31S</t>
  </si>
  <si>
    <t>CORREA DE ALTERNADOR</t>
  </si>
  <si>
    <t>CORREA DE ACCESORIOS</t>
  </si>
  <si>
    <t>ALTERNADOR COMPLETO</t>
  </si>
  <si>
    <t>KIT REPARACION ALTERNADOR</t>
  </si>
  <si>
    <t>JGO EMPAQUES INYECTOR ELECTRONICO</t>
  </si>
  <si>
    <t>KIT REPARACION TURBO</t>
  </si>
  <si>
    <t>FILTRO DE AIRE PRIMARIO</t>
  </si>
  <si>
    <t>FILTRO DE AIRE SECUNDARIO</t>
  </si>
  <si>
    <t>FILTRO SEPARADOR DE AGUA</t>
  </si>
  <si>
    <t>FILTRO DE COMBUSTIBLE</t>
  </si>
  <si>
    <t>SISTEMA DE ADMISION Y COMBUSTIBLE</t>
  </si>
  <si>
    <t>FAN CLUTCH</t>
  </si>
  <si>
    <t>ENFRIADOR DE ACEITE</t>
  </si>
  <si>
    <t>LIQUIDO REFRIGERANTE</t>
  </si>
  <si>
    <t>FILTRO DEL REFRIGERANTE</t>
  </si>
  <si>
    <t>ABRAZADERAS</t>
  </si>
  <si>
    <t>TAPA DE RADIADOR</t>
  </si>
  <si>
    <t>BOMBA DE AGUA</t>
  </si>
  <si>
    <t>MANTENIMIENTO RADIADOR</t>
  </si>
  <si>
    <t>CORREA VENTILADOR</t>
  </si>
  <si>
    <t>REFRIGERACION</t>
  </si>
  <si>
    <t>CUÑETE DE ACEITE DE MOTOR 15W40 (5 GALONES)</t>
  </si>
  <si>
    <t>FILTRO DE ACEITE</t>
  </si>
  <si>
    <t>LUBRICACION</t>
  </si>
  <si>
    <t>EMPAQUETADURA BOMBA DE INYECCION</t>
  </si>
  <si>
    <t>CAJA DE CAMBIOS EATON FULLER 10V</t>
  </si>
  <si>
    <t>REEMPLAZO DE MOTOR DT</t>
  </si>
  <si>
    <t>BOMBA DE INYECCION</t>
  </si>
  <si>
    <t>TURBO COMPLETO MOTOR DT</t>
  </si>
  <si>
    <t>CILINDROS MOTOR</t>
  </si>
  <si>
    <t>ANILLOS DE PISTON MOTOR</t>
  </si>
  <si>
    <t>PISTONES</t>
  </si>
  <si>
    <t>CAQUETES DEL MOTOR</t>
  </si>
  <si>
    <t>VALVULAS DEL MOTOR COMPLETAS</t>
  </si>
  <si>
    <t>ARBOL DE LEVAS MOTOR</t>
  </si>
  <si>
    <t>SENSORES DEL MOTOR</t>
  </si>
  <si>
    <t>BOMBA DE ACEITE</t>
  </si>
  <si>
    <t>CIEGUEÑAL DEL MOTOR</t>
  </si>
  <si>
    <t>BIELAS DEL MOTOR</t>
  </si>
  <si>
    <t>BLOQUE DE MOTOR</t>
  </si>
  <si>
    <t>KIT EMPAQUETADURA DEL MOTOR</t>
  </si>
  <si>
    <t>SOPORTE DE MOTOR</t>
  </si>
  <si>
    <t>MECANICOS DEL MOTOR</t>
  </si>
  <si>
    <t xml:space="preserve">TORNILLO </t>
  </si>
  <si>
    <t xml:space="preserve">EMPAQUES EXOSTO </t>
  </si>
  <si>
    <t xml:space="preserve">TUERCA HEXAGONAL </t>
  </si>
  <si>
    <t>GUARDABARROS  (LODERAS)</t>
  </si>
  <si>
    <t>DESMANCHADOR  DESINCRUSTANTRE</t>
  </si>
  <si>
    <t xml:space="preserve">TAPA EJE TRASERO </t>
  </si>
  <si>
    <t xml:space="preserve">CAPUCHONES RIN DISCO PRESION </t>
  </si>
  <si>
    <t xml:space="preserve">MANTENIMIENTO PUERTA TIPO CORTINA GABINETE </t>
  </si>
  <si>
    <t>TAPIZADA DE SILLAS CABINA  (5)</t>
  </si>
  <si>
    <t xml:space="preserve">EMPAQUE PUERTA  </t>
  </si>
  <si>
    <t xml:space="preserve">SISTEMA ELECTRICO ELEVAVIDRIOS </t>
  </si>
  <si>
    <t xml:space="preserve">ESTRIBOS </t>
  </si>
  <si>
    <t xml:space="preserve">SISTEMA DE GRABACION  Y CAMARAS </t>
  </si>
  <si>
    <t>ESPEJOS IZQUIERDO Y DERECHO COMPLETOS</t>
  </si>
  <si>
    <t xml:space="preserve"> SISTEMA DE BLOQUEO CENTRAL</t>
  </si>
  <si>
    <t>MANIJAS INTERNAS Y EXTERNAS DE PUERTA</t>
  </si>
  <si>
    <t>CARDAN</t>
  </si>
  <si>
    <t xml:space="preserve">PERNO RUEDA </t>
  </si>
  <si>
    <t>LLANTA DELANTERAS  O DIRECCIONAL 315/80R22.5</t>
  </si>
  <si>
    <t xml:space="preserve">CABLES DE ALTA </t>
  </si>
  <si>
    <t>RUTILANTES  LUZ DE EMERGENCIA</t>
  </si>
  <si>
    <t>BARRA DE LUCES DE EMERGENCIA</t>
  </si>
  <si>
    <t xml:space="preserve">STOPS  DE FRENO LEDS CERTIFICADOS </t>
  </si>
  <si>
    <t xml:space="preserve">PIN CABLE PIOJO </t>
  </si>
  <si>
    <t xml:space="preserve">LAMPARA STOP BLANCA </t>
  </si>
  <si>
    <t>FAROLA LED 4652 ALTAS  Y BAJAS</t>
  </si>
  <si>
    <t>FAROLA  6014 PUNTA DIAMANTE</t>
  </si>
  <si>
    <t>EMPAQUETADURA  VIDROS  VENTANAS Y PUERTAS DE  CABINA</t>
  </si>
  <si>
    <t>CAJA DE TONOS DE  SIRENA</t>
  </si>
  <si>
    <t xml:space="preserve">SWITCHE PULSO ELEVA VIDRIOS </t>
  </si>
  <si>
    <t xml:space="preserve">BOMBILLO H4 LED 6500K 12 A 24V </t>
  </si>
  <si>
    <t xml:space="preserve">SISTEMA DE  UREA COMPLETO CON BASE  Y TANQUE </t>
  </si>
  <si>
    <t>ECU TRASMISION AUTOMATICA</t>
  </si>
  <si>
    <t>KIT DE REPARACION COMPRESOR DE A AIRE</t>
  </si>
  <si>
    <t xml:space="preserve">SISTEMA DE FRENO MOTOR COMPLETO (JACOBS) </t>
  </si>
  <si>
    <t>MODULO Y SENSORES DE RUEBA ABS</t>
  </si>
  <si>
    <t xml:space="preserve">BANDAS DE FRENOS TRASERAS </t>
  </si>
  <si>
    <t>CATALIZADOR  DE ESCAPE</t>
  </si>
  <si>
    <t>SISTEMA DE  ESCAPE</t>
  </si>
  <si>
    <t xml:space="preserve">SISPENSTEMA DE SUSPENCION SILLA CONDUCTOR </t>
  </si>
  <si>
    <t xml:space="preserve">BALANCINES DE SUSPENCION CABINA </t>
  </si>
  <si>
    <t xml:space="preserve">ACEITE TRANSMISION </t>
  </si>
  <si>
    <t>BOCIN   DE CAMPANA</t>
  </si>
  <si>
    <t xml:space="preserve">CORONA - SPEED - PLANETARIOS - RODAMIENTOS -LAINAS </t>
  </si>
  <si>
    <t xml:space="preserve">YUGOS DEL CARDAN </t>
  </si>
  <si>
    <t>CRUCETA  DE CARDAN</t>
  </si>
  <si>
    <t>CONVERTIDOR DE PAR (TORSION)</t>
  </si>
  <si>
    <t xml:space="preserve">ABRAZADERAS </t>
  </si>
  <si>
    <t xml:space="preserve">BOMBA DE AGUA </t>
  </si>
  <si>
    <t xml:space="preserve">ACEITE DE MOTOR 15W40 </t>
  </si>
  <si>
    <t>CAJA DE CAMBIOS ALLISON  DETROID EVS AUTOMATICAS</t>
  </si>
  <si>
    <t>REMPLAZO DE MOTOR CUMMINS</t>
  </si>
  <si>
    <t xml:space="preserve">BOMBA DE INYECCION </t>
  </si>
  <si>
    <t xml:space="preserve">TURBO  COMPLETO MOTOR  CUMMINS </t>
  </si>
  <si>
    <t>ANILLOS DE PISTON  MOTOR</t>
  </si>
  <si>
    <t>CAQUETES  DEL MOTOR</t>
  </si>
  <si>
    <t>VALVULAS  DEL MOTOR  COMPLETLAS</t>
  </si>
  <si>
    <t xml:space="preserve">BIELAS  DEL MOTOR </t>
  </si>
  <si>
    <t xml:space="preserve">KIT EMPAQUETADURA DEL MOTOR </t>
  </si>
  <si>
    <t xml:space="preserve">DESCRIPCION </t>
  </si>
  <si>
    <t>PULIDOR DE  ALUMINIO</t>
  </si>
  <si>
    <t>SWITCH ELEVAVIDRIOS HINO</t>
  </si>
  <si>
    <t>LLANTA TRASERAS O TRACCION</t>
  </si>
  <si>
    <t xml:space="preserve">LLANTA DELANTERAS  O DIRECCIONAL </t>
  </si>
  <si>
    <t>FAROLA LED ALTAS  Y BAJAS</t>
  </si>
  <si>
    <t>FAROLA  LUCES</t>
  </si>
  <si>
    <t>ECU  TRASMISION</t>
  </si>
  <si>
    <t xml:space="preserve">ECU MOTOR </t>
  </si>
  <si>
    <t>DISCOS DE FRENO DELANTERA</t>
  </si>
  <si>
    <t>PASTILLAS  DE FRENO DELANTERA</t>
  </si>
  <si>
    <t>AMORTIGUADORES DE SUSPENSION CABINA</t>
  </si>
  <si>
    <t>BANDA DE FRENO DE ENERGENCIA</t>
  </si>
  <si>
    <t>GUAYA DE PALANCA DE CAMBIOS</t>
  </si>
  <si>
    <t>CONVERTIDOR DE VOLTAJE -24 VOLT A 12 VOLT DC CON POTENCIA DE SALIDA DE 60 AMP</t>
  </si>
  <si>
    <t>LUZ DE ESCENA LED DE 14000 LUMEN/DC, 12 VOLT, 110 WATT, 9,1 AMPERIOS, ANCHO: 7,5 PULG, ALTO: 5,25 PULG Y PROFUNDIDAD: 2 PULG CON RESISTENCIA PI:68</t>
  </si>
  <si>
    <t>BATERIAS 4D</t>
  </si>
  <si>
    <t>BUJIA DE PRECALENTAMIENTO</t>
  </si>
  <si>
    <t>ACEITE DE MOTOR</t>
  </si>
  <si>
    <t xml:space="preserve">CAJA DE CAMBIOS </t>
  </si>
  <si>
    <t xml:space="preserve">REMPLAZO DE MOTOR </t>
  </si>
  <si>
    <t>TURBO  COMPLETO MOTOR</t>
  </si>
  <si>
    <t>DESENGRASANTE INDUSTRIAL</t>
  </si>
  <si>
    <t>DESENGRASANTE DIESEL</t>
  </si>
  <si>
    <t>DESENGRASANTE PARA MOTORES</t>
  </si>
  <si>
    <t>LIMPIADOR MULTIUSOS INDUSTRIAL</t>
  </si>
  <si>
    <t>LIMPIADOR DE FRENOS</t>
  </si>
  <si>
    <t>LIMPIADOR DE CARBURADOR / INYECTORES</t>
  </si>
  <si>
    <t>LIMPIADOR DE CONTACTOS ELÉCTRICOS</t>
  </si>
  <si>
    <t>LIMPIADOR DE RADIADOR</t>
  </si>
  <si>
    <t>LIMPIADOR DE PARTES METÁLICAS</t>
  </si>
  <si>
    <t>CERA PROTECTORA PARA CARROCERÍA</t>
  </si>
  <si>
    <t>SILICONA EN SPRAY</t>
  </si>
  <si>
    <t>AFLOJATODO (TIPO WD-40)</t>
  </si>
  <si>
    <t>DESMANCHADOR DE ACEITE Y GRASA</t>
  </si>
  <si>
    <t>LIMPIADOR DE TANQUES Y DEPÓSITOS</t>
  </si>
  <si>
    <t xml:space="preserve">REFRIGERANTE  PARA VEHICULOS DIESEL </t>
  </si>
  <si>
    <t>LIQUIDO PARA FRENOS</t>
  </si>
  <si>
    <t>TRES (3) CAMIONES :  HINO-XZU710l- QKFMP3  HINO-FC9JJ7A  PLACAS: OVE272- OVE516- OVE492</t>
  </si>
  <si>
    <t>UN (1) CAMION  INTERNATIONAL 7400-SBA  PLACA OVE-403</t>
  </si>
  <si>
    <t>TRES (3) CAMIONES : INTERNATIONAL HV-607 SBA 4x2   M4-M5-M6   PLACAS :OVE495 -OVE496 - OVE497</t>
  </si>
  <si>
    <t>TRACTO DIESEL BOMBEROS</t>
  </si>
  <si>
    <t>CATERCOL</t>
  </si>
  <si>
    <t>COMERCIALIZADORA ARTEAGA</t>
  </si>
  <si>
    <t>MEDIANA</t>
  </si>
  <si>
    <t>PROMEDIO</t>
  </si>
  <si>
    <t>DESVIACION ESTANDAR</t>
  </si>
  <si>
    <t>COEFICIENTE DE VARIACIÓN</t>
  </si>
  <si>
    <t>PRESUPUESTO MANTENIMIENTO VEHÍCULOS BOMBEROS</t>
  </si>
  <si>
    <t>ÍTEM</t>
  </si>
  <si>
    <t>DESCRIPCIÓN</t>
  </si>
  <si>
    <t>CANT</t>
  </si>
  <si>
    <t>UNIDAD</t>
  </si>
  <si>
    <t>PROMEDIO ENTIDAD</t>
  </si>
  <si>
    <t>OFERTA ECONOMICA PROPONENTE</t>
  </si>
  <si>
    <t>CAMIONETA NISSAN FRONTIER MOTOR 2500cc MODELO 2020 M-12</t>
  </si>
  <si>
    <t>MOTOR</t>
  </si>
  <si>
    <t>Lubricación</t>
  </si>
  <si>
    <t>UND</t>
  </si>
  <si>
    <t>ACEITE 10W30 MOTOR CJ4</t>
  </si>
  <si>
    <t>CUARTO</t>
  </si>
  <si>
    <t>ARANDELA CARTER</t>
  </si>
  <si>
    <t>Refrigeración</t>
  </si>
  <si>
    <t>MANGUERA DE RADIADOR</t>
  </si>
  <si>
    <t>ABRAZADERA</t>
  </si>
  <si>
    <t>Alimentación</t>
  </si>
  <si>
    <t>COLADOR COMBUSTIBLE</t>
  </si>
  <si>
    <t>Eléctrico motor , Encendido y Arranque</t>
  </si>
  <si>
    <t>KIT REPARACION DE ARRANQUE</t>
  </si>
  <si>
    <t>BATERIA 30H</t>
  </si>
  <si>
    <t>BORNE DE BATERIA</t>
  </si>
  <si>
    <t>CRUCETA CARDÁN</t>
  </si>
  <si>
    <t>KIT DE EMBRAGUE</t>
  </si>
  <si>
    <t>KIT</t>
  </si>
  <si>
    <t>RODAMIENTO DELANTERO</t>
  </si>
  <si>
    <t>RODAMIENTO TRASERO</t>
  </si>
  <si>
    <t>HOJA RESORTE</t>
  </si>
  <si>
    <t>AMORTIGUADOR DELANTERO</t>
  </si>
  <si>
    <t>AMORTIGUADOR TRASERO</t>
  </si>
  <si>
    <t>PASTILLAS DE FRENOS DELANTERA</t>
  </si>
  <si>
    <t>JGO</t>
  </si>
  <si>
    <t>DISCO DE FRENO</t>
  </si>
  <si>
    <t>CAMIONETA CHEVROLET DMAX cc 3000 Diesel Modelo 2012 Placa OVE-357</t>
  </si>
  <si>
    <t>Mecánicos del motor</t>
  </si>
  <si>
    <t>RETEN TRASERO CIGÜEÑAL</t>
  </si>
  <si>
    <t>EMPAQUE DE TAPAVALVULAS</t>
  </si>
  <si>
    <t>Distribución</t>
  </si>
  <si>
    <t>KIT DE DISTRIBUCION</t>
  </si>
  <si>
    <t>FILTRO DE ACEITE AK-4050</t>
  </si>
  <si>
    <t>FILTRO DE AIRE DA-2975</t>
  </si>
  <si>
    <t>ACEITE DE MOTOR 15W40 cuarto</t>
  </si>
  <si>
    <t>FILTRO DE COMBUSTIBLE  FLP-408</t>
  </si>
  <si>
    <t>FILTRO SEPARADOR</t>
  </si>
  <si>
    <t>Eléctrico, Encendido y Arranque</t>
  </si>
  <si>
    <t>CORREA ACCESORIOS</t>
  </si>
  <si>
    <t>CORREA ALTERNADOR</t>
  </si>
  <si>
    <t>REPARACION ALTERNADOR</t>
  </si>
  <si>
    <t>REPARACION ARRANQUE</t>
  </si>
  <si>
    <t>BATERIA</t>
  </si>
  <si>
    <t>TROMPO DE TEMPERATURA</t>
  </si>
  <si>
    <t>TROMPO DE ACEITE</t>
  </si>
  <si>
    <t>TROMPO DE REVERSA</t>
  </si>
  <si>
    <t>BOMBA DE CLUTCH PPAL</t>
  </si>
  <si>
    <t>KIT DE EMBRIAGUE</t>
  </si>
  <si>
    <t>RETEN DE CAJA</t>
  </si>
  <si>
    <t>SOPORTE DE CAJA</t>
  </si>
  <si>
    <t>ACEITE CAJA  cuarto</t>
  </si>
  <si>
    <t>ACEITE TRANSMISION cuarto</t>
  </si>
  <si>
    <t>SISTEMA DE DIRECCION</t>
  </si>
  <si>
    <t>MUÑECO DE BARRA ESTABILIZADORA</t>
  </si>
  <si>
    <t>ROTULA DE DIRECCION</t>
  </si>
  <si>
    <t>JUEGO DE TERMINALES DE DIRECCION</t>
  </si>
  <si>
    <t>ROTULA SUPERIOR</t>
  </si>
  <si>
    <t>ROTULA INFERIOR</t>
  </si>
  <si>
    <t>CAJA DIRECCION HIDRAULICA</t>
  </si>
  <si>
    <t>MANGUERA  DIR. HIDRAULICA 3800PSI</t>
  </si>
  <si>
    <t>ACEITE HIDRAULICO DIRECCION</t>
  </si>
  <si>
    <t>BUJE HOJAS DE RESORTE</t>
  </si>
  <si>
    <t>HOJA PRINCIPAL</t>
  </si>
  <si>
    <t>BALANCIN  DE MUELLE</t>
  </si>
  <si>
    <t>GRAPA HOJA DE RESORTE</t>
  </si>
  <si>
    <t>PASADOR TIJERA SUPERIOR</t>
  </si>
  <si>
    <t>BUJES DE TIJERA SUPERIOR</t>
  </si>
  <si>
    <t>BUJES DE TIJERA INFERIOR</t>
  </si>
  <si>
    <t>CAUCHOS SISTEMA SUSPENSIÓN TRASEROS</t>
  </si>
  <si>
    <t>AXIAL DE DIRECCION</t>
  </si>
  <si>
    <t>BUJE BARRA ESTABILIZADORA</t>
  </si>
  <si>
    <t>GUARDA POLVO EJE LADO CAJA</t>
  </si>
  <si>
    <t>TIJERA SUPERIOR DERECHA</t>
  </si>
  <si>
    <t>TIJERA SUPERIOR IZQUIERDA</t>
  </si>
  <si>
    <t>BANDA FRENO TRASERO</t>
  </si>
  <si>
    <t>JUEGO</t>
  </si>
  <si>
    <t>PASTILLA DE FRENO DELANTERO</t>
  </si>
  <si>
    <t>CILINDRO DE FRENO</t>
  </si>
  <si>
    <t>EMPAQUETADURA DE CILINDROS (CHUPA)</t>
  </si>
  <si>
    <t>MANGUERA DE FRENO</t>
  </si>
  <si>
    <t>KIT REPARACION DE MORDAZA DE FRENO</t>
  </si>
  <si>
    <t>CAMPANA DE FRENO</t>
  </si>
  <si>
    <t>GUAYA DE EMERGENCIA</t>
  </si>
  <si>
    <t>SISTEMA ELECTRICO GENERAL LIVIANOS</t>
  </si>
  <si>
    <t>FUSIBLE</t>
  </si>
  <si>
    <t>BASE DE RELE O ELEVADORES</t>
  </si>
  <si>
    <t>FLASHER 12 VOL</t>
  </si>
  <si>
    <t>BOMBILLO DE FAROLA</t>
  </si>
  <si>
    <t>BARRA DE LUCES</t>
  </si>
  <si>
    <t>AGUJA  DEL CONTROL ALARMA</t>
  </si>
  <si>
    <t>REVISION Y RECARGA DE AIRE ACONDICIONADO</t>
  </si>
  <si>
    <t>BOMBILLO 9005 LED C6 4000LM</t>
  </si>
  <si>
    <t>BOMB. H7 LED 6500K 12 A 24V NARVA</t>
  </si>
  <si>
    <t>BOMBILLO LED H11 12V</t>
  </si>
  <si>
    <t>BOMBILLO TECHO</t>
  </si>
  <si>
    <t>SISTEMA DE ESCAPE Y ADMISION GENERAL LIVIANOS</t>
  </si>
  <si>
    <t>SOPORTE DE EXOSTO</t>
  </si>
  <si>
    <t>REPARACION EXHOSTO</t>
  </si>
  <si>
    <t>RUEDAS Y NEUMATICOS GENERAL LIVIANOS</t>
  </si>
  <si>
    <t>PERNOS RUEDA COMPLETO</t>
  </si>
  <si>
    <t>ESPARRAGO RUEDA TRASERAS</t>
  </si>
  <si>
    <t>TAPA RINES</t>
  </si>
  <si>
    <t>CRUCETA CROMADA PARA PERNOS</t>
  </si>
  <si>
    <t>LLANTA 255/70R16</t>
  </si>
  <si>
    <t>LLANTA TODO TERRENO  255/60 RIN 18</t>
  </si>
  <si>
    <t>SISTEMA AIRE ACONDICIONADO GENERAL LIVIANOS</t>
  </si>
  <si>
    <t>COMPRESOR AIRE ACONDICIONADO</t>
  </si>
  <si>
    <t>CONDENSADOR AIRE ACONDICIONADO</t>
  </si>
  <si>
    <t>EVAPORADOR DEL AIRE ACONDICIONADO</t>
  </si>
  <si>
    <t>FILTRO ANTIPOLEN A.A.</t>
  </si>
  <si>
    <t>MANGUERA ALTA AIRE ACONDICIONADO</t>
  </si>
  <si>
    <t>MANGUERA BAJA AIRE ACONDICIONADO</t>
  </si>
  <si>
    <t>VALVULA AIRE ACONDICIONADO</t>
  </si>
  <si>
    <t>CABINA,CARROCERIA Y CHASIS GENERAL LIVIANOS</t>
  </si>
  <si>
    <t>PLUMILLA</t>
  </si>
  <si>
    <t>TAPETES</t>
  </si>
  <si>
    <t>TAPIZADO Y REPARACION DE SILLA</t>
  </si>
  <si>
    <t>CAUCHO DE PEDAL</t>
  </si>
  <si>
    <t>REPARACION DE CHAPA</t>
  </si>
  <si>
    <t>MANIGUETA DE SUJECIÓN DE CABINA- PASAJERO</t>
  </si>
  <si>
    <t>ESPEJO (LUNA)</t>
  </si>
  <si>
    <t>CINTA PERIMETRAL CUMPLIR RESOLUCION  3246</t>
  </si>
  <si>
    <t>EMPAQUE PUERTA Metro</t>
  </si>
  <si>
    <t>METRO</t>
  </si>
  <si>
    <t>EMPAQUE PARABRISAS Metro</t>
  </si>
  <si>
    <t>EMPAQUE GUARDABARRO Metro</t>
  </si>
  <si>
    <t>GUAYA CAPOT</t>
  </si>
  <si>
    <t>REFUERZO DE CHASIS PARTE TRASERA Y ACONDICIONAR PARA CARGA DE TANQUE DE 300 GALONES Y MOTOBOMBA PARA INCENDIO
FORESTALES</t>
  </si>
  <si>
    <t>MANTENIMIENTO DEL WINCHE</t>
  </si>
  <si>
    <t>ACONDICIONAR SISTEMA DE SUSPENSION TRASERA PARA PESO DE MAS DE UNA TONELADA</t>
  </si>
  <si>
    <t>LAMINA Y PINTURA PARA ADECUACION ITEMS ANTERIORES</t>
  </si>
  <si>
    <t>SERVICIOS LIVIANOS</t>
  </si>
  <si>
    <t>GENERAL - LIVIANOS</t>
  </si>
  <si>
    <t>LBR</t>
  </si>
  <si>
    <t>SILICONA ULTRAGRAY</t>
  </si>
  <si>
    <t xml:space="preserve">LIQUIDO DE FRENOS </t>
  </si>
  <si>
    <t xml:space="preserve">REFRIGERNATE </t>
  </si>
  <si>
    <t>GALON</t>
  </si>
  <si>
    <t>ABRAZADERAS PLASTICAS</t>
  </si>
  <si>
    <t>POLARIZADO</t>
  </si>
  <si>
    <t>POLARIZADA 5% VIDRIO TRASERO</t>
  </si>
  <si>
    <t>PROTECTOR LADO RUEDA</t>
  </si>
  <si>
    <t>SINCRONIZACION DE MOTOR</t>
  </si>
  <si>
    <t>CARPA PLANA SISTEMA COMPLETO</t>
  </si>
  <si>
    <t>BARRA ANTIVUELCO</t>
  </si>
  <si>
    <t>SHAMPO LIMPIA PARABRISAS</t>
  </si>
  <si>
    <t>MAQUINARIA ESPECIALIZADA BOMBEROS</t>
  </si>
  <si>
    <t xml:space="preserve">AUTOBOMBA INTERNATIONAL cc7400  Modelo 2015  M-02  </t>
  </si>
  <si>
    <t>ACEITE DE MOTOR 15W40 galón</t>
  </si>
  <si>
    <t>Eléctrico motor, Encendido y Arranque</t>
  </si>
  <si>
    <t>ACEITE CAJA galón</t>
  </si>
  <si>
    <t>ACEITE TRANSMISION  galón</t>
  </si>
  <si>
    <t> UND</t>
  </si>
  <si>
    <t>EMPAQUE PUERTA  metro</t>
  </si>
  <si>
    <t xml:space="preserve">UNIDAD DE RESCATE FURGON HINO 2018 placa OVE-492 </t>
  </si>
  <si>
    <t>ACEITE DE MOTOR 15w 40 galón</t>
  </si>
  <si>
    <t xml:space="preserve">ABRAZADERA </t>
  </si>
  <si>
    <t xml:space="preserve">FILTRO DE AIRE </t>
  </si>
  <si>
    <t>KIT REPARACION ARRANQUE</t>
  </si>
  <si>
    <t>BATERIA 4D</t>
  </si>
  <si>
    <t>CABLE AUTOMOTRIZ # 0 BATERIA</t>
  </si>
  <si>
    <t>KIT EMBRAGUE O CLUTCH</t>
  </si>
  <si>
    <t>RETENEDOR EJE</t>
  </si>
  <si>
    <t>ACEITE CAJA  galón</t>
  </si>
  <si>
    <t>TERMINAL DE DIRECCION</t>
  </si>
  <si>
    <t>BUJE DE SUSPENSION</t>
  </si>
  <si>
    <t>RECTIFICADA DE CAMPANAS DE FRENO</t>
  </si>
  <si>
    <t xml:space="preserve">BANDA DE FRENO DELANTERA </t>
  </si>
  <si>
    <t xml:space="preserve">BANDA DE FRENO TRASERA </t>
  </si>
  <si>
    <t>RODAJA</t>
  </si>
  <si>
    <t>CAMARA DE AIRE DELANTERO</t>
  </si>
  <si>
    <t>CAMARA DE AIRE TRASERO</t>
  </si>
  <si>
    <t>TROMPO DE FRENO DE AHOGO</t>
  </si>
  <si>
    <t>REGULADOR</t>
  </si>
  <si>
    <t>PITOS</t>
  </si>
  <si>
    <t>CHAPAS PARA CORRIENTE PRINCIPAL</t>
  </si>
  <si>
    <t>LAMP LED LIGHT AKRON 14000 LUMEN</t>
  </si>
  <si>
    <t>ENCENDEDOR CIGARRO LUZ 12V</t>
  </si>
  <si>
    <t xml:space="preserve">PORTA FUSIBLE AERO CAUCHO </t>
  </si>
  <si>
    <t>LLANTA DELANTERA O DIRECCIONAL 7.50-R16</t>
  </si>
  <si>
    <t>LLANTA TRASERA O TTRACCION 7.50 R16</t>
  </si>
  <si>
    <t xml:space="preserve">PERNOS RUEDA </t>
  </si>
  <si>
    <t>VALVULA DE NEUMATICO RUEDA</t>
  </si>
  <si>
    <t>PERNOS COMPLETOS CON TUERCA</t>
  </si>
  <si>
    <t>ESPEJO LATERAL</t>
  </si>
  <si>
    <t xml:space="preserve">TAPIZADO DE SILLA </t>
  </si>
  <si>
    <t>TAPETE</t>
  </si>
  <si>
    <t>CREMALLERA</t>
  </si>
  <si>
    <t>MANIJA ELEVAVIDRIOS</t>
  </si>
  <si>
    <t>MANTENIMIENTO GENERADOR ELECTRICO</t>
  </si>
  <si>
    <t>AUTOBOMBA INTERNATIONAL MOTOR 7400cc MODELO 2020 Placa OVE-495 M4</t>
  </si>
  <si>
    <t>ACEITE DE MOTOR 15W40   galón</t>
  </si>
  <si>
    <t xml:space="preserve">FILTRO HIDRAULICO </t>
  </si>
  <si>
    <t>SENSOR PRESION CONTROL DE INYECCION (ICP)</t>
  </si>
  <si>
    <t>REGULADOR DE PRESION DE CONTROL DE INYECCION(IPR)</t>
  </si>
  <si>
    <t>ACEITE TRANSMISION galón</t>
  </si>
  <si>
    <t>BOMBONA</t>
  </si>
  <si>
    <t>LUZ DE ESCENA</t>
  </si>
  <si>
    <t>SOCKET ELECTRICO</t>
  </si>
  <si>
    <t>TERMINAL HEMBRA PLANO</t>
  </si>
  <si>
    <t>UREA CANECA GRANDE</t>
  </si>
  <si>
    <t>INSUMO LIMPIADOR WYPAL</t>
  </si>
  <si>
    <t>AUTOBOMBA INTERNATIONAL MOTOR 7400cc MODELO 2020 M-05</t>
  </si>
  <si>
    <t>CAMARA DE FRENO DOBLE T30-30</t>
  </si>
  <si>
    <t>EMPAQUETADURA VALVULA RELAY</t>
  </si>
  <si>
    <t>SOLDADA HORQUILLA RACHE</t>
  </si>
  <si>
    <t>CONECTOR 3 PUESTOS CON CABLE</t>
  </si>
  <si>
    <t>CEPILLADA CAMPANA DE FRENO EN TORNO</t>
  </si>
  <si>
    <t>DISPLAY ZONE DEFENSE VDR R,XR9,KIT</t>
  </si>
  <si>
    <t>UREA CANECA GRANDER</t>
  </si>
  <si>
    <t>AUTOBOMBA INTERNATIONAL MOTOR 7400 MODELO 2020 placa OVE-497 M6</t>
  </si>
  <si>
    <t>CEPILLADA DE RODAJA EN TORNO</t>
  </si>
  <si>
    <t>MATERIAL DE LIMPIEZA</t>
  </si>
  <si>
    <t>SISTEMA CONTRAINCENDIO</t>
  </si>
  <si>
    <t>MODULO BOMBA DOSIFICADORA</t>
  </si>
  <si>
    <t>AUTOBOMBA CHEVROLET NPR 2007 Placa OVE-272</t>
  </si>
  <si>
    <t>EMPAQUETADURA SUPERIOR MOTOR</t>
  </si>
  <si>
    <t xml:space="preserve">TUBO DESCARGUE ACEITE </t>
  </si>
  <si>
    <t>CASQUETERIA EJE DE LEVAS</t>
  </si>
  <si>
    <t>EMPAQUE CARTER</t>
  </si>
  <si>
    <t>ELEMENTO INYECCCION</t>
  </si>
  <si>
    <t>TOBERAS</t>
  </si>
  <si>
    <t>EMPAQUETADURA BOMBA INYECCION</t>
  </si>
  <si>
    <t>ARANDELAS INYECCION</t>
  </si>
  <si>
    <t xml:space="preserve">PINTA LIQUIDO DE FRENO </t>
  </si>
  <si>
    <t xml:space="preserve">CILINDRO DELANTERO DE FRENO </t>
  </si>
  <si>
    <t>RESORTES COMPLETOS DE EMERGENCIA</t>
  </si>
  <si>
    <t>RACOR BUSING VALVULA 3/8</t>
  </si>
  <si>
    <t>VALVULA DESCARGA D-600 MP (FRENO)</t>
  </si>
  <si>
    <t xml:space="preserve">SWICHT 1 GOLPE </t>
  </si>
  <si>
    <t xml:space="preserve">SWICHT 2 GOLPE </t>
  </si>
  <si>
    <t>LICUADORA PLANA LEDS ALTA INTENSIDAD</t>
  </si>
  <si>
    <t xml:space="preserve">TERMINAL HEMBRA DORADO </t>
  </si>
  <si>
    <t>TERMINAL DE OJO 3/16</t>
  </si>
  <si>
    <t>SOCKET 5 CABLES</t>
  </si>
  <si>
    <t>EXPLORADORA REDONDA FIJA</t>
  </si>
  <si>
    <t>DISYUNTORES 12V 4 PATAS</t>
  </si>
  <si>
    <t>LLANTA DELANTERA  O DIRECCIONAL 7.50-R16</t>
  </si>
  <si>
    <t>VALVULA</t>
  </si>
  <si>
    <t>CABINA, CHASIS</t>
  </si>
  <si>
    <t>BRAZO PLUMILLA</t>
  </si>
  <si>
    <t>ESTRIBO</t>
  </si>
  <si>
    <t xml:space="preserve">PANTALLA 7" </t>
  </si>
  <si>
    <t>CAMARA DE REVERSA EMPOTRADA</t>
  </si>
  <si>
    <t>UNION HEMBRA Y HEMBRA</t>
  </si>
  <si>
    <t>CABLE DE VIDEO PARA CAMARA REVERSA</t>
  </si>
  <si>
    <t>ARREGLO CHAPA</t>
  </si>
  <si>
    <t>CINTA TEFLON</t>
  </si>
  <si>
    <t>TAPA COMBUSTIBLE</t>
  </si>
  <si>
    <t xml:space="preserve">BOMBA DE CEBADO </t>
  </si>
  <si>
    <t xml:space="preserve">VALVULA 3 ” PASO DE TANQUE A BOMBA </t>
  </si>
  <si>
    <t>OVE 516 -HINO- 2021- CARRO CISTERNA</t>
  </si>
  <si>
    <t>MANGUERA DE AIRE</t>
  </si>
  <si>
    <t>LLANTAS 235/75 RIN 17.5</t>
  </si>
  <si>
    <t>SOPORTE DE ESCALERA</t>
  </si>
  <si>
    <t>CALCOMANIAS BOMBEROS</t>
  </si>
  <si>
    <t>GUAYA DE ACELERADOR DE BOMBA</t>
  </si>
  <si>
    <t>MANÓMETROS DE PRESIÓN DE LA BOMBA</t>
  </si>
  <si>
    <t>VALVULA DE PASO TANQUE BOMBA</t>
  </si>
  <si>
    <t>VALVULAS DE SALIDA DE PULGADA Y MEDIA</t>
  </si>
  <si>
    <t>VALVULA DE SALIDA DE DOS PULGADAS</t>
  </si>
  <si>
    <t>CEBADOR DE LA BOMBA</t>
  </si>
  <si>
    <t>HORA</t>
  </si>
  <si>
    <t xml:space="preserve">KIT MANTENIMIENTO PREVENTIVO DE LA BOMBA </t>
  </si>
  <si>
    <t>MANOMETRO DE PRESION DE LA BOMBA</t>
  </si>
  <si>
    <t xml:space="preserve">MANTENIMIENTO PREVENTIVO Y CORRECTIVO BOMBA CONTRA INCENDIO DE 2 ETAPAS MARCA HALE - MODELO AP-28 </t>
  </si>
  <si>
    <t>VALVULA DE SUCCION Y DESCARGA SISTEMA CONTRAINCENCIO</t>
  </si>
  <si>
    <t>ACEITE MOTOR DIESEL PARA LAS MOVILES 02, 04, 05,06, 07, 09, 10 Y 11</t>
  </si>
  <si>
    <t xml:space="preserve">CANECA ACEITE MOTOR 15W40 </t>
  </si>
  <si>
    <t>55 GAL</t>
  </si>
  <si>
    <t>OTROS REPUESTOS MAQUINARIA ESPECIALIZADA BOMBEROS</t>
  </si>
  <si>
    <t>GATO TIPO ZORRA DE MÍNIMO 5 TONELADAS (PARA VEHÍCULOS PESADOS)</t>
  </si>
  <si>
    <t>HIDROVAC DE 3000 LIBRAS PARA SISTEMA DE FRENO</t>
  </si>
  <si>
    <t>SCANNER AUTOMOTRIZ MULTIMARCA (QUE SEA COMPATIBLE CON LOS VEHÍCULOS CON LOS QUE ACTUALMENTE CUENTA LA ENTIDAD). CAPACITACIÓN EN EL MANEJO DEL SCANNER</t>
  </si>
  <si>
    <t>CABLE PARA INCIAR BATERIA TIPO PESADO (DE BUEN AMPERAJE)</t>
  </si>
  <si>
    <t>ITEMS ADICIONADOS</t>
  </si>
  <si>
    <t>VEHÍCULOS LIVIANOS BOMBEROS</t>
  </si>
  <si>
    <t>CHEVROLET SILVERADO Z71 MODDELO 2023 PLACA OVE545  M-12</t>
  </si>
  <si>
    <t>ANILLOS</t>
  </si>
  <si>
    <t>CULATA</t>
  </si>
  <si>
    <t>BIELAS</t>
  </si>
  <si>
    <t>BULONES</t>
  </si>
  <si>
    <t>ARBOL DE LEVAS</t>
  </si>
  <si>
    <t>TAPONES DE  DILATACION BLOQUE</t>
  </si>
  <si>
    <t>EMPAQUE DE TAPA VALVULA</t>
  </si>
  <si>
    <t>BOMBA DE  COMBUSTIBLE</t>
  </si>
  <si>
    <t>BLOQUE MOTOR</t>
  </si>
  <si>
    <t>RADIADOR</t>
  </si>
  <si>
    <t>CARTER</t>
  </si>
  <si>
    <t>FILTRO DE AIRE</t>
  </si>
  <si>
    <t>VENTILADOR DE MOTOR</t>
  </si>
  <si>
    <t>ENFOCADOR DE MOTOR</t>
  </si>
  <si>
    <t>CORREA DENTADA DEL VENTILADOR</t>
  </si>
  <si>
    <t>INYECTORES</t>
  </si>
  <si>
    <t>COMPRESOR DE AIRE ACONDICIONADO</t>
  </si>
  <si>
    <t>CONDENSADOR DE AIRE ACONDICIONADO</t>
  </si>
  <si>
    <t>VALVULA DE ESPANCION</t>
  </si>
  <si>
    <t>SENSOR DE POSICION CIGUENAL</t>
  </si>
  <si>
    <t>PASTILLAS  DELANTERAS</t>
  </si>
  <si>
    <t>PASTILLAS TRASERAS</t>
  </si>
  <si>
    <t>SENSOR DE  ACELERACION</t>
  </si>
  <si>
    <t>SENSOR DE AIRE</t>
  </si>
  <si>
    <t>TERMOSTATO</t>
  </si>
  <si>
    <t>EMPAQUE DE  CULATA</t>
  </si>
  <si>
    <t>EMPAQUE DE CARTES</t>
  </si>
  <si>
    <t>SENSORES DE APROXIMIDA</t>
  </si>
  <si>
    <t>PEDAL DE ACELERACIO</t>
  </si>
  <si>
    <t>PEDAL DE FRENO</t>
  </si>
  <si>
    <t>PANTALLA DE VISUALISACION</t>
  </si>
  <si>
    <t>SALIDAS DE  VENTILACION</t>
  </si>
  <si>
    <t>PALANCA DE LAS LUCES DE GIRO</t>
  </si>
  <si>
    <t>CONTROL DE LIMPIA PARABRISAS</t>
  </si>
  <si>
    <t>TABLERO DE INSTRUMENTOS</t>
  </si>
  <si>
    <t>CONTROL DE INFO ENTRETENIMIENTO</t>
  </si>
  <si>
    <t>SISTEMA DE INFOENTRETENIMIENTO</t>
  </si>
  <si>
    <t>SENSOR DE LUZ DE LOS FAROS</t>
  </si>
  <si>
    <t>SISTEMA DE ALARMA DEL VEHICULO</t>
  </si>
  <si>
    <t>GUANTERA SUPERIOR</t>
  </si>
  <si>
    <t>GUANTERA INFERIOR</t>
  </si>
  <si>
    <t>BOTON DE LA GUANTERA SUPERIOR</t>
  </si>
  <si>
    <t>ASISTENTE PARA MANTENER EL CARRIL</t>
  </si>
  <si>
    <t>INTERRUCTOR DE INHABILITADOR DEL FRENO AUTOMATICO</t>
  </si>
  <si>
    <t>COMPUERTA TRASERA CON DESBLOQUEO ELECTRICO</t>
  </si>
  <si>
    <t>INTERRUCTOR DE CONTROL DE DESCENSO</t>
  </si>
  <si>
    <t>SISTEMA DE CLIMATIZACION A/C</t>
  </si>
  <si>
    <t>ASIENTOS DELANTEROS CON CALEFACCION</t>
  </si>
  <si>
    <t>PORTA OBJETOS DE LA CONSOLA CENTRAL DELANTERA</t>
  </si>
  <si>
    <t>PALANCA DE CAMBIOS AUTOMATICA</t>
  </si>
  <si>
    <t>APERTURA DEL CAPO</t>
  </si>
  <si>
    <t>CONTROL DE VELOCIDAD CRUCERO</t>
  </si>
  <si>
    <t>LLAVES CON MANDO DE DISTANCIA</t>
  </si>
  <si>
    <t>BLOQUE DE  RAESTRO</t>
  </si>
  <si>
    <t>ARRANQUE REMOTO DEL VEHICULO</t>
  </si>
  <si>
    <t>CERRADURA DE LAS PUERTAS</t>
  </si>
  <si>
    <t>BLOQUE AUTOMATICO DE PUERTAS</t>
  </si>
  <si>
    <t>PROTECCION DEL BLOQUEO</t>
  </si>
  <si>
    <t>BLOQUEO DE LA COLUMNA DE DIRECCION</t>
  </si>
  <si>
    <t>ESPEJOS CONVEXOS</t>
  </si>
  <si>
    <t>ESPEJOS RETROVISORES ELECTRICOS</t>
  </si>
  <si>
    <t>ESPEJOS RETROVISORES ABATIBLES</t>
  </si>
  <si>
    <t>ESPEJOS RETROVISORES CALEFACCION</t>
  </si>
  <si>
    <t>ESPEJO RETROVISOR INTERNO</t>
  </si>
  <si>
    <t>VENTAS</t>
  </si>
  <si>
    <t>ELEVA VIDRIOS ELECTRICO</t>
  </si>
  <si>
    <t>VENTANILLAS TRASERAS</t>
  </si>
  <si>
    <t>PARASOLES</t>
  </si>
  <si>
    <t>TECHO SOLAR</t>
  </si>
  <si>
    <t>CONTROL ELECTRONICO DE ESTABILIDAD</t>
  </si>
  <si>
    <t>DIFERENCIAL DE DESLISAMIENTO</t>
  </si>
  <si>
    <t>MEDIDOR DE TEMPERATURA</t>
  </si>
  <si>
    <t>LUCES DE POCISION Y DE ESTACIONAMIENTO</t>
  </si>
  <si>
    <t>LAMPARAS ALOGENAS</t>
  </si>
  <si>
    <t>TERCER LUZ DE FRENO</t>
  </si>
  <si>
    <t>SISTEMA DE REFRIGERACION</t>
  </si>
  <si>
    <t>SISTEMA DE PARADA/ARRANQUE</t>
  </si>
  <si>
    <t>SISTEMA ANTIBLOQUEO DE FRENO (ABS)</t>
  </si>
  <si>
    <t>AIRBAGS</t>
  </si>
  <si>
    <t>CONTROL DE DESCENSO</t>
  </si>
  <si>
    <t>ODOMETRO</t>
  </si>
  <si>
    <t>MEDIDOR DE PRESION DE ACEITE</t>
  </si>
  <si>
    <t>FILTRO DEPURADOR DE AIRE</t>
  </si>
  <si>
    <t>MEDIDOR DE COMBUSTIBLE</t>
  </si>
  <si>
    <t>MEDIDOR DE VOLTAJE</t>
  </si>
  <si>
    <t>LUZ INDICADORADE FALLA</t>
  </si>
  <si>
    <t>SISTEMA DE CONTROL DETRACCION</t>
  </si>
  <si>
    <t>FUSIBLE Y DISYUNTORES</t>
  </si>
  <si>
    <t>PARABRISAS</t>
  </si>
  <si>
    <t>VELOCIMETRO VOLTIMETRO</t>
  </si>
  <si>
    <t>ARRANQUE</t>
  </si>
  <si>
    <t>SENSOR TEMPERATURA DE TRASMICION</t>
  </si>
  <si>
    <t>FARO ANTNIEBLA DELANTEROS</t>
  </si>
  <si>
    <t>DEPOSITO DEL LIMPIA PARABRISAS</t>
  </si>
  <si>
    <t>DEPOSITO DE REFRIGERANTE DE MOTOR</t>
  </si>
  <si>
    <t xml:space="preserve">SENSOR ANTIBLOQUEO DE FRENOS (ABS) </t>
  </si>
  <si>
    <t>CAJA DE FUSIBLES COMPATIMIENTO DE MOTOR</t>
  </si>
  <si>
    <t>DEPOSITO DE LIQUIDO HIDRAULICO DE FRENOS</t>
  </si>
  <si>
    <t>DEPOSITO DE LIQUIDO HIDRAULICO DE DIRECCION</t>
  </si>
  <si>
    <t>LAMPARAS DE TECHO</t>
  </si>
  <si>
    <t>ILUMINACION DE LAS PUERTAS</t>
  </si>
  <si>
    <t>SENSOR DE ASISTENTE DE FRENADO</t>
  </si>
  <si>
    <t>CAMARAS DE RETROVISORES</t>
  </si>
  <si>
    <t>CAMARAS DE VICION (RVC)</t>
  </si>
  <si>
    <t>RADIO ESTEREO</t>
  </si>
  <si>
    <t>VALIZAS</t>
  </si>
  <si>
    <t>APOLLA CABEZAS</t>
  </si>
  <si>
    <t>ANTENAMULTIBANDAS</t>
  </si>
  <si>
    <t>CERRADURA DE PUERTAS</t>
  </si>
  <si>
    <t>AMORTIGUADORES</t>
  </si>
  <si>
    <t>DISCOS DE FRENO DELANTERO</t>
  </si>
  <si>
    <t>DISCOS DE FRENO TRASERO</t>
  </si>
  <si>
    <t>FITRO DE ACEITE</t>
  </si>
  <si>
    <t>FILTRO DE AIRE A/C</t>
  </si>
  <si>
    <t>BUJIAS</t>
  </si>
  <si>
    <t>ESCOBILLAS DEL LIMPIA PARABRISAS</t>
  </si>
  <si>
    <t>TAPON DE DRENADO CAJA DE TRASFERENCIA</t>
  </si>
  <si>
    <t>TAPON DE LLENADO CAJA DE TRANSFERENCIA</t>
  </si>
  <si>
    <t>MODULO DE CONTROL DE CARROCERIA</t>
  </si>
  <si>
    <t>MODULO DE ILUMINACION EXTERIOR</t>
  </si>
  <si>
    <t>DESEMPANADOR TRASERO</t>
  </si>
  <si>
    <t>LAVA PARAVRISAS DELANTERO</t>
  </si>
  <si>
    <t>INVERSOR DEL CC/CA</t>
  </si>
  <si>
    <t>MODULO DE CONTROL ELECTRONICO DEL FRENO</t>
  </si>
  <si>
    <t>BOCINA O PITO</t>
  </si>
  <si>
    <t>ESPEJOS CON LUS DE ESTACIONAMIENTO</t>
  </si>
  <si>
    <t>RADARES</t>
  </si>
  <si>
    <t>VENTILADOR DE ASIENTOS</t>
  </si>
  <si>
    <t>MOTOR DE EJE SECUNDARIO</t>
  </si>
  <si>
    <t>BOMBA AUXILIAR DE LA TRANSMISION</t>
  </si>
  <si>
    <t>EMBRAGUE DE AIRE ACONDICIONADO</t>
  </si>
  <si>
    <t>MODULO DE CONTROL DE LA CAJA DE TRASFERENCIA</t>
  </si>
  <si>
    <t>LUZ DE FRENO CENTRAL SUPERIOR</t>
  </si>
  <si>
    <t>SISTEMA DE AMORTIGUACION SEMIAUTOMATICA</t>
  </si>
  <si>
    <t>MOTOR DE ARRANQUE</t>
  </si>
  <si>
    <t>SENSOR DEL TREN MOTRIZ</t>
  </si>
  <si>
    <t>MOTOR DE REFRIGERACION IZQUIERDO</t>
  </si>
  <si>
    <t>PIÑON DE  ARRANQUE</t>
  </si>
  <si>
    <t>VENTILADOR DE REFRIGERACION</t>
  </si>
  <si>
    <t>MOTOR DE REFRIGERACION DERECHO INFERIOR</t>
  </si>
  <si>
    <t>MODULO DE CHASIS INTEGRDO</t>
  </si>
  <si>
    <t>MODULO DECONTROL DE MOTOR</t>
  </si>
  <si>
    <t>BOMBA DE RECOLECCION DE LA CABINA</t>
  </si>
  <si>
    <t>MODULO DEL AREA DEL TANQUE DE COMBUSTIBLE</t>
  </si>
  <si>
    <t>MODULO DE OBJETO FINAL/ASISTENTE DE ESTACIONAMIENTO</t>
  </si>
  <si>
    <t>ASIENTO ELECTRICO DEL ACOMPANANTE</t>
  </si>
  <si>
    <t>CONECTOR DE ENLACE DE DATOS</t>
  </si>
  <si>
    <t>CONTROL DE LA COMPUERTA TRASERA MULTIFUNCIONAL</t>
  </si>
  <si>
    <t>VENTANILLA DESLISANTE TRASERA</t>
  </si>
  <si>
    <t>MODULO DE MEMORIA DE ASIENTOS DELANTEROS</t>
  </si>
  <si>
    <t>PUERTA DE LADO DERECHO</t>
  </si>
  <si>
    <t>PUERTA DEL LADO IZQUIERDO</t>
  </si>
  <si>
    <t>MANDOS DE VOLANTE</t>
  </si>
  <si>
    <t>VOLANTE CALEFACCIONADO</t>
  </si>
  <si>
    <t>INTERRUCTOR DE ESTACIONAMIENTO ELECTRICO</t>
  </si>
  <si>
    <t>PLAQUETA DE LA PALANCA DE CAMBIOS</t>
  </si>
  <si>
    <t>TOMA CORRIENTE DE ALIMENTACION ACCESORIO</t>
  </si>
  <si>
    <t>RINES/18"</t>
  </si>
  <si>
    <t>LLANTAS 275/65 RIN 18"</t>
  </si>
  <si>
    <t>SENSORES DE PRECION DE AIRE</t>
  </si>
  <si>
    <t>PRETENCIONADOR ES DE LOS AIRBAG</t>
  </si>
  <si>
    <t>SENSOR DE OXIGENO</t>
  </si>
  <si>
    <t>LUCES PERIMETRALES</t>
  </si>
  <si>
    <t>BASE DE AMORTIGUADORES</t>
  </si>
  <si>
    <t>BUJES DE TIJERAS</t>
  </si>
  <si>
    <t>BUJES DE AMORTIGUADORES</t>
  </si>
  <si>
    <t>PLUMILLA DEL PARA BRISAS</t>
  </si>
  <si>
    <t>AXIALES</t>
  </si>
  <si>
    <t>ESPIRALES DELANTEROS Y TRASEROS</t>
  </si>
  <si>
    <t>PERSIANA DELANTERA</t>
  </si>
  <si>
    <t>WINCHER 12000 LB</t>
  </si>
  <si>
    <t>SOPORTE DE LA CAJA</t>
  </si>
  <si>
    <t>PROTECTOR DE CARTER</t>
  </si>
  <si>
    <t>GORROS DE VALVULAS</t>
  </si>
  <si>
    <t>CASQUETERIA</t>
  </si>
  <si>
    <t>IMPULSORES</t>
  </si>
  <si>
    <t>EXOSTO</t>
  </si>
  <si>
    <t>PLATON CABINADO</t>
  </si>
  <si>
    <t>CRUCETAS DE CARDAN</t>
  </si>
  <si>
    <t>KIT REPARACION DEL TURBO</t>
  </si>
  <si>
    <t>MINI BANS  BYD T3 MODELO 2023 PLACAS OVE 546 M- 13</t>
  </si>
  <si>
    <t>FAROLAS DELANTERAS</t>
  </si>
  <si>
    <t>BOMPER DELANTERO</t>
  </si>
  <si>
    <t>BOMPER TRASERO</t>
  </si>
  <si>
    <t>CAPO</t>
  </si>
  <si>
    <t>PARABRISA</t>
  </si>
  <si>
    <t>RETROVISORES</t>
  </si>
  <si>
    <t>DERECCIONALES DELANTERAS</t>
  </si>
  <si>
    <t>DIRECIONALESTRASERA</t>
  </si>
  <si>
    <t>DEPOSITO DE LIQUIDO DE FRENOS</t>
  </si>
  <si>
    <t>GUARDABARROS DELANTEROS</t>
  </si>
  <si>
    <t>POLVERAS</t>
  </si>
  <si>
    <t>EJES DELANTEROS</t>
  </si>
  <si>
    <t>LLANTAS 195/60R16</t>
  </si>
  <si>
    <t>RINES  16"</t>
  </si>
  <si>
    <t>PERNOS</t>
  </si>
  <si>
    <t>ESTOP TRASEROS</t>
  </si>
  <si>
    <t>PALANCA DE MARCHA</t>
  </si>
  <si>
    <t>SILLA CONDUCTRO</t>
  </si>
  <si>
    <t>SILLA PASAJERO</t>
  </si>
  <si>
    <t>MOTOR ELECTRICO</t>
  </si>
  <si>
    <t>MANIJA DE PUERTAS DELANTERAS</t>
  </si>
  <si>
    <t>MANIJA DE PUERTAS TRASERAS</t>
  </si>
  <si>
    <t>CAMARA DE REVERSA</t>
  </si>
  <si>
    <t>PANTALLA DE CAMARA</t>
  </si>
  <si>
    <t>MANDO DE DIRECCIONALES</t>
  </si>
  <si>
    <t>MANDO DE LUCES</t>
  </si>
  <si>
    <t>MANDO DE LIMPIAPARABRISAS</t>
  </si>
  <si>
    <t>ESPEJOS RETROVISORE DERECHO Y IZQ</t>
  </si>
  <si>
    <t>PUERTAS DELANTERAS IZQ Y DERECHA</t>
  </si>
  <si>
    <t>PUERTACORREDISA IZQ Y DERECHA</t>
  </si>
  <si>
    <t>PUETA TRASERA</t>
  </si>
  <si>
    <t>LUZ DE TECHO</t>
  </si>
  <si>
    <t>RODAMIENTOSDELANTEROS</t>
  </si>
  <si>
    <t>RODAMIENTOS TRASEROS</t>
  </si>
  <si>
    <t>VENTANILLAS ELECTRICAS</t>
  </si>
  <si>
    <t>BLOQUEO DE LA PISTOLA DE CARGA</t>
  </si>
  <si>
    <t>TAPA DE PUERTA DE CARGA</t>
  </si>
  <si>
    <t>AMORTIGUADORES DELANTEROS</t>
  </si>
  <si>
    <t>AMORTIGUADORES TRASEROS</t>
  </si>
  <si>
    <t>BARRA ESTABILIZADORA</t>
  </si>
  <si>
    <t>ALTERNADOR</t>
  </si>
  <si>
    <t>BATERIA FOTO VOLTAICA DE LITIO</t>
  </si>
  <si>
    <t>CABLE DE ALTO VOLTAJES NARANJAS</t>
  </si>
  <si>
    <t>VICERAS CON ESPEJO DE MAQUILLAJE</t>
  </si>
  <si>
    <t>LUZ DE MALETERO</t>
  </si>
  <si>
    <t>CONECTOR DECARGA USB</t>
  </si>
  <si>
    <t>PORTA VASOS</t>
  </si>
  <si>
    <t>RADIO FM AM</t>
  </si>
  <si>
    <t>SENSORES DE REVERSA</t>
  </si>
  <si>
    <t>ASIENTOS DELANTEROS</t>
  </si>
  <si>
    <t>LLAVE DE BLOQUEO CENTRAL</t>
  </si>
  <si>
    <t>SISTEMA FRENOS ABS</t>
  </si>
  <si>
    <t>AIRBAG DELANTEROS</t>
  </si>
  <si>
    <t>DEPOSITO DE LIQUIDO DE REFRIGERANTE ELECTRO MOTOR</t>
  </si>
  <si>
    <t>CINTURONES DELANTEROS</t>
  </si>
  <si>
    <t>BOTON DE ENCENDIDO Y APAGADO DEL VEHICULO</t>
  </si>
  <si>
    <t>MANIJA PUERTA TRASERA</t>
  </si>
  <si>
    <t>CERRADURA DE LA TAPA DE PUERTO DE CARGA</t>
  </si>
  <si>
    <t>CERRADURA DEL COMPARTIMIENTO DELANTERO</t>
  </si>
  <si>
    <t>REGILLAS DE LA SALIDA A/C</t>
  </si>
  <si>
    <t>EVILLA DE CINTURON DE SEGURIDAD</t>
  </si>
  <si>
    <t>SUSPENSIÓN DELANTERA</t>
  </si>
  <si>
    <t>SUSPENSIÓN TRASERA</t>
  </si>
  <si>
    <t>BATERIA 12 V</t>
  </si>
  <si>
    <t>PUERTO FIJO DE CARGA CON ACCESORIOS</t>
  </si>
  <si>
    <t>MODULO ABS</t>
  </si>
  <si>
    <t>CHAPA DE CAPO</t>
  </si>
  <si>
    <t>GUALLA DE CAPO</t>
  </si>
  <si>
    <t>VENTILADOR DOBLE DE A/C</t>
  </si>
  <si>
    <t>ESPIRALES DELANTEROS</t>
  </si>
  <si>
    <t>HOJAS DE RESORTE</t>
  </si>
  <si>
    <t>BUJES DE HOJAS DE RESORTE</t>
  </si>
  <si>
    <t>HONDA CBF- 150 MODELO 2015 PLACASZG- 05</t>
  </si>
  <si>
    <t>PISTON</t>
  </si>
  <si>
    <t>VIELA</t>
  </si>
  <si>
    <t>VALVULAS</t>
  </si>
  <si>
    <t>BOBINA DE ENCENDIDO</t>
  </si>
  <si>
    <t>BALINERA DE LA VIELA</t>
  </si>
  <si>
    <t>VALANCINES</t>
  </si>
  <si>
    <t>INYECTOR</t>
  </si>
  <si>
    <t>CILINDRO</t>
  </si>
  <si>
    <t>EJE DE CAMBIOS</t>
  </si>
  <si>
    <t>EJE DE TIJERA</t>
  </si>
  <si>
    <t>CADENA KIT ARRASTRE</t>
  </si>
  <si>
    <t>MANIGUETAS DE FRENO</t>
  </si>
  <si>
    <t>MANIGUETA DE CLOUHT</t>
  </si>
  <si>
    <t>GUAYA DE CLOUHT</t>
  </si>
  <si>
    <t>GUALLA DE FRENO</t>
  </si>
  <si>
    <t>MANDO DE DIRECCIONAL</t>
  </si>
  <si>
    <t>CARENAJE</t>
  </si>
  <si>
    <t>GUARDABARRO</t>
  </si>
  <si>
    <t>ESTOP TRASERO</t>
  </si>
  <si>
    <t>GUARDABARRO TRASERO</t>
  </si>
  <si>
    <t>MONOSHOT</t>
  </si>
  <si>
    <t>TUBO DE ESCAPE</t>
  </si>
  <si>
    <t>SOPORTE PRINCIPAL</t>
  </si>
  <si>
    <t>FRENO DE DISCO DELANTERO</t>
  </si>
  <si>
    <t>PASTILLAS</t>
  </si>
  <si>
    <t>MORDASA TRASERA Y DELANTERA</t>
  </si>
  <si>
    <t>BARRAS DELANTERSAS</t>
  </si>
  <si>
    <t>FAROLA DELANTERA</t>
  </si>
  <si>
    <t>RIN  DELANTERO -  RIN TRASERO</t>
  </si>
  <si>
    <t>RADIOS</t>
  </si>
  <si>
    <t>TACOMETRO</t>
  </si>
  <si>
    <t>SENSOR DE LUBRICACION</t>
  </si>
  <si>
    <t>SENSOR DE FRENO</t>
  </si>
  <si>
    <t>CALAPIE</t>
  </si>
  <si>
    <t>ASIENTO</t>
  </si>
  <si>
    <t>TAPON DE COMBUSTIBLE</t>
  </si>
  <si>
    <t>EMPUÑADURA DE ACELERADOR</t>
  </si>
  <si>
    <t>DEPOSITO DE LIQUIDO DE FRENO</t>
  </si>
  <si>
    <t>PROBADOR DE NIVEL DE ACEITE</t>
  </si>
  <si>
    <t>DEPOSITO DE LIQUIDO DE FRENO TRASERO</t>
  </si>
  <si>
    <t>CAJA DE FUSIBLE</t>
  </si>
  <si>
    <t>PORTA BULTOS TRASERO O PARRILLA</t>
  </si>
  <si>
    <t>TIJERA TRASERA</t>
  </si>
  <si>
    <t>ESPEJOS DERC Y IZQUI</t>
  </si>
  <si>
    <t>INTERUCTOR DE ENCENDIDO</t>
  </si>
  <si>
    <t>TAPA LATERAL IZQ Y DERECHA</t>
  </si>
  <si>
    <t>TAPON DE DRENAJE DE ACEITE</t>
  </si>
  <si>
    <t>LLANTA DELAN Y TRASER</t>
  </si>
  <si>
    <t>CABLE DE EMBRAGUE</t>
  </si>
  <si>
    <t>SEMI EJE DELANTERO</t>
  </si>
  <si>
    <t>TUERCA DE SOPORTE DEL EJE</t>
  </si>
  <si>
    <t>SENSOR DE VELOCIDAD</t>
  </si>
  <si>
    <t>TUERCA DE EJE TRASERO</t>
  </si>
  <si>
    <t>DIRECCIONALES DERECH Y IZQUI</t>
  </si>
  <si>
    <t>TIMON</t>
  </si>
  <si>
    <t>RETROBISORES IZQ Y DERECH</t>
  </si>
  <si>
    <t>KIT DE PINONES DE LA CAJA</t>
  </si>
  <si>
    <t>KIT DE PINONES DE MOTOR</t>
  </si>
  <si>
    <t>PRENSA DE  CLOUCHT</t>
  </si>
  <si>
    <t>CHASIS</t>
  </si>
  <si>
    <r>
      <rPr>
        <sz val="10"/>
        <rFont val="Tahoma"/>
        <family val="2"/>
      </rPr>
      <t>CUNAS DE
DIRECCION</t>
    </r>
  </si>
  <si>
    <r>
      <rPr>
        <sz val="10"/>
        <rFont val="Tahoma"/>
        <family val="2"/>
      </rPr>
      <t>TANQUE DE
COMBUSTIBLE</t>
    </r>
  </si>
  <si>
    <t>FRENO DE DISCO TRASERO</t>
  </si>
  <si>
    <t>HONDA XRE300 MODELO 2023 PLACA QTS 91G  M-  91</t>
  </si>
  <si>
    <t>HONDA XRE300 MODELO 2023 PLACA QTS 90G  M-90</t>
  </si>
  <si>
    <t>VALOR TOTAL</t>
  </si>
  <si>
    <t>CARLOS IVÁN MEJÍA ACEVEDO</t>
  </si>
  <si>
    <t xml:space="preserve">C.C. 8.211.060 de Medellín Representante Legal </t>
  </si>
  <si>
    <t>NIT 891.410.635-9</t>
  </si>
  <si>
    <t>CATERCOL S.A.</t>
  </si>
  <si>
    <t>VALORES IVA INCLUIDO-MONEDA COP</t>
  </si>
  <si>
    <t>PRECIOS CONTRATADOS 2025</t>
  </si>
  <si>
    <t>MEDIA PRECIOS 2026</t>
  </si>
  <si>
    <t>PRESUPUESTO MANTENIMIENTO VEHÍCULOS ADMINISTRATIVO</t>
  </si>
  <si>
    <t>FRENO DE AHOGO COMPLETO</t>
  </si>
  <si>
    <t>UN</t>
  </si>
  <si>
    <t>BANDAS DELANTERAS TIPO PESADO</t>
  </si>
  <si>
    <t>BANDAS TRASERAS TIPO PESADO</t>
  </si>
  <si>
    <t>REMACHADA BANDAS TIPO PESADO</t>
  </si>
  <si>
    <t>BRAZO PARA PLUMILLA</t>
  </si>
  <si>
    <t>PAR</t>
  </si>
  <si>
    <t>PLUMILLA 15"</t>
  </si>
  <si>
    <t>PLUMILLA 18"</t>
  </si>
  <si>
    <t>PLUMILLA 19"</t>
  </si>
  <si>
    <t>PLUMILLA 22"</t>
  </si>
  <si>
    <t>PILA BOMBA DE COMBUSTIBLE (CAMIONETA- AUTOMOVIL)</t>
  </si>
  <si>
    <t>BANDAS FRENO TRASERO</t>
  </si>
  <si>
    <t xml:space="preserve">REMACHADA BANDA FRENO TRASERO </t>
  </si>
  <si>
    <t xml:space="preserve">EXHOSTO </t>
  </si>
  <si>
    <t xml:space="preserve">REPARACION EXHOSTO </t>
  </si>
  <si>
    <t>SOPORTE EXHOSTO</t>
  </si>
  <si>
    <t>VENTILADOR</t>
  </si>
  <si>
    <t>BOMBA DE CLUCHT PRINCIPAL</t>
  </si>
  <si>
    <t>BOMBA DE CLUCTH AUXILIAR</t>
  </si>
  <si>
    <t>PASTILLAS PARA FRENO</t>
  </si>
  <si>
    <t xml:space="preserve">MORDAZAS </t>
  </si>
  <si>
    <t xml:space="preserve">EMPAQUETADURAS MORDAZAS </t>
  </si>
  <si>
    <t>GUAYA FRENO EMERGENCIA</t>
  </si>
  <si>
    <t>BOMBA DE FRENO</t>
  </si>
  <si>
    <t>DISCOS DE FRENO DMAX  - MAZDA B2200 - NISSAN URVAN</t>
  </si>
  <si>
    <t>DISCOS DE FRENO TOYOTA FORTUNER</t>
  </si>
  <si>
    <t>DISCOS DE FRENO TOYOTA HYLLUX</t>
  </si>
  <si>
    <t xml:space="preserve">DISCOS DE FRENO AMAROK </t>
  </si>
  <si>
    <t>DISCOS DE FRENO NISSAN FRONTIER</t>
  </si>
  <si>
    <t>DISCOS DE FRENO TRACKER - GRAND VITARA</t>
  </si>
  <si>
    <t>DISCOS DE FRENO TOYOTA COROLLA</t>
  </si>
  <si>
    <t>CALIPER</t>
  </si>
  <si>
    <t>POLEA DAMPER</t>
  </si>
  <si>
    <t xml:space="preserve">BOSTER FRENO </t>
  </si>
  <si>
    <t xml:space="preserve">SILICONA ULTRA GREY </t>
  </si>
  <si>
    <t xml:space="preserve">GRASA RODAMIENTOS </t>
  </si>
  <si>
    <t>LIBRA</t>
  </si>
  <si>
    <t>CABLES SISTEMA DE ALTA</t>
  </si>
  <si>
    <t>BOBINA DE IGNICION</t>
  </si>
  <si>
    <t xml:space="preserve">BALANCIN </t>
  </si>
  <si>
    <t>BARRA ESTABILIZADORA CAMIONETA</t>
  </si>
  <si>
    <t>TENSOR BARRA ESTABILIZADORA CAMIONETA</t>
  </si>
  <si>
    <t xml:space="preserve">MUÑECO BARRA ESTABILIZADORA </t>
  </si>
  <si>
    <t>HOJA PRINCIPAL (CAMIONETA)</t>
  </si>
  <si>
    <t>HOJA SEGUNDA DEVUELTA (CAMIONETA)</t>
  </si>
  <si>
    <t>CAMPANA (CAMIONETA)</t>
  </si>
  <si>
    <t>CTIFICADO DE CAMPANA</t>
  </si>
  <si>
    <t>ESPARRAGO PARA RUEDA (CAMIONETA - AUTOMOVIL)</t>
  </si>
  <si>
    <t>PERNO PARA RUEDA (CAMIONETA - AUTOMOVIL)</t>
  </si>
  <si>
    <t>TAPETES (CAMIONETA - AUTOMOVIL)</t>
  </si>
  <si>
    <t>CINTURON DE SEGURIDAD</t>
  </si>
  <si>
    <t>GUARDAPOLVO PALANCA DE CAMBIOS</t>
  </si>
  <si>
    <t xml:space="preserve">REPARACION CAJA DE DIRECCION </t>
  </si>
  <si>
    <t xml:space="preserve">REPARACION DE RADIADOR </t>
  </si>
  <si>
    <t>RADIADOR (CAMIONETA - AUTOMOVIL)</t>
  </si>
  <si>
    <t xml:space="preserve">TAPA RADIADOR </t>
  </si>
  <si>
    <t>MANGUERA RADIADOR</t>
  </si>
  <si>
    <t>LAVADO TANQUE DE COMBUSTIBLE</t>
  </si>
  <si>
    <t xml:space="preserve">LAVADO DE INYECTORES </t>
  </si>
  <si>
    <t>VIDRIO PANORAMICO DELATERO (CAMIONETA - AUTOMOVIL)</t>
  </si>
  <si>
    <t>VIDRIO LATERAL (CAMIONETA - AUTOMOVIL)</t>
  </si>
  <si>
    <t>VIDRIO PANORAMICO TRASERO (CAMIONETA - AUTOMOVIL)</t>
  </si>
  <si>
    <t>BLINDAJE VIDRIO LATERAL (CAMIONETA - AUTOMOVIL)</t>
  </si>
  <si>
    <t>CREMALLERA PUERTA</t>
  </si>
  <si>
    <t>BOMBILLO 1034 24V</t>
  </si>
  <si>
    <t>BOMBILLO AMARILLO 1141 24V</t>
  </si>
  <si>
    <t>BOMBILLO LED 4000 LUMENS 9004</t>
  </si>
  <si>
    <t>BOMBILLO 9007 100W</t>
  </si>
  <si>
    <t>BOMBILLO DE 12V</t>
  </si>
  <si>
    <t>BOMBILLO DE 24V</t>
  </si>
  <si>
    <t>BORNE BATERIA</t>
  </si>
  <si>
    <t>FUSIBLES 100A/32V</t>
  </si>
  <si>
    <t>PITO 12V</t>
  </si>
  <si>
    <t xml:space="preserve">TROMPO DE REVERSA </t>
  </si>
  <si>
    <t>FLASHER</t>
  </si>
  <si>
    <t>REPARACION SWICHE ELEVAVIDRIOS</t>
  </si>
  <si>
    <t>HR</t>
  </si>
  <si>
    <t>SCANNER (DIAGNOSTICO DE FALLA)</t>
  </si>
  <si>
    <t>RECTIFICACON CULATA (CAMIONETA - AUTOMOVIL)</t>
  </si>
  <si>
    <t xml:space="preserve">BUS JAC </t>
  </si>
  <si>
    <t xml:space="preserve">RETENEDOR RUEDA DELANTERA </t>
  </si>
  <si>
    <t xml:space="preserve">RETENEDOR RUEDA TRASERA </t>
  </si>
  <si>
    <t xml:space="preserve">VIDRIO PANORAMICO </t>
  </si>
  <si>
    <t xml:space="preserve">RETROVISOR DERECHO / IZQUIERDO </t>
  </si>
  <si>
    <t xml:space="preserve">FILTRO ACEITE </t>
  </si>
  <si>
    <t xml:space="preserve">FILTRO AIRE PRIMARIO </t>
  </si>
  <si>
    <t>FILTRO AIRE SECUNDARIO</t>
  </si>
  <si>
    <t xml:space="preserve">FILTRO TRAMPA </t>
  </si>
  <si>
    <t>FILTRO COMBUSTIBLE</t>
  </si>
  <si>
    <t>BUSETA NPR</t>
  </si>
  <si>
    <t>CHEVROLET CORSA</t>
  </si>
  <si>
    <t>VALVULAS DE ADMISION</t>
  </si>
  <si>
    <t>VALVULAS DE ESCAPE</t>
  </si>
  <si>
    <t>GORROS CULATA</t>
  </si>
  <si>
    <t>EMPAQUE CULATA</t>
  </si>
  <si>
    <t>GUIAS CULATA</t>
  </si>
  <si>
    <t>EMPAQUE MULTIPLE DE ADMISON</t>
  </si>
  <si>
    <t>KIT DE REPARTICION</t>
  </si>
  <si>
    <t>TAPAS DISTRIBUCCION</t>
  </si>
  <si>
    <t>EMPAQUE TAPA VALVULAS</t>
  </si>
  <si>
    <t>IMPULSADORES</t>
  </si>
  <si>
    <t>RETENEDOR EJE LEVAS</t>
  </si>
  <si>
    <t>RETENEDOR POLEA CIGÜEÑAL</t>
  </si>
  <si>
    <t>SENSOR MAP</t>
  </si>
  <si>
    <t>CHEVROLET DMAX</t>
  </si>
  <si>
    <t>BALANCIN</t>
  </si>
  <si>
    <t>CARPA</t>
  </si>
  <si>
    <t>CAUCHOS SISTEMA SUSPENSIÓN</t>
  </si>
  <si>
    <t>RETENEDOR DE RUEDA TRASERA / DELATERA</t>
  </si>
  <si>
    <t>RODAMIENTO RUEDA TRASERA / DELATERA</t>
  </si>
  <si>
    <t>TIJERA SUPERIOR</t>
  </si>
  <si>
    <t>BUJE TIJERA SUPERIOR</t>
  </si>
  <si>
    <t>GUARDAPOLVO EJE LADO RUEDA</t>
  </si>
  <si>
    <t xml:space="preserve">GUARDAPOLVO EJE LADO CAJA </t>
  </si>
  <si>
    <t xml:space="preserve">TORNILLO RUEDA LIBRE </t>
  </si>
  <si>
    <t xml:space="preserve">SOPORTE MOTOR </t>
  </si>
  <si>
    <t>BRAZO AXIAL</t>
  </si>
  <si>
    <t>MANGUERA BOMBA AUXILIAR EMBRAGUE</t>
  </si>
  <si>
    <t xml:space="preserve">KIT DE EMBRAGUE </t>
  </si>
  <si>
    <t xml:space="preserve">FAROLA DELANTERA </t>
  </si>
  <si>
    <t>STOP COMPLETO</t>
  </si>
  <si>
    <t>DIRECCIONAL COMPLETA</t>
  </si>
  <si>
    <t>RETROVISOR IZQUIERDO / DERECHO</t>
  </si>
  <si>
    <t>BOMBA INYECCION</t>
  </si>
  <si>
    <t>TURBO COMPRESOR</t>
  </si>
  <si>
    <t>SOPORTE CARDAN</t>
  </si>
  <si>
    <t>CRUCETA CARDAN</t>
  </si>
  <si>
    <t>SOPORTE CAJA</t>
  </si>
  <si>
    <t>CHEVROLET LUV 1600 / MAZDA B2600</t>
  </si>
  <si>
    <t>BUJE BALANCIN</t>
  </si>
  <si>
    <t>BOMBA DE COMBUSTIBLE</t>
  </si>
  <si>
    <t>CAUCHO DE EJE DELANTERO LADO CAJA</t>
  </si>
  <si>
    <t>CAUCHO DE EJE DELANTERO LADO RUEDA</t>
  </si>
  <si>
    <t>CORREA AIRE ACONDICIONADO</t>
  </si>
  <si>
    <t>RODAMIENTO RUEDA</t>
  </si>
  <si>
    <t>BRAZO ARTICULADO</t>
  </si>
  <si>
    <t>TIJERA INFERIOR</t>
  </si>
  <si>
    <t>BUJE TIJERA INFERIOR</t>
  </si>
  <si>
    <t>EMBRAGUE</t>
  </si>
  <si>
    <t xml:space="preserve">CRUCETA CARDAN </t>
  </si>
  <si>
    <t xml:space="preserve">SOPORTE CARDAN </t>
  </si>
  <si>
    <t>EMPAQUETADURA DE MOTOR</t>
  </si>
  <si>
    <t>CHEVROLET TRACKER CAPTIVA / SUZUKI GAND VITARA</t>
  </si>
  <si>
    <t>BOMBA COMBUSTIBLE</t>
  </si>
  <si>
    <t>CAUCHO EJE DELANTERO LADO CAJA</t>
  </si>
  <si>
    <t>CAUCHO EJE DELANTERO LADO RUEDA</t>
  </si>
  <si>
    <t>CORREA DIRECCION HIDRAULICA</t>
  </si>
  <si>
    <t>CORREA DISTRIBUCION</t>
  </si>
  <si>
    <t>RETENEDOR RUEDA DELANTERA</t>
  </si>
  <si>
    <t>RETENEDOR RUEDA TRASERA</t>
  </si>
  <si>
    <t>SOPORTE MOTOR</t>
  </si>
  <si>
    <t xml:space="preserve">RETENEDOR DE CIGÜEÑAL </t>
  </si>
  <si>
    <t>KIT DE REPARACION MOTOR</t>
  </si>
  <si>
    <t xml:space="preserve">EMPAQUETADURA MOTOR </t>
  </si>
  <si>
    <t xml:space="preserve">VOLSKWAGEN AMAROK 2,0 </t>
  </si>
  <si>
    <t>BALINERA CLUTCH</t>
  </si>
  <si>
    <t>BRAZO ARTICULADO INFERIOR</t>
  </si>
  <si>
    <t>BUJIA PRECALENTAMIENTO</t>
  </si>
  <si>
    <t>FILTRO DE CABINA</t>
  </si>
  <si>
    <t>CRUCETAS CARDAN</t>
  </si>
  <si>
    <t>TOYOTA COROLLA</t>
  </si>
  <si>
    <t>RETENEDOR CIGÜEÑAL</t>
  </si>
  <si>
    <t>DIRECCIONAL COMPLETO</t>
  </si>
  <si>
    <t>NISSAN URVAN (MICROBUS)</t>
  </si>
  <si>
    <t>PUNTAS EJES DELANTEROS SISTEMA 4X4</t>
  </si>
  <si>
    <t xml:space="preserve">RETENEDOR CIGÜEÑAL </t>
  </si>
  <si>
    <t>RETROVISOR DERECHO / IZQUIERDO</t>
  </si>
  <si>
    <t>SOPORTES MOTOR</t>
  </si>
  <si>
    <t>NISSAN FRONTIER (CAMIONETA)</t>
  </si>
  <si>
    <t>BOMBA COMBUSTIBLE (SISTEMA DE GASOLINA)</t>
  </si>
  <si>
    <t>TOYOTA HYLULUX (CAMIONETA)</t>
  </si>
  <si>
    <t>TOYOTA FORTUNER DIESEL</t>
  </si>
  <si>
    <t xml:space="preserve">INYECTOR </t>
  </si>
  <si>
    <t>SOPORTE SUSPENSION DELANTERA</t>
  </si>
  <si>
    <t>PUNTA EJE LADO RUEDA LR (TOYOTA) (EJE JUNTA EJE DERECHA)</t>
  </si>
  <si>
    <t>PUNTA EJE LADO CAJA LC</t>
  </si>
  <si>
    <t>TOYOTA FORTUNER GASOLINA</t>
  </si>
  <si>
    <t xml:space="preserve">KIT DE REPARTICION </t>
  </si>
  <si>
    <t>SOPORTE SUSPENSION DELANTERO</t>
  </si>
  <si>
    <t>ACEITES Y FILTROS</t>
  </si>
  <si>
    <t>ACEITE 15W40</t>
  </si>
  <si>
    <t>ACEITE SAE 50 - API CI-4</t>
  </si>
  <si>
    <t>ACEITE 10W30</t>
  </si>
  <si>
    <t>ACEITE CAJA VELOCIDADES 80W90</t>
  </si>
  <si>
    <t>ACEITE DE TRANSMISION 85W140</t>
  </si>
  <si>
    <t>ACEITE HIDRAULICO ISO 68</t>
  </si>
  <si>
    <t>GRASA PARA RODAMIENTO</t>
  </si>
  <si>
    <t>ACEITE DOS TIEMPOS API TC / JASO FC/</t>
  </si>
  <si>
    <t>LIQUIDO DE FRENOS</t>
  </si>
  <si>
    <t>FILTRO AGUA REF AW2010</t>
  </si>
  <si>
    <t>TRAMPA AGUA REF BF912</t>
  </si>
  <si>
    <t>FILTRO AIRE  INTERNO REF DA4265</t>
  </si>
  <si>
    <t>FILTRO AIRE  EXTERNO REF DA2265</t>
  </si>
  <si>
    <t>FILTRO COMBUSTIBLE REF LFP14</t>
  </si>
  <si>
    <t>FILTRO AIRE ACONDICIONADO REF 3839141C1</t>
  </si>
  <si>
    <t>FILTRO COMBUSTIBLE REF P550880</t>
  </si>
  <si>
    <t>FILTRO SEPARADOR DE AGUA REF 2514003C1</t>
  </si>
  <si>
    <t>FILTRO ACEITE MOTOR REF LF3970</t>
  </si>
  <si>
    <t>FILTRO AIRE PRINCIPAL REF P6351170</t>
  </si>
  <si>
    <t>FILTRO AIRE REF AIP-558</t>
  </si>
  <si>
    <t>FILTRO ACEITE MOTOR REF T16</t>
  </si>
  <si>
    <t>FILTRO ACEITE MOTOR D'MAX REF A4050</t>
  </si>
  <si>
    <t>FILTRO SEPARADOR DE AGUA  D'MAX REF FLP408</t>
  </si>
  <si>
    <t>FILTRO COMBUSTIBLE  D'MAX  REF 5876100110</t>
  </si>
  <si>
    <t>FILTRO  AIRE  D'MAX  REF DA2975</t>
  </si>
  <si>
    <t>FILTRO COMBUSTIBLE REF A4053SP</t>
  </si>
  <si>
    <t>FILTRO COMBUSTIBLE REF MF4054R</t>
  </si>
  <si>
    <t>FILTRO ACEITE MOTOR REF AD7041SP</t>
  </si>
  <si>
    <t>FILTRO  AIRE REF AD28775</t>
  </si>
  <si>
    <t>FILTRO ACEITE MOTOR REF A323</t>
  </si>
  <si>
    <t>FILTRO  AIRE REF AP3170</t>
  </si>
  <si>
    <t>FILTRO COMBUSTIBLE REF FLP323</t>
  </si>
  <si>
    <t>FILTRO COMBUSTIBLE REF ASR90TSP</t>
  </si>
  <si>
    <t>FILTRO COMBUSTIBLE REF FLP432</t>
  </si>
  <si>
    <t>FILTRO  AIRE REF DA2788</t>
  </si>
  <si>
    <t>FILTRO COMBUSTIBLE REF FF5078</t>
  </si>
  <si>
    <t>FILTRO COMBUSTIBLE REF FS19547</t>
  </si>
  <si>
    <t>FILTRO ACEITE MOTOR REF LF3883</t>
  </si>
  <si>
    <t>FILTRO ACEITE MOTOR DMAX GASOLINA REF A73</t>
  </si>
  <si>
    <t>FILTRO GASOLINA DMAX REF 16600- 00QAAN</t>
  </si>
  <si>
    <t>FILTRO AIRE DMAX GASOLINA REF AIP676</t>
  </si>
  <si>
    <t>FILTRO ACEITE MOTOR DMAX DIESEL MOD2015 REF 5876150000</t>
  </si>
  <si>
    <t>FILTRO COMBUSTIBLE DMAX MOD2015 DIESEL REF R3409132</t>
  </si>
  <si>
    <t>FILTRO AIRE DMAX MOD 2015 DIESEL REF AIP912</t>
  </si>
  <si>
    <t>LLANTAS</t>
  </si>
  <si>
    <t>255/70R16</t>
  </si>
  <si>
    <t>110/80R18 TRASERA</t>
  </si>
  <si>
    <t>80/90R21 DELANTERA</t>
  </si>
  <si>
    <t>185/60R14</t>
  </si>
  <si>
    <t>185/65R15</t>
  </si>
  <si>
    <t>205/70R15 CARGA 8L</t>
  </si>
  <si>
    <t>215/70R15</t>
  </si>
  <si>
    <t>235/60R16</t>
  </si>
  <si>
    <t>235/75R15</t>
  </si>
  <si>
    <t>265/65R17</t>
  </si>
  <si>
    <t>275/55R17</t>
  </si>
  <si>
    <t>295/80R22.5 DIRECCIONAL</t>
  </si>
  <si>
    <t>295/80R22.5 TRACCION</t>
  </si>
  <si>
    <t>215/75R17,5 DIRECCIONAL</t>
  </si>
  <si>
    <t>215/75R17,5 TRACCION</t>
  </si>
  <si>
    <t>RIN2180/90 TRASERA</t>
  </si>
  <si>
    <t>RIN4 10R18 DELANTERA</t>
  </si>
  <si>
    <t>SERVICIO DE MONTALLANTAS TIPO 1 (AUTOMOVILES Y CAMIONETAS)</t>
  </si>
  <si>
    <t>SERVICIO DE MONTALLANTAS TIPO 3 (BUSETA Y BUS)</t>
  </si>
  <si>
    <t>SERVICIO DE MONTALLANTAS TIPO 2 (CAMIONETAS Y MICRO BUS)</t>
  </si>
  <si>
    <t>SERVICIO DE ROTACION DE LLANTAS TIPO 1 (AUTOMOVILES Y CAMIONETAS)</t>
  </si>
  <si>
    <t>SERVICIO DE ROTACION DE LLANTAS TIPO 2 (BUS Y BUSETAS)</t>
  </si>
  <si>
    <t>MOTOCICLETAS</t>
  </si>
  <si>
    <t>BANDA TRASERA</t>
  </si>
  <si>
    <t>CAMPANA DE FRENO DELANTERA</t>
  </si>
  <si>
    <t>CAMPANA DE FRENO TRASERA</t>
  </si>
  <si>
    <t>COJIN</t>
  </si>
  <si>
    <t>DISCOS DE CLUTCH</t>
  </si>
  <si>
    <t>ESPEJOS</t>
  </si>
  <si>
    <t>KIT DE ARRASTRE</t>
  </si>
  <si>
    <t>PASTILLAS DELANTERAS</t>
  </si>
  <si>
    <t>RETENEDOR BARRA DELANTERA</t>
  </si>
  <si>
    <t>DIRECCIONALES</t>
  </si>
  <si>
    <t>STOP</t>
  </si>
  <si>
    <t>BOMBILLO</t>
  </si>
  <si>
    <t>DISCOS DE FRENO</t>
  </si>
  <si>
    <t>MANIGUETAS</t>
  </si>
  <si>
    <t>MONOSHOCK</t>
  </si>
  <si>
    <t>MANTENIMIENTO BARRAS DE SUSPENSIÓN TODO COSTO</t>
  </si>
  <si>
    <t>RIN DELANTERO</t>
  </si>
  <si>
    <t>RIN TRASERO</t>
  </si>
  <si>
    <t>ENRADIADA</t>
  </si>
  <si>
    <t>ACEITE MOTOR</t>
  </si>
  <si>
    <t>FILTRO ACEITE</t>
  </si>
  <si>
    <t>FILTRO AIRE</t>
  </si>
  <si>
    <t>SINCRONIZACION</t>
  </si>
  <si>
    <t>BUJIA</t>
  </si>
  <si>
    <t>LAVADO CARBURADOR</t>
  </si>
  <si>
    <t>CALAPIE TRASERO</t>
  </si>
  <si>
    <t>PATA DE APOYO A PISO</t>
  </si>
  <si>
    <t>TAPIZADA COJÍN</t>
  </si>
  <si>
    <t>GUAYA COMPLETA DE ACELERADOR</t>
  </si>
  <si>
    <t>GUAYA DE CLUTCH</t>
  </si>
  <si>
    <t>GUAYA DE FRENO DELANTERO</t>
  </si>
  <si>
    <t>GUAYA DE FRENO TRASERO</t>
  </si>
  <si>
    <t>LLANTA DELANTERA 275 R21</t>
  </si>
  <si>
    <t>LLANTA TRASERA 110/80R18</t>
  </si>
  <si>
    <t>EMPAQUE EXHOSTO</t>
  </si>
  <si>
    <t>REGULADOR DE CORRIENTE</t>
  </si>
  <si>
    <t>CARENAJE DELANTERO</t>
  </si>
  <si>
    <t>CAPUCHON BUJIA</t>
  </si>
  <si>
    <t>LISTADO DE SUMINISTROS</t>
  </si>
  <si>
    <t>REPUESTOS:  
VOLQUETAS INTERNATIONAL - VOLKSWAGEN - KODIAK</t>
  </si>
  <si>
    <t>ITEM</t>
  </si>
  <si>
    <t>Und</t>
  </si>
  <si>
    <t>ABRAZADERA INDUSTRIAL T519</t>
  </si>
  <si>
    <t>Un</t>
  </si>
  <si>
    <t>ABRAZADERA MOFLE 3"1/2</t>
  </si>
  <si>
    <t>ABRAZADERA MUELLE DELANTERA</t>
  </si>
  <si>
    <t>ABRAZADERA MUELLE TRASERA</t>
  </si>
  <si>
    <t>ABRAZADERA TANQUE DE COMBUSTIBLE</t>
  </si>
  <si>
    <t>ABRAZADERAS MANGUERAS INTERCOOLER</t>
  </si>
  <si>
    <t>ABRAZADERAS METALICAS PARA MANGUERA DE RADIADOR</t>
  </si>
  <si>
    <t>ACOPLE CARDAN SPEED</t>
  </si>
  <si>
    <t>ACOPLE MANGUERAS PERA BAJO</t>
  </si>
  <si>
    <t>ACOPLE RAPIDO PARA MANGUERA DE AIRE</t>
  </si>
  <si>
    <t>ANILLO BRONCE 1/4</t>
  </si>
  <si>
    <t>ANILLOS COMPRESOR DE AIRE (KIT)</t>
  </si>
  <si>
    <t>ARANDELA  DE AJUSTE TORRE BAJO</t>
  </si>
  <si>
    <t>ARANDELA BOCIN</t>
  </si>
  <si>
    <t>ARANDELA RETORNO INYECCION CAUCHO</t>
  </si>
  <si>
    <t>ARANDELA RUEDA TRASERA</t>
  </si>
  <si>
    <t>ASIENTOS DE VALVULAS DE ADMISION Y ESCAPE</t>
  </si>
  <si>
    <t>ASPA VENTILADOR</t>
  </si>
  <si>
    <t>BAJO DE AIRE</t>
  </si>
  <si>
    <t>BALANCIN GENERICO</t>
  </si>
  <si>
    <t>BALANCINES COMPLETOS</t>
  </si>
  <si>
    <t>BALIN CHEQUE VALVULA INTERNATIONAL</t>
  </si>
  <si>
    <t>BALINERA EJE PROPULSOR VOLANTE</t>
  </si>
  <si>
    <t>BALINERA POLEA COMPRESOR</t>
  </si>
  <si>
    <t>BALINERA PROPULSOR</t>
  </si>
  <si>
    <t>BALINERA SOPORTE FAN CLUTH</t>
  </si>
  <si>
    <t>BALINERA VOLANTE</t>
  </si>
  <si>
    <t>BANDA CAMPANAS DELANTERAS</t>
  </si>
  <si>
    <t>BANDA CAMPANAS TRASERAS</t>
  </si>
  <si>
    <t>BANDA DE FRENO DELANTERO (JUEGO)</t>
  </si>
  <si>
    <t>BANDA DE FRENO TRASERO (JUEGO)</t>
  </si>
  <si>
    <t>BARRA CORTA CAJA DE DIRECCION</t>
  </si>
  <si>
    <t>BARRA DE DIRECCION</t>
  </si>
  <si>
    <t>BASE DE RESORTE</t>
  </si>
  <si>
    <t>BASE FILTRO ITERNATIONAL DE AIRE CON EL SENSOR</t>
  </si>
  <si>
    <t>BASE HOUSEN SENCILLA</t>
  </si>
  <si>
    <t>BASE TERMOSTATICA</t>
  </si>
  <si>
    <t>BASE TUBO LUBRICACION TURBO</t>
  </si>
  <si>
    <t>BATERIA 31H-1100</t>
  </si>
  <si>
    <t>BENDIX</t>
  </si>
  <si>
    <t>BIELA CAJA DE DIRECCION</t>
  </si>
  <si>
    <t>BIELAS MOTOR</t>
  </si>
  <si>
    <t>BOBINA PARA INYECTOR</t>
  </si>
  <si>
    <t>BOCIN TRASERO</t>
  </si>
  <si>
    <t>BOMBA DE ACEITE MOTOR</t>
  </si>
  <si>
    <t>BOMBA DE TRANSFERENCIA</t>
  </si>
  <si>
    <t>BOMBA DIRECCION HIDRAULICA</t>
  </si>
  <si>
    <t>BOMBA HIDRAULICA DEL VOLCO</t>
  </si>
  <si>
    <t>BOMBA INCORPORADA GD CILINDRO DE AIRE</t>
  </si>
  <si>
    <t>BOMBONAS SUSPENSIÓN</t>
  </si>
  <si>
    <t xml:space="preserve">BORNE MARIPOSA </t>
  </si>
  <si>
    <t>BORNE TIPO PESADO</t>
  </si>
  <si>
    <t>BRAZOS PARA PLUMILLA</t>
  </si>
  <si>
    <t>BRONCES TRANSMISION  INTERNACIONAL</t>
  </si>
  <si>
    <t>BUJE RB</t>
  </si>
  <si>
    <t xml:space="preserve">BUJE TENSOR </t>
  </si>
  <si>
    <t>BUJES  AMORTIGUADORES DELANTEROS</t>
  </si>
  <si>
    <t>BUJES AMORTIGUADORES TRASEROS</t>
  </si>
  <si>
    <t>BUJES DE CAPOT</t>
  </si>
  <si>
    <t>BUJES DE LEVA</t>
  </si>
  <si>
    <t>BUJES DE MUELLES</t>
  </si>
  <si>
    <t>BUJES PASADORES GATO VOLCO</t>
  </si>
  <si>
    <t>BUJES PASADORES VOLCO</t>
  </si>
  <si>
    <t xml:space="preserve">CAMISAS COMPRESOR </t>
  </si>
  <si>
    <t>CAMISILLA CAUCHO LINEA DE INYECCION</t>
  </si>
  <si>
    <t>CAMPANAS FRENO DELANTERO</t>
  </si>
  <si>
    <t>CAMPANAS FRENO TRASERO</t>
  </si>
  <si>
    <t>CANASTA DE ESCUALIZACION TRANSMISION MERITOR MS/240 COMPLETA</t>
  </si>
  <si>
    <t>CAPSULA O CAMISA ESTRIADA</t>
  </si>
  <si>
    <t>CARCAZA TERMOSTATO</t>
  </si>
  <si>
    <t>CASQUETERIA DE BANCADA</t>
  </si>
  <si>
    <t>CASQUETERIA DE BIELA</t>
  </si>
  <si>
    <t>CAUCHOS TANQUE HIDRAULICO Y/O COMBUSTIBLE</t>
  </si>
  <si>
    <t>CHAPETA BALANCIN</t>
  </si>
  <si>
    <t>CINTURON  DE SEGURIDAD</t>
  </si>
  <si>
    <t>CODO RAP.OD-69 12*3/8 METALICO</t>
  </si>
  <si>
    <t>COLLARIN DE BANDAS</t>
  </si>
  <si>
    <t>CONO 3/4</t>
  </si>
  <si>
    <t>CORBATIN DE HOJAS TRASERAS</t>
  </si>
  <si>
    <t xml:space="preserve">CORREA ACCESORIOS </t>
  </si>
  <si>
    <t>CORREA AIRE ACONDIONADO</t>
  </si>
  <si>
    <t>CORREA DE 6 RK 1245</t>
  </si>
  <si>
    <t>CORREA DE DISTRIBUCION</t>
  </si>
  <si>
    <t xml:space="preserve">CORREAS PATINES </t>
  </si>
  <si>
    <t>CREMALLERA DE VOLANTE</t>
  </si>
  <si>
    <t>CRUCETA DIRECCION</t>
  </si>
  <si>
    <t>CUNA LATERAL 32210</t>
  </si>
  <si>
    <t>CUÑA HORQUILLA CAJA (BRONCES DEL SINCRONIZADOR DE CAJA)</t>
  </si>
  <si>
    <t>DEPOSITO AUXILIAR RADIADOR</t>
  </si>
  <si>
    <t>DEPOSITO TANQUE ACEITE DIRECCION</t>
  </si>
  <si>
    <t>DEPOSITO TANQUE REFRIGERANTE</t>
  </si>
  <si>
    <t>DIAFRAGMA RECAMARA FRENO TIPO 20</t>
  </si>
  <si>
    <t>DIAFRAGMA RECAMARA FRENO TIPO 30</t>
  </si>
  <si>
    <t>DIRECCIONAL SEMAFORO 12VGR</t>
  </si>
  <si>
    <t>DISCO CLUTCH</t>
  </si>
  <si>
    <t>EJE DE RUEDA TRASERA DE 1.04 x 41 ESTRIAS</t>
  </si>
  <si>
    <t>ELECTROVALVULA FRENO AHOGO</t>
  </si>
  <si>
    <t>ELEMENTOS BOMBA DE INYECCION</t>
  </si>
  <si>
    <t>EMPAQUE BOMBA DE ALTA</t>
  </si>
  <si>
    <t>EMPAQUE CULATA COMPRESOR</t>
  </si>
  <si>
    <t>EMPAQUE CULATA MOTOR</t>
  </si>
  <si>
    <t>EMPAQUE EJES</t>
  </si>
  <si>
    <t>EMPAQUE FRENO DE AHOGO</t>
  </si>
  <si>
    <t xml:space="preserve">EMPAQUE GALERIA ACEITE </t>
  </si>
  <si>
    <t>EMPAQUE INFERIOR COMPRESOR</t>
  </si>
  <si>
    <t xml:space="preserve">EMPAQUE MULTIPLE ADMISION </t>
  </si>
  <si>
    <t>EMPAQUE REPARTICION COMPLETA</t>
  </si>
  <si>
    <t>EMPAQUE TAPA BOMBA DE DIRECCION</t>
  </si>
  <si>
    <t>EMPAQUE TAPA VALVULA</t>
  </si>
  <si>
    <t>EMPAQUE TIPO CARNAZA 8 HUECOS</t>
  </si>
  <si>
    <t>EMPAQUE TOMA FUERZA</t>
  </si>
  <si>
    <t>EMPAQUE VALVULAR</t>
  </si>
  <si>
    <t>EMPAQUEDADURA VALVULAS RELAY FRENO</t>
  </si>
  <si>
    <t>EMPAQUES DE COMPRESOR</t>
  </si>
  <si>
    <t>EMPAQUETADURA BOMBA HIDRAULICA DIRECCION</t>
  </si>
  <si>
    <t>EMPAQUETADURA CAJA DE DIRECCION</t>
  </si>
  <si>
    <t>EMPAQUETADURA DE BOMBA DE FRENO</t>
  </si>
  <si>
    <t>EMPAQUETADURA DEL COMPRESOR DE AIRE</t>
  </si>
  <si>
    <t>EMPAQUETADURA ENFRIADOR DE ACEITE</t>
  </si>
  <si>
    <t xml:space="preserve">EMPAQUETADURA GATO VOLCO TELESCOPIO </t>
  </si>
  <si>
    <t>EMPAQUETADURA INFERIOR DE MOTOR</t>
  </si>
  <si>
    <t>EMPAQUETADURA MULTIPLE DE ESCAPE</t>
  </si>
  <si>
    <t>EMPAQUETADURA SUPERIOR DE MOTOR</t>
  </si>
  <si>
    <t>EMPAQUETADURA TURBO</t>
  </si>
  <si>
    <t>ENFOCADOR RADIADOR</t>
  </si>
  <si>
    <t>ESPARRAGO 13/16</t>
  </si>
  <si>
    <t>ESPARRAGO 3/4</t>
  </si>
  <si>
    <t>ESPARRAGO MIXTO 3/8</t>
  </si>
  <si>
    <t>ESPEJO MEDIA LUNA</t>
  </si>
  <si>
    <t>ESPEJO PRINCIPAL  INTER 4300</t>
  </si>
  <si>
    <t>ESPEJO RETROVISOR GRANDE</t>
  </si>
  <si>
    <t>ESPEJO RETROVISOR PEQUEÑO</t>
  </si>
  <si>
    <t>ESPIGA CARDAN</t>
  </si>
  <si>
    <t xml:space="preserve">ESTABILIZADOR CORRIENTE </t>
  </si>
  <si>
    <t>ESTRIBOS</t>
  </si>
  <si>
    <t xml:space="preserve">EXHOSTO ACORDEON INTERNATIONAL </t>
  </si>
  <si>
    <t>FAN CLUTCH TERMICO</t>
  </si>
  <si>
    <t>FLOTADOR TANQUE COMBUSTIBLE</t>
  </si>
  <si>
    <t xml:space="preserve">FRENO DE AHOGO </t>
  </si>
  <si>
    <t xml:space="preserve">GRAPA CUADRADA  </t>
  </si>
  <si>
    <t>GRAPA O ABRAZADERA MUELLE</t>
  </si>
  <si>
    <t>GRIFO RADIADOR 1/8</t>
  </si>
  <si>
    <t>GUARDA POLVOS DELANTEROS RUEDAS TRASERAS</t>
  </si>
  <si>
    <t>GUARDA POLVOS TRASEROS RUEDAS TRASERAS</t>
  </si>
  <si>
    <t xml:space="preserve">GUARDAPOLVO BAJO </t>
  </si>
  <si>
    <t>GUAYA CONTROL VOLCO</t>
  </si>
  <si>
    <t>GUAYA DE APAGADOR</t>
  </si>
  <si>
    <t>GUAYA TOMAFUERZA</t>
  </si>
  <si>
    <t>GUIAS DE VALVULAS DE ADMISION Y ESCAPE</t>
  </si>
  <si>
    <t>GUAYAS CAPOT VOLQUETA INTER</t>
  </si>
  <si>
    <t>HOJA CUARTA DELANTERA</t>
  </si>
  <si>
    <t>HOJA CUARTA TRASERA</t>
  </si>
  <si>
    <t>HOJA PRINCIPAL DELANTERA</t>
  </si>
  <si>
    <t>HOJA PRINCIPAL TRASERA</t>
  </si>
  <si>
    <t>HOJA QUINTA DELANTERA</t>
  </si>
  <si>
    <t>HOJA SEGUNDA DE VUELTA DELANTERA</t>
  </si>
  <si>
    <t>HOJA SEGUNDA DE VUELTA TRASERA</t>
  </si>
  <si>
    <t>HOJA TERCERA DELANTERA</t>
  </si>
  <si>
    <t>HOJA TERCERA TRASERA</t>
  </si>
  <si>
    <t>IMPULSADORES DE VALVULAS</t>
  </si>
  <si>
    <t>INTERCOOLER</t>
  </si>
  <si>
    <t>INYECTOR COMBUSTIBLE</t>
  </si>
  <si>
    <t>INYECTOR MOTOR</t>
  </si>
  <si>
    <t>JUEGO AMORTIGUADORES DELANTEROS</t>
  </si>
  <si>
    <t>JUEGO AMORTIGUADORES TRASEROS</t>
  </si>
  <si>
    <t>JUEGO CAMISA COMPRESOR</t>
  </si>
  <si>
    <t>JUEGO CASQUETES COMPRESOR</t>
  </si>
  <si>
    <t>JUEGO DE ANILLO MOTOR</t>
  </si>
  <si>
    <t>JUEGO DE BASES</t>
  </si>
  <si>
    <t>JUEGO DE SPLINDERS</t>
  </si>
  <si>
    <t>JUEGO PLUMILLAS</t>
  </si>
  <si>
    <t>KIT BALINERA /CUNA DIFERENCIAL (SET 361)/ MS241</t>
  </si>
  <si>
    <t>KIT BOMBA ALTA SUPERIOR</t>
  </si>
  <si>
    <t>KIT CARDAN</t>
  </si>
  <si>
    <t>KIT CLUTCH</t>
  </si>
  <si>
    <t>KIT EMPAQUETADURA BOMBA DE INYECCION</t>
  </si>
  <si>
    <t>KIT EMPAQUETADURA BOMBA FRENO</t>
  </si>
  <si>
    <t>KIT EMPAQUETADURA SINFÍN</t>
  </si>
  <si>
    <t>KIT FAN CLUTCH INTER</t>
  </si>
  <si>
    <t>KIT FAN CLUTCH VOLSKWAGEN</t>
  </si>
  <si>
    <t>KIT MARCO RADIADOR DERECHO</t>
  </si>
  <si>
    <t>KIT MARCO RADIADOR IZQUIERDO</t>
  </si>
  <si>
    <t>KIT ORING INYECTOR</t>
  </si>
  <si>
    <t>KIT REPARACION MOTOR</t>
  </si>
  <si>
    <t>KIT RODAJAS Y RESORTES ZAPATA</t>
  </si>
  <si>
    <t>KIT SATELITES Y PLANETARIOS MERITOR MS240</t>
  </si>
  <si>
    <t>KIT SOPORTE MOTOR DELANTERO</t>
  </si>
  <si>
    <t>KIT SPEED Y CORONA 9x41</t>
  </si>
  <si>
    <t>KIT SUICHE PRESION AIRE N/O</t>
  </si>
  <si>
    <t>KIT SUPERIOR MARCO RADIADOR 4300</t>
  </si>
  <si>
    <t>KIT TAPA FRONTAL</t>
  </si>
  <si>
    <t>KIT TOBERA INYECTOR</t>
  </si>
  <si>
    <t>KIT VALVULA INYECTOR</t>
  </si>
  <si>
    <t>LAMINA DE ESPEJOS PLANAS</t>
  </si>
  <si>
    <t>LAMINA ESPEJO CURVA ALTA # 5 42-22</t>
  </si>
  <si>
    <t>MANGUERA ACOPLADA DE HXH</t>
  </si>
  <si>
    <t>MANGUERA AIRE 1/4" X 30</t>
  </si>
  <si>
    <t>MANGUERA AIRE RECAMARAS FRENOS DELANTERAS</t>
  </si>
  <si>
    <t>MANGUERA AIRE RECAMARAS FRENOS TRASEROS</t>
  </si>
  <si>
    <t>MANGUERA BOMBA ALTA PRESION</t>
  </si>
  <si>
    <t>MANGUERA BOMBA DE ALTA</t>
  </si>
  <si>
    <t xml:space="preserve">MANGUERA COMPRESOR </t>
  </si>
  <si>
    <t>MANGUERA DE AIRE DE FRENOS</t>
  </si>
  <si>
    <t>MANGUERA DE LUBRICACION</t>
  </si>
  <si>
    <t>MANGUERA DE PRESION ACEITE DE MOTOR (MALLA)</t>
  </si>
  <si>
    <t>MANGUERA DE PRESION ACEITE DEL COMPRESOR DE AIRE</t>
  </si>
  <si>
    <t>MANGUERA ESPIRAL CABINA CPTA</t>
  </si>
  <si>
    <t>MANGUERA GRAFADA SISTEMA HIDRAULICO</t>
  </si>
  <si>
    <t>MANGUERA HIDRAULICA CAJA DIRECCION</t>
  </si>
  <si>
    <t>MANGUERA INFERIOR RADIADOR</t>
  </si>
  <si>
    <t>MANGUERA INTERCOOLER</t>
  </si>
  <si>
    <t>MANGUERA LUBRICACION COMPRESOR</t>
  </si>
  <si>
    <t>MANGUERA PERA BAJO</t>
  </si>
  <si>
    <t>MANGUERA SUPERIOR RADIADOR</t>
  </si>
  <si>
    <t>MOTOR ARRANQUE</t>
  </si>
  <si>
    <t>MUELLE COMPLETO TRASERO INTER</t>
  </si>
  <si>
    <t>MUELLE COMPLETO TRASERO VOLSKWAGEN</t>
  </si>
  <si>
    <t>OREJAS DE CARDAN</t>
  </si>
  <si>
    <t>ORING BASE INFERIOR COMPRESOR</t>
  </si>
  <si>
    <t>ORING COMPRESOR O BOMBA INYECCION</t>
  </si>
  <si>
    <t>ORING TAPA COMPRESOR</t>
  </si>
  <si>
    <t>PASADOR CENTRO MUELLE</t>
  </si>
  <si>
    <t>PASADOR RODAJAS</t>
  </si>
  <si>
    <t>PASADORES DE PUNTA</t>
  </si>
  <si>
    <t>PASADORES GATO VOLCO</t>
  </si>
  <si>
    <t>PASADORES VOLCO</t>
  </si>
  <si>
    <t>PISTON DE MOTOR</t>
  </si>
  <si>
    <t>PISTONES COMPRESOR 010</t>
  </si>
  <si>
    <t>PITOS REVERSA 12V</t>
  </si>
  <si>
    <t>PORTA ESCOBILLA</t>
  </si>
  <si>
    <t>RACOR  B56</t>
  </si>
  <si>
    <t>RACOR  MINI 28</t>
  </si>
  <si>
    <t>RACOR B55</t>
  </si>
  <si>
    <t>RACOR B58</t>
  </si>
  <si>
    <t>RACOR DE 1 PULG</t>
  </si>
  <si>
    <t>RACOR PRESTOLOCK 1/4*1/8 CODO 90</t>
  </si>
  <si>
    <t>RADIADOR INTERCOOLER</t>
  </si>
  <si>
    <t>RADIADOR MOTOR</t>
  </si>
  <si>
    <t xml:space="preserve">RATCHE FRENO RECAMARA </t>
  </si>
  <si>
    <t>RECAMARA DE AIRE FRENO DELANTERO</t>
  </si>
  <si>
    <t>RECAMARA DE AIRE FRENO TRASERO</t>
  </si>
  <si>
    <t>RECTO RAP OD 68 1/4*1/8</t>
  </si>
  <si>
    <t>REFUERZO P MANG PFT 1/4 HE</t>
  </si>
  <si>
    <t>REGULADOR GR540</t>
  </si>
  <si>
    <t>REMACHADA DE BANDAS DE FRENO  TRASERA (JUEGO)</t>
  </si>
  <si>
    <t>REMACHADA DE BANDAS DE FRENO DELANTERAS (JUEGO)</t>
  </si>
  <si>
    <t>RESORTE CAUCHO AUXILIAR SUSPENSION 4300</t>
  </si>
  <si>
    <t>RESORTE CAUCHO AUXILIAR SUSPENSION KODIAK</t>
  </si>
  <si>
    <t>RESORTES DE VALVULAS DE ADMISION Y ESCAPE</t>
  </si>
  <si>
    <t>RESORTES ZAPATAS FRENO DELANTERO</t>
  </si>
  <si>
    <t>RESORTES ZAPATAS FRENO TRASERO</t>
  </si>
  <si>
    <t>RETEN ACEITE LEVA</t>
  </si>
  <si>
    <t>RETEN CAJA PARTE TRASERA</t>
  </si>
  <si>
    <t>RETEN CIGÜEÑAL DELANTERO</t>
  </si>
  <si>
    <t>RETEN CIGÜEÑAL TRASERO</t>
  </si>
  <si>
    <t>RETEN POLEA CIGÜEÑAL</t>
  </si>
  <si>
    <t>RETEN PROPULSOR</t>
  </si>
  <si>
    <t>RETEN RUEDA DELANTERA</t>
  </si>
  <si>
    <t>RETEN RUEDA TRASERA</t>
  </si>
  <si>
    <t>RETEN SNA 88,9</t>
  </si>
  <si>
    <t xml:space="preserve">RETEN TOMA FUERZA </t>
  </si>
  <si>
    <t>RETENEDOR BASTIDOR</t>
  </si>
  <si>
    <t>RETENEDOR TRANSMISION</t>
  </si>
  <si>
    <t>RETORNOS LEVAS</t>
  </si>
  <si>
    <t xml:space="preserve">RODAJAS DE FRENO </t>
  </si>
  <si>
    <t>RODAMIENTO ALTERNADOR</t>
  </si>
  <si>
    <t>RODAMIENTO EXTERNO SPEED</t>
  </si>
  <si>
    <t>RODAMIENTO INTERNO SPEED</t>
  </si>
  <si>
    <t>RODAMIENTO PATIN TENSOR</t>
  </si>
  <si>
    <t>RODAMIENTO PILOTO SPEED</t>
  </si>
  <si>
    <t>RODAMIENTOS RUEDA DELANTERA EXTERNO</t>
  </si>
  <si>
    <t>RODAMIENTOS RUEDA DELANTERA INTERNO</t>
  </si>
  <si>
    <t>RODILLO 3782/20KML</t>
  </si>
  <si>
    <t>RODILLO BOCIN EXTERNO TRASERA</t>
  </si>
  <si>
    <t>RODILLO BOCIN INTERNO TRASERA</t>
  </si>
  <si>
    <t>RODILLO HM212049</t>
  </si>
  <si>
    <t>RODILLO KOYO SET 3782</t>
  </si>
  <si>
    <t xml:space="preserve">RODILLO PILOTO </t>
  </si>
  <si>
    <t>RODILLO PROPULSOR</t>
  </si>
  <si>
    <t>RODILLO TREN FIJO O PROPULSOR</t>
  </si>
  <si>
    <t>SEDIMENTADOR BOMBIL FILTRO COMBUSTIBLE</t>
  </si>
  <si>
    <t>SEGURO CAPOT COMPLETO KENWORTH</t>
  </si>
  <si>
    <t>SELENOIDE</t>
  </si>
  <si>
    <t>SELLO DE INYECTORES COMPLETO</t>
  </si>
  <si>
    <t>SENSOR ABS</t>
  </si>
  <si>
    <t>SENSOR CMP</t>
  </si>
  <si>
    <t>SENSOR CORREA AIRE AA</t>
  </si>
  <si>
    <t>SENSOR DE POSICION DE CIGÜEÑAL</t>
  </si>
  <si>
    <t>SENSOR DE PRESION DEL TURBO</t>
  </si>
  <si>
    <t xml:space="preserve">SENSOR DE TEMPERATURA </t>
  </si>
  <si>
    <t>SENSOR ELECTROVALVULA</t>
  </si>
  <si>
    <t>SENSOR ICP INTERNATIONAL</t>
  </si>
  <si>
    <t>SENSOR IPR</t>
  </si>
  <si>
    <t>SENSOR NIVEL AGUA</t>
  </si>
  <si>
    <t>SENSOR POSICION EJE DE LEVAS (CMP)</t>
  </si>
  <si>
    <t xml:space="preserve">SENSOR PRESION DE ACEITE EOP </t>
  </si>
  <si>
    <t>SENSOR TEMPERATURA DEL ACEITE EOT</t>
  </si>
  <si>
    <t>SENSOR VELOCIMETRO</t>
  </si>
  <si>
    <t>SINCRONIZADOR</t>
  </si>
  <si>
    <t>SOPORTE (ZAPA) DELANTERO MUELLE DELANTERO</t>
  </si>
  <si>
    <t>SOPORTE (ZAPA) DELANTERO MUELLE TRASERO</t>
  </si>
  <si>
    <t>SOPORTE (ZAPA) TRASERO MUELLE DELANTERO</t>
  </si>
  <si>
    <t>SOPORTE (ZAPA) TRASERO MUELLE TRASERO</t>
  </si>
  <si>
    <t>SOPORTE BASE DEL FILTRO DEL AIRE</t>
  </si>
  <si>
    <t>SOPORTE CAJA DE VELOCIDADES</t>
  </si>
  <si>
    <t>SOPORTE CARDAN COMPLETO</t>
  </si>
  <si>
    <t>SOPORTE DE CABINA VOLSKWAGEN (JUEGO)</t>
  </si>
  <si>
    <t>SOPORTE INFERIOR DE RADIADOR 4300</t>
  </si>
  <si>
    <t>SOPORTE MOTOR TRASERO</t>
  </si>
  <si>
    <t>SOPORTE RADIADOR</t>
  </si>
  <si>
    <t>STOP TRASEROS</t>
  </si>
  <si>
    <t>SWITCHE DE PRESION DE FRENO</t>
  </si>
  <si>
    <t>SWITCHE ENCENDIDO MOTOR</t>
  </si>
  <si>
    <t>TAPA DE REPARTICION</t>
  </si>
  <si>
    <t>TAPA DEPOSITO PLASTICA</t>
  </si>
  <si>
    <t>TAPA DEPOSITO TANQUE ACEITE DIRECCION</t>
  </si>
  <si>
    <t>TAPA DEPOSITO TANQUE REFRIGERANTE</t>
  </si>
  <si>
    <t>TAPA RADIADOR</t>
  </si>
  <si>
    <t>TAPA REPARTICION FRONTAL</t>
  </si>
  <si>
    <t>TAPETES PISO CABINA</t>
  </si>
  <si>
    <t>TAPON CARTER MOTOR</t>
  </si>
  <si>
    <t>TAPON GATO VOLCO</t>
  </si>
  <si>
    <t>TENSOR ALTERNADOR-AA</t>
  </si>
  <si>
    <t>TENSOR CORREA AIRE AA</t>
  </si>
  <si>
    <t>TENSOR CORREA CON BALINERAS SIN POLEA</t>
  </si>
  <si>
    <t>TENSOR CORREA DISTRIBUCIÓN</t>
  </si>
  <si>
    <t>TERMINAL DIRECCION LH</t>
  </si>
  <si>
    <t>TERMINAL DIRECCIONAL RH</t>
  </si>
  <si>
    <t>TERMINALES BARRA DE DIRECCION INTERNATIONAL</t>
  </si>
  <si>
    <t>TERMINALES VARILLA CLUTH</t>
  </si>
  <si>
    <t>TLLO HEX G8 RO 1/4*1 1/2</t>
  </si>
  <si>
    <t>TOMA FUERZA</t>
  </si>
  <si>
    <t>TOPE CONTRA MUELLE</t>
  </si>
  <si>
    <t>TOPE MUELLE AUXILIAR</t>
  </si>
  <si>
    <t>TORNILLO CENTRAL 1/2X12</t>
  </si>
  <si>
    <t xml:space="preserve">TORNILLOS VARIOS </t>
  </si>
  <si>
    <t xml:space="preserve">TORRE BAJO TRANSMISION </t>
  </si>
  <si>
    <t>TROMPO DE FRENO</t>
  </si>
  <si>
    <t>TROMPO DE LUBRICACIÓN</t>
  </si>
  <si>
    <t>TROMPO FAN CLUTCH AIRE</t>
  </si>
  <si>
    <t>TROMPO FAN CLUTCH TERMICO</t>
  </si>
  <si>
    <t>TROMPO REVERSA 2015</t>
  </si>
  <si>
    <t>TROMPO REVERSA MODELO 2007</t>
  </si>
  <si>
    <t>TUBO ACEITE ENFRIADOR</t>
  </si>
  <si>
    <t xml:space="preserve">TUBO ESCAPE </t>
  </si>
  <si>
    <t>TUBO EXOSTO DE ACORDEON</t>
  </si>
  <si>
    <t>TUBO SUPERIOR EXOSTO</t>
  </si>
  <si>
    <t>TURBO CARGADOR INTERNATIONAL</t>
  </si>
  <si>
    <t>MUERTO CABINA</t>
  </si>
  <si>
    <t>VALVULA CABINA CONTROL VOLCO</t>
  </si>
  <si>
    <t>VALVULA DE ADMISION Y ESCAPE</t>
  </si>
  <si>
    <t>VALVULA DE BOTON CON ACCESORIOS</t>
  </si>
  <si>
    <t>VALVULA DRENAJE</t>
  </si>
  <si>
    <t xml:space="preserve">VALVULA FRENO </t>
  </si>
  <si>
    <t>VALVULA FRENO AHOGO</t>
  </si>
  <si>
    <t>VALVULA FRENO DE EMERGENCIA</t>
  </si>
  <si>
    <t>VALVULA PEDAL FRENO AIRE</t>
  </si>
  <si>
    <t>VALVULA PP1</t>
  </si>
  <si>
    <t>VALVULA PRINCIPAL FRENO AIRE</t>
  </si>
  <si>
    <t>VALVULA REGULADORA DE PRESION (IPR)</t>
  </si>
  <si>
    <t>VALVULA REGULADORA SOLENOIDE</t>
  </si>
  <si>
    <t>VALVULA REPARTIDORA TRASERA FRENO AIRE</t>
  </si>
  <si>
    <t xml:space="preserve">VALVULA RETORNO </t>
  </si>
  <si>
    <t>VALVULA SELECTOR MULTIPLICADOR DE POTENCIA (PERA BAJO)</t>
  </si>
  <si>
    <t>VALVULA SELENOIDE FAN DRIVE</t>
  </si>
  <si>
    <t>VALVULA TOMAFUERZA</t>
  </si>
  <si>
    <t>VARILLA CLUTCH</t>
  </si>
  <si>
    <t xml:space="preserve">VARILLA CONTROL CAMBIOS </t>
  </si>
  <si>
    <t>VENTILADOR MOTOR</t>
  </si>
  <si>
    <t>VIELETA DE BOMBA DE DIRECCIÓN</t>
  </si>
  <si>
    <t xml:space="preserve">VOLANTE MOTOR </t>
  </si>
  <si>
    <t>YOKE DE DIRECCION</t>
  </si>
  <si>
    <t>YUGO DE CARDAN</t>
  </si>
  <si>
    <t>ZAPATA FRENO TIPO PESADO</t>
  </si>
  <si>
    <t>SERVICIOS: 
VOLQUETAS INTERNATIONAL - VOLKSWAGEN - KODIAK</t>
  </si>
  <si>
    <t>CALIBRACION BOMBA DE INYECCION</t>
  </si>
  <si>
    <t>CALIBRACION DE INYECTORES</t>
  </si>
  <si>
    <t>CALIBRACION VALVULAS</t>
  </si>
  <si>
    <t>MANO DE OBRA AIRE ACONDICIONADO</t>
  </si>
  <si>
    <t>MANO DE OBRA ELECTRICA</t>
  </si>
  <si>
    <t>MANO DE OBRA HIDRAULICA</t>
  </si>
  <si>
    <t>MANO DE OBRA MECANICA</t>
  </si>
  <si>
    <t>MANO DE OBRA MECATRONICA</t>
  </si>
  <si>
    <t>MANO DE OBRA SISTEMA DE FRENOS</t>
  </si>
  <si>
    <t>MANO DE OBRA SISTEMA DE SUSPENSION</t>
  </si>
  <si>
    <t>RECTIFICADA BLOQUE MOTOR</t>
  </si>
  <si>
    <t>RECTIFICADA CIGÜEÑAL</t>
  </si>
  <si>
    <t>REPARACION MOTOR DE ARRANQUE</t>
  </si>
  <si>
    <t xml:space="preserve">TAPIZADA COJINERIA VOLQUETA </t>
  </si>
  <si>
    <t>REPUESTOS: 
CHEVROLET NHR - NPR - JAC</t>
  </si>
  <si>
    <t>AMORTIGUADOR DELANTERO (JUEGO)</t>
  </si>
  <si>
    <t>AMORTIGUADOR TRASERO (JUEGO)</t>
  </si>
  <si>
    <t>BANDAS DE FRENO DELANTERO (JUEGO)</t>
  </si>
  <si>
    <t>BANDAS DE FRENO TRASERO (JUEGO)</t>
  </si>
  <si>
    <t>BATERIA SERIE F-65D23R</t>
  </si>
  <si>
    <t>CAUCHOS LUNA PARA GUARDAPOLVO</t>
  </si>
  <si>
    <t>CORREA MOTOR</t>
  </si>
  <si>
    <t xml:space="preserve">EMPAQUE MULTIPLE ESCAPE </t>
  </si>
  <si>
    <t>FAROLA PRINCIPAL COMPLETA</t>
  </si>
  <si>
    <t>GRAPA O ABRAZADERA MUELLES</t>
  </si>
  <si>
    <t>KIT INYECTORES</t>
  </si>
  <si>
    <t>MANGUERAS RADIADOR</t>
  </si>
  <si>
    <t>PASADOR CENTRO</t>
  </si>
  <si>
    <t>PLUMILLAS DE 18´´ (JUEGO)</t>
  </si>
  <si>
    <t>RODAJAS DE FRENO</t>
  </si>
  <si>
    <t xml:space="preserve">SPLINDER DIRECCION </t>
  </si>
  <si>
    <t>TERMINAL</t>
  </si>
  <si>
    <t>SERVICIOS: 
CHEVROLET NHR - NPR Y JAC</t>
  </si>
  <si>
    <t>MANO DE OBRA SISTEMA DE FRENO</t>
  </si>
  <si>
    <t xml:space="preserve">TAPIZADA COJINERIA </t>
  </si>
  <si>
    <t>REPUESTOS:
BULLDOZER CASE 850L</t>
  </si>
  <si>
    <t>BODY PRECLEANER</t>
  </si>
  <si>
    <t>BOMBA HIDRAULICA</t>
  </si>
  <si>
    <t>BOMBA TRANSFERENCIA</t>
  </si>
  <si>
    <t>BUJIAS DE PRECALENTAMIENTO</t>
  </si>
  <si>
    <t>CADENA DE ENGRANAJE</t>
  </si>
  <si>
    <t>CARRIL DOBLE PESTAÑA</t>
  </si>
  <si>
    <t>EMPAQUE MULTIPLE DE ESCAPE</t>
  </si>
  <si>
    <t>ESPARRADOS Y TUERCAS SOPORTES MULTIPLE DE ESCAPE</t>
  </si>
  <si>
    <t>ESQUINERO CUCHILLA CON TORNILLERIA</t>
  </si>
  <si>
    <t>FILTRO DE ACEITE MOTOR</t>
  </si>
  <si>
    <t>FILTRO HIDRAULICO</t>
  </si>
  <si>
    <t>FILTRO SERVO</t>
  </si>
  <si>
    <t>FILTRO TANQUE HIDRAULICO</t>
  </si>
  <si>
    <t>HOROMETRO DIGITAL</t>
  </si>
  <si>
    <t>JUEGO CUCHILLAS PALA CON TORNILLERIA</t>
  </si>
  <si>
    <t>KIT EMPAQUETADURA CILINDRO LEVANTE TORNAMESA</t>
  </si>
  <si>
    <t>KIT REPARACION (EMPAQUE Y ELEMENTOS) BOMBA DE INYECCION</t>
  </si>
  <si>
    <t>KIT SELLOS CILINDROS RUEDAS TENSORAS</t>
  </si>
  <si>
    <t>MASTER DE BATERIAS</t>
  </si>
  <si>
    <t>RETENEDOR DELANTERO</t>
  </si>
  <si>
    <t>RETENEDOR TRASERO</t>
  </si>
  <si>
    <t>SEAL PACKING TENSOR DA - D5</t>
  </si>
  <si>
    <t>SWITCHE ENCENDIDO</t>
  </si>
  <si>
    <t>TUERCA 5/8</t>
  </si>
  <si>
    <t xml:space="preserve">ZAPATAS/TEJAS  </t>
  </si>
  <si>
    <t xml:space="preserve">SERVICIOS: 
BULLDOZER CASE 850L </t>
  </si>
  <si>
    <t>REPUESTOS:
CARGADOR CASE 621E</t>
  </si>
  <si>
    <t xml:space="preserve">ARANDELAS AJUSTE BALDE </t>
  </si>
  <si>
    <t>ASIENTOS VALVULA ADMISION Y ESCAPE</t>
  </si>
  <si>
    <t>AUTOMATICO DE ARRANQUE</t>
  </si>
  <si>
    <t>BASE DIENTE BALDE CON TORNILLERIA</t>
  </si>
  <si>
    <t>BATERIA 4DLT1450</t>
  </si>
  <si>
    <t>BOMBA DE AIRE</t>
  </si>
  <si>
    <t>BOMBA DE FRENO 9K1591</t>
  </si>
  <si>
    <t>BOMBA DE LUBRICACION MOTOR</t>
  </si>
  <si>
    <t xml:space="preserve">BUJES BALDE </t>
  </si>
  <si>
    <t>BUJIA INCANDESCENTE</t>
  </si>
  <si>
    <t>CAMISA DE PISTON MOTOR</t>
  </si>
  <si>
    <t>CODO DE ESCAPE</t>
  </si>
  <si>
    <t>CONEXIÓN COMPRESOR DE AIRE  CARGA</t>
  </si>
  <si>
    <t>CREMALLERA VOLANTE 920</t>
  </si>
  <si>
    <t xml:space="preserve">CUÑAS VALVULA </t>
  </si>
  <si>
    <t>DIENTE BALDE CON TORNILLERIA</t>
  </si>
  <si>
    <t>EJE CENTRAL DE PIÑONES SOLARES</t>
  </si>
  <si>
    <t>ELIMINADOR DE EMPAQUES</t>
  </si>
  <si>
    <t xml:space="preserve">EMPAQUE CULATA </t>
  </si>
  <si>
    <t>EMPAQUE GATO LEVANTE</t>
  </si>
  <si>
    <t xml:space="preserve">EMPAQUE TAPA VALVULA </t>
  </si>
  <si>
    <t>EMPAQUETADURA COMPLETA SERVOTRANSMISION</t>
  </si>
  <si>
    <t>EMPAQUETADURA EMBOLO DE FRENO DE EMERGENCIA</t>
  </si>
  <si>
    <t>ESQUINEROS CUCHILLAS CON TORNILLERIA</t>
  </si>
  <si>
    <t>FLAUTA BUJIAS DE PRECALENTAMIENTO</t>
  </si>
  <si>
    <t>GASKET MSNIFOLD 3306</t>
  </si>
  <si>
    <t>GUIAS VALVULAS MOTOR</t>
  </si>
  <si>
    <t>INYECTORES MOTOR</t>
  </si>
  <si>
    <t>JUEGO CORREAS VENTILADOR</t>
  </si>
  <si>
    <t>KIT ANILLO PISTON MOTOR</t>
  </si>
  <si>
    <t>KIT CALIPER</t>
  </si>
  <si>
    <t>KIT CASQUETERIA BANCADA MOTOR</t>
  </si>
  <si>
    <t>KIT CASQUETERIA BIELA MOTOR</t>
  </si>
  <si>
    <t>KIT EMPAQUES MOTOR</t>
  </si>
  <si>
    <t>KIT SELLOS CHAMBER</t>
  </si>
  <si>
    <t>KIT SELLOS EMPAQUETADURA PISTON FRENO</t>
  </si>
  <si>
    <t>KIT TORNILLOS Y ACCESORIOS ESCAPE MULTIPLE</t>
  </si>
  <si>
    <t>KIT REPARACION DISCOS SERVOTRANSMISION</t>
  </si>
  <si>
    <t>KIT EMPAQUETADURA SERVOTRANSMISION</t>
  </si>
  <si>
    <t>LINEA DE INYECCION</t>
  </si>
  <si>
    <t>MANGUERA HIDRAULICA</t>
  </si>
  <si>
    <t>METROS DE MAGUERA DE 1/4 POR 1 ACOPLADO</t>
  </si>
  <si>
    <t>MOFLE</t>
  </si>
  <si>
    <t>MONITOR PANTALLA PRINCIPAL</t>
  </si>
  <si>
    <t>ORING 0081</t>
  </si>
  <si>
    <t>PALANCA DE CONTROL 238270A1</t>
  </si>
  <si>
    <t>PASTILLAS DE FRENO EMERGENCIA (JUEGO)</t>
  </si>
  <si>
    <t>PERNO 1/4 " GRADO 8</t>
  </si>
  <si>
    <t>PERNOS RUEDA G8</t>
  </si>
  <si>
    <t>PISTON CILINDRO MOTOR</t>
  </si>
  <si>
    <t>PLATINA DE REFUERZO DE BALDE</t>
  </si>
  <si>
    <t>REGULADOR ALTERNADOR</t>
  </si>
  <si>
    <t>RESORTES DE VALVULAS ADMISION Y ESCAPE</t>
  </si>
  <si>
    <t>RETENEDOR DELANTERO DE CIGÜEÑAL</t>
  </si>
  <si>
    <t>RETENEDOR TRASERO DE CIGÜEÑAL</t>
  </si>
  <si>
    <t xml:space="preserve">SEAL KIT </t>
  </si>
  <si>
    <t>SELLO ESPEJO RUEDA</t>
  </si>
  <si>
    <t>SELLOS GORROS VALVULAS</t>
  </si>
  <si>
    <t>SOPORTES DE MOTOR</t>
  </si>
  <si>
    <t>SWICHE MASTER</t>
  </si>
  <si>
    <t>TOBERA</t>
  </si>
  <si>
    <t>VALVULA DE FRENO</t>
  </si>
  <si>
    <t>VALVULAS DE ADMISION Y ESCAPE</t>
  </si>
  <si>
    <t>VARILLA IMPULSADORA</t>
  </si>
  <si>
    <t>VIDRIO PANORAMICO</t>
  </si>
  <si>
    <t>VIDRIO PARABRISA PUERTA</t>
  </si>
  <si>
    <t>VIDRIO TRASERO</t>
  </si>
  <si>
    <t>VOLTIMETRO 24V</t>
  </si>
  <si>
    <t>SERVICIOS: 
CARGADOR CASE 621E</t>
  </si>
  <si>
    <t>REPUESTOS:
MOTONIVELADORAS CASE 845</t>
  </si>
  <si>
    <t>AMORTIGUADOR CAPO MOTINIVELADORA</t>
  </si>
  <si>
    <t xml:space="preserve">ARANDELA TORNAMESA </t>
  </si>
  <si>
    <t>ARANDELAS MONTAJE</t>
  </si>
  <si>
    <t>BOBINA ARRANQUE</t>
  </si>
  <si>
    <t>BUJE AJUSTE REDUCTOR</t>
  </si>
  <si>
    <t>BUJE LEVAS</t>
  </si>
  <si>
    <t>BUJE REDUCTOR DE GIRO</t>
  </si>
  <si>
    <t>BUJE TROQUE DELANTERO</t>
  </si>
  <si>
    <t>CADENA TANDEM</t>
  </si>
  <si>
    <t>CAUCHOS PARA PISO ESCALA</t>
  </si>
  <si>
    <t>CHAPA CAPOT</t>
  </si>
  <si>
    <t>CRUCETA</t>
  </si>
  <si>
    <t>CUCHILLA CON TORNILLERIA</t>
  </si>
  <si>
    <t>EMBOLO GATO CUCHILLA INCLINACION</t>
  </si>
  <si>
    <t>EMPAQUE CONTROL VALVULAR TRANSMISION</t>
  </si>
  <si>
    <t>EMPAQUETADURA COMPLETA ACOPLE TANDEM</t>
  </si>
  <si>
    <t>EMPAQUETADURA GATO CUCHILLA INCLINA</t>
  </si>
  <si>
    <t>ESPEJO EXTERNO</t>
  </si>
  <si>
    <t>ESPEJO RETROVISOR</t>
  </si>
  <si>
    <t>ESQUINEROS CUCHILLA CON TORNILLERIA</t>
  </si>
  <si>
    <t>GUAYA MARCHA Y CONTRAMARCHA</t>
  </si>
  <si>
    <t>INDUCIDO ARRANQUE</t>
  </si>
  <si>
    <t xml:space="preserve">JUEGO DE BUJES BIELA </t>
  </si>
  <si>
    <t xml:space="preserve">JUEGO PINES TORNA MESA </t>
  </si>
  <si>
    <t>KIT BUJES MOTOR</t>
  </si>
  <si>
    <t>KIT RODAMIENTO CATALINA DELANTERA</t>
  </si>
  <si>
    <t>LIMITADOR DERECHO</t>
  </si>
  <si>
    <t>LIMITADOR IZQUIERDO</t>
  </si>
  <si>
    <t>LINEAS DE INYECCION</t>
  </si>
  <si>
    <t>MANGUERA HIDRAULICA BOMBA</t>
  </si>
  <si>
    <t>MANGUERA HIDRAULICA CILINDRO</t>
  </si>
  <si>
    <t xml:space="preserve">METROS DE CADENA GRADO 8 </t>
  </si>
  <si>
    <t>PIÑON DE ATAQUE</t>
  </si>
  <si>
    <t>PIÑON REDUCTOR TORNAMESA</t>
  </si>
  <si>
    <t>PORTA MOTOR ESCOBILLAS</t>
  </si>
  <si>
    <t>RETEN HIDRAULICO DE ALTA PRESION</t>
  </si>
  <si>
    <t xml:space="preserve">RETEN TORNAMESA </t>
  </si>
  <si>
    <t>RETENEDORES TROQUE DELANTERO</t>
  </si>
  <si>
    <t>RODAMIENTOS MANDOS FINALES</t>
  </si>
  <si>
    <t>SELLO DE INYECTOR COMPLETO</t>
  </si>
  <si>
    <t xml:space="preserve">SENSOR MEDIDOR DE COMBUSTIBLE </t>
  </si>
  <si>
    <t>SENSOR TEMPERATURA AGUA MOTOR</t>
  </si>
  <si>
    <t>TERMINALES DE DIRECCION CASE</t>
  </si>
  <si>
    <t xml:space="preserve">TERMOSTATO  </t>
  </si>
  <si>
    <t>TORNILLO BIELA</t>
  </si>
  <si>
    <t>TROMPO DE TEMPERATURA MOTOR</t>
  </si>
  <si>
    <t>REPUESTOS:
MOTONIVELADORA CATERPILLAR 120G</t>
  </si>
  <si>
    <t>BIT END OVERPLAY</t>
  </si>
  <si>
    <t>BOMBA PISTON</t>
  </si>
  <si>
    <t>BUJES CENTRO TANDEM</t>
  </si>
  <si>
    <t>CUTTING EDGE MOTO 120K CURVA CARBON</t>
  </si>
  <si>
    <t>DISCOS DE FRICCION SITEMA DE FRENO</t>
  </si>
  <si>
    <t>DISCOS SEPARADORES SISTEMA DE FRENOS</t>
  </si>
  <si>
    <t>EMPAQUE DE CULATA 4P8915</t>
  </si>
  <si>
    <t>EMPAQUETADURA  CILINDRO LEVANTE TORNAMESA</t>
  </si>
  <si>
    <t>EMPAQUETADURA BOMBA HIDRAULICA</t>
  </si>
  <si>
    <t>EMPAQUETADURA CENTER JOINT</t>
  </si>
  <si>
    <t>EMPAQUETADURA CILINDRO ARTICULACION</t>
  </si>
  <si>
    <t>EMPAQUETADURA CILINDRO DESLIZANTE PALA</t>
  </si>
  <si>
    <t>EMPAQUETADURA CILINDRO DIRECCION</t>
  </si>
  <si>
    <t>EMPAQUETADURA CILINDRO GIRO TORNAMESA</t>
  </si>
  <si>
    <t xml:space="preserve">EMPAQUETADURA COMPRESOR  </t>
  </si>
  <si>
    <t>EMPAQUETADURA DEZPLAZAMIENTO DE LA CUCHILLA</t>
  </si>
  <si>
    <t>EMPAQUETADURA PISTONES FRENOS</t>
  </si>
  <si>
    <t>ENFRIADOR DE ACEITE MOTOR</t>
  </si>
  <si>
    <t>EXOSTO CON EXTENSION Y ABRAZADERAS</t>
  </si>
  <si>
    <t>HOROMETRO</t>
  </si>
  <si>
    <t>JUEGO ANILLOS COMPRESOR 120G</t>
  </si>
  <si>
    <t>JUEGO ASIENTOS, GUIAS, VALVULAS</t>
  </si>
  <si>
    <t>JUEGO BUJES ARBOL DE LEVAS</t>
  </si>
  <si>
    <t>JUEGO BUJES CIGÜEÑAL 120G</t>
  </si>
  <si>
    <t>JUEGO CASQUETERIA DE BIELA Y BANCADA</t>
  </si>
  <si>
    <t>JUEGO COMPLETO DE BUJES Y PASADORES DEL TREN DELANTERO</t>
  </si>
  <si>
    <t>JUEGO DE ANILLOS DE PISTON MOTOR</t>
  </si>
  <si>
    <t>JUEGO DE BRONCES CUCHILLA</t>
  </si>
  <si>
    <t>JUEGO DE BUJES DE PIÑON LOCO</t>
  </si>
  <si>
    <t>JUEGO DE COMPENSADORES CON BUJES</t>
  </si>
  <si>
    <t>JUEGO EMPAQUETADURA BANCO VALVULAS</t>
  </si>
  <si>
    <t>JUEGO EMPAQUETADURA BOMBA DE LA DIRECCION</t>
  </si>
  <si>
    <t>JUEGO EMPAQUETADURA ORBITROL</t>
  </si>
  <si>
    <t>JUEGO EMPAQUETADURA SISTEMA HIDRAULICO</t>
  </si>
  <si>
    <t>JUEGO PISTON COMPRESOR 120G</t>
  </si>
  <si>
    <t>KIT COMPLETO DE RODAMIENTOS DEL TANDEM</t>
  </si>
  <si>
    <t>LAMINILLA DE CULATA</t>
  </si>
  <si>
    <t>MANGUERA 3/8 5000PSI</t>
  </si>
  <si>
    <t>MANGUERA HIDRAULICA R12</t>
  </si>
  <si>
    <t>PIÑONES  DE ATAQUE</t>
  </si>
  <si>
    <t>PLATE 8W1749</t>
  </si>
  <si>
    <t>PLATINAS ESCALA</t>
  </si>
  <si>
    <t>PLATOS DE FRENADO</t>
  </si>
  <si>
    <t>RELOJ  PRESION DE ACEITE</t>
  </si>
  <si>
    <t>RELOJ AIRE</t>
  </si>
  <si>
    <t>RELOJ TEMPERATURA</t>
  </si>
  <si>
    <t>RODAMIENTOS REDUCTORES PIÑON</t>
  </si>
  <si>
    <t>SEAL WIPER</t>
  </si>
  <si>
    <t>SELLOS ESPEJO TANDEM</t>
  </si>
  <si>
    <t>SENSOR FILTRO DE COMBUSTIBLE 84348882 CASE 845B</t>
  </si>
  <si>
    <t>SHIM</t>
  </si>
  <si>
    <t>SPROCKET TANDEM</t>
  </si>
  <si>
    <t>STRIP</t>
  </si>
  <si>
    <t>STRIP / PLATINAS 120G</t>
  </si>
  <si>
    <t xml:space="preserve">STRIP BRONCE </t>
  </si>
  <si>
    <t>STRIP WEAR METAL</t>
  </si>
  <si>
    <t>TAPA LLENADO MOTOR</t>
  </si>
  <si>
    <t>TORNILLOS CRUCETA</t>
  </si>
  <si>
    <t xml:space="preserve">REPUETOS: 
MOTONIVELADORA CATERPILLAR 120K </t>
  </si>
  <si>
    <t>BUJES SOPORTE PARTE INFERIOR</t>
  </si>
  <si>
    <t>BUJES SOPORTE PARTE SUPERIOR</t>
  </si>
  <si>
    <t>CORREA EN V 9L1629</t>
  </si>
  <si>
    <t xml:space="preserve">EMPAQUE PUERTA </t>
  </si>
  <si>
    <t>EMPAQUE TAPA ENFRIADOR INFERIOR</t>
  </si>
  <si>
    <t>EMPAQUE TAPA ENFRIADOR SUPERIOR</t>
  </si>
  <si>
    <t xml:space="preserve">GEAR (PIÑON DE TRANSMISION )3238674 </t>
  </si>
  <si>
    <t>JUEGO BRONCES TORNAMESA</t>
  </si>
  <si>
    <t>JUEGO DE SHINNES</t>
  </si>
  <si>
    <t>KIT CILINDRO ARTICULACION</t>
  </si>
  <si>
    <t>KIT CILINDRO DESLIZANTE PALA</t>
  </si>
  <si>
    <t>KIT CILINDRO DIRECCION</t>
  </si>
  <si>
    <t>KIT CILINDRO ESCARIFICADOR</t>
  </si>
  <si>
    <t>KIT CILINDRO GIRO TORNAMESA</t>
  </si>
  <si>
    <t>KIT CILINDRO LEVANTE TORNAMESA</t>
  </si>
  <si>
    <t>KIT GATO VOLTEO</t>
  </si>
  <si>
    <t>KIT REPARACION EXTERNO INYECTOR  120 K</t>
  </si>
  <si>
    <t>MANGUERA AIRE ACOPLADA 15 MTS</t>
  </si>
  <si>
    <t>ORING TAPA ENFRIADOR</t>
  </si>
  <si>
    <t>PIÑON ARRASTRE CIRCULO</t>
  </si>
  <si>
    <t>PLACA INTERMEDIA INYECTOR  120 K</t>
  </si>
  <si>
    <t xml:space="preserve">RODAMIENTOS DEL VENTIDALADOR </t>
  </si>
  <si>
    <t>RODILLO</t>
  </si>
  <si>
    <t>SENSOR TEMPERATURA HIDRAULICO</t>
  </si>
  <si>
    <t>SOLENOIDE INYECTOR  120 K</t>
  </si>
  <si>
    <t>STRIP WEAR AJUSTE (4461524)</t>
  </si>
  <si>
    <t>STRIP WEAR AJUSTE (4461527)</t>
  </si>
  <si>
    <t>TERMINALES DE DIRECCION CAT</t>
  </si>
  <si>
    <t>TERMINALES GATOS DE DIRECCION</t>
  </si>
  <si>
    <t>VÁLVULA CONTROL  120 K</t>
  </si>
  <si>
    <t>VALVULA DE AUMENTO DE PRESION ACEITE 120</t>
  </si>
  <si>
    <t xml:space="preserve">VALVULAS NEUMATICAS MOTONIVELADORA </t>
  </si>
  <si>
    <t>REPUETOS: 
MOTONIVELADORA NEW HOLLAND RG140G</t>
  </si>
  <si>
    <t xml:space="preserve">STRIP WEAR AJUSTE </t>
  </si>
  <si>
    <t>JUEGO DE BRONCES TORNAMESA</t>
  </si>
  <si>
    <r>
      <t xml:space="preserve">SERVICIOS:
</t>
    </r>
    <r>
      <rPr>
        <sz val="11"/>
        <rFont val="Calibri"/>
        <family val="2"/>
      </rPr>
      <t>MOTONIVELADORAS CATERPILLAR - CASE - NEW HOLLAND</t>
    </r>
  </si>
  <si>
    <t>REPUESTOS:
RETROEXCAVADORA CASE 580</t>
  </si>
  <si>
    <t xml:space="preserve">AMORTIGUADOR CAPOT </t>
  </si>
  <si>
    <t>AMORTIGUADOR CONTROL PILOTO</t>
  </si>
  <si>
    <t>ANILLOS MOTOR STD</t>
  </si>
  <si>
    <t>ARANDELA CALIBRADA 5/32*3/8</t>
  </si>
  <si>
    <t>ARANDELA PIVOTE</t>
  </si>
  <si>
    <t xml:space="preserve">AUTOMATICO MOTOR ARRANQUE CASE </t>
  </si>
  <si>
    <t>BARRA DE DIRECCION DE COMPLETA</t>
  </si>
  <si>
    <t>BATERIA 27 H</t>
  </si>
  <si>
    <t>BOMBA ACEITE</t>
  </si>
  <si>
    <t>BOMBA AGUA</t>
  </si>
  <si>
    <t xml:space="preserve">BOMBA COMBUSTIBLE </t>
  </si>
  <si>
    <t xml:space="preserve">BOMBA DE FRENOS </t>
  </si>
  <si>
    <t>BRAZO COMPLETO DE DIRECCION</t>
  </si>
  <si>
    <t>BUJE JOCKET INTERNO</t>
  </si>
  <si>
    <t>BUJE ROTULA PIVOTE INFERIOR</t>
  </si>
  <si>
    <t>BUJE ROTULA PIVOTE SUPERIOR</t>
  </si>
  <si>
    <t>CAMISA MOTOR</t>
  </si>
  <si>
    <t>CARCASA FILTROS DE AIRE</t>
  </si>
  <si>
    <t>CASQUETES BANCADA 020</t>
  </si>
  <si>
    <t>CASQUETES BIELA POR UNIDAD</t>
  </si>
  <si>
    <t xml:space="preserve">CIGÜEÑAL MOTOR </t>
  </si>
  <si>
    <t xml:space="preserve">CONVERTIDOS SERVOTRANSMISION </t>
  </si>
  <si>
    <t>CRUCETA DELANTERA CHARNELA CASE</t>
  </si>
  <si>
    <t>CRUZETA CARDAN</t>
  </si>
  <si>
    <t>CUCHILLA</t>
  </si>
  <si>
    <t>DIENTE PLUMA CON TORNILLERIA</t>
  </si>
  <si>
    <t>DISCO FRENO</t>
  </si>
  <si>
    <t xml:space="preserve">EMPAQUE GATO BALDE RETRO </t>
  </si>
  <si>
    <t>EMPAQUE MOTOR SUPERIOR</t>
  </si>
  <si>
    <t>EMPAQUETADURA CILINDRO LEVANTE 1543260C1</t>
  </si>
  <si>
    <t>EMPAQUETADURA GATO HIDRAULICO</t>
  </si>
  <si>
    <t xml:space="preserve">EMPAQUETADURA GATO STICK </t>
  </si>
  <si>
    <t>EMPAQUETADURA MOTOR INFERIOR</t>
  </si>
  <si>
    <t>JUEGO DE CASQUETES DE BANCADA</t>
  </si>
  <si>
    <t>JUEGO DE ORRINGS JOYSTICK</t>
  </si>
  <si>
    <t>JUEGO DE PLATOS SEPRADORES FRENO</t>
  </si>
  <si>
    <t xml:space="preserve">JUEGO DE VALVULAS DE ADMINSION </t>
  </si>
  <si>
    <t>JUEGO DE VALVULAS DE ESCAPE</t>
  </si>
  <si>
    <t xml:space="preserve">KIT ESTABILIZADOR 580 </t>
  </si>
  <si>
    <t xml:space="preserve">KIT SELLOS  </t>
  </si>
  <si>
    <t>KIT SELLOS GATO</t>
  </si>
  <si>
    <t xml:space="preserve">PAQUETE DE DISCOS SERVOTRANSMISION </t>
  </si>
  <si>
    <t>PASADOR DIENTE</t>
  </si>
  <si>
    <t>PATIN TENSOR</t>
  </si>
  <si>
    <t>PIÑON EJE DOBLE 9968080</t>
  </si>
  <si>
    <t>PIÑON ENGRANE PLANETARIO PARA EJE DE TRACCION DELANTERO Y TRASERO T23 85806014</t>
  </si>
  <si>
    <t>PORTA CRUCETA</t>
  </si>
  <si>
    <t>REPAIR KIT</t>
  </si>
  <si>
    <t>RETEN DEL SPEED 87710155</t>
  </si>
  <si>
    <t>RETEN RUEDA TRASERO</t>
  </si>
  <si>
    <t>RODAMIENTO 47539809</t>
  </si>
  <si>
    <t>ROTULAS DIRECCION</t>
  </si>
  <si>
    <t>SELLO DE ACEITE</t>
  </si>
  <si>
    <t>TAPA TANQUE COMBUSTIBLE</t>
  </si>
  <si>
    <t>TORNILLO TOPE CAPOT CASE</t>
  </si>
  <si>
    <t>TUERCA 3/4</t>
  </si>
  <si>
    <t>REPUESTOS:
RETROEXCAVADORA NEW HOLLAND B80C</t>
  </si>
  <si>
    <t>BATERIA 24BD-780</t>
  </si>
  <si>
    <t>BELT SELT</t>
  </si>
  <si>
    <t xml:space="preserve">CRUCETAS DE CARDAN </t>
  </si>
  <si>
    <t>FAROLAS DIRECCIONALES  RETROEXCAVADORA</t>
  </si>
  <si>
    <t>ACEITE MINERAL  ISO 7308</t>
  </si>
  <si>
    <t>GL</t>
  </si>
  <si>
    <t>REPUESTOS:
RETROEXCAVADORA CATERPILLAR 420F2</t>
  </si>
  <si>
    <t>ADAPTADOR MAQUINADO 11/16 PLANO 9/16</t>
  </si>
  <si>
    <t>BUJE DE BRONCE PALANCA DE MANDO</t>
  </si>
  <si>
    <t>BUJES EJE GRACERAS Y REPUESTOS</t>
  </si>
  <si>
    <t>CRUCETA DELANTERA CHARNELA CAT</t>
  </si>
  <si>
    <t xml:space="preserve">EMPAQUE MULTIPLE </t>
  </si>
  <si>
    <t xml:space="preserve">EMPAQUE TURBO </t>
  </si>
  <si>
    <t xml:space="preserve">EMPAQUETADURA GATO ESTABILIZADOR </t>
  </si>
  <si>
    <t xml:space="preserve">GATO CABRILLA DIRECCION </t>
  </si>
  <si>
    <t>GUAYA TRANSPORTE</t>
  </si>
  <si>
    <t>JUEGO ARANDELAS TREN DELANTERO</t>
  </si>
  <si>
    <t>KIT RODAMIENTO RUEDA</t>
  </si>
  <si>
    <t>PLATINA DE 3/8 X20X240</t>
  </si>
  <si>
    <t>PORTALODOS</t>
  </si>
  <si>
    <t>RETEN RUEDA TRAS G</t>
  </si>
  <si>
    <t>RETEN RUEDA TRAS P</t>
  </si>
  <si>
    <t>RODILLO RUEDA</t>
  </si>
  <si>
    <t>SELLO EX BOCIN</t>
  </si>
  <si>
    <t xml:space="preserve">SELLO G RUEDA R 4165 </t>
  </si>
  <si>
    <t>SELLO IN BOCIN</t>
  </si>
  <si>
    <t>SELLO YOKE EXTERNO</t>
  </si>
  <si>
    <t>SELLO YOKE INTERNO</t>
  </si>
  <si>
    <t xml:space="preserve">TAPA DE COMBUSTIBLE </t>
  </si>
  <si>
    <t xml:space="preserve">TAPON DE TANQUE COMBUSTIBLE </t>
  </si>
  <si>
    <t>TUBO DE ESCAPE RETROEXCAVADORA CAT</t>
  </si>
  <si>
    <t>TUBO Y BOQUILLA INYECCION</t>
  </si>
  <si>
    <t>TUERCA BOOM 428</t>
  </si>
  <si>
    <t>WASHER</t>
  </si>
  <si>
    <t>SERVICIOS:
RETROEXCAVADORAS CATERPILLAR - CASE - NEW HOLLAND</t>
  </si>
  <si>
    <t>REPUESTOS:
MINICARGADORES NEW HOLLAND L220 Y KOMATSU SK820</t>
  </si>
  <si>
    <t xml:space="preserve">CYDER TIMON </t>
  </si>
  <si>
    <t>FAROLAS DIRECCIONALES MINICARGADOR</t>
  </si>
  <si>
    <t>RETENEDOR MARTILLO HIDRAULICO</t>
  </si>
  <si>
    <t xml:space="preserve">Un </t>
  </si>
  <si>
    <t>ACOPLE PARA HERRAMIENTAS</t>
  </si>
  <si>
    <t>SERVICIOS:
MINICARGADORES NEW HOLLAND L220 Y KOMATSU SK820</t>
  </si>
  <si>
    <t>RECARGA DE NITROGENO MARTILLO HIDRAULICO</t>
  </si>
  <si>
    <t>REPUESTOS:
VIBROCOMPRACTADORES CASE SV210 - CATERPILLAR CB34B - BOMAG BW 177</t>
  </si>
  <si>
    <t xml:space="preserve">ASPERSOR </t>
  </si>
  <si>
    <t>BALINERA INTERNA CILINDRO</t>
  </si>
  <si>
    <t>BOMBA AGUA DE MOTOR</t>
  </si>
  <si>
    <t>CORREA DENTADA 22495-MR9847279</t>
  </si>
  <si>
    <t>KIT DE SELLOS CILINDRO CAPO</t>
  </si>
  <si>
    <t>RETROVISOR DERECHO</t>
  </si>
  <si>
    <t>RETROVISOR IZQUIERDO</t>
  </si>
  <si>
    <t>RODAMIENTO ARTICULACION</t>
  </si>
  <si>
    <t>SEPARADOR RODAMIENTO ARTICULACION</t>
  </si>
  <si>
    <t xml:space="preserve">SOLENOIDE 12BDC-82 </t>
  </si>
  <si>
    <t>SOPORTE DE CABINA</t>
  </si>
  <si>
    <t>TUERCA TAMBOR VIBRATORIO</t>
  </si>
  <si>
    <t>VALVULA RETENCION GATOS CAPO</t>
  </si>
  <si>
    <t>VICERA TECHO</t>
  </si>
  <si>
    <t>VIDFRIO PUERTA</t>
  </si>
  <si>
    <t>SERVICIOS:
VIBROCOMPRACTADOR CASE SV210 - CATERPILLAR CB34B y BOMAG BW 177</t>
  </si>
  <si>
    <t>REPUESTOS: 
CAMIONETAS MAZDA B2200 - CHEVROLET DMAX</t>
  </si>
  <si>
    <t>KIT DE CLUTCH</t>
  </si>
  <si>
    <t>ARANDELAS DE COBRE AJUSTE</t>
  </si>
  <si>
    <t>BUJE TIJERA</t>
  </si>
  <si>
    <t>BUJES BARRA ESTABILIZADORA</t>
  </si>
  <si>
    <t>DAMPER O POLEA CIGÜEÑAL DMAX</t>
  </si>
  <si>
    <t>EMPAQUE TAPA FRONTAL</t>
  </si>
  <si>
    <t>FILTRO COMBUSTIBLE (A1CSP)</t>
  </si>
  <si>
    <t>GUARDA POLVOS LADO CAJA</t>
  </si>
  <si>
    <t>GUARDA POLVOS LADO RUEDA</t>
  </si>
  <si>
    <t>JUEGO BANDAS TRASERO</t>
  </si>
  <si>
    <t>JUEGO DE PASTILLAS DELANTERAS</t>
  </si>
  <si>
    <t>KIT PASADORES DE MORDASA</t>
  </si>
  <si>
    <t>MUÑECOS BARRA ESTABILIZADORA</t>
  </si>
  <si>
    <t>PERNOS DE RUEDA</t>
  </si>
  <si>
    <t>RETENEDORES RUEDA DELANTERA</t>
  </si>
  <si>
    <t>TANQUE RADIADOR</t>
  </si>
  <si>
    <t>TERMINAL CORTO DIRECCION</t>
  </si>
  <si>
    <t>TERMINAL LARGO DIRECCION</t>
  </si>
  <si>
    <t>TUERCA DE EJE CON PIN</t>
  </si>
  <si>
    <t>VALVULA EGR</t>
  </si>
  <si>
    <t>VALVULA REGULADORA DE VACIO</t>
  </si>
  <si>
    <t>SERVICIOS:
CAMIONETAS MAZDA B2200 - CHEVROLET DMAX</t>
  </si>
  <si>
    <t>REPUESTOS:
EQUIPOS MENORES Y SUMINISTROS PINTURA AUTOMOTRIZ</t>
  </si>
  <si>
    <t>ACEITE 2T</t>
  </si>
  <si>
    <t>BATERIA PARA PLANTA NEUMATICA STANLEY (TERMINAL DE CABLE SC)</t>
  </si>
  <si>
    <t>BUJIA DENSO W16EXR-U</t>
  </si>
  <si>
    <t>CARBURADORES PARA  6.5 Y 9 HP</t>
  </si>
  <si>
    <t>CORREA A38</t>
  </si>
  <si>
    <t>CORREA A39</t>
  </si>
  <si>
    <t>FILTRO ACEITE PARA MOTOR FORTE 6.5</t>
  </si>
  <si>
    <t>FILTRO AIRE MOTOR FORTE 9HP 6.5</t>
  </si>
  <si>
    <t>FILTRO AIRE PLANTA  STANLEY DE 27HP</t>
  </si>
  <si>
    <t>FILTRO COMBUSTIBLE PLANTA STANLEY 27HP</t>
  </si>
  <si>
    <t>FILTRO DA2226 PARA PLANTA ELECTRICA</t>
  </si>
  <si>
    <t>FILTRO PARA GUADAÑA</t>
  </si>
  <si>
    <t>LIMPIADOR DE CARBURADORES</t>
  </si>
  <si>
    <t>MOTOR 6.5HP@1800RPM</t>
  </si>
  <si>
    <t>MOTOR 9HP@1800RPM</t>
  </si>
  <si>
    <t xml:space="preserve">MOTOR ELECTRICO </t>
  </si>
  <si>
    <t>TORNILLERIA GRADO 8</t>
  </si>
  <si>
    <t>BOCINA ELECTRICA</t>
  </si>
  <si>
    <t>BORNES TERMINALES</t>
  </si>
  <si>
    <t>CABLE CALIBRE 3X18</t>
  </si>
  <si>
    <t>CABLES DE IGNICION SERVICIO PESADO DE 3 METROS</t>
  </si>
  <si>
    <t>CAJA DE HERRAMINETAS METALICA 22" CON BANDEJA</t>
  </si>
  <si>
    <t>CAJA DE ORRING SILICONA</t>
  </si>
  <si>
    <t>CALIBRADOR DIGITAL 6"</t>
  </si>
  <si>
    <t>CARGADOR DE BATERIAS CON ARRANCADOR  335 amp 12/24V</t>
  </si>
  <si>
    <t>CINTA DE ENMASCARAR</t>
  </si>
  <si>
    <t xml:space="preserve">CINTA FLEX PITO </t>
  </si>
  <si>
    <t>CINTA R-8</t>
  </si>
  <si>
    <t>ENGRASADORA MANUAL</t>
  </si>
  <si>
    <t>EQUIPO BASICO DE CARRETERA</t>
  </si>
  <si>
    <t>GALON ANTICORROSIVO GRIS</t>
  </si>
  <si>
    <t>GATO BOT 8 TON T-P</t>
  </si>
  <si>
    <t>JUEGO DADOS M 1/2" 29 PZAS 10-32MM</t>
  </si>
  <si>
    <t>JUEGO LLAVES COMBINADAS 10-32 MM 14 PZAS</t>
  </si>
  <si>
    <t>KIT BASICO DE HERRAMIENTA</t>
  </si>
  <si>
    <t>LIJAS DE AGUA # 80 Y 100</t>
  </si>
  <si>
    <t>LIJAS ROSADA 150</t>
  </si>
  <si>
    <t>LIJAS ROSADA 1500</t>
  </si>
  <si>
    <t>LIJAS ROSADA 2000</t>
  </si>
  <si>
    <t>LIJAS ROSADA 3/20</t>
  </si>
  <si>
    <t>LIJAS ROSADA 400</t>
  </si>
  <si>
    <t>LIJAS ROSADA 600</t>
  </si>
  <si>
    <t>LIJAS ROSADA 80</t>
  </si>
  <si>
    <t>MULTIMETRO DIGITAL CON PANTALLA LCD</t>
  </si>
  <si>
    <t>PINTURA ANTICORROSIVO (AMARILLA, ROJA)</t>
  </si>
  <si>
    <t>PINTURA ESMALTE MAQUINARIA PESADA</t>
  </si>
  <si>
    <t>PINTURA POLIURETANO</t>
  </si>
  <si>
    <t>PLUMILLA 20´´</t>
  </si>
  <si>
    <t>PLUMILLA 22´´</t>
  </si>
  <si>
    <t>PLUMILLA 24´´</t>
  </si>
  <si>
    <t>RATCHE 1 5/8</t>
  </si>
  <si>
    <t>STOP TRASERO</t>
  </si>
  <si>
    <t>THINER</t>
  </si>
  <si>
    <t>VENTILADOR AIRE ACONDICIONADO 12´´24V120W</t>
  </si>
  <si>
    <t xml:space="preserve">LUBRICANTES Y FILTROS </t>
  </si>
  <si>
    <t>TAMBOR</t>
  </si>
  <si>
    <t>ACEITE ISO 68</t>
  </si>
  <si>
    <t>ACEITE SAE 50</t>
  </si>
  <si>
    <t>ACEITE 80W90</t>
  </si>
  <si>
    <t>ACEITE 85W140</t>
  </si>
  <si>
    <t>GRASA MULTIPROPOSITO</t>
  </si>
  <si>
    <t>GRASA DE LITIO</t>
  </si>
  <si>
    <t xml:space="preserve">GARRAFA </t>
  </si>
  <si>
    <t>REFRIGERANTE AZUL/ROJO</t>
  </si>
  <si>
    <t>ACEITE 8T9576</t>
  </si>
  <si>
    <t>HY TRANS ULTRACTION MS1209</t>
  </si>
  <si>
    <t>15W40 (GASOLINA)</t>
  </si>
  <si>
    <t>TRABA RROSACA</t>
  </si>
  <si>
    <t>SILICONA ULTRA GREY</t>
  </si>
  <si>
    <t>LIMPIADOR DE CONTACTOS</t>
  </si>
  <si>
    <t>UREA AUTOMOTRIZ</t>
  </si>
  <si>
    <t>CANECA 200L</t>
  </si>
  <si>
    <t>ADITIVO RADIADOR</t>
  </si>
  <si>
    <t>FILTROS VOLQUETA VOLSKWAGEN 17.230</t>
  </si>
  <si>
    <t>FILTRO AIRE 2S2129620</t>
  </si>
  <si>
    <t>FILTRO AIRE 2S0129620</t>
  </si>
  <si>
    <t>FILTRO ACEITE 07W115436</t>
  </si>
  <si>
    <t>FILTRO COMBUSTIBLE 2R0127177</t>
  </si>
  <si>
    <t>FILTRO COMBUSTIBLE JZV201512</t>
  </si>
  <si>
    <t>FILTRO DE CABINA 2R2819429</t>
  </si>
  <si>
    <t>FILTRO HIDRAULICO T11145397</t>
  </si>
  <si>
    <t>FILTRO DE TRANSMISION 2TA607413</t>
  </si>
  <si>
    <t>FILTROS VOLQUETA INTERNATIONAL 4300</t>
  </si>
  <si>
    <t>FILTRO AIRE 2602212C1</t>
  </si>
  <si>
    <t>FILTRO AIRE 2602211C1</t>
  </si>
  <si>
    <t>FILTRO ACEITE LF3970</t>
  </si>
  <si>
    <t>FILTRO COMBUSTIBLE P550880</t>
  </si>
  <si>
    <t>FILTRO COMBUSTIBLE FS20028</t>
  </si>
  <si>
    <t>FILTRO SEPARADOR AS2474</t>
  </si>
  <si>
    <t>FILTRO DE CABINA 3839141C1</t>
  </si>
  <si>
    <t>FILTRO HIDRAULICO P550606</t>
  </si>
  <si>
    <t>FILTROS CHEVROLET NHR</t>
  </si>
  <si>
    <t>FILTRO AIRE P543614</t>
  </si>
  <si>
    <t>FILTRO ACEITE 8943604271</t>
  </si>
  <si>
    <t>FILTRO COMBUSTIBLE 8981596930</t>
  </si>
  <si>
    <t>FILTROS CAMA BAJA HINO SG1AF7B</t>
  </si>
  <si>
    <t>FILTRO AIRE 17801-E0151</t>
  </si>
  <si>
    <t>FILTRO AIRE  17801-E0161</t>
  </si>
  <si>
    <t>FILTRO ACEITE 15613-EV200</t>
  </si>
  <si>
    <t>FILTRO COMBUSTIBLE 23310-EV251</t>
  </si>
  <si>
    <t>FILTRO COMBUSTIBLE 23304-EV083</t>
  </si>
  <si>
    <t>FILTRO SEPARADOR 23304-EV351</t>
  </si>
  <si>
    <t>FILTROS CARGADOR CASE 621E</t>
  </si>
  <si>
    <t>FILTRO AIRE 8605139</t>
  </si>
  <si>
    <t>FILTRO AIRE  8605140</t>
  </si>
  <si>
    <t>FILTRO ACEITE 84228488</t>
  </si>
  <si>
    <t>FILTRO COMBUSTIBLE 84412164</t>
  </si>
  <si>
    <t>FILTRO COMBUSTIBLE 84348882</t>
  </si>
  <si>
    <t>FILTRO HIDRAULICO 47996857</t>
  </si>
  <si>
    <t>FILTROS RETROEXCAVADORA CASE 580 SN</t>
  </si>
  <si>
    <t>FILTRO AIRE 87682993</t>
  </si>
  <si>
    <t>FILTRO AIRE  87682999</t>
  </si>
  <si>
    <t>FILTRO ACEITE LF16015</t>
  </si>
  <si>
    <t>FILTRO SEPARADOR 84565926</t>
  </si>
  <si>
    <t>FILTROS RETROEXCAVADORA CATERPILLAR 420F</t>
  </si>
  <si>
    <t>FILTRO AIRE 3466687</t>
  </si>
  <si>
    <t>FILTRO AIRE 3466688</t>
  </si>
  <si>
    <t>FILTRO AIRE EXTERNO 5280585</t>
  </si>
  <si>
    <t>FILTRO ACEITE 7W2326</t>
  </si>
  <si>
    <t>FILTRO COMBUSTIBLE 3087298</t>
  </si>
  <si>
    <t>FILTRO COMBUSTIBLE 3619554</t>
  </si>
  <si>
    <t>FILTRO SEPARADOR 1561200</t>
  </si>
  <si>
    <t>FILTRO HIDRAULICO 4717003</t>
  </si>
  <si>
    <t>FILTROS MOTONIVELADORA CAT 120G</t>
  </si>
  <si>
    <t>FILTRO AIRE 2456375</t>
  </si>
  <si>
    <t>FILTRO AIRE 2456376</t>
  </si>
  <si>
    <t>FILTRO ACEITE 2P4004</t>
  </si>
  <si>
    <t xml:space="preserve">FILTRO COMBUSTIBLE </t>
  </si>
  <si>
    <t>FILTROS MOTONIVELADORA CAT 120K</t>
  </si>
  <si>
    <t>FILTRO ACEITE 1R1807</t>
  </si>
  <si>
    <t>FILTRO COMBUSTIBLE 1R0751</t>
  </si>
  <si>
    <t>FILTRO COMBUSTIBLE 50000480</t>
  </si>
  <si>
    <t>FILTRO HIDRAULICO 1R0774</t>
  </si>
  <si>
    <t>FILTRO CABINA 717358</t>
  </si>
  <si>
    <t>FILTRO RESPIRADERO TRANSMISION 1833873</t>
  </si>
  <si>
    <t>FILTRO RESPIRADERO TANQUE COMBUSTIBLE 9X2205</t>
  </si>
  <si>
    <t>FILTRO DIESEL PRIMARIO 4367077 (FILTRO SEPARADOR)</t>
  </si>
  <si>
    <t>FILTRO TANDEM 4H6112</t>
  </si>
  <si>
    <t>FILTROS MOTONIVELADORA CASE 845</t>
  </si>
  <si>
    <t>FILTRO AIRE 84286399</t>
  </si>
  <si>
    <t>FILTRO AIRE 48054108</t>
  </si>
  <si>
    <t>FILTRO ACEITE 87803260</t>
  </si>
  <si>
    <t>FILTRO COMBUSTIBLE 4897897</t>
  </si>
  <si>
    <t>FILTRO COMBUSTIBLE 87435525</t>
  </si>
  <si>
    <t>FILTRO HIDRAULICO 73125853</t>
  </si>
  <si>
    <t>FILTRO HIDRAULICO P556064</t>
  </si>
  <si>
    <t>FILTRO HIDRAULICO SECUNDARIO 84476801 / 73162722</t>
  </si>
  <si>
    <t>FILTROS MOTONIVELADORA NEW HOLLAND RG 140 G</t>
  </si>
  <si>
    <t>FILTRO AIRE 84286397</t>
  </si>
  <si>
    <t>FILTRO ACEITE 500086363</t>
  </si>
  <si>
    <t>FILTRO SEPARADOR 90412128</t>
  </si>
  <si>
    <t>FILTRO DE ACEITE HIDRAULICO 47996857</t>
  </si>
  <si>
    <t>FILTRO DE CABINA 84350712</t>
  </si>
  <si>
    <t>FILTROS RETROEXCAVADORA NEW HOLLAND B80C</t>
  </si>
  <si>
    <t>FILTRO AIRE 47362223</t>
  </si>
  <si>
    <t>FILTRO AIRE 47362227</t>
  </si>
  <si>
    <t>FILTRO ACEITE 51508762</t>
  </si>
  <si>
    <t>FILTRO COMBUSTIBLE 84565926</t>
  </si>
  <si>
    <t>FILTRO SEPARADOR 47801835</t>
  </si>
  <si>
    <t>FILTRO DE CABINA 47929890</t>
  </si>
  <si>
    <t>FILTROS MINICARGADOR NEW HOLLAND L220</t>
  </si>
  <si>
    <t>FILTRO AIRE 86982522</t>
  </si>
  <si>
    <t>FILTRO AIRE 86982523</t>
  </si>
  <si>
    <t>FILTRO ACEITE 84475542</t>
  </si>
  <si>
    <t>FILTRO COMBUSTIBLE 9611973</t>
  </si>
  <si>
    <t>FILTRO COMBUSTIBLE 84299977</t>
  </si>
  <si>
    <t>FILTRO HIDRAULICO 84278070</t>
  </si>
  <si>
    <t>FILTROS VIBROCOMPACTADOR CAT CB34B</t>
  </si>
  <si>
    <t>FILTRO AIRE 1348726</t>
  </si>
  <si>
    <t>FILTRO AIRE 1402334</t>
  </si>
  <si>
    <t>FILTRO ACEITE 2201523</t>
  </si>
  <si>
    <t>FILTRO COMBUSTIBLE 676987</t>
  </si>
  <si>
    <t>FILTRO HIDRAULICO 1446691</t>
  </si>
  <si>
    <t>FILTROS VIBROCOMPACTADOR CASE SV210</t>
  </si>
  <si>
    <t>FILTRO AIRE ND102099</t>
  </si>
  <si>
    <t>FILTRO AIRE 87683000</t>
  </si>
  <si>
    <t>FILTRO ACEITE J934429</t>
  </si>
  <si>
    <t>FILTRO COMBUSTIBLE J903640</t>
  </si>
  <si>
    <t>FILTRO COMBUSTIBLE J930942</t>
  </si>
  <si>
    <t>FILTRO HIDRAULICO 84516422</t>
  </si>
  <si>
    <t>SUMINISTRO DE LLANTAS Y SERVICIOS DE MONTAJE</t>
  </si>
  <si>
    <t>ALINEACION PESADOS</t>
  </si>
  <si>
    <t>BALANCEO LLANTAS LIVIANOS</t>
  </si>
  <si>
    <t>BALANCEO LLANTAS VOLQUETAS</t>
  </si>
  <si>
    <t>LLANTA 125/80 R18  RETROEXCAVADORA</t>
  </si>
  <si>
    <t>LLANTA 12x16.5</t>
  </si>
  <si>
    <t xml:space="preserve">LLANTA 1300x24 - 13,00-24 </t>
  </si>
  <si>
    <t xml:space="preserve">LLANTA 14,9 -24 </t>
  </si>
  <si>
    <t xml:space="preserve">LLANTA 1400x24 - 14,00-24  </t>
  </si>
  <si>
    <t xml:space="preserve">LLANTA 19,5 L24 </t>
  </si>
  <si>
    <t>LLANTA 20.5x25</t>
  </si>
  <si>
    <t>LLANTA 205/75 R16 MIXTA</t>
  </si>
  <si>
    <t>LLANTA 255/70 R16</t>
  </si>
  <si>
    <t>LLANTA 275/70 R22,5 DIRECCIONAL</t>
  </si>
  <si>
    <t xml:space="preserve">LLANTA 295/80 R22,5 RADIAL DIRECCIONAL </t>
  </si>
  <si>
    <t>LLANTA 295/80 R22,5 RADIAL TRACCION</t>
  </si>
  <si>
    <t xml:space="preserve">LLANTA 300-70-16,5 RETRO (12-16.5) </t>
  </si>
  <si>
    <t xml:space="preserve">MONTAJE LLANTA  RIN 16.5 Y RIN 18 </t>
  </si>
  <si>
    <t>MONTAJE LLANTA  RIN 16.5 Y RIN 18 CON PARCHE</t>
  </si>
  <si>
    <t>MONTAJE LLANTA  RIN 20 Y RIN 22.5</t>
  </si>
  <si>
    <t>MONTAJE LLANTA  RIN 20 Y RIN 22.5 CON PARCHE</t>
  </si>
  <si>
    <t xml:space="preserve">MONTAJE LLANTA  RIN 24 Y RIN 25 </t>
  </si>
  <si>
    <t>MONTAJE LLANTA  RIN 24 Y RIN 25 CON PARCHE</t>
  </si>
  <si>
    <t>MONTAJE LLANTA  RIN 16</t>
  </si>
  <si>
    <t>MONTAJE LLANTA  RIN 16 CON PARCHE</t>
  </si>
  <si>
    <t>NEUMATICO 1000X20</t>
  </si>
  <si>
    <t>NEUMATICO 1100X20</t>
  </si>
  <si>
    <t>NEUMATICO 1300X24</t>
  </si>
  <si>
    <t>NEUMATICO 1400X24</t>
  </si>
  <si>
    <t>RIN 16 CAMIONETA</t>
  </si>
  <si>
    <t>RIN 18 CAMIONETA</t>
  </si>
  <si>
    <t>RIN 20 CAMIONETA</t>
  </si>
  <si>
    <t>RIN 22.5 VOLQUETA</t>
  </si>
  <si>
    <t>RIN 24 MAQUINARIA</t>
  </si>
  <si>
    <t>RIN 25 MANQUINARIA</t>
  </si>
  <si>
    <t>RIN16.5 MAQUINARIA</t>
  </si>
  <si>
    <t>VALVULA RIN 22.5</t>
  </si>
  <si>
    <t>VALVULA RIN 24</t>
  </si>
  <si>
    <t>VALVULA SELLOMATIC</t>
  </si>
  <si>
    <t>EQUIPO           :    Volqueta 
MARCA            :    Volkswagen 
REFERENCIA   :    17.230
MODELO          :    2018
MOTOR:  0154807A064807                  CHASIS:  9536G8245JR807966</t>
  </si>
  <si>
    <t>MANTENIMIENTO Y REPARACION ESPECIALIZADA MOTOR MAN D0834 BITURBO</t>
  </si>
  <si>
    <t>Mano de obra total del desmontaje y montaje del motor del bastidor de la volqueta, desarmado y armado teniendo presente las tolerancias, ajustes y sincronización de acuerdo con el catálogo del fabricante</t>
  </si>
  <si>
    <t>Kit Reparación motor MAN</t>
  </si>
  <si>
    <t>Turbocompresor doble para Volkswagen Constelletion</t>
  </si>
  <si>
    <t>PRECIO CONTRATADO 2025</t>
  </si>
  <si>
    <t>INCREMENTO PORCENTUAL RESPECTO A LA MEDIANA</t>
  </si>
  <si>
    <t>PRECIO TECHO ESTABLECIDO</t>
  </si>
  <si>
    <t>CRUCE 1</t>
  </si>
  <si>
    <t>CRUCE 2</t>
  </si>
  <si>
    <t>PRECIO TOTAL INCLUIDO IVA</t>
  </si>
  <si>
    <t>UNIDAD DE RESCATE FURGON HINO</t>
  </si>
  <si>
    <t>SOPORTE DE MOTOR UNIDAD DE RESCATE FURGON HINO</t>
  </si>
  <si>
    <t>KIT EMPAQUETADURA DEL MOTOR  UNIDAD DE RESCATE FURGON HINO</t>
  </si>
  <si>
    <t>BLOQUE DE MOTOR UNIDAD DE RESCATE FURGON HINO</t>
  </si>
  <si>
    <t>BIELAS  DEL MOTOR  UNIDAD DE RESCATE FURGON HINO</t>
  </si>
  <si>
    <t>CIEGUEÑAL DEL MOTOR UNIDAD DE RESCATE FURGON HINO</t>
  </si>
  <si>
    <t>SENSORES DEL MOTOR UNIDAD DE RESCATE FURGON HINO</t>
  </si>
  <si>
    <t>ARBOL DE LEVAS MOTOR UNIDAD DE RESCATE FURGON HINO</t>
  </si>
  <si>
    <t>VALVULAS  DEL MOTOR  COMPLETLAS UNIDAD DE RESCATE FURGON HINO</t>
  </si>
  <si>
    <t>CAQUETES  DEL MOTOR UNIDAD DE RESCATE FURGON HINO</t>
  </si>
  <si>
    <t>PISTONES UNIDAD DE RESCATE FURGON HINO</t>
  </si>
  <si>
    <t>ANILLOS DE PISTON  MOTOR UNIDAD DE RESCATE FURGON HINO</t>
  </si>
  <si>
    <t>CILINDROS MOTOR UNIDAD DE RESCATE FURGON HINO</t>
  </si>
  <si>
    <t>TURBO  COMPLETO MOTOR UNIDAD DE RESCATE FURGON HINO</t>
  </si>
  <si>
    <t>BOMBA DE INYECCION  UNIDAD DE RESCATE FURGON HINO</t>
  </si>
  <si>
    <t>REMPLAZO DE MOTOR  UNIDAD DE RESCATE FURGON HINO</t>
  </si>
  <si>
    <t>CAJA DE CAMBIOS  UNIDAD DE RESCATE FURGON HINO</t>
  </si>
  <si>
    <t>EMPAQUETADURA BOMBA DE INYECCION UNIDAD DE RESCATE FURGON HINO</t>
  </si>
  <si>
    <t>LUBRICACION UNIDAD DE RESCATE FURGON HINO</t>
  </si>
  <si>
    <t>FILTRO DE ACEITE UNIDAD DE RESCATE FURGON HINO</t>
  </si>
  <si>
    <t>ACEITE DE MOTOR UNIDAD DE RESCATE FURGON HINO</t>
  </si>
  <si>
    <t>REFRIGERACION UNIDAD DE RESCATE FURGON HINO</t>
  </si>
  <si>
    <t>CORREA VENTILADOR UNIDAD DE RESCATE FURGON HINO</t>
  </si>
  <si>
    <t>MANTENIMIENTO RADIADOR UNIDAD DE RESCATE FURGON HINO</t>
  </si>
  <si>
    <t>BOMBA DE AGUA  UNIDAD DE RESCATE FURGON HINO</t>
  </si>
  <si>
    <t>TAPA DE RADIADOR UNIDAD DE RESCATE FURGON HINO</t>
  </si>
  <si>
    <t>ABRAZADERAS  UNIDAD DE RESCATE FURGON HINO</t>
  </si>
  <si>
    <t>FILTRO DEL REFRIGERANTE UNIDAD DE RESCATE FURGON HINO</t>
  </si>
  <si>
    <t>LIQUIDO REFRIGERANTE UNIDAD DE RESCATE FURGON HINO</t>
  </si>
  <si>
    <t>ENFRIADOR DE ACEITE UNIDAD DE RESCATE FURGON HINO</t>
  </si>
  <si>
    <t>FAN CLUTCH UNIDAD DE RESCATE FURGON HINO</t>
  </si>
  <si>
    <t>SISTEMA DE ADMISION Y COMBUSTIBLE UNIDAD DE RESCATE FURGON HINO</t>
  </si>
  <si>
    <t>FILTRO DE COMBUSTIBLE UNIDAD DE RESCATE FURGON HINO</t>
  </si>
  <si>
    <t>FILTRO SEPARADOR DE AGUA UNIDAD DE RESCATE FURGON HINO</t>
  </si>
  <si>
    <t>FILTRO DE AIRE SECUNDARIO UNIDAD DE RESCATE FURGON HINO</t>
  </si>
  <si>
    <t>FILTRO DE AIRE PRIMARIO UNIDAD DE RESCATE FURGON HINO</t>
  </si>
  <si>
    <t>KIT REPARACION TURBO UNIDAD DE RESCATE FURGON HINO</t>
  </si>
  <si>
    <t>JGO EMPAQUES INYECTOR ELECTRONICO UNIDAD DE RESCATE FURGON HINO</t>
  </si>
  <si>
    <t>SISTEMA ELECTRICO UNIDAD DE RESCATE FURGON HINO</t>
  </si>
  <si>
    <t>KIT REPARACION ALTERNADOR UNIDAD DE RESCATE FURGON HINO</t>
  </si>
  <si>
    <t>BUJIA DE PRECALENTAMIENTO UNIDAD DE RESCATE FURGON HINO</t>
  </si>
  <si>
    <t>ALTERNADOR COMPLETO UNIDAD DE RESCATE FURGON HINO</t>
  </si>
  <si>
    <t>CORREA DE ACCESORIOS UNIDAD DE RESCATE FURGON HINO</t>
  </si>
  <si>
    <t>CORREA DE ALTERNADOR UNIDAD DE RESCATE FURGON HINO</t>
  </si>
  <si>
    <t>BATERIAS 4D UNIDAD DE RESCATE FURGON HINO</t>
  </si>
  <si>
    <t>LUZ DE ESCENA LED DE 14000 LUMEN/DC, 12 VOLT, 110 WATT, 9,1 AMPERIOS, ANCHO: 7,5 PULG, ALTO: 5,25 PULG Y PROFUNDIDAD: 2 PULG CON RESISTENCIA PI:68 UNIDAD DE RESCATE FURGON HINO</t>
  </si>
  <si>
    <t>CONVERTIDOR DE VOLTAJE -24 VOLT A 12 VOLT DC CON POTENCIA DE SALIDA DE 60 AMP UNIDAD DE RESCATE FURGON HINO</t>
  </si>
  <si>
    <t>SENSOR DE POSICION ARBOL DE LEVAS (CMP) UNIDAD DE RESCATE FURGON HINO</t>
  </si>
  <si>
    <t>SISTEMA DE TRANSMISION UNIDAD DE RESCATE FURGON HINO</t>
  </si>
  <si>
    <t>SISTEMA DE EMBRIAGUE COMPLETO UNIDAD DE RESCATE FURGON HINO</t>
  </si>
  <si>
    <t>RETENEDOR DE RUEDA UNIDAD DE RESCATE FURGON HINO</t>
  </si>
  <si>
    <t>GUAYA DE PALANCA DE CAMBIOS UNIDAD DE RESCATE FURGON HINO</t>
  </si>
  <si>
    <t>RODAMIENTO RUEDA DELANTERA UNIDAD DE RESCATE FURGON HINO</t>
  </si>
  <si>
    <t>BANDA DE FRENO DE ENERGENCIA UNIDAD DE RESCATE FURGON HINO</t>
  </si>
  <si>
    <t>RODAMIENTO RUEDA TRASERA UNIDAD DE RESCATE FURGON HINO</t>
  </si>
  <si>
    <t>CARDAN UNIDAD DE RESCATE FURGON HINO</t>
  </si>
  <si>
    <t>CAUCHOS DEL CARDAN UNIDAD DE RESCATE FURGON HINO</t>
  </si>
  <si>
    <t>CRUCETA  DE CARDAN UNIDAD DE RESCATE FURGON HINO</t>
  </si>
  <si>
    <t>YUGOS DEL CARDAN  UNIDAD DE RESCATE FURGON HINO</t>
  </si>
  <si>
    <t>DIFERENCIAL COMPLETO UNIDAD DE RESCATE FURGON HINO</t>
  </si>
  <si>
    <t>CORONA - SPEED - PLANETARIOS - RODAMIENTOS -LAINAS  UNIDAD DE RESCATE FURGON HINO</t>
  </si>
  <si>
    <t>EJES DE LAS RUEDAS UNIDAD DE RESCATE FURGON HINO</t>
  </si>
  <si>
    <t>SPLINDER COMPLETO UNIDAD DE RESCATE FURGON HINO</t>
  </si>
  <si>
    <t>BOCIN   DE CAMPANA UNIDAD DE RESCATE FURGON HINO</t>
  </si>
  <si>
    <t>TORNILLOS SISTEMA CARDAN UNIDAD DE RESCATE FURGON HINO</t>
  </si>
  <si>
    <t>SOPORTE DE CARDAN UNIDAD DE RESCATE FURGON HINO</t>
  </si>
  <si>
    <t>ACEITE DE DIFERENCIAL UNIDAD DE RESCATE FURGON HINO</t>
  </si>
  <si>
    <t>ACEITE TRANSMISION  UNIDAD DE RESCATE FURGON HINO</t>
  </si>
  <si>
    <t>SISTEMA DE SUSPENSION UNIDAD DE RESCATE FURGON HINO</t>
  </si>
  <si>
    <t>PASADOR CENTRAL UNIDAD DE RESCATE FURGON HINO</t>
  </si>
  <si>
    <t>BUJE HOJA DE RESORTE UNIDAD DE RESCATE FURGON HINO</t>
  </si>
  <si>
    <t>AMORTIGUADORES DE SUSPENSION CABINA UNIDAD DE RESCATE FURGON HINO</t>
  </si>
  <si>
    <t>GRAPA DE MUELLE UNIDAD DE RESCATE FURGON HINO</t>
  </si>
  <si>
    <t>BALANCINES DE SUSPENCION CABINA  UNIDAD DE RESCATE FURGON HINO</t>
  </si>
  <si>
    <t>SISPENSTEMA DE SUSPENCION SILLA CONDUCTOR  UNIDAD DE RESCATE FURGON HINO</t>
  </si>
  <si>
    <t>CONOS DE EJE UNIDAD DE RESCATE FURGON HINO</t>
  </si>
  <si>
    <t>SISTEMA DE  ESCAPE UNIDAD DE RESCATE FURGON HINO</t>
  </si>
  <si>
    <t>SISTEMA DE ESCAPE COMPLETO UNIDAD DE RESCATE FURGON HINO</t>
  </si>
  <si>
    <t>CATALIZADOR  DE ESCAPE UNIDAD DE RESCATE FURGON HINO</t>
  </si>
  <si>
    <t>SENSORES DE OXIGENO UNIDAD DE RESCATE FURGON HINO</t>
  </si>
  <si>
    <t>SISTEMA DE FRENOS UNIDAD DE RESCATE FURGON HINO</t>
  </si>
  <si>
    <t>BANDAS DE FRENOS TRASERAS  UNIDAD DE RESCATE FURGON HINO</t>
  </si>
  <si>
    <t>MODULO Y SENSORES DE RUEBA ABS UNIDAD DE RESCATE FURGON HINO</t>
  </si>
  <si>
    <t>BANDAS DE FRENOS DELANTERAS UNIDAD DE RESCATE FURGON HINO</t>
  </si>
  <si>
    <t>KIT DE REPARACION COMPRESOR DE A AIRE UNIDAD DE RESCATE FURGON HINO</t>
  </si>
  <si>
    <t>PASTILLAS  DE FRENO DELANTERA UNIDAD DE RESCATE FURGON HINO</t>
  </si>
  <si>
    <t>DISCOS DE FRENO DELANTERA UNIDAD DE RESCATE FURGON HINO</t>
  </si>
  <si>
    <t>BOMBA DE FRENO COMPLETA UNIDAD DE RESCATE FURGON HINO</t>
  </si>
  <si>
    <t>COMPRESOR DE AIRE UNIDAD DE RESCATE FURGON HINO</t>
  </si>
  <si>
    <t>MANGUERAS DE AIRE Y ACOPLES UNIDAD DE RESCATE FURGON HINO</t>
  </si>
  <si>
    <t>CAMPANAS DE FRENO UNIDAD DE RESCATE FURGON HINO</t>
  </si>
  <si>
    <t>RODAJA DE FRENO UNIDAD DE RESCATE FURGON HINO</t>
  </si>
  <si>
    <t>DIAFRAGMA DE TARRO DELANTERO UNIDAD DE RESCATE FURGON HINO</t>
  </si>
  <si>
    <t>DIAFRAGMA DE TARRO TRASERO UNIDAD DE RESCATE FURGON HINO</t>
  </si>
  <si>
    <t>RACHE DE FRENO UNIDAD DE RESCATE FURGON HINO</t>
  </si>
  <si>
    <t>REMACHADA DE BANDAS UNIDAD DE RESCATE FURGON HINO</t>
  </si>
  <si>
    <t>FUSIBLES UNIDAD DE RESCATE FURGON HINO</t>
  </si>
  <si>
    <t>ECU MOTOR  UNIDAD DE RESCATE FURGON HINO</t>
  </si>
  <si>
    <t>ECU  TRASMISION UNIDAD DE RESCATE FURGON HINO</t>
  </si>
  <si>
    <t>ELEVEDOR DE VOLTAJE O RELE UNIDAD DE RESCATE FURGON HINO</t>
  </si>
  <si>
    <t>SISTEMA DE  UREA COMPLETO CON BASE  Y TANQUE  UNIDAD DE RESCATE FURGON HINO</t>
  </si>
  <si>
    <t>BASE DE RELE O ELEVADOR UNIDAD DE RESCATE FURGON HINO</t>
  </si>
  <si>
    <t>CINTA AISLANTE UNIDAD DE RESCATE FURGON HINO</t>
  </si>
  <si>
    <t>CABLE AUTOMOTRIZ UNIDAD DE RESCATE FURGON HINO</t>
  </si>
  <si>
    <t>PITO O ALARMA DE REVERSA UNIDAD DE RESCATE FURGON HINO</t>
  </si>
  <si>
    <t>BOMBILLO STOP UNIDAD DE RESCATE FURGON HINO</t>
  </si>
  <si>
    <t>BOMBILLO DIRECCIONALES UNIDAD DE RESCATE FURGON HINO</t>
  </si>
  <si>
    <t>BOMBILLO H4 LED 6500K 12 A 24V  UNIDAD DE RESCATE FURGON HINO</t>
  </si>
  <si>
    <t>BOMBILLO TECHO CERAMICO UNIDAD DE RESCATE FURGON HINO</t>
  </si>
  <si>
    <t>LUCES PERIMETRALES O LATERALES UNIDAD DE RESCATE FURGON HINO</t>
  </si>
  <si>
    <t>SWITCHE PULSO UNIDAD DE RESCATE FURGON HINO</t>
  </si>
  <si>
    <t>SWITCHE PULSO ELEVA VIDRIOS  UNIDAD DE RESCATE FURGON HINO</t>
  </si>
  <si>
    <t>SISTEMA COMPLETO ELEVAVIDRIOS UNIDAD DE RESCATE FURGON HINO</t>
  </si>
  <si>
    <t>CAJA DE TONOS DE  SIRENA UNIDAD DE RESCATE FURGON HINO</t>
  </si>
  <si>
    <t>ALTAVOZ DE SIRENA (2) UNIDAD DE RESCATE FURGON HINO</t>
  </si>
  <si>
    <t>EMPAQUETADURA  VIDROS  VENTANAS Y PUERTAS DE  CABINA UNIDAD DE RESCATE FURGON HINO</t>
  </si>
  <si>
    <t>FAROLA  LUCES UNIDAD DE RESCATE FURGON HINO</t>
  </si>
  <si>
    <t>FAROLA LED ALTAS  Y BAJAS UNIDAD DE RESCATE FURGON HINO</t>
  </si>
  <si>
    <t>LAMPARA STOP BLANCA  UNIDAD DE RESCATE FURGON HINO</t>
  </si>
  <si>
    <t>PIN CABLE PIOJO  UNIDAD DE RESCATE FURGON HINO</t>
  </si>
  <si>
    <t>SOCKET BOMBILLO T10 UNIDAD DE RESCATE FURGON HINO</t>
  </si>
  <si>
    <t>SOCKET F14 CURVO UNIDAD DE RESCATE FURGON HINO</t>
  </si>
  <si>
    <t>PIN CABLE PIOJO UNIDAD DE RESCATE FURGON HINO</t>
  </si>
  <si>
    <t>BALASTRA STB M/V UNIDAD DE RESCATE FURGON HINO</t>
  </si>
  <si>
    <t>BOBINA COMPRESOR AIRE ACOND. UNIDAD DE RESCATE FURGON HINO</t>
  </si>
  <si>
    <t>BOMB. TECHO CAB. 158 LED 12V UNIDAD DE RESCATE FURGON HINO</t>
  </si>
  <si>
    <t>CABLE ENCAUCHETADO 18/13 UNIDAD DE RESCATE FURGON HINO</t>
  </si>
  <si>
    <t>EXPLORADORAS LED 3 UNIDAD DE RESCATE FURGON HINO</t>
  </si>
  <si>
    <t>EXPLORADORAS LED 6 UNIDAD DE RESCATE FURGON HINO</t>
  </si>
  <si>
    <t>MINIBARRA DE LEDS ALTA INTENSIDAD UNIDAD DE RESCATE FURGON HINO</t>
  </si>
  <si>
    <t>CABLES DE ALTA  UNIDAD DE RESCATE FURGON HINO</t>
  </si>
  <si>
    <t>RUEDAS Y NEUMATICOS UNIDAD DE RESCATE FURGON HINO</t>
  </si>
  <si>
    <t>LLANTA DELANTERAS  O DIRECCIONAL  UNIDAD DE RESCATE FURGON HINO</t>
  </si>
  <si>
    <t>LLANTA TRASERAS O TRACCION UNIDAD DE RESCATE FURGON HINO</t>
  </si>
  <si>
    <t>VALVULA DE RUEDA UNIDAD DE RESCATE FURGON HINO</t>
  </si>
  <si>
    <t>GUSANILLO UNIDAD DE RESCATE FURGON HINO</t>
  </si>
  <si>
    <t>PERNO RUEDA  UNIDAD DE RESCATE FURGON HINO</t>
  </si>
  <si>
    <t>ESPARRAGO RUEDA UNIDAD DE RESCATE FURGON HINO</t>
  </si>
  <si>
    <t>SISTEMA NEUMATICO UNIDAD DE RESCATE FURGON HINO</t>
  </si>
  <si>
    <t>GOBERNADOR DE AIRE UNIDAD DE RESCATE FURGON HINO</t>
  </si>
  <si>
    <t>RACOR PRESTOLOCK 10*3/8 UNIDAD DE RESCATE FURGON HINO</t>
  </si>
  <si>
    <t>CABINA,CHASIS UNIDAD DE RESCATE FURGON HINO</t>
  </si>
  <si>
    <t>PLUMILLAS UNIDAD DE RESCATE FURGON HINO</t>
  </si>
  <si>
    <t>ESPEJOS IZQUIERDO Y DERECHO COMPLETOS UNIDAD DE RESCATE FURGON HINO</t>
  </si>
  <si>
    <t>MANIJAS INTERNAS Y EXTERNAS DE PUERTA UNIDAD DE RESCATE FURGON HINO</t>
  </si>
  <si>
    <t>SISTEMA DE BLOQUEO CENTRAL UNIDAD DE RESCATE FURGON HINO</t>
  </si>
  <si>
    <t>SWITCH ELEVAVIDRIOS HINO UNIDAD DE RESCATE FURGON HINO</t>
  </si>
  <si>
    <t>ESTRIBOS  UNIDAD DE RESCATE FURGON HINO</t>
  </si>
  <si>
    <t>SISTEMA ELECTRICO ELEVAVIDRIOS  UNIDAD DE RESCATE FURGON HINO</t>
  </si>
  <si>
    <t>SISTEMA DE GRABACION  Y CAMARAS  UNIDAD DE RESCATE FURGON HINO</t>
  </si>
  <si>
    <t>MANIJA ELEVAVIDRIO UNIDAD DE RESCATE FURGON HINO</t>
  </si>
  <si>
    <t>PUNTA GUIA BOMPER UNIDAD DE RESCATE FURGON HINO</t>
  </si>
  <si>
    <t>CHAPA PUERTA ACCESO A LA BOMBA UNIDAD DE RESCATE FURGON HINO</t>
  </si>
  <si>
    <t>JUEGO DE TAPETES UNIDAD DE RESCATE FURGON HINO</t>
  </si>
  <si>
    <t>EMPAQUE PUERTA   UNIDAD DE RESCATE FURGON HINO</t>
  </si>
  <si>
    <t>TAPIZADA DE SILLAS CABINA  (5) UNIDAD DE RESCATE FURGON HINO</t>
  </si>
  <si>
    <t>PANTALLA MANDO DE LUCES UNIDAD DE RESCATE FURGON HINO</t>
  </si>
  <si>
    <t>FABRICACION E INSTALACION DE LOGOS PUERTA  UNIDAD DE RESCATE FURGON HINO</t>
  </si>
  <si>
    <t>MANTENIMIENTO PUERTA TIPO CORTINA GABINETE  UNIDAD DE RESCATE FURGON HINO</t>
  </si>
  <si>
    <t>CAPUCHONES RIN DISCO PRESION  UNIDAD DE RESCATE FURGON HINO</t>
  </si>
  <si>
    <t>TAPA EJE TRASERO  UNIDAD DE RESCATE FURGON HINO</t>
  </si>
  <si>
    <t>SOLDADURA GANCHO A BASE Y PUERTA UNIDAD DE RESCATE FURGON HINO</t>
  </si>
  <si>
    <t>OTROS UNIDAD DE RESCATE FURGON HINO</t>
  </si>
  <si>
    <t>PULIDOR DE  ALUMINIO UNIDAD DE RESCATE FURGON HINO</t>
  </si>
  <si>
    <t>ABRILLANTADOR DE LLANTAS UNIDAD DE RESCATE FURGON HINO</t>
  </si>
  <si>
    <t>DESMANCHADOR  DESINCRUSTANTRE UNIDAD DE RESCATE FURGON HINO</t>
  </si>
  <si>
    <t>GUARDABARROS  (LODERAS) UNIDAD DE RESCATE FURGON HINO</t>
  </si>
  <si>
    <t>TRABAROSCA UNIDAD DE RESCATE FURGON HINO</t>
  </si>
  <si>
    <t>LUBRICANTE PENETRANTE 5-56 UNIDAD DE RESCATE FURGON HINO</t>
  </si>
  <si>
    <t>LIMPIADOR ELECTRONICO UNIDAD DE RESCATE FURGON HINO</t>
  </si>
  <si>
    <t>GRASA RODAMIENTOS UNIDAD DE RESCATE FURGON HINO</t>
  </si>
  <si>
    <t>TUERCA HEXAGONAL  UNIDAD DE RESCATE FURGON HINO</t>
  </si>
  <si>
    <t>ARANDELA 1/4 UNIDAD DE RESCATE FURGON HINO</t>
  </si>
  <si>
    <t>ARANDELA PLANA 5/32 UNIDAD DE RESCATE FURGON HINO</t>
  </si>
  <si>
    <t>EMPAQUES EXOSTO  UNIDAD DE RESCATE FURGON HINO</t>
  </si>
  <si>
    <t>REMACHE CIEGO 5-2 5/32 UNIDAD DE RESCATE FURGON HINO</t>
  </si>
  <si>
    <t>TORNILLO  UNIDAD DE RESCATE FURGON HINO</t>
  </si>
  <si>
    <t>PARCHE R-2 RUBBER UNIDAD DE RESCATE FURGON HINO</t>
  </si>
  <si>
    <t>SISTEMA AIRE ACONDICIONADO UNIDAD DE RESCATE FURGON HINO</t>
  </si>
  <si>
    <t>SENSOR TERMOCUPLA A.A. UNIDAD DE RESCATE FURGON HINO</t>
  </si>
  <si>
    <t>FILTRO AIRE ACONDICIONADO O DE CABINA UNIDAD DE RESCATE FURGON HINO</t>
  </si>
  <si>
    <t>FABRICACION ARNES COMPLETO UNIDAD DE RESCATE FURGON HINO</t>
  </si>
  <si>
    <t>CARDAN COMPLETO UNIDAD DE RESCATE FURGON HINO</t>
  </si>
  <si>
    <t>CORNETA DE AIRE PARA BOMBEROS UNIDAD DE RESCATE FURGON HINO</t>
  </si>
  <si>
    <t>SOPORTE DE MOTOR UN (1) CAMION  INTERNATIONAL 7400-SBA  PLACA OVE-403</t>
  </si>
  <si>
    <t>KIT EMPAQUETADURA DEL MOTOR UN (1) CAMION  INTERNATIONAL 7400-SBA  PLACA OVE-403</t>
  </si>
  <si>
    <t>BLOQUE DE MOTOR UN (1) CAMION  INTERNATIONAL 7400-SBA  PLACA OVE-403</t>
  </si>
  <si>
    <t>BIELAS DEL MOTOR UN (1) CAMION  INTERNATIONAL 7400-SBA  PLACA OVE-403</t>
  </si>
  <si>
    <t>CIEGUEÑAL DEL MOTOR UN (1) CAMION  INTERNATIONAL 7400-SBA  PLACA OVE-403</t>
  </si>
  <si>
    <t>BOMBA DE ACEITE UN (1) CAMION  INTERNATIONAL 7400-SBA  PLACA OVE-403</t>
  </si>
  <si>
    <t>SENSORES DEL MOTOR UN (1) CAMION  INTERNATIONAL 7400-SBA  PLACA OVE-403</t>
  </si>
  <si>
    <t>ARBOL DE LEVAS MOTOR UN (1) CAMION  INTERNATIONAL 7400-SBA  PLACA OVE-403</t>
  </si>
  <si>
    <t>VALVULAS DEL MOTOR COMPLETAS UN (1) CAMION  INTERNATIONAL 7400-SBA  PLACA OVE-403</t>
  </si>
  <si>
    <t>CAQUETES DEL MOTOR UN (1) CAMION  INTERNATIONAL 7400-SBA  PLACA OVE-403</t>
  </si>
  <si>
    <t>PISTONES UN (1) CAMION  INTERNATIONAL 7400-SBA  PLACA OVE-403</t>
  </si>
  <si>
    <t>ANILLOS DE PISTON MOTOR UN (1) CAMION  INTERNATIONAL 7400-SBA  PLACA OVE-403</t>
  </si>
  <si>
    <t>CILINDROS MOTOR UN (1) CAMION  INTERNATIONAL 7400-SBA  PLACA OVE-403</t>
  </si>
  <si>
    <t>TURBO COMPLETO MOTOR DT UN (1) CAMION  INTERNATIONAL 7400-SBA  PLACA OVE-403</t>
  </si>
  <si>
    <t>BOMBA DE INYECCION UN (1) CAMION  INTERNATIONAL 7400-SBA  PLACA OVE-403</t>
  </si>
  <si>
    <t>REEMPLAZO DE MOTOR DT UN (1) CAMION  INTERNATIONAL 7400-SBA  PLACA OVE-403</t>
  </si>
  <si>
    <t>CAJA DE CAMBIOS EATON FULLER 10V UN (1) CAMION  INTERNATIONAL 7400-SBA  PLACA OVE-403</t>
  </si>
  <si>
    <t>EMPAQUETADURA BOMBA DE INYECCION UN (1) CAMION  INTERNATIONAL 7400-SBA  PLACA OVE-403</t>
  </si>
  <si>
    <t>LUBRICACION UN (1) CAMION  INTERNATIONAL 7400-SBA  PLACA OVE-403</t>
  </si>
  <si>
    <t>FILTRO DE ACEITE UN (1) CAMION  INTERNATIONAL 7400-SBA  PLACA OVE-403</t>
  </si>
  <si>
    <t>CUÑETE DE ACEITE DE MOTOR 15W40 (5 GALONES) UN (1) CAMION  INTERNATIONAL 7400-SBA  PLACA OVE-403</t>
  </si>
  <si>
    <t>REFRIGERACION UN (1) CAMION  INTERNATIONAL 7400-SBA  PLACA OVE-403</t>
  </si>
  <si>
    <t>CORREA VENTILADOR UN (1) CAMION  INTERNATIONAL 7400-SBA  PLACA OVE-403</t>
  </si>
  <si>
    <t>MANTENIMIENTO RADIADOR UN (1) CAMION  INTERNATIONAL 7400-SBA  PLACA OVE-403</t>
  </si>
  <si>
    <t>ELECTROVALVULA UN (1) CAMION  INTERNATIONAL 7400-SBA  PLACA OVE-403</t>
  </si>
  <si>
    <t>BOMBA DE AGUA UN (1) CAMION  INTERNATIONAL 7400-SBA  PLACA OVE-403</t>
  </si>
  <si>
    <t>TAPA DE RADIADOR UN (1) CAMION  INTERNATIONAL 7400-SBA  PLACA OVE-403</t>
  </si>
  <si>
    <t>ABRAZADERAS UN (1) CAMION  INTERNATIONAL 7400-SBA  PLACA OVE-403</t>
  </si>
  <si>
    <t>FILTRO DEL REFRIGERANTE UN (1) CAMION  INTERNATIONAL 7400-SBA  PLACA OVE-403</t>
  </si>
  <si>
    <t>LIQUIDO REFRIGERANTE UN (1) CAMION  INTERNATIONAL 7400-SBA  PLACA OVE-403</t>
  </si>
  <si>
    <t>ENFRIADOR DE ACEITE UN (1) CAMION  INTERNATIONAL 7400-SBA  PLACA OVE-403</t>
  </si>
  <si>
    <t>FAN CLUTCH UN (1) CAMION  INTERNATIONAL 7400-SBA  PLACA OVE-403</t>
  </si>
  <si>
    <t>SISTEMA DE ADMISION Y COMBUSTIBLE UN (1) CAMION  INTERNATIONAL 7400-SBA  PLACA OVE-403</t>
  </si>
  <si>
    <t>FILTRO DE COMBUSTIBLE UN (1) CAMION  INTERNATIONAL 7400-SBA  PLACA OVE-403</t>
  </si>
  <si>
    <t>FILTRO SEPARADOR DE AGUA UN (1) CAMION  INTERNATIONAL 7400-SBA  PLACA OVE-403</t>
  </si>
  <si>
    <t>FILTRO DE AIRE SECUNDARIO UN (1) CAMION  INTERNATIONAL 7400-SBA  PLACA OVE-403</t>
  </si>
  <si>
    <t>FILTRO DE AIRE PRIMARIO UN (1) CAMION  INTERNATIONAL 7400-SBA  PLACA OVE-403</t>
  </si>
  <si>
    <t>KIT REPARACION TURBO UN (1) CAMION  INTERNATIONAL 7400-SBA  PLACA OVE-403</t>
  </si>
  <si>
    <t>JGO EMPAQUES INYECTOR ELECTRONICO UN (1) CAMION  INTERNATIONAL 7400-SBA  PLACA OVE-403</t>
  </si>
  <si>
    <t>SISTEMA ELECTRICO UN (1) CAMION  INTERNATIONAL 7400-SBA  PLACA OVE-403</t>
  </si>
  <si>
    <t>KIT REPARACION ALTERNADOR UN (1) CAMION  INTERNATIONAL 7400-SBA  PLACA OVE-403</t>
  </si>
  <si>
    <t>ALTERNADOR COMPLETO UN (1) CAMION  INTERNATIONAL 7400-SBA  PLACA OVE-403</t>
  </si>
  <si>
    <t>CORREA DE ACCESORIOS UN (1) CAMION  INTERNATIONAL 7400-SBA  PLACA OVE-403</t>
  </si>
  <si>
    <t>CORREA DE ALTERNADOR UN (1) CAMION  INTERNATIONAL 7400-SBA  PLACA OVE-403</t>
  </si>
  <si>
    <t>BATERIA TIPO TORNILLO BCI31S UN (1) CAMION  INTERNATIONAL 7400-SBA  PLACA OVE-403</t>
  </si>
  <si>
    <t>SENSOR DE POSICION ARBOL DE LEVAS (CMP) UN (1) CAMION  INTERNATIONAL 7400-SBA  PLACA OVE-403</t>
  </si>
  <si>
    <t>SISTEMA DE TRANSMISION UN (1) CAMION  INTERNATIONAL 7400-SBA  PLACA OVE-403</t>
  </si>
  <si>
    <t>SISTEMA DE EMBRIAGUE COMPLETO UN (1) CAMION  INTERNATIONAL 7400-SBA  PLACA OVE-403</t>
  </si>
  <si>
    <t>RETENEDOR DE RUEDA UN (1) CAMION  INTERNATIONAL 7400-SBA  PLACA OVE-403</t>
  </si>
  <si>
    <t>RODAMIENTO RUEDA DELANTERA UN (1) CAMION  INTERNATIONAL 7400-SBA  PLACA OVE-403</t>
  </si>
  <si>
    <t>RODAMIENTO RUEDA TRASERA UN (1) CAMION  INTERNATIONAL 7400-SBA  PLACA OVE-403</t>
  </si>
  <si>
    <t>CAUCHOS DEL CARDAN UN (1) CAMION  INTERNATIONAL 7400-SBA  PLACA OVE-403</t>
  </si>
  <si>
    <t>CRUCETA DE CARDAN UN (1) CAMION  INTERNATIONAL 7400-SBA  PLACA OVE-403</t>
  </si>
  <si>
    <t>YUGOS DEL CARDAN UN (1) CAMION  INTERNATIONAL 7400-SBA  PLACA OVE-403</t>
  </si>
  <si>
    <t>DIFERENCIAL COMPLETO UN (1) CAMION  INTERNATIONAL 7400-SBA  PLACA OVE-403</t>
  </si>
  <si>
    <t>CORONA - SPEED - PLANETARIOS - RODAMIENTOS -LAINAS UN (1) CAMION  INTERNATIONAL 7400-SBA  PLACA OVE-403</t>
  </si>
  <si>
    <t>EJES DE LAS RUEDAS UN (1) CAMION  INTERNATIONAL 7400-SBA  PLACA OVE-403</t>
  </si>
  <si>
    <t>SPLINDER COMPLETO UN (1) CAMION  INTERNATIONAL 7400-SBA  PLACA OVE-403</t>
  </si>
  <si>
    <t>BOCIN DE CAMPANA UN (1) CAMION  INTERNATIONAL 7400-SBA  PLACA OVE-403</t>
  </si>
  <si>
    <t>TORNILLOS SISTEMA CARDAN UN (1) CAMION  INTERNATIONAL 7400-SBA  PLACA OVE-403</t>
  </si>
  <si>
    <t>SOPORTE DE CARDAN UN (1) CAMION  INTERNATIONAL 7400-SBA  PLACA OVE-403</t>
  </si>
  <si>
    <t>ACEITE DE DIFERENCIAL UN (1) CAMION  INTERNATIONAL 7400-SBA  PLACA OVE-403</t>
  </si>
  <si>
    <t>ACEITE TRANSMISION UN (1) CAMION  INTERNATIONAL 7400-SBA  PLACA OVE-403</t>
  </si>
  <si>
    <t>SISTEMA DE SUSPENSION UN (1) CAMION  INTERNATIONAL 7400-SBA  PLACA OVE-403</t>
  </si>
  <si>
    <t>PASADOR CENTRAL UN (1) CAMION  INTERNATIONAL 7400-SBA  PLACA OVE-403</t>
  </si>
  <si>
    <t>BUJE HOJA DE RESORTE UN (1) CAMION  INTERNATIONAL 7400-SBA  PLACA OVE-403</t>
  </si>
  <si>
    <t>BOMBONAS DE SUSPENSION CABINA UN (1) CAMION  INTERNATIONAL 7400-SBA  PLACA OVE-403</t>
  </si>
  <si>
    <t>GRAPA DE MUELLE UN (1) CAMION  INTERNATIONAL 7400-SBA  PLACA OVE-403</t>
  </si>
  <si>
    <t>BALANCINES DE SUSPENCION CABINA UN (1) CAMION  INTERNATIONAL 7400-SBA  PLACA OVE-403</t>
  </si>
  <si>
    <t>SISPENSTEMA DE SUSPENCION SILLA CONDUCTOR UN (1) CAMION  INTERNATIONAL 7400-SBA  PLACA OVE-403</t>
  </si>
  <si>
    <t>BOMBONA EJE FLOTANTE UN (1) CAMION  INTERNATIONAL 7400-SBA  PLACA OVE-403</t>
  </si>
  <si>
    <t>CONOS DE EJE UN (1) CAMION  INTERNATIONAL 7400-SBA  PLACA OVE-403</t>
  </si>
  <si>
    <t>SISTEMA DE ESCAPE UN (1) CAMION  INTERNATIONAL 7400-SBA  PLACA OVE-403</t>
  </si>
  <si>
    <t>SISTEMA DE ESCAPE COMPLETO UN (1) CAMION  INTERNATIONAL 7400-SBA  PLACA OVE-403</t>
  </si>
  <si>
    <t>CATALIZADOR DE ESCAPE UN (1) CAMION  INTERNATIONAL 7400-SBA  PLACA OVE-403</t>
  </si>
  <si>
    <t>SENSORES DE OXIGENO UN (1) CAMION  INTERNATIONAL 7400-SBA  PLACA OVE-403</t>
  </si>
  <si>
    <t>SISTEMA DE FRENOS UN (1) CAMION  INTERNATIONAL 7400-SBA  PLACA OVE-403</t>
  </si>
  <si>
    <t>BANDAS DE FRENOS TRASERAS UN (1) CAMION  INTERNATIONAL 7400-SBA  PLACA OVE-403</t>
  </si>
  <si>
    <t>SISTEMA DE FRENO DE AHOGO COMPLETO UN (1) CAMION  INTERNATIONAL 7400-SBA  PLACA OVE-403</t>
  </si>
  <si>
    <t>MODULO Y SENSORES DE RUEDA ABS UN (1) CAMION  INTERNATIONAL 7400-SBA  PLACA OVE-403</t>
  </si>
  <si>
    <t>BANDAS DE FRENOS DELANTERAS UN (1) CAMION  INTERNATIONAL 7400-SBA  PLACA OVE-403</t>
  </si>
  <si>
    <t>KIT DE REPARACION COMPRESOR DE AIRE UN (1) CAMION  INTERNATIONAL 7400-SBA  PLACA OVE-403</t>
  </si>
  <si>
    <t>BOMBA DE FRENO COMPLETA UN (1) CAMION  INTERNATIONAL 7400-SBA  PLACA OVE-403</t>
  </si>
  <si>
    <t>COMPRESOR DE AIRE UN (1) CAMION  INTERNATIONAL 7400-SBA  PLACA OVE-403</t>
  </si>
  <si>
    <t>MANGUERAS DE AIRE Y ACOPLES UN (1) CAMION  INTERNATIONAL 7400-SBA  PLACA OVE-403</t>
  </si>
  <si>
    <t>CAMPANAS DE FRENO UN (1) CAMION  INTERNATIONAL 7400-SBA  PLACA OVE-403</t>
  </si>
  <si>
    <t>RODAJA DE FRENO UN (1) CAMION  INTERNATIONAL 7400-SBA  PLACA OVE-403</t>
  </si>
  <si>
    <t>DIAFRAGMA DE TARRO DELANTERO UN (1) CAMION  INTERNATIONAL 7400-SBA  PLACA OVE-403</t>
  </si>
  <si>
    <t>DIAFRAGMA DE TARRO TRASERO UN (1) CAMION  INTERNATIONAL 7400-SBA  PLACA OVE-403</t>
  </si>
  <si>
    <t>RACHE DE FRENO UN (1) CAMION  INTERNATIONAL 7400-SBA  PLACA OVE-403</t>
  </si>
  <si>
    <t>REMACHADA DE BANDAS UN (1) CAMION  INTERNATIONAL 7400-SBA  PLACA OVE-403</t>
  </si>
  <si>
    <t>ECU MOTOR UN (1) CAMION  INTERNATIONAL 7400-SBA  PLACA OVE-403</t>
  </si>
  <si>
    <t>FUSIBLES UN (1) CAMION  INTERNATIONAL 7400-SBA  PLACA OVE-403</t>
  </si>
  <si>
    <t>ECU TRASMISION UN (1) CAMION  INTERNATIONAL 7400-SBA  PLACA OVE-403</t>
  </si>
  <si>
    <t>ELEVEDOR DE VOLTAJE O RELE UN (1) CAMION  INTERNATIONAL 7400-SBA  PLACA OVE-403</t>
  </si>
  <si>
    <t>BASE DE RELE O ELEVADOR UN (1) CAMION  INTERNATIONAL 7400-SBA  PLACA OVE-403</t>
  </si>
  <si>
    <t>CINTA AISLANTE UN (1) CAMION  INTERNATIONAL 7400-SBA  PLACA OVE-403</t>
  </si>
  <si>
    <t>CABLE AUTOMOTRIZ UN (1) CAMION  INTERNATIONAL 7400-SBA  PLACA OVE-403</t>
  </si>
  <si>
    <t>PITO O ALARMA DE REVERSA UN (1) CAMION  INTERNATIONAL 7400-SBA  PLACA OVE-403</t>
  </si>
  <si>
    <t>BOMBILLO STOP UN (1) CAMION  INTERNATIONAL 7400-SBA  PLACA OVE-403</t>
  </si>
  <si>
    <t>BOMBILLO DIRECCIONALES UN (1) CAMION  INTERNATIONAL 7400-SBA  PLACA OVE-403</t>
  </si>
  <si>
    <t>BOMBILLO H4 LED 6500K 12 A 24V UN (1) CAMION  INTERNATIONAL 7400-SBA  PLACA OVE-403</t>
  </si>
  <si>
    <t>BOMBILLO TECHO CERAMICO UN (1) CAMION  INTERNATIONAL 7400-SBA  PLACA OVE-403</t>
  </si>
  <si>
    <t>LUCES PERIMETRALES O LATERALES UN (1) CAMION  INTERNATIONAL 7400-SBA  PLACA OVE-403</t>
  </si>
  <si>
    <t>SWITCHE PULSO UN (1) CAMION  INTERNATIONAL 7400-SBA  PLACA OVE-403</t>
  </si>
  <si>
    <t>FABRICACION ARNES COMPLETO UN (1) CAMION  INTERNATIONAL 7400-SBA  PLACA OVE-403</t>
  </si>
  <si>
    <t>SWITCHE PULSO ELEVA VIDRIOS UN (1) CAMION  INTERNATIONAL 7400-SBA  PLACA OVE-403</t>
  </si>
  <si>
    <t>SISTEMA COMPLETO ELEVAVIDRIOS UN (1) CAMION  INTERNATIONAL 7400-SBA  PLACA OVE-403</t>
  </si>
  <si>
    <t>CAJA DE TONOS DE SIRENA UN (1) CAMION  INTERNATIONAL 7400-SBA  PLACA OVE-403</t>
  </si>
  <si>
    <t>ALTAVOZ DE SIRENA (2) UN (1) CAMION  INTERNATIONAL 7400-SBA  PLACA OVE-403</t>
  </si>
  <si>
    <t>EMPAQUETADURA VIDROS VENTANAS Y PUERTAS DE CABINA UN (1) CAMION  INTERNATIONAL 7400-SBA  PLACA OVE-403</t>
  </si>
  <si>
    <t>FAROLA 6014 PUNTA DIAMANTE UN (1) CAMION  INTERNATIONAL 7400-SBA  PLACA OVE-403</t>
  </si>
  <si>
    <t>FAROLA LED 4652 ALTAS Y BAJAS UN (1) CAMION  INTERNATIONAL 7400-SBA  PLACA OVE-403</t>
  </si>
  <si>
    <t>LAMPARA STOP BLANCA UN (1) CAMION  INTERNATIONAL 7400-SBA  PLACA OVE-403</t>
  </si>
  <si>
    <t>PIN CABLE PIOJO UN (1) CAMION  INTERNATIONAL 7400-SBA  PLACA OVE-403</t>
  </si>
  <si>
    <t>SOCKET BOMBILLO T10 UN (1) CAMION  INTERNATIONAL 7400-SBA  PLACA OVE-403</t>
  </si>
  <si>
    <t>SOCKET F14 CURVO UN (1) CAMION  INTERNATIONAL 7400-SBA  PLACA OVE-403</t>
  </si>
  <si>
    <t>BALASTRA STB M/V UN (1) CAMION  INTERNATIONAL 7400-SBA  PLACA OVE-403</t>
  </si>
  <si>
    <t>BOBINA COMPRESOR AIRE ACOND. UN (1) CAMION  INTERNATIONAL 7400-SBA  PLACA OVE-403</t>
  </si>
  <si>
    <t>BOMB. TECHO CAB. 158 LED 12V UN (1) CAMION  INTERNATIONAL 7400-SBA  PLACA OVE-403</t>
  </si>
  <si>
    <t>CABLE ENCAUCHETADO 18/13 UN (1) CAMION  INTERNATIONAL 7400-SBA  PLACA OVE-403</t>
  </si>
  <si>
    <t>EXPLORADORAS LED 3 UN (1) CAMION  INTERNATIONAL 7400-SBA  PLACA OVE-403</t>
  </si>
  <si>
    <t>EXPLORADORAS LED 6 UN (1) CAMION  INTERNATIONAL 7400-SBA  PLACA OVE-403</t>
  </si>
  <si>
    <t>MINIBARRA DE LEDS ALTA INTENSIDAD UN (1) CAMION  INTERNATIONAL 7400-SBA  PLACA OVE-403</t>
  </si>
  <si>
    <t>LUCES DE EMERGENCIA ESPECIALIZADA PERIMETRALES UN (1) CAMION  INTERNATIONAL 7400-SBA  PLACA OVE-403</t>
  </si>
  <si>
    <t>CABLES DE ALTA UN (1) CAMION  INTERNATIONAL 7400-SBA  PLACA OVE-403</t>
  </si>
  <si>
    <t>RUEDAS Y NEUMATICOS UN (1) CAMION  INTERNATIONAL 7400-SBA  PLACA OVE-403</t>
  </si>
  <si>
    <t>LLANTA DELANTERAS O DIRECCIONAL 315/80R22.5 UN (1) CAMION  INTERNATIONAL 7400-SBA  PLACA OVE-403</t>
  </si>
  <si>
    <t>LLANTA TRASERAS O TRACCION 295/80R22.5 UN (1) CAMION  INTERNATIONAL 7400-SBA  PLACA OVE-403</t>
  </si>
  <si>
    <t>VALVULA DE RUEDA UN (1) CAMION  INTERNATIONAL 7400-SBA  PLACA OVE-403</t>
  </si>
  <si>
    <t>GUSANILLO UN (1) CAMION  INTERNATIONAL 7400-SBA  PLACA OVE-403</t>
  </si>
  <si>
    <t>PERNO RUEDA UN (1) CAMION  INTERNATIONAL 7400-SBA  PLACA OVE-403</t>
  </si>
  <si>
    <t>ESPARRAGO RUEDA UN (1) CAMION  INTERNATIONAL 7400-SBA  PLACA OVE-403</t>
  </si>
  <si>
    <t>SISTEMA NEUMATICO UN (1) CAMION  INTERNATIONAL 7400-SBA  PLACA OVE-403</t>
  </si>
  <si>
    <t>GOBERNADOR DE AIRE UN (1) CAMION  INTERNATIONAL 7400-SBA  PLACA OVE-403</t>
  </si>
  <si>
    <t>VALVULA DE PASO DEL EJE FLOTANTE UN (1) CAMION  INTERNATIONAL 7400-SBA  PLACA OVE-403</t>
  </si>
  <si>
    <t>RACOR PRESTOLOCK 10*3/8 UN (1) CAMION  INTERNATIONAL 7400-SBA  PLACA OVE-403</t>
  </si>
  <si>
    <t>CABINA,CHASIS UN (1) CAMION  INTERNATIONAL 7400-SBA  PLACA OVE-403</t>
  </si>
  <si>
    <t>MOTOR PLUMILLAS  UN (1) CAMION  INTERNATIONAL 7400-SBA  PLACA OVE-403</t>
  </si>
  <si>
    <t>PLUMILLAS UN (1) CAMION  INTERNATIONAL 7400-SBA  PLACA OVE-403</t>
  </si>
  <si>
    <t>ESPEJOS IZQUIERDO O DERECHO COMPLETOS UN (1) CAMION  INTERNATIONAL 7400-SBA  PLACA OVE-403</t>
  </si>
  <si>
    <t>SISTEMA DE BLOQUEO CENTRAL UN (1) CAMION  INTERNATIONAL 7400-SBA  PLACA OVE-403</t>
  </si>
  <si>
    <t>SISTEMA DE GRABACION Y CAMARAS UN (1) CAMION  INTERNATIONAL 7400-SBA  PLACA OVE-403</t>
  </si>
  <si>
    <t>SWITCH ELEVAVIDRIOS INTERNATIONAL UN (1) CAMION  INTERNATIONAL 7400-SBA  PLACA OVE-403</t>
  </si>
  <si>
    <t>SISTEMA ELECTRICO ELEVAVIDRIOS UN (1) CAMION  INTERNATIONAL 7400-SBA  PLACA OVE-403</t>
  </si>
  <si>
    <t>MANIJA ELEVAVIDRIO UN (1) CAMION  INTERNATIONAL 7400-SBA  PLACA OVE-403</t>
  </si>
  <si>
    <t>RODAMIENTO DEL MONITOR DE CONTRAINCENDIO UN (1) CAMION  INTERNATIONAL 7400-SBA  PLACA OVE-403</t>
  </si>
  <si>
    <t>PUNTA GUIA BOMPER UN (1) CAMION  INTERNATIONAL 7400-SBA  PLACA OVE-403</t>
  </si>
  <si>
    <t>CHAPA PUERTA ACCESO A LA BOMBA UN (1) CAMION  INTERNATIONAL 7400-SBA  PLACA OVE-403</t>
  </si>
  <si>
    <t>JUEGO DE TAPETES UN (1) CAMION  INTERNATIONAL 7400-SBA  PLACA OVE-403</t>
  </si>
  <si>
    <t>EMPAQUE PUERTA UN (1) CAMION  INTERNATIONAL 7400-SBA  PLACA OVE-403</t>
  </si>
  <si>
    <t>TAPIZADA DE SILLAS CABINA (5) UN (1) CAMION  INTERNATIONAL 7400-SBA  PLACA OVE-403</t>
  </si>
  <si>
    <t>PANTALLA MANDO DE LUCES UN (1) CAMION  INTERNATIONAL 7400-SBA  PLACA OVE-403</t>
  </si>
  <si>
    <t>FABRICACION E INSTALACION DE LOGOS PUERTA UN (1) CAMION  INTERNATIONAL 7400-SBA  PLACA OVE-403</t>
  </si>
  <si>
    <t>MANTENIMIENTO PUERTA TIPO CORTINA GABINETE UN (1) CAMION  INTERNATIONAL 7400-SBA  PLACA OVE-403</t>
  </si>
  <si>
    <t>CAPUCHONES RIN DISCO PRESION UN (1) CAMION  INTERNATIONAL 7400-SBA  PLACA OVE-403</t>
  </si>
  <si>
    <t>TAPA EJE TRASERO UN (1) CAMION  INTERNATIONAL 7400-SBA  PLACA OVE-403</t>
  </si>
  <si>
    <t>SOLDADURA GANCHO A BASE Y PUERTA UN (1) CAMION  INTERNATIONAL 7400-SBA  PLACA OVE-403</t>
  </si>
  <si>
    <t>OTROS UN (1) CAMION  INTERNATIONAL 7400-SBA  PLACA OVE-403</t>
  </si>
  <si>
    <t>DESMANCHADOR DESINCRUSTANTRE UN (1) CAMION  INTERNATIONAL 7400-SBA  PLACA OVE-403</t>
  </si>
  <si>
    <t>GUARDABARROS (LODERAS) UN (1) CAMION  INTERNATIONAL 7400-SBA  PLACA OVE-403</t>
  </si>
  <si>
    <t>PULIDOR DE ALUMINIO UN (1) CAMION  INTERNATIONAL 7400-SBA  PLACA OVE-403</t>
  </si>
  <si>
    <t>ABRILLANTADOR DE LLANTAS UN (1) CAMION  INTERNATIONAL 7400-SBA  PLACA OVE-403</t>
  </si>
  <si>
    <t>TRABAROSCA UN (1) CAMION  INTERNATIONAL 7400-SBA  PLACA OVE-403</t>
  </si>
  <si>
    <t>LUBRICANTE PENETRANTE 5-56 UN (1) CAMION  INTERNATIONAL 7400-SBA  PLACA OVE-403</t>
  </si>
  <si>
    <t>LIMPIADOR ELECTRONICO UN (1) CAMION  INTERNATIONAL 7400-SBA  PLACA OVE-403</t>
  </si>
  <si>
    <t>GRASA RODAMIENTOS UN (1) CAMION  INTERNATIONAL 7400-SBA  PLACA OVE-403</t>
  </si>
  <si>
    <t>TUERCA HEXAGONAL UN (1) CAMION  INTERNATIONAL 7400-SBA  PLACA OVE-403</t>
  </si>
  <si>
    <t>ARANDELA 1/4 UN (1) CAMION  INTERNATIONAL 7400-SBA  PLACA OVE-403</t>
  </si>
  <si>
    <t>ARANDELA PLANA 5/32 UN (1) CAMION  INTERNATIONAL 7400-SBA  PLACA OVE-403</t>
  </si>
  <si>
    <t>EMPAQUES EXOSTO UN (1) CAMION  INTERNATIONAL 7400-SBA  PLACA OVE-403</t>
  </si>
  <si>
    <t>REMACHE CIEGO 5-2 5/32 UN (1) CAMION  INTERNATIONAL 7400-SBA  PLACA OVE-403</t>
  </si>
  <si>
    <t>TORNILLO UN (1) CAMION  INTERNATIONAL 7400-SBA  PLACA OVE-403</t>
  </si>
  <si>
    <t>PARCHE R-2 RUBBER UN (1) CAMION  INTERNATIONAL 7400-SBA  PLACA OVE-403</t>
  </si>
  <si>
    <t>SISTEMA AIRE ACONDICIONADO UN (1) CAMION  INTERNATIONAL 7400-SBA  PLACA OVE-403</t>
  </si>
  <si>
    <t>SENSOR TERMOCUPLA A.A. UN (1) CAMION  INTERNATIONAL 7400-SBA  PLACA OVE-403</t>
  </si>
  <si>
    <t>FILTRO AIRE ACONDICIONADO O DE CABINA UN (1) CAMION  INTERNATIONAL 7400-SBA  PLACA OVE-403</t>
  </si>
  <si>
    <t>SENSOR ACELERACION UN (1) CAMION  INTERNATIONAL 7400-SBA  PLACA OVE-403</t>
  </si>
  <si>
    <t>CORNETA DE AIRE PARA BOMBEROS UN (1) CAMION  INTERNATIONAL 7400-SBA  PLACA OVE-403</t>
  </si>
  <si>
    <t>CARDAN COMPLETO UN (1) CAMION  INTERNATIONAL 7400-SBA  PLACA OVE-403</t>
  </si>
  <si>
    <t>AUTOBOMBA INTERNATIONAL M4</t>
  </si>
  <si>
    <t>MECANICOS DEL MOTOR AUTOBOMBA INTERNATIONAL M4</t>
  </si>
  <si>
    <t>SOPORTE DE MOTOR AUTOBOMBA INTERNATIONAL M4</t>
  </si>
  <si>
    <t>KIT EMPAQUETADURA DEL MOTOR  AUTOBOMBA INTERNATIONAL M4</t>
  </si>
  <si>
    <t>BLOQUE DE MOTOR AUTOBOMBA INTERNATIONAL M4</t>
  </si>
  <si>
    <t>BIELAS  DEL MOTOR  AUTOBOMBA INTERNATIONAL M4</t>
  </si>
  <si>
    <t>CIEGUEÑAL DEL MOTOR AUTOBOMBA INTERNATIONAL M4</t>
  </si>
  <si>
    <t>SENSORES DEL MOTOR AUTOBOMBA INTERNATIONAL M4</t>
  </si>
  <si>
    <t>ARBOL DE LEVAS MOTOR AUTOBOMBA INTERNATIONAL M4</t>
  </si>
  <si>
    <t>VALVULAS  DEL MOTOR  COMPLETLAS AUTOBOMBA INTERNATIONAL M4</t>
  </si>
  <si>
    <t>CAQUETES  DEL MOTOR AUTOBOMBA INTERNATIONAL M4</t>
  </si>
  <si>
    <t>PISTONES AUTOBOMBA INTERNATIONAL M4</t>
  </si>
  <si>
    <t>ANILLOS DE PISTON  MOTOR AUTOBOMBA INTERNATIONAL M4</t>
  </si>
  <si>
    <t>CILINDROS MOTOR AUTOBOMBA INTERNATIONAL M4</t>
  </si>
  <si>
    <t>TURBO  COMPLETO MOTOR  CUMMINS  AUTOBOMBA INTERNATIONAL M4</t>
  </si>
  <si>
    <t>BOMBA DE INYECCION  AUTOBOMBA INTERNATIONAL M4</t>
  </si>
  <si>
    <t>REMPLAZO DE MOTOR CUMMINS AUTOBOMBA INTERNATIONAL M4</t>
  </si>
  <si>
    <t>CAJA DE CAMBIOS ALLISON  DETROID EVS AUTOMATICAS AUTOBOMBA INTERNATIONAL M4</t>
  </si>
  <si>
    <t>EMPAQUETADURA BOMBA DE INYECCION AUTOBOMBA INTERNATIONAL M4</t>
  </si>
  <si>
    <t>LUBRICACION AUTOBOMBA INTERNATIONAL M4</t>
  </si>
  <si>
    <t>FILTRO DE ACEITE AUTOBOMBA INTERNATIONAL M4</t>
  </si>
  <si>
    <t>ACEITE DE MOTOR 15W40  AUTOBOMBA INTERNATIONAL M4</t>
  </si>
  <si>
    <t>REFRIGERACION AUTOBOMBA INTERNATIONAL M4</t>
  </si>
  <si>
    <t>CORREA VENTILADOR AUTOBOMBA INTERNATIONAL M4</t>
  </si>
  <si>
    <t>MANTENIMIENTO RADIADOR AUTOBOMBA INTERNATIONAL M4</t>
  </si>
  <si>
    <t>BOMBA DE AGUA  AUTOBOMBA INTERNATIONAL M4</t>
  </si>
  <si>
    <t>TAPA DE RADIADOR AUTOBOMBA INTERNATIONAL M4</t>
  </si>
  <si>
    <t>ABRAZADERAS  AUTOBOMBA INTERNATIONAL M4</t>
  </si>
  <si>
    <t>FILTRO DEL REFRIGERANTE AUTOBOMBA INTERNATIONAL M4</t>
  </si>
  <si>
    <t>LIQUIDO REFRIGERANTE AUTOBOMBA INTERNATIONAL M4</t>
  </si>
  <si>
    <t>ENFRIADOR DE ACEITE AUTOBOMBA INTERNATIONAL M4</t>
  </si>
  <si>
    <t>FAN CLUTCH AUTOBOMBA INTERNATIONAL M4</t>
  </si>
  <si>
    <t>SISTEMA DE ADMISION Y COMBUSTIBLE AUTOBOMBA INTERNATIONAL M4</t>
  </si>
  <si>
    <t>FILTRO DE COMBUSTIBLE AUTOBOMBA INTERNATIONAL M4</t>
  </si>
  <si>
    <t>FILTRO SEPARADOR DE AGUA AUTOBOMBA INTERNATIONAL M4</t>
  </si>
  <si>
    <t>FILTRO DE AIRE SECUNDARIO AUTOBOMBA INTERNATIONAL M4</t>
  </si>
  <si>
    <t>FILTRO DE AIRE PRIMARIO AUTOBOMBA INTERNATIONAL M4</t>
  </si>
  <si>
    <t>KIT REPARACION TURBO AUTOBOMBA INTERNATIONAL M4</t>
  </si>
  <si>
    <t>JGO EMPAQUES INYECTOR ELECTRONICO AUTOBOMBA INTERNATIONAL M4</t>
  </si>
  <si>
    <t>SISTEMA ELECTRICO AUTOBOMBA INTERNATIONAL M4</t>
  </si>
  <si>
    <t>KIT REPARACION ALTERNADOR AUTOBOMBA INTERNATIONAL M4</t>
  </si>
  <si>
    <t>ALTERNADOR COMPLETO AUTOBOMBA INTERNATIONAL M4</t>
  </si>
  <si>
    <t>CORREA DE ACCESORIOS AUTOBOMBA INTERNATIONAL M4</t>
  </si>
  <si>
    <t>CORREA DE ALTERNADOR AUTOBOMBA INTERNATIONAL M4</t>
  </si>
  <si>
    <t>BATERIA TIPO TORNILLO BCI31S AUTOBOMBA INTERNATIONAL M4</t>
  </si>
  <si>
    <t>SENSOR DE POSICION ARBOL DE LEVAS (CMP) AUTOBOMBA INTERNATIONAL M4</t>
  </si>
  <si>
    <t>SISTEMA DE TRANSMISION AUTOBOMBA INTERNATIONAL M4</t>
  </si>
  <si>
    <t>CONVERTIDOR DE PAR (TORSION) AUTOBOMBA INTERNATIONAL M4</t>
  </si>
  <si>
    <t>RETENEDOR DE RUEDA AUTOBOMBA INTERNATIONAL M4</t>
  </si>
  <si>
    <t>RODAMIENTO RUEDA DELANTERA AUTOBOMBA INTERNATIONAL M4</t>
  </si>
  <si>
    <t>RODAMIENTO RUEDA TRASERA AUTOBOMBA INTERNATIONAL M4</t>
  </si>
  <si>
    <t>CAUCHOS DEL CARDAN AUTOBOMBA INTERNATIONAL M4</t>
  </si>
  <si>
    <t>CRUCETA  DE CARDAN AUTOBOMBA INTERNATIONAL M4</t>
  </si>
  <si>
    <t>YUGOS DEL CARDAN  AUTOBOMBA INTERNATIONAL M4</t>
  </si>
  <si>
    <t>DIFERENCIAL COMPLETO AUTOBOMBA INTERNATIONAL M4</t>
  </si>
  <si>
    <t>CORONA - SPEED - PLANETARIOS - RODAMIENTOS -LAINAS  AUTOBOMBA INTERNATIONAL M4</t>
  </si>
  <si>
    <t>EJES DE LAS RUEDAS AUTOBOMBA INTERNATIONAL M4</t>
  </si>
  <si>
    <t>SPLINDER COMPLETO AUTOBOMBA INTERNATIONAL M4</t>
  </si>
  <si>
    <t>BOCIN   DE CAMPANA AUTOBOMBA INTERNATIONAL M4</t>
  </si>
  <si>
    <t>TORNILLOS SISTEMA CARDAN AUTOBOMBA INTERNATIONAL M4</t>
  </si>
  <si>
    <t>SOPORTE DE CARDAN AUTOBOMBA INTERNATIONAL M4</t>
  </si>
  <si>
    <t>ACEITE DE DIFERENCIAL AUTOBOMBA INTERNATIONAL M4</t>
  </si>
  <si>
    <t>ACEITE TRANSMISION  AUTOBOMBA INTERNATIONAL M4</t>
  </si>
  <si>
    <t>SISTEMA DE SUSPENSION AUTOBOMBA INTERNATIONAL M4</t>
  </si>
  <si>
    <t>PASADOR CENTRAL AUTOBOMBA INTERNATIONAL M4</t>
  </si>
  <si>
    <t>BUJE HOJA DE RESORTE AUTOBOMBA INTERNATIONAL M4</t>
  </si>
  <si>
    <t>BOMBONAS DE SUSPENSION CABINA AUTOBOMBA INTERNATIONAL M4</t>
  </si>
  <si>
    <t>GRAPA DE MUELLE AUTOBOMBA INTERNATIONAL M4</t>
  </si>
  <si>
    <t>BALANCINES DE SUSPENCION CABINA  AUTOBOMBA INTERNATIONAL M4</t>
  </si>
  <si>
    <t>SISPENSTEMA DE SUSPENCION SILLA CONDUCTOR  AUTOBOMBA INTERNATIONAL M4</t>
  </si>
  <si>
    <t>BOMBONA EJE FLOTANTE AUTOBOMBA INTERNATIONAL M4</t>
  </si>
  <si>
    <t>CONOS DE EJE AUTOBOMBA INTERNATIONAL M4</t>
  </si>
  <si>
    <t>SISTEMA DE  ESCAPE AUTOBOMBA INTERNATIONAL M4</t>
  </si>
  <si>
    <t>SISTEMA DE ESCAPE COMPLETO AUTOBOMBA INTERNATIONAL M4</t>
  </si>
  <si>
    <t>CATALIZADOR  DE ESCAPE AUTOBOMBA INTERNATIONAL M4</t>
  </si>
  <si>
    <t>SENSORES DE OXIGENO AUTOBOMBA INTERNATIONAL M4</t>
  </si>
  <si>
    <t>SISTEMA DE FRENOS AUTOBOMBA INTERNATIONAL M4</t>
  </si>
  <si>
    <t>BANDAS DE FRENOS TRASERAS  AUTOBOMBA INTERNATIONAL M4</t>
  </si>
  <si>
    <t>MODULO Y SENSORES DE RUEBA ABS AUTOBOMBA INTERNATIONAL M4</t>
  </si>
  <si>
    <t>SISTEMA DE FRENO MOTOR COMPLETO (JACOBS)  AUTOBOMBA INTERNATIONAL M4</t>
  </si>
  <si>
    <t>BANDAS DE FRENOS DELANTERAS AUTOBOMBA INTERNATIONAL M4</t>
  </si>
  <si>
    <t>KIT DE REPARACION COMPRESOR DE A AIRE AUTOBOMBA INTERNATIONAL M4</t>
  </si>
  <si>
    <t>BOMBA DE FRENO COMPLETA AUTOBOMBA INTERNATIONAL M4</t>
  </si>
  <si>
    <t>COMPRESOR DE AIRE AUTOBOMBA INTERNATIONAL M4</t>
  </si>
  <si>
    <t>MANGUERAS DE AIRE Y ACOPLES AUTOBOMBA INTERNATIONAL M4</t>
  </si>
  <si>
    <t>CAMPANAS DE FRENO AUTOBOMBA INTERNATIONAL M4</t>
  </si>
  <si>
    <t>RODAJA DE FRENO AUTOBOMBA INTERNATIONAL M4</t>
  </si>
  <si>
    <t>DIAFRAGMA DE TARRO DELANTERO AUTOBOMBA INTERNATIONAL M4</t>
  </si>
  <si>
    <t>DIAFRAGMA DE TARRO TRASERO AUTOBOMBA INTERNATIONAL M4</t>
  </si>
  <si>
    <t>RACHE DE FRENO AUTOBOMBA INTERNATIONAL M4</t>
  </si>
  <si>
    <t>REMACHADA DE BANDAS AUTOBOMBA INTERNATIONAL M4</t>
  </si>
  <si>
    <t>ECU MOTOR AUTOBOMBA INTERNATIONAL M4</t>
  </si>
  <si>
    <t>FUSIBLES AUTOBOMBA INTERNATIONAL M4</t>
  </si>
  <si>
    <t>ECU TRASMISION AUTOMATICA AUTOBOMBA INTERNATIONAL M4</t>
  </si>
  <si>
    <t>ELEVEDOR DE VOLTAJE O RELE AUTOBOMBA INTERNATIONAL M4</t>
  </si>
  <si>
    <t>SISTEMA DE  UREA COMPLETO CON BASE  Y TANQUE  AUTOBOMBA INTERNATIONAL M4</t>
  </si>
  <si>
    <t>BASE DE RELE O ELEVADOR AUTOBOMBA INTERNATIONAL M4</t>
  </si>
  <si>
    <t>CINTA AISLANTE AUTOBOMBA INTERNATIONAL M4</t>
  </si>
  <si>
    <t>CABLE AUTOMOTRIZ AUTOBOMBA INTERNATIONAL M4</t>
  </si>
  <si>
    <t>PITO O ALARMA DE REVERSA AUTOBOMBA INTERNATIONAL M4</t>
  </si>
  <si>
    <t>BOMBILLO STOP AUTOBOMBA INTERNATIONAL M4</t>
  </si>
  <si>
    <t>BOMBILLO DIRECCIONALES AUTOBOMBA INTERNATIONAL M4</t>
  </si>
  <si>
    <t>BOMBILLO H4 LED 6500K 12 A 24V  AUTOBOMBA INTERNATIONAL M4</t>
  </si>
  <si>
    <t>BOMBILLO TECHO CERAMICO AUTOBOMBA INTERNATIONAL M4</t>
  </si>
  <si>
    <t>LUCES PERIMETRALES O LATERALES AUTOBOMBA INTERNATIONAL M4</t>
  </si>
  <si>
    <t>SWITCHE PULSO AUTOBOMBA INTERNATIONAL M4</t>
  </si>
  <si>
    <t>SWITCHE PULSO ELEVA VIDRIOS  AUTOBOMBA INTERNATIONAL M4</t>
  </si>
  <si>
    <t>SISTEMA COMPLETO ELEVAVIDRIOS AUTOBOMBA INTERNATIONAL M4</t>
  </si>
  <si>
    <t>CAJA DE TONOS DE  SIRENA AUTOBOMBA INTERNATIONAL M4</t>
  </si>
  <si>
    <t>ALTAVOZ DE SIRENA (2) AUTOBOMBA INTERNATIONAL M4</t>
  </si>
  <si>
    <t>EMPAQUETADURA  VIDROS  VENTANAS Y PUERTAS DE  CABINA AUTOBOMBA INTERNATIONAL M4</t>
  </si>
  <si>
    <t>FAROLA  6014 PUNTA DIAMANTE AUTOBOMBA INTERNATIONAL M4</t>
  </si>
  <si>
    <t>FAROLA LED 4652 ALTAS  Y BAJAS AUTOBOMBA INTERNATIONAL M4</t>
  </si>
  <si>
    <t>LAMPARA STOP BLANCA  AUTOBOMBA INTERNATIONAL M4</t>
  </si>
  <si>
    <t>PIN CABLE PIOJO  AUTOBOMBA INTERNATIONAL M4</t>
  </si>
  <si>
    <t>SOCKET BOMBILLO T10 AUTOBOMBA INTERNATIONAL M4</t>
  </si>
  <si>
    <t>SOCKET F14 CURVO AUTOBOMBA INTERNATIONAL M4</t>
  </si>
  <si>
    <t>PIN CABLE PIOJO AUTOBOMBA INTERNATIONAL M4</t>
  </si>
  <si>
    <t>BALASTRA STB M/V AUTOBOMBA INTERNATIONAL M4</t>
  </si>
  <si>
    <t>BOBINA COMPRESOR AIRE ACOND. AUTOBOMBA INTERNATIONAL M4</t>
  </si>
  <si>
    <t>BOMB. TECHO CAB. 158 LED 12V AUTOBOMBA INTERNATIONAL M4</t>
  </si>
  <si>
    <t>CABLE ENCAUCHETADO 18/13 AUTOBOMBA INTERNATIONAL M4</t>
  </si>
  <si>
    <t>EXPLORADORAS LED 3 AUTOBOMBA INTERNATIONAL M4</t>
  </si>
  <si>
    <t>EXPLORADORAS LED 6 AUTOBOMBA INTERNATIONAL M4</t>
  </si>
  <si>
    <t>STOPS  DE FRENO LEDS CERTIFICADOS  AUTOBOMBA INTERNATIONAL M4</t>
  </si>
  <si>
    <t>BARRA DE LUCES DE EMERGENCIA AUTOBOMBA INTERNATIONAL M4</t>
  </si>
  <si>
    <t>RUTILANTES  LUZ DE EMERGENCIA AUTOBOMBA INTERNATIONAL M4</t>
  </si>
  <si>
    <t>MINIBARRA DE LEDS ALTA INTENSIDAD AUTOBOMBA INTERNATIONAL M4</t>
  </si>
  <si>
    <t>CABLES DE ALTA  AUTOBOMBA INTERNATIONAL M4</t>
  </si>
  <si>
    <t>RUEDAS Y NEUMATICOS AUTOBOMBA INTERNATIONAL M4</t>
  </si>
  <si>
    <t>LLANTA DELANTERAS  O DIRECCIONAL 315/80R22.5 AUTOBOMBA INTERNATIONAL M4</t>
  </si>
  <si>
    <t>LLANTA TRASERAS O TRACCION 295/80R22.5 AUTOBOMBA INTERNATIONAL M4</t>
  </si>
  <si>
    <t>VALVULA DE RUEDA AUTOBOMBA INTERNATIONAL M4</t>
  </si>
  <si>
    <t>GUSANILLO AUTOBOMBA INTERNATIONAL M4</t>
  </si>
  <si>
    <t>PERNO RUEDA  AUTOBOMBA INTERNATIONAL M4</t>
  </si>
  <si>
    <t>ESPARRAGO RUEDA AUTOBOMBA INTERNATIONAL M4</t>
  </si>
  <si>
    <t>SISTEMA NEUMATICO AUTOBOMBA INTERNATIONAL M4</t>
  </si>
  <si>
    <t>GOBERNADOR DE AIRE AUTOBOMBA INTERNATIONAL M4</t>
  </si>
  <si>
    <t>VALVULA DE PASO DEL EJE FLOTANTE AUTOBOMBA INTERNATIONAL M4</t>
  </si>
  <si>
    <t>RACOR PRESTOLOCK 10*3/8 AUTOBOMBA INTERNATIONAL M4</t>
  </si>
  <si>
    <t>CABINA,CHASIS AUTOBOMBA INTERNATIONAL M4</t>
  </si>
  <si>
    <t>PLUMILLAS AUTOBOMBA INTERNATIONAL M4</t>
  </si>
  <si>
    <t>CARDAN AUTOBOMBA INTERNATIONAL M4</t>
  </si>
  <si>
    <t>MANIJAS INTERNAS Y EXTERNAS DE PUERTA AUTOBOMBA INTERNATIONAL M4</t>
  </si>
  <si>
    <t xml:space="preserve"> SISTEMA DE BLOQUEO CENTRAL AUTOBOMBA INTERNATIONAL M4</t>
  </si>
  <si>
    <t>ESPEJOS IZQUIERDO Y DERECHO COMPLETOS AUTOBOMBA INTERNATIONAL M4</t>
  </si>
  <si>
    <t>SISTEMA DE GRABACION  Y CAMARAS  AUTOBOMBA INTERNATIONAL M4</t>
  </si>
  <si>
    <t>SWITCH ELEVAVIDRIOS INTERNATIONAL AUTOBOMBA INTERNATIONAL M4</t>
  </si>
  <si>
    <t>ESTRIBOS  AUTOBOMBA INTERNATIONAL M4</t>
  </si>
  <si>
    <t>SISTEMA ELECTRICO ELEVAVIDRIOS  AUTOBOMBA INTERNATIONAL M4</t>
  </si>
  <si>
    <t>MANIJA ELEVAVIDRIO AUTOBOMBA INTERNATIONAL M4</t>
  </si>
  <si>
    <t>RODAMIENTO DEL MONITOR DE CONTRAINCENDIO AUTOBOMBA INTERNATIONAL M4</t>
  </si>
  <si>
    <t>PUNTA GUIA BOMPER AUTOBOMBA INTERNATIONAL M4</t>
  </si>
  <si>
    <t>CHAPA PUERTA ACCESO A LA BOMBA AUTOBOMBA INTERNATIONAL M4</t>
  </si>
  <si>
    <t>JUEGO DE TAPETES AUTOBOMBA INTERNATIONAL M4</t>
  </si>
  <si>
    <t>EMPAQUE PUERTA   AUTOBOMBA INTERNATIONAL M4</t>
  </si>
  <si>
    <t>TAPIZADA DE SILLAS CABINA  (5) AUTOBOMBA INTERNATIONAL M4</t>
  </si>
  <si>
    <t>PANTALLA MANDO DE LUCES AUTOBOMBA INTERNATIONAL M4</t>
  </si>
  <si>
    <t>FABRICACION E INSTALACION DE LOGOS PUERTA  AUTOBOMBA INTERNATIONAL M4</t>
  </si>
  <si>
    <t>MANTENIMIENTO PUERTA TIPO CORTINA GABINETE  AUTOBOMBA INTERNATIONAL M4</t>
  </si>
  <si>
    <t>CAPUCHONES RIN DISCO PRESION  AUTOBOMBA INTERNATIONAL M4</t>
  </si>
  <si>
    <t>TAPA EJE TRASERO  AUTOBOMBA INTERNATIONAL M4</t>
  </si>
  <si>
    <t>SOLDADURA GANCHO A BASE Y PUERTA AUTOBOMBA INTERNATIONAL M4</t>
  </si>
  <si>
    <t>OTROS AUTOBOMBA INTERNATIONAL M4</t>
  </si>
  <si>
    <t>DESMANCHADOR  DESINCRUSTANTRE AUTOBOMBA INTERNATIONAL M4</t>
  </si>
  <si>
    <t>GUARDABARROS  (LODERAS) AUTOBOMBA INTERNATIONAL M4</t>
  </si>
  <si>
    <t>TRABAROSCA AUTOBOMBA INTERNATIONAL M4</t>
  </si>
  <si>
    <t>PULIDOR DE ALUMINIO AUTOBOMBA INTERNATIONAL M4</t>
  </si>
  <si>
    <t>ABRILLANTADOR DE LLANTAS AUTOBOMBA INTERNATIONAL M4</t>
  </si>
  <si>
    <t>LUBRICANTE PENETRANTE 5-56 AUTOBOMBA INTERNATIONAL M4</t>
  </si>
  <si>
    <t>LIMPIADOR ELECTRONICO AUTOBOMBA INTERNATIONAL M4</t>
  </si>
  <si>
    <t>GRASA RODAMIENTOS AUTOBOMBA INTERNATIONAL M4</t>
  </si>
  <si>
    <t>TUERCA HEXAGONAL  AUTOBOMBA INTERNATIONAL M4</t>
  </si>
  <si>
    <t>ARANDELA 1/4 AUTOBOMBA INTERNATIONAL M4</t>
  </si>
  <si>
    <t>ARANDELA PLANA 5/32 AUTOBOMBA INTERNATIONAL M4</t>
  </si>
  <si>
    <t>EMPAQUES EXOSTO  AUTOBOMBA INTERNATIONAL M4</t>
  </si>
  <si>
    <t>REMACHE CIEGO 5-2 5/32 AUTOBOMBA INTERNATIONAL M4</t>
  </si>
  <si>
    <t>TORNILLO  AUTOBOMBA INTERNATIONAL M4</t>
  </si>
  <si>
    <t>PARCHE R-2 RUBBER AUTOBOMBA INTERNATIONAL M4</t>
  </si>
  <si>
    <t>SISTEMA AIRE ACONDICIONADO AUTOBOMBA INTERNATIONAL M4</t>
  </si>
  <si>
    <t>SENSOR TERMOCUPLA A.A. AUTOBOMBA INTERNATIONAL M4</t>
  </si>
  <si>
    <t>FILTRO AIRE ACONDICIONADO O DE CABINA AUTOBOMBA INTERNATIONAL M4</t>
  </si>
  <si>
    <t>CORNETA DE AIRE PARA BOMBEROS AUTOBOMBA INTERNATIONAL M4</t>
  </si>
  <si>
    <t>SENSOR ACELERACION AUTOBOMBA INTERNATIONAL M4</t>
  </si>
  <si>
    <t>CARDAN COMPLETO AUTOBOMBA INTERNATIONAL M4</t>
  </si>
  <si>
    <t>MOTOR PLUMILLAS  AUTOBOMBA INTERNATIONAL M4</t>
  </si>
  <si>
    <t>FABRICACION ARNES COMPLETO AUTOBOMBA INTERNATIONAL 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</si>
</sst>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&quot;$&quot;* #,##0.00_);_(&quot;$&quot;* \(#,##0.00\);_(&quot;$&quot;* &quot;-&quot;??_);_(@_)"/>
    <numFmt numFmtId="167" formatCode="_(&quot;$&quot;* #,##0_);_(&quot;$&quot;* \(#,##0\);_(&quot;$&quot;* &quot;-&quot;??_);_(@_)"/>
    <numFmt numFmtId="168" formatCode="0.0"/>
  </numFmts>
  <fonts count="2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8.5"/>
      <color rgb="FF000000"/>
      <name val="Tahoma"/>
      <family val="2"/>
    </font>
    <font>
      <b/>
      <sz val="11"/>
      <color rgb="FF000000"/>
      <name val="Calibri"/>
      <family val="2"/>
    </font>
    <font>
      <sz val="8.5"/>
      <color theme="1"/>
      <name val="Tahoma"/>
      <family val="2"/>
    </font>
    <font>
      <sz val="12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2"/>
      <name val="Courier"/>
    </font>
    <font>
      <sz val="10"/>
      <color rgb="FF000000"/>
      <name val="Times New Roman"/>
      <family val="1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medium">
        <color rgb="FF000000"/>
      </right>
      <top style="thin">
        <color theme="8"/>
      </top>
      <bottom style="medium">
        <color rgb="FF000000"/>
      </bottom>
      <diagonal/>
    </border>
    <border>
      <left style="medium">
        <color rgb="FF4472C4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n">
        <color theme="8"/>
      </left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4472C4"/>
      </left>
      <right style="thick">
        <color rgb="FF000000"/>
      </right>
      <top/>
      <bottom style="thick">
        <color rgb="FF000000"/>
      </bottom>
      <diagonal/>
    </border>
    <border>
      <left style="thin">
        <color theme="8"/>
      </left>
      <right style="medium">
        <color rgb="FF000000"/>
      </right>
      <top style="thin">
        <color theme="8"/>
      </top>
      <bottom/>
      <diagonal/>
    </border>
    <border>
      <left style="thin">
        <color theme="8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medium">
        <color rgb="FF000000"/>
      </right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rgb="FF000000"/>
      </left>
      <right style="medium">
        <color rgb="FF000000"/>
      </right>
      <top/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39" fontId="23" fillId="0" borderId="0"/>
    <xf numFmtId="0" fontId="24" fillId="0" borderId="0"/>
  </cellStyleXfs>
  <cellXfs count="223">
    <xf numFmtId="0" fontId="0" fillId="0" borderId="0" xfId="0"/>
    <xf numFmtId="0" fontId="1" fillId="0" borderId="2" xfId="0" applyFont="1" applyBorder="1"/>
    <xf numFmtId="0" fontId="1" fillId="0" borderId="1" xfId="0" applyFont="1" applyBorder="1"/>
    <xf numFmtId="0" fontId="1" fillId="0" borderId="0" xfId="0" applyFont="1"/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6" xfId="0" applyFont="1" applyBorder="1"/>
    <xf numFmtId="0" fontId="3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2" borderId="6" xfId="0" applyFont="1" applyFill="1" applyBorder="1"/>
    <xf numFmtId="0" fontId="3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 wrapText="1"/>
    </xf>
    <xf numFmtId="0" fontId="7" fillId="0" borderId="7" xfId="0" applyFont="1" applyBorder="1"/>
    <xf numFmtId="0" fontId="3" fillId="0" borderId="9" xfId="0" applyFont="1" applyBorder="1" applyAlignment="1">
      <alignment horizontal="left" vertical="center" wrapText="1"/>
    </xf>
    <xf numFmtId="0" fontId="1" fillId="0" borderId="7" xfId="0" applyFont="1" applyBorder="1"/>
    <xf numFmtId="0" fontId="3" fillId="0" borderId="0" xfId="0" applyFont="1" applyAlignment="1">
      <alignment horizontal="left" vertical="center" wrapText="1"/>
    </xf>
    <xf numFmtId="0" fontId="2" fillId="2" borderId="9" xfId="0" applyFont="1" applyFill="1" applyBorder="1"/>
    <xf numFmtId="0" fontId="3" fillId="0" borderId="10" xfId="0" applyFont="1" applyBorder="1" applyAlignment="1">
      <alignment horizontal="left" vertical="center" wrapText="1"/>
    </xf>
    <xf numFmtId="0" fontId="2" fillId="2" borderId="11" xfId="0" applyFont="1" applyFill="1" applyBorder="1"/>
    <xf numFmtId="0" fontId="4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8" fillId="2" borderId="18" xfId="0" applyFont="1" applyFill="1" applyBorder="1" applyAlignment="1">
      <alignment wrapText="1"/>
    </xf>
    <xf numFmtId="0" fontId="3" fillId="0" borderId="1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5" fillId="0" borderId="18" xfId="0" applyFont="1" applyBorder="1" applyAlignment="1">
      <alignment wrapText="1"/>
    </xf>
    <xf numFmtId="0" fontId="6" fillId="4" borderId="18" xfId="0" applyFont="1" applyFill="1" applyBorder="1" applyAlignment="1">
      <alignment wrapText="1"/>
    </xf>
    <xf numFmtId="0" fontId="6" fillId="0" borderId="18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9" fillId="2" borderId="18" xfId="0" applyFont="1" applyFill="1" applyBorder="1" applyAlignment="1">
      <alignment wrapText="1"/>
    </xf>
    <xf numFmtId="0" fontId="8" fillId="2" borderId="18" xfId="0" applyFont="1" applyFill="1" applyBorder="1" applyAlignment="1">
      <alignment vertical="center" wrapText="1"/>
    </xf>
    <xf numFmtId="3" fontId="3" fillId="0" borderId="7" xfId="0" applyNumberFormat="1" applyFont="1" applyBorder="1" applyAlignment="1">
      <alignment horizontal="right" vertical="center" shrinkToFit="1"/>
    </xf>
    <xf numFmtId="3" fontId="3" fillId="0" borderId="23" xfId="0" applyNumberFormat="1" applyFont="1" applyBorder="1" applyAlignment="1">
      <alignment horizontal="right" vertical="center" shrinkToFit="1"/>
    </xf>
    <xf numFmtId="3" fontId="10" fillId="0" borderId="17" xfId="0" applyNumberFormat="1" applyFont="1" applyBorder="1" applyAlignment="1">
      <alignment horizontal="right" vertical="center" shrinkToFit="1"/>
    </xf>
    <xf numFmtId="3" fontId="10" fillId="0" borderId="28" xfId="0" applyNumberFormat="1" applyFont="1" applyBorder="1" applyAlignment="1">
      <alignment horizontal="right" vertical="center" shrinkToFit="1"/>
    </xf>
    <xf numFmtId="3" fontId="3" fillId="0" borderId="22" xfId="0" applyNumberFormat="1" applyFont="1" applyBorder="1" applyAlignment="1">
      <alignment horizontal="right" vertical="center" shrinkToFit="1"/>
    </xf>
    <xf numFmtId="1" fontId="10" fillId="0" borderId="17" xfId="0" applyNumberFormat="1" applyFont="1" applyBorder="1" applyAlignment="1">
      <alignment horizontal="right" vertical="center" shrinkToFit="1"/>
    </xf>
    <xf numFmtId="3" fontId="10" fillId="0" borderId="32" xfId="0" applyNumberFormat="1" applyFont="1" applyBorder="1" applyAlignment="1">
      <alignment horizontal="right" vertical="center" shrinkToFit="1"/>
    </xf>
    <xf numFmtId="3" fontId="10" fillId="0" borderId="3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3" fontId="10" fillId="0" borderId="27" xfId="0" applyNumberFormat="1" applyFont="1" applyBorder="1" applyAlignment="1">
      <alignment horizontal="right" vertical="center" shrinkToFit="1"/>
    </xf>
    <xf numFmtId="0" fontId="0" fillId="0" borderId="29" xfId="0" applyBorder="1" applyAlignment="1">
      <alignment horizontal="right" vertical="center"/>
    </xf>
    <xf numFmtId="0" fontId="0" fillId="0" borderId="30" xfId="0" applyBorder="1" applyAlignment="1">
      <alignment horizontal="right" vertical="center"/>
    </xf>
    <xf numFmtId="0" fontId="0" fillId="0" borderId="27" xfId="0" applyBorder="1" applyAlignment="1">
      <alignment horizontal="right" vertical="center" wrapText="1"/>
    </xf>
    <xf numFmtId="0" fontId="0" fillId="0" borderId="17" xfId="0" applyBorder="1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10" fillId="0" borderId="7" xfId="0" applyNumberFormat="1" applyFont="1" applyBorder="1" applyAlignment="1">
      <alignment horizontal="right" vertical="center" shrinkToFit="1"/>
    </xf>
    <xf numFmtId="0" fontId="11" fillId="6" borderId="19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3" fontId="10" fillId="0" borderId="22" xfId="0" applyNumberFormat="1" applyFont="1" applyBorder="1" applyAlignment="1">
      <alignment horizontal="right" vertical="center" shrinkToFit="1"/>
    </xf>
    <xf numFmtId="10" fontId="12" fillId="0" borderId="23" xfId="1" applyNumberFormat="1" applyFont="1" applyBorder="1" applyAlignment="1">
      <alignment horizontal="center" vertical="center"/>
    </xf>
    <xf numFmtId="3" fontId="10" fillId="0" borderId="24" xfId="0" applyNumberFormat="1" applyFont="1" applyBorder="1" applyAlignment="1">
      <alignment horizontal="right" vertical="center" shrinkToFit="1"/>
    </xf>
    <xf numFmtId="3" fontId="10" fillId="0" borderId="25" xfId="0" applyNumberFormat="1" applyFont="1" applyBorder="1" applyAlignment="1">
      <alignment horizontal="right" vertical="center" shrinkToFit="1"/>
    </xf>
    <xf numFmtId="10" fontId="12" fillId="0" borderId="26" xfId="1" applyNumberFormat="1" applyFont="1" applyBorder="1" applyAlignment="1">
      <alignment horizontal="center" vertical="center"/>
    </xf>
    <xf numFmtId="10" fontId="0" fillId="0" borderId="0" xfId="0" applyNumberFormat="1"/>
    <xf numFmtId="164" fontId="15" fillId="0" borderId="0" xfId="3" applyNumberFormat="1" applyFont="1" applyAlignment="1">
      <alignment horizontal="left"/>
    </xf>
    <xf numFmtId="165" fontId="15" fillId="0" borderId="0" xfId="2" applyNumberFormat="1" applyFont="1" applyAlignment="1">
      <alignment horizontal="left"/>
    </xf>
    <xf numFmtId="0" fontId="15" fillId="0" borderId="0" xfId="2" applyFont="1" applyAlignment="1">
      <alignment horizontal="left"/>
    </xf>
    <xf numFmtId="0" fontId="15" fillId="0" borderId="7" xfId="2" applyFont="1" applyBorder="1" applyAlignment="1">
      <alignment horizontal="left" vertical="center"/>
    </xf>
    <xf numFmtId="0" fontId="15" fillId="0" borderId="0" xfId="2" applyFont="1" applyAlignment="1">
      <alignment horizontal="left" vertical="top" wrapText="1"/>
    </xf>
    <xf numFmtId="0" fontId="15" fillId="0" borderId="0" xfId="2" applyFont="1" applyAlignment="1">
      <alignment horizontal="left" vertical="center"/>
    </xf>
    <xf numFmtId="0" fontId="14" fillId="7" borderId="7" xfId="2" applyFont="1" applyFill="1" applyBorder="1" applyAlignment="1">
      <alignment horizontal="left" vertical="center" wrapText="1"/>
    </xf>
    <xf numFmtId="0" fontId="14" fillId="7" borderId="35" xfId="2" applyFont="1" applyFill="1" applyBorder="1" applyAlignment="1">
      <alignment horizontal="left" vertical="center" wrapText="1"/>
    </xf>
    <xf numFmtId="0" fontId="15" fillId="7" borderId="7" xfId="2" applyFont="1" applyFill="1" applyBorder="1" applyAlignment="1">
      <alignment horizontal="left" vertical="center"/>
    </xf>
    <xf numFmtId="0" fontId="14" fillId="7" borderId="37" xfId="2" applyFont="1" applyFill="1" applyBorder="1" applyAlignment="1">
      <alignment vertical="center" wrapText="1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vertical="top" wrapText="1"/>
    </xf>
    <xf numFmtId="0" fontId="19" fillId="0" borderId="0" xfId="2" applyFont="1" applyAlignment="1">
      <alignment vertical="center"/>
    </xf>
    <xf numFmtId="0" fontId="20" fillId="0" borderId="0" xfId="2" applyFont="1" applyAlignment="1">
      <alignment horizontal="left" vertical="center" indent="2"/>
    </xf>
    <xf numFmtId="0" fontId="15" fillId="0" borderId="7" xfId="2" applyFont="1" applyBorder="1" applyAlignment="1">
      <alignment horizontal="left" vertical="center" wrapText="1"/>
    </xf>
    <xf numFmtId="0" fontId="14" fillId="7" borderId="7" xfId="2" applyFont="1" applyFill="1" applyBorder="1" applyAlignment="1">
      <alignment vertical="center" wrapText="1"/>
    </xf>
    <xf numFmtId="0" fontId="14" fillId="7" borderId="7" xfId="2" applyFont="1" applyFill="1" applyBorder="1"/>
    <xf numFmtId="0" fontId="16" fillId="10" borderId="7" xfId="2" applyFont="1" applyFill="1" applyBorder="1" applyAlignment="1">
      <alignment vertical="top"/>
    </xf>
    <xf numFmtId="0" fontId="16" fillId="7" borderId="7" xfId="2" applyFont="1" applyFill="1" applyBorder="1" applyAlignment="1">
      <alignment vertical="center" wrapText="1"/>
    </xf>
    <xf numFmtId="1" fontId="18" fillId="0" borderId="7" xfId="2" applyNumberFormat="1" applyFont="1" applyBorder="1" applyAlignment="1">
      <alignment horizontal="left" vertical="top" shrinkToFit="1"/>
    </xf>
    <xf numFmtId="0" fontId="17" fillId="0" borderId="7" xfId="2" applyFont="1" applyBorder="1" applyAlignment="1">
      <alignment horizontal="left" vertical="top"/>
    </xf>
    <xf numFmtId="1" fontId="18" fillId="0" borderId="7" xfId="2" applyNumberFormat="1" applyFont="1" applyBorder="1" applyAlignment="1">
      <alignment horizontal="left" vertical="center" shrinkToFit="1"/>
    </xf>
    <xf numFmtId="0" fontId="17" fillId="0" borderId="7" xfId="2" applyFont="1" applyBorder="1" applyAlignment="1">
      <alignment horizontal="left" vertical="center"/>
    </xf>
    <xf numFmtId="1" fontId="18" fillId="11" borderId="7" xfId="2" applyNumberFormat="1" applyFont="1" applyFill="1" applyBorder="1" applyAlignment="1">
      <alignment horizontal="left" vertical="top" shrinkToFit="1"/>
    </xf>
    <xf numFmtId="0" fontId="17" fillId="11" borderId="7" xfId="2" applyFont="1" applyFill="1" applyBorder="1" applyAlignment="1">
      <alignment horizontal="left" vertical="top"/>
    </xf>
    <xf numFmtId="0" fontId="15" fillId="0" borderId="35" xfId="2" applyFont="1" applyBorder="1" applyAlignment="1">
      <alignment horizontal="left" vertical="top" wrapText="1"/>
    </xf>
    <xf numFmtId="0" fontId="15" fillId="0" borderId="35" xfId="2" applyFont="1" applyBorder="1" applyAlignment="1">
      <alignment horizontal="left" vertical="center" wrapText="1"/>
    </xf>
    <xf numFmtId="0" fontId="14" fillId="7" borderId="35" xfId="2" applyFont="1" applyFill="1" applyBorder="1" applyAlignment="1">
      <alignment vertical="center" wrapText="1"/>
    </xf>
    <xf numFmtId="0" fontId="14" fillId="0" borderId="35" xfId="2" applyFont="1" applyBorder="1" applyAlignment="1">
      <alignment horizontal="left" vertical="center" wrapText="1"/>
    </xf>
    <xf numFmtId="0" fontId="14" fillId="7" borderId="35" xfId="2" applyFont="1" applyFill="1" applyBorder="1"/>
    <xf numFmtId="0" fontId="16" fillId="10" borderId="35" xfId="2" applyFont="1" applyFill="1" applyBorder="1" applyAlignment="1">
      <alignment vertical="top"/>
    </xf>
    <xf numFmtId="0" fontId="16" fillId="7" borderId="35" xfId="2" applyFont="1" applyFill="1" applyBorder="1" applyAlignment="1">
      <alignment vertical="center" wrapText="1"/>
    </xf>
    <xf numFmtId="0" fontId="17" fillId="0" borderId="35" xfId="2" applyFont="1" applyBorder="1" applyAlignment="1">
      <alignment horizontal="left" vertical="center" wrapText="1"/>
    </xf>
    <xf numFmtId="0" fontId="17" fillId="0" borderId="35" xfId="2" applyFont="1" applyBorder="1" applyAlignment="1">
      <alignment horizontal="left" vertical="top" wrapText="1"/>
    </xf>
    <xf numFmtId="0" fontId="17" fillId="11" borderId="35" xfId="2" applyFont="1" applyFill="1" applyBorder="1" applyAlignment="1">
      <alignment horizontal="left" vertical="center" wrapText="1"/>
    </xf>
    <xf numFmtId="0" fontId="17" fillId="0" borderId="35" xfId="2" applyFont="1" applyBorder="1" applyAlignment="1">
      <alignment horizontal="left" vertical="center"/>
    </xf>
    <xf numFmtId="0" fontId="18" fillId="0" borderId="35" xfId="2" applyFont="1" applyBorder="1" applyAlignment="1">
      <alignment horizontal="left" vertical="center"/>
    </xf>
    <xf numFmtId="0" fontId="14" fillId="7" borderId="0" xfId="2" applyFont="1" applyFill="1" applyAlignment="1">
      <alignment horizontal="left" vertical="center" wrapText="1"/>
    </xf>
    <xf numFmtId="0" fontId="15" fillId="7" borderId="7" xfId="2" applyFont="1" applyFill="1" applyBorder="1" applyAlignment="1">
      <alignment horizontal="center" vertical="center"/>
    </xf>
    <xf numFmtId="0" fontId="15" fillId="0" borderId="7" xfId="2" applyFont="1" applyBorder="1" applyAlignment="1">
      <alignment horizontal="center"/>
    </xf>
    <xf numFmtId="3" fontId="15" fillId="0" borderId="7" xfId="3" applyNumberFormat="1" applyFont="1" applyBorder="1" applyAlignment="1">
      <alignment horizontal="right"/>
    </xf>
    <xf numFmtId="3" fontId="15" fillId="0" borderId="7" xfId="2" applyNumberFormat="1" applyFont="1" applyBorder="1" applyAlignment="1">
      <alignment horizontal="right"/>
    </xf>
    <xf numFmtId="3" fontId="14" fillId="7" borderId="7" xfId="2" applyNumberFormat="1" applyFont="1" applyFill="1" applyBorder="1" applyAlignment="1">
      <alignment horizontal="right" vertical="center" wrapText="1"/>
    </xf>
    <xf numFmtId="3" fontId="14" fillId="7" borderId="7" xfId="2" applyNumberFormat="1" applyFont="1" applyFill="1" applyBorder="1" applyAlignment="1">
      <alignment horizontal="right"/>
    </xf>
    <xf numFmtId="3" fontId="16" fillId="7" borderId="7" xfId="2" applyNumberFormat="1" applyFont="1" applyFill="1" applyBorder="1" applyAlignment="1">
      <alignment horizontal="right" vertical="center" wrapText="1"/>
    </xf>
    <xf numFmtId="165" fontId="14" fillId="9" borderId="7" xfId="2" applyNumberFormat="1" applyFont="1" applyFill="1" applyBorder="1" applyAlignment="1">
      <alignment horizontal="center" vertical="center" wrapText="1"/>
    </xf>
    <xf numFmtId="164" fontId="15" fillId="0" borderId="18" xfId="3" applyNumberFormat="1" applyFont="1" applyBorder="1" applyAlignment="1">
      <alignment horizontal="left"/>
    </xf>
    <xf numFmtId="165" fontId="14" fillId="0" borderId="0" xfId="2" applyNumberFormat="1" applyFont="1" applyAlignment="1">
      <alignment vertical="center" wrapText="1"/>
    </xf>
    <xf numFmtId="164" fontId="15" fillId="0" borderId="0" xfId="3" applyNumberFormat="1" applyFont="1"/>
    <xf numFmtId="0" fontId="15" fillId="0" borderId="0" xfId="2" applyFont="1"/>
    <xf numFmtId="166" fontId="15" fillId="0" borderId="0" xfId="5" applyFont="1"/>
    <xf numFmtId="0" fontId="14" fillId="7" borderId="37" xfId="2" applyFont="1" applyFill="1" applyBorder="1" applyAlignment="1">
      <alignment horizontal="center" vertical="center" wrapText="1"/>
    </xf>
    <xf numFmtId="164" fontId="14" fillId="8" borderId="37" xfId="3" applyNumberFormat="1" applyFont="1" applyFill="1" applyBorder="1" applyAlignment="1">
      <alignment vertical="center" wrapText="1"/>
    </xf>
    <xf numFmtId="0" fontId="14" fillId="9" borderId="37" xfId="2" applyFont="1" applyFill="1" applyBorder="1" applyAlignment="1">
      <alignment vertical="center" wrapText="1"/>
    </xf>
    <xf numFmtId="0" fontId="15" fillId="0" borderId="37" xfId="2" applyFont="1" applyBorder="1" applyAlignment="1">
      <alignment horizontal="center" vertical="center"/>
    </xf>
    <xf numFmtId="0" fontId="15" fillId="0" borderId="37" xfId="2" applyFont="1" applyBorder="1" applyAlignment="1">
      <alignment vertical="top" wrapText="1"/>
    </xf>
    <xf numFmtId="164" fontId="15" fillId="0" borderId="37" xfId="3" applyNumberFormat="1" applyFont="1" applyBorder="1"/>
    <xf numFmtId="0" fontId="15" fillId="0" borderId="37" xfId="2" applyFont="1" applyBorder="1"/>
    <xf numFmtId="0" fontId="15" fillId="0" borderId="38" xfId="2" applyFont="1" applyBorder="1" applyAlignment="1">
      <alignment horizontal="center" vertical="center"/>
    </xf>
    <xf numFmtId="0" fontId="15" fillId="0" borderId="38" xfId="2" applyFont="1" applyBorder="1" applyAlignment="1">
      <alignment vertical="top" wrapText="1"/>
    </xf>
    <xf numFmtId="164" fontId="15" fillId="0" borderId="38" xfId="3" applyNumberFormat="1" applyFont="1" applyBorder="1"/>
    <xf numFmtId="164" fontId="14" fillId="12" borderId="39" xfId="3" applyNumberFormat="1" applyFont="1" applyFill="1" applyBorder="1"/>
    <xf numFmtId="0" fontId="14" fillId="12" borderId="40" xfId="2" applyFont="1" applyFill="1" applyBorder="1"/>
    <xf numFmtId="166" fontId="14" fillId="0" borderId="0" xfId="5" applyFont="1"/>
    <xf numFmtId="0" fontId="14" fillId="0" borderId="0" xfId="2" applyFont="1"/>
    <xf numFmtId="164" fontId="15" fillId="0" borderId="0" xfId="3" applyNumberFormat="1" applyFont="1" applyAlignment="1">
      <alignment vertical="center"/>
    </xf>
    <xf numFmtId="0" fontId="14" fillId="0" borderId="0" xfId="5" applyNumberFormat="1" applyFont="1" applyAlignment="1">
      <alignment vertical="center"/>
    </xf>
    <xf numFmtId="0" fontId="15" fillId="0" borderId="0" xfId="2" applyFont="1" applyAlignment="1">
      <alignment vertical="center"/>
    </xf>
    <xf numFmtId="0" fontId="21" fillId="7" borderId="7" xfId="2" applyFont="1" applyFill="1" applyBorder="1" applyAlignment="1">
      <alignment horizontal="center" vertical="center" wrapText="1"/>
    </xf>
    <xf numFmtId="0" fontId="21" fillId="7" borderId="18" xfId="2" applyFont="1" applyFill="1" applyBorder="1" applyAlignment="1">
      <alignment horizontal="center" vertical="center" wrapText="1"/>
    </xf>
    <xf numFmtId="0" fontId="21" fillId="7" borderId="37" xfId="2" applyFont="1" applyFill="1" applyBorder="1" applyAlignment="1">
      <alignment horizontal="center" vertical="center" wrapText="1"/>
    </xf>
    <xf numFmtId="0" fontId="14" fillId="9" borderId="37" xfId="5" applyNumberFormat="1" applyFont="1" applyFill="1" applyBorder="1" applyAlignment="1">
      <alignment vertical="center" wrapText="1"/>
    </xf>
    <xf numFmtId="37" fontId="22" fillId="0" borderId="7" xfId="2" applyNumberFormat="1" applyFont="1" applyBorder="1" applyAlignment="1">
      <alignment horizontal="center" vertical="center"/>
    </xf>
    <xf numFmtId="0" fontId="22" fillId="0" borderId="18" xfId="2" applyFont="1" applyBorder="1" applyAlignment="1">
      <alignment vertical="center" wrapText="1"/>
    </xf>
    <xf numFmtId="0" fontId="22" fillId="0" borderId="37" xfId="2" applyFont="1" applyBorder="1" applyAlignment="1">
      <alignment horizontal="center" vertical="center"/>
    </xf>
    <xf numFmtId="164" fontId="15" fillId="0" borderId="37" xfId="3" applyNumberFormat="1" applyFont="1" applyBorder="1" applyAlignment="1">
      <alignment vertical="center"/>
    </xf>
    <xf numFmtId="0" fontId="14" fillId="0" borderId="37" xfId="5" applyNumberFormat="1" applyFont="1" applyBorder="1" applyAlignment="1">
      <alignment vertical="center" wrapText="1"/>
    </xf>
    <xf numFmtId="166" fontId="15" fillId="0" borderId="0" xfId="2" applyNumberFormat="1" applyFont="1" applyAlignment="1">
      <alignment vertical="center"/>
    </xf>
    <xf numFmtId="0" fontId="22" fillId="11" borderId="18" xfId="2" applyFont="1" applyFill="1" applyBorder="1" applyAlignment="1">
      <alignment vertical="center" wrapText="1"/>
    </xf>
    <xf numFmtId="37" fontId="21" fillId="7" borderId="18" xfId="2" applyNumberFormat="1" applyFont="1" applyFill="1" applyBorder="1" applyAlignment="1">
      <alignment vertical="center" wrapText="1"/>
    </xf>
    <xf numFmtId="37" fontId="21" fillId="7" borderId="34" xfId="2" applyNumberFormat="1" applyFont="1" applyFill="1" applyBorder="1" applyAlignment="1">
      <alignment vertical="center" wrapText="1"/>
    </xf>
    <xf numFmtId="37" fontId="21" fillId="7" borderId="37" xfId="2" applyNumberFormat="1" applyFont="1" applyFill="1" applyBorder="1" applyAlignment="1">
      <alignment vertical="center" wrapText="1"/>
    </xf>
    <xf numFmtId="1" fontId="21" fillId="7" borderId="18" xfId="6" applyNumberFormat="1" applyFont="1" applyFill="1" applyBorder="1" applyAlignment="1">
      <alignment vertical="center" wrapText="1"/>
    </xf>
    <xf numFmtId="1" fontId="21" fillId="7" borderId="34" xfId="6" applyNumberFormat="1" applyFont="1" applyFill="1" applyBorder="1" applyAlignment="1">
      <alignment vertical="center" wrapText="1"/>
    </xf>
    <xf numFmtId="1" fontId="21" fillId="7" borderId="37" xfId="6" applyNumberFormat="1" applyFont="1" applyFill="1" applyBorder="1" applyAlignment="1">
      <alignment vertical="center" wrapText="1"/>
    </xf>
    <xf numFmtId="1" fontId="22" fillId="0" borderId="7" xfId="6" applyNumberFormat="1" applyFont="1" applyBorder="1" applyAlignment="1">
      <alignment horizontal="center" vertical="center"/>
    </xf>
    <xf numFmtId="39" fontId="22" fillId="0" borderId="18" xfId="6" applyFont="1" applyBorder="1" applyAlignment="1">
      <alignment horizontal="left" vertical="center" wrapText="1"/>
    </xf>
    <xf numFmtId="39" fontId="22" fillId="0" borderId="37" xfId="6" applyFont="1" applyBorder="1" applyAlignment="1">
      <alignment horizontal="center" vertical="center"/>
    </xf>
    <xf numFmtId="1" fontId="22" fillId="0" borderId="37" xfId="6" applyNumberFormat="1" applyFont="1" applyBorder="1" applyAlignment="1">
      <alignment horizontal="center" vertical="center"/>
    </xf>
    <xf numFmtId="39" fontId="22" fillId="0" borderId="18" xfId="6" applyFont="1" applyBorder="1" applyAlignment="1">
      <alignment vertical="center" wrapText="1"/>
    </xf>
    <xf numFmtId="1" fontId="22" fillId="0" borderId="7" xfId="6" quotePrefix="1" applyNumberFormat="1" applyFont="1" applyBorder="1" applyAlignment="1">
      <alignment horizontal="center" vertical="center"/>
    </xf>
    <xf numFmtId="1" fontId="14" fillId="0" borderId="37" xfId="5" applyNumberFormat="1" applyFont="1" applyBorder="1" applyAlignment="1">
      <alignment vertical="center"/>
    </xf>
    <xf numFmtId="0" fontId="14" fillId="0" borderId="37" xfId="5" applyNumberFormat="1" applyFont="1" applyBorder="1" applyAlignment="1">
      <alignment vertical="center"/>
    </xf>
    <xf numFmtId="0" fontId="22" fillId="0" borderId="18" xfId="7" applyFont="1" applyBorder="1" applyAlignment="1">
      <alignment vertical="center" wrapText="1"/>
    </xf>
    <xf numFmtId="0" fontId="21" fillId="0" borderId="7" xfId="2" applyFont="1" applyBorder="1" applyAlignment="1">
      <alignment horizontal="center" vertical="center" wrapText="1"/>
    </xf>
    <xf numFmtId="0" fontId="21" fillId="0" borderId="18" xfId="2" applyFont="1" applyBorder="1" applyAlignment="1">
      <alignment horizontal="center" vertical="center" wrapText="1"/>
    </xf>
    <xf numFmtId="0" fontId="21" fillId="0" borderId="37" xfId="2" applyFont="1" applyBorder="1" applyAlignment="1">
      <alignment horizontal="center" vertical="center" wrapText="1"/>
    </xf>
    <xf numFmtId="0" fontId="25" fillId="0" borderId="18" xfId="2" applyFont="1" applyBorder="1" applyAlignment="1">
      <alignment vertical="center" wrapText="1"/>
    </xf>
    <xf numFmtId="1" fontId="22" fillId="0" borderId="18" xfId="6" applyNumberFormat="1" applyFont="1" applyBorder="1" applyAlignment="1">
      <alignment horizontal="left" vertical="center" wrapText="1"/>
    </xf>
    <xf numFmtId="0" fontId="15" fillId="0" borderId="18" xfId="2" applyFont="1" applyBorder="1" applyAlignment="1">
      <alignment vertical="center" wrapText="1"/>
    </xf>
    <xf numFmtId="0" fontId="15" fillId="0" borderId="18" xfId="2" applyFont="1" applyBorder="1" applyAlignment="1">
      <alignment horizontal="left" vertical="center" wrapText="1"/>
    </xf>
    <xf numFmtId="0" fontId="25" fillId="11" borderId="18" xfId="2" applyFont="1" applyFill="1" applyBorder="1" applyAlignment="1">
      <alignment horizontal="left" vertical="center" wrapText="1"/>
    </xf>
    <xf numFmtId="0" fontId="15" fillId="0" borderId="7" xfId="2" applyFont="1" applyBorder="1" applyAlignment="1">
      <alignment horizontal="center" vertical="center"/>
    </xf>
    <xf numFmtId="1" fontId="21" fillId="7" borderId="18" xfId="6" applyNumberFormat="1" applyFont="1" applyFill="1" applyBorder="1" applyAlignment="1">
      <alignment vertical="center"/>
    </xf>
    <xf numFmtId="1" fontId="21" fillId="7" borderId="34" xfId="6" applyNumberFormat="1" applyFont="1" applyFill="1" applyBorder="1" applyAlignment="1">
      <alignment vertical="center"/>
    </xf>
    <xf numFmtId="1" fontId="21" fillId="7" borderId="37" xfId="6" applyNumberFormat="1" applyFont="1" applyFill="1" applyBorder="1" applyAlignment="1">
      <alignment vertical="center"/>
    </xf>
    <xf numFmtId="0" fontId="14" fillId="7" borderId="18" xfId="2" applyFont="1" applyFill="1" applyBorder="1" applyAlignment="1">
      <alignment vertical="center" wrapText="1"/>
    </xf>
    <xf numFmtId="0" fontId="14" fillId="7" borderId="34" xfId="2" applyFont="1" applyFill="1" applyBorder="1" applyAlignment="1">
      <alignment vertical="center" wrapText="1"/>
    </xf>
    <xf numFmtId="168" fontId="14" fillId="0" borderId="37" xfId="5" applyNumberFormat="1" applyFont="1" applyBorder="1" applyAlignment="1">
      <alignment vertical="center" wrapText="1"/>
    </xf>
    <xf numFmtId="0" fontId="25" fillId="0" borderId="18" xfId="2" applyFont="1" applyBorder="1" applyAlignment="1">
      <alignment horizontal="left" vertical="center" wrapText="1"/>
    </xf>
    <xf numFmtId="0" fontId="25" fillId="0" borderId="37" xfId="2" applyFont="1" applyBorder="1" applyAlignment="1">
      <alignment horizontal="left" vertical="center" wrapText="1"/>
    </xf>
    <xf numFmtId="0" fontId="15" fillId="0" borderId="36" xfId="2" applyFont="1" applyBorder="1" applyAlignment="1">
      <alignment horizontal="left" vertical="center" wrapText="1"/>
    </xf>
    <xf numFmtId="0" fontId="25" fillId="0" borderId="45" xfId="2" applyFont="1" applyBorder="1" applyAlignment="1">
      <alignment horizontal="left" vertical="center" wrapText="1"/>
    </xf>
    <xf numFmtId="0" fontId="25" fillId="0" borderId="38" xfId="2" applyFont="1" applyBorder="1" applyAlignment="1">
      <alignment horizontal="left" vertical="center" wrapText="1"/>
    </xf>
    <xf numFmtId="0" fontId="14" fillId="0" borderId="38" xfId="5" applyNumberFormat="1" applyFont="1" applyBorder="1"/>
    <xf numFmtId="0" fontId="15" fillId="12" borderId="7" xfId="2" applyFont="1" applyFill="1" applyBorder="1" applyAlignment="1">
      <alignment vertical="center"/>
    </xf>
    <xf numFmtId="0" fontId="14" fillId="12" borderId="7" xfId="2" applyFont="1" applyFill="1" applyBorder="1" applyAlignment="1">
      <alignment vertical="center" wrapText="1"/>
    </xf>
    <xf numFmtId="0" fontId="14" fillId="12" borderId="7" xfId="2" applyFont="1" applyFill="1" applyBorder="1" applyAlignment="1">
      <alignment horizontal="center" vertical="center"/>
    </xf>
    <xf numFmtId="0" fontId="14" fillId="12" borderId="7" xfId="2" applyFont="1" applyFill="1" applyBorder="1" applyAlignment="1">
      <alignment vertical="center"/>
    </xf>
    <xf numFmtId="164" fontId="14" fillId="12" borderId="7" xfId="3" applyNumberFormat="1" applyFont="1" applyFill="1" applyBorder="1" applyAlignment="1">
      <alignment vertical="center"/>
    </xf>
    <xf numFmtId="0" fontId="14" fillId="12" borderId="37" xfId="5" applyNumberFormat="1" applyFont="1" applyFill="1" applyBorder="1" applyAlignment="1">
      <alignment vertical="center" wrapText="1"/>
    </xf>
    <xf numFmtId="9" fontId="14" fillId="0" borderId="7" xfId="4" applyFont="1" applyFill="1" applyBorder="1" applyAlignment="1">
      <alignment vertical="center"/>
    </xf>
    <xf numFmtId="0" fontId="15" fillId="0" borderId="0" xfId="2" applyFont="1" applyAlignment="1">
      <alignment vertical="center" wrapText="1"/>
    </xf>
    <xf numFmtId="167" fontId="15" fillId="0" borderId="0" xfId="5" applyNumberFormat="1" applyFont="1" applyAlignment="1">
      <alignment vertical="center"/>
    </xf>
    <xf numFmtId="3" fontId="15" fillId="6" borderId="7" xfId="2" applyNumberFormat="1" applyFont="1" applyFill="1" applyBorder="1" applyAlignment="1">
      <alignment horizontal="right"/>
    </xf>
    <xf numFmtId="0" fontId="11" fillId="0" borderId="7" xfId="0" applyFont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164" fontId="14" fillId="8" borderId="18" xfId="3" applyNumberFormat="1" applyFont="1" applyFill="1" applyBorder="1" applyAlignment="1">
      <alignment vertical="center" wrapText="1"/>
    </xf>
    <xf numFmtId="10" fontId="0" fillId="0" borderId="7" xfId="1" applyNumberFormat="1" applyFont="1" applyBorder="1" applyAlignment="1">
      <alignment horizontal="center"/>
    </xf>
    <xf numFmtId="0" fontId="5" fillId="0" borderId="7" xfId="0" applyFont="1" applyBorder="1" applyAlignment="1">
      <alignment wrapText="1"/>
    </xf>
    <xf numFmtId="3" fontId="0" fillId="0" borderId="0" xfId="0" applyNumberFormat="1"/>
    <xf numFmtId="0" fontId="0" fillId="13" borderId="0" xfId="0" applyFill="1" applyAlignment="1">
      <alignment horizontal="center"/>
    </xf>
    <xf numFmtId="0" fontId="0" fillId="0" borderId="7" xfId="0" applyBorder="1"/>
    <xf numFmtId="0" fontId="14" fillId="7" borderId="42" xfId="2" applyFont="1" applyFill="1" applyBorder="1" applyAlignment="1">
      <alignment horizontal="center" vertical="center"/>
    </xf>
    <xf numFmtId="0" fontId="14" fillId="7" borderId="0" xfId="2" applyFont="1" applyFill="1" applyAlignment="1">
      <alignment horizontal="center" vertical="center"/>
    </xf>
    <xf numFmtId="37" fontId="21" fillId="7" borderId="43" xfId="2" applyNumberFormat="1" applyFont="1" applyFill="1" applyBorder="1" applyAlignment="1">
      <alignment horizontal="center" vertical="center" wrapText="1"/>
    </xf>
    <xf numFmtId="37" fontId="21" fillId="7" borderId="44" xfId="2" applyNumberFormat="1" applyFont="1" applyFill="1" applyBorder="1" applyAlignment="1">
      <alignment horizontal="center" vertical="center" wrapText="1"/>
    </xf>
    <xf numFmtId="37" fontId="21" fillId="7" borderId="0" xfId="2" applyNumberFormat="1" applyFont="1" applyFill="1" applyAlignment="1">
      <alignment horizontal="center" vertical="center" wrapText="1"/>
    </xf>
    <xf numFmtId="0" fontId="11" fillId="7" borderId="7" xfId="2" applyFont="1" applyFill="1" applyBorder="1" applyAlignment="1">
      <alignment horizontal="left" vertical="center" wrapText="1"/>
    </xf>
    <xf numFmtId="0" fontId="11" fillId="7" borderId="36" xfId="2" applyFont="1" applyFill="1" applyBorder="1" applyAlignment="1">
      <alignment horizontal="left" vertical="center" wrapText="1"/>
    </xf>
    <xf numFmtId="0" fontId="14" fillId="7" borderId="37" xfId="2" applyFont="1" applyFill="1" applyBorder="1" applyAlignment="1">
      <alignment horizontal="center" vertical="center"/>
    </xf>
    <xf numFmtId="0" fontId="14" fillId="7" borderId="36" xfId="2" applyFont="1" applyFill="1" applyBorder="1" applyAlignment="1">
      <alignment horizontal="center" vertical="center" wrapText="1"/>
    </xf>
    <xf numFmtId="0" fontId="14" fillId="12" borderId="41" xfId="2" applyFont="1" applyFill="1" applyBorder="1" applyAlignment="1">
      <alignment horizontal="center" vertical="center"/>
    </xf>
    <xf numFmtId="0" fontId="14" fillId="12" borderId="39" xfId="2" applyFont="1" applyFill="1" applyBorder="1" applyAlignment="1">
      <alignment horizontal="center" vertical="center"/>
    </xf>
    <xf numFmtId="0" fontId="14" fillId="0" borderId="37" xfId="2" applyFont="1" applyBorder="1" applyAlignment="1">
      <alignment horizontal="center" vertical="center"/>
    </xf>
    <xf numFmtId="0" fontId="14" fillId="0" borderId="35" xfId="2" applyFont="1" applyBorder="1" applyAlignment="1">
      <alignment horizontal="left" vertical="center" wrapText="1"/>
    </xf>
    <xf numFmtId="0" fontId="14" fillId="0" borderId="7" xfId="2" applyFont="1" applyBorder="1" applyAlignment="1">
      <alignment horizontal="left" vertical="center" wrapText="1"/>
    </xf>
    <xf numFmtId="0" fontId="14" fillId="7" borderId="7" xfId="2" applyFont="1" applyFill="1" applyBorder="1" applyAlignment="1">
      <alignment horizontal="left" vertical="center" wrapText="1"/>
    </xf>
    <xf numFmtId="0" fontId="14" fillId="7" borderId="35" xfId="2" applyFont="1" applyFill="1" applyBorder="1" applyAlignment="1">
      <alignment horizontal="left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left" vertical="center" wrapText="1"/>
    </xf>
    <xf numFmtId="0" fontId="6" fillId="13" borderId="18" xfId="0" applyFont="1" applyFill="1" applyBorder="1" applyAlignment="1">
      <alignment wrapText="1"/>
    </xf>
  </cellXfs>
  <cellStyles count="8">
    <cellStyle name="Millares 2" xfId="3" xr:uid="{59A5A923-30BA-4656-A2A7-CFE5E5477D1C}"/>
    <cellStyle name="Moneda 2" xfId="5" xr:uid="{125F6837-2221-4D93-9884-5A3A7B25C4F9}"/>
    <cellStyle name="Normal" xfId="0" builtinId="0"/>
    <cellStyle name="Normal 2" xfId="2" xr:uid="{7C0F3319-D440-420B-8534-15DD5B31D925}"/>
    <cellStyle name="Normal 2 2" xfId="7" xr:uid="{4409E745-61A4-41A4-8E88-421C431876EF}"/>
    <cellStyle name="Normal 3" xfId="6" xr:uid="{CE368623-7DD7-4634-A605-3CA2F4C6E839}"/>
    <cellStyle name="Porcentaje" xfId="1" builtinId="5"/>
    <cellStyle name="Porcentaje 2" xfId="4" xr:uid="{D4D234CE-5E1E-4729-AD1F-1470B28476B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Arial"/>
        <family val="2"/>
        <scheme val="none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525780</xdr:colOff>
      <xdr:row>1387</xdr:row>
      <xdr:rowOff>129540</xdr:rowOff>
    </xdr:from>
    <xdr:to>
      <xdr:col>1</xdr:col>
      <xdr:colOff>2515235</xdr:colOff>
      <xdr:row>1392</xdr:row>
      <xdr:rowOff>23495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2982D5B5-2E44-4BF9-8D42-3BC48DA67143}"/>
            </a:ext>
          </a:extLst>
        </xdr:cNvPr>
        <xdr:cNvGrpSpPr>
          <a:grpSpLocks/>
        </xdr:cNvGrpSpPr>
      </xdr:nvGrpSpPr>
      <xdr:grpSpPr>
        <a:xfrm>
          <a:off x="902499" y="5737518"/>
          <a:ext cx="1989455" cy="792943"/>
          <a:chOff x="0" y="0"/>
          <a:chExt cx="1990089" cy="815975"/>
        </a:xfrm>
      </xdr:grpSpPr>
      <xdr:pic>
        <xdr:nvPicPr>
          <xdr:cNvPr id="3" name="Image 3">
            <a:extLst>
              <a:ext uri="{FF2B5EF4-FFF2-40B4-BE49-F238E27FC236}">
                <a16:creationId xmlns:a16="http://schemas.microsoft.com/office/drawing/2014/main" id="{C1279353-17B9-2306-86E3-AFD756892CE2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75431" y="0"/>
            <a:ext cx="1513012" cy="815848"/>
          </a:xfrm>
          <a:prstGeom prst="rect">
            <a:avLst/>
          </a:prstGeom>
        </xdr:spPr>
      </xdr:pic>
      <xdr:sp macro="" textlink="">
        <xdr:nvSpPr>
          <xdr:cNvPr id="4" name="Graphic 4">
            <a:extLst>
              <a:ext uri="{FF2B5EF4-FFF2-40B4-BE49-F238E27FC236}">
                <a16:creationId xmlns:a16="http://schemas.microsoft.com/office/drawing/2014/main" id="{E962F9B6-54CA-45B0-92E9-C32AD9BD2202}"/>
              </a:ext>
            </a:extLst>
          </xdr:cNvPr>
          <xdr:cNvSpPr/>
        </xdr:nvSpPr>
        <xdr:spPr>
          <a:xfrm>
            <a:off x="0" y="404445"/>
            <a:ext cx="1990089" cy="1270"/>
          </a:xfrm>
          <a:custGeom>
            <a:avLst/>
            <a:gdLst/>
            <a:ahLst/>
            <a:cxnLst/>
            <a:rect l="l" t="t" r="r" b="b"/>
            <a:pathLst>
              <a:path w="1990089">
                <a:moveTo>
                  <a:pt x="0" y="0"/>
                </a:moveTo>
                <a:lnTo>
                  <a:pt x="1989856" y="0"/>
                </a:lnTo>
              </a:path>
            </a:pathLst>
          </a:custGeom>
          <a:ln w="6504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525780</xdr:colOff>
      <xdr:row>543</xdr:row>
      <xdr:rowOff>129540</xdr:rowOff>
    </xdr:from>
    <xdr:to>
      <xdr:col>1</xdr:col>
      <xdr:colOff>2515235</xdr:colOff>
      <xdr:row>548</xdr:row>
      <xdr:rowOff>23495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364A3B3A-523D-461B-BCDB-14D819AF758F}"/>
            </a:ext>
          </a:extLst>
        </xdr:cNvPr>
        <xdr:cNvGrpSpPr>
          <a:grpSpLocks/>
        </xdr:cNvGrpSpPr>
      </xdr:nvGrpSpPr>
      <xdr:grpSpPr>
        <a:xfrm>
          <a:off x="899160" y="6217920"/>
          <a:ext cx="1989455" cy="815975"/>
          <a:chOff x="0" y="0"/>
          <a:chExt cx="1990089" cy="815975"/>
        </a:xfrm>
      </xdr:grpSpPr>
      <xdr:pic>
        <xdr:nvPicPr>
          <xdr:cNvPr id="3" name="Image 3">
            <a:extLst>
              <a:ext uri="{FF2B5EF4-FFF2-40B4-BE49-F238E27FC236}">
                <a16:creationId xmlns:a16="http://schemas.microsoft.com/office/drawing/2014/main" id="{D6E36D38-FE0E-823B-1A58-CF0735627A79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75431" y="0"/>
            <a:ext cx="1513012" cy="815848"/>
          </a:xfrm>
          <a:prstGeom prst="rect">
            <a:avLst/>
          </a:prstGeom>
        </xdr:spPr>
      </xdr:pic>
      <xdr:sp macro="" textlink="">
        <xdr:nvSpPr>
          <xdr:cNvPr id="4" name="Graphic 4">
            <a:extLst>
              <a:ext uri="{FF2B5EF4-FFF2-40B4-BE49-F238E27FC236}">
                <a16:creationId xmlns:a16="http://schemas.microsoft.com/office/drawing/2014/main" id="{918634F9-60E6-5847-FD28-CA31E62279E9}"/>
              </a:ext>
            </a:extLst>
          </xdr:cNvPr>
          <xdr:cNvSpPr/>
        </xdr:nvSpPr>
        <xdr:spPr>
          <a:xfrm>
            <a:off x="0" y="404445"/>
            <a:ext cx="1990089" cy="1270"/>
          </a:xfrm>
          <a:custGeom>
            <a:avLst/>
            <a:gdLst/>
            <a:ahLst/>
            <a:cxnLst/>
            <a:rect l="l" t="t" r="r" b="b"/>
            <a:pathLst>
              <a:path w="1990089">
                <a:moveTo>
                  <a:pt x="0" y="0"/>
                </a:moveTo>
                <a:lnTo>
                  <a:pt x="1989856" y="0"/>
                </a:lnTo>
              </a:path>
            </a:pathLst>
          </a:custGeom>
          <a:ln w="6504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7E7498-7778-4342-B9BA-98D12EE2F1E9}" name="Tabla262" displayName="Tabla262" ref="A610:A626" totalsRowShown="0" headerRowDxfId="10" dataDxfId="9">
  <autoFilter ref="A610:A626" xr:uid="{1FD2BAD4-19BA-4801-95F9-C27E804B5F57}"/>
  <tableColumns count="1">
    <tableColumn id="1" xr3:uid="{34955DB1-3D63-4618-96B7-CD4181E59550}" name="DESENGRASANTE INDUSTRIAL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D2BAD4-19BA-4801-95F9-C27E804B5F57}" name="Tabla26" displayName="Tabla26" ref="A610:A626" totalsRowShown="0" headerRowDxfId="7" dataDxfId="6">
  <autoFilter ref="A610:A626" xr:uid="{1FD2BAD4-19BA-4801-95F9-C27E804B5F57}"/>
  <tableColumns count="1">
    <tableColumn id="1" xr3:uid="{007C059C-C7E0-4F18-9193-D49A0E41BC44}" name="DESCRIPCION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32375D9-1C8D-40B1-BD84-FD6AA6DC3AED}" name="Tabla2627" displayName="Tabla2627" ref="A610:A626" totalsRowShown="0" headerRowDxfId="4" dataDxfId="3">
  <autoFilter ref="A610:A626" xr:uid="{1FD2BAD4-19BA-4801-95F9-C27E804B5F57}"/>
  <tableColumns count="1">
    <tableColumn id="1" xr3:uid="{0E6D3548-FA6E-4C94-B2F2-3BE9E4E527F3}" name="DESENGRASANTE INDUSTRIAL" dataDxfId="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231798-60FC-49D3-9352-DA2899BF8ECF}" name="Tabla2" displayName="Tabla2" ref="A1:A17" totalsRowShown="0" dataDxfId="1">
  <autoFilter ref="A1:A17" xr:uid="{EE0B8A45-1D22-4F23-981D-BDD968C9D104}"/>
  <tableColumns count="1">
    <tableColumn id="1" xr3:uid="{E39274FC-A931-4C6E-AB91-F814C5EF2155}" name="DESCRIPC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03B9E-E674-4880-B50D-F3D6FFFCD4BB}">
  <sheetPr filterMode="1"/>
  <dimension ref="A1:G1396"/>
  <sheetViews>
    <sheetView topLeftCell="A3" zoomScale="89" zoomScaleNormal="89" workbookViewId="0">
      <selection activeCell="G51" sqref="G51:G1387"/>
    </sheetView>
  </sheetViews>
  <sheetFormatPr baseColWidth="10" defaultColWidth="13.33203125" defaultRowHeight="14.4" x14ac:dyDescent="0.3"/>
  <cols>
    <col min="1" max="1" width="5.44140625" style="136" bestFit="1" customWidth="1"/>
    <col min="2" max="2" width="59" style="191" customWidth="1"/>
    <col min="3" max="3" width="13.109375" style="79" bestFit="1" customWidth="1"/>
    <col min="4" max="4" width="6.44140625" style="136" bestFit="1" customWidth="1"/>
    <col min="5" max="5" width="15.6640625" style="134" bestFit="1" customWidth="1"/>
    <col min="6" max="6" width="14.6640625" style="135" bestFit="1" customWidth="1"/>
    <col min="7" max="7" width="15.6640625" style="136" bestFit="1" customWidth="1"/>
    <col min="8" max="16384" width="13.33203125" style="136"/>
  </cols>
  <sheetData>
    <row r="1" spans="1:7" x14ac:dyDescent="0.3">
      <c r="A1" s="202" t="s">
        <v>1235</v>
      </c>
      <c r="B1" s="203"/>
      <c r="C1" s="203"/>
      <c r="D1" s="203"/>
    </row>
    <row r="2" spans="1:7" ht="28.05" customHeight="1" thickBot="1" x14ac:dyDescent="0.35">
      <c r="A2" s="204" t="s">
        <v>1236</v>
      </c>
      <c r="B2" s="205"/>
      <c r="C2" s="206"/>
      <c r="D2" s="206"/>
    </row>
    <row r="3" spans="1:7" ht="28.5" customHeight="1" thickTop="1" thickBot="1" x14ac:dyDescent="0.35">
      <c r="A3" s="137" t="s">
        <v>1237</v>
      </c>
      <c r="B3" s="138" t="s">
        <v>45</v>
      </c>
      <c r="C3" s="139" t="s">
        <v>1238</v>
      </c>
      <c r="D3" s="139" t="s">
        <v>337</v>
      </c>
      <c r="E3" s="121" t="s">
        <v>339</v>
      </c>
      <c r="F3" s="140" t="s">
        <v>340</v>
      </c>
      <c r="G3" s="114" t="s">
        <v>946</v>
      </c>
    </row>
    <row r="4" spans="1:7" ht="15.6" hidden="1" thickTop="1" thickBot="1" x14ac:dyDescent="0.35">
      <c r="A4" s="141">
        <v>1</v>
      </c>
      <c r="B4" s="142" t="s">
        <v>1239</v>
      </c>
      <c r="C4" s="143" t="s">
        <v>1240</v>
      </c>
      <c r="D4" s="143">
        <v>1</v>
      </c>
      <c r="E4" s="144">
        <v>23508</v>
      </c>
      <c r="F4" s="145">
        <v>15280.2</v>
      </c>
      <c r="G4" s="146" t="e">
        <f>+VLOOKUP(B4,PRESUPUESTO!$A$1:$M$626,12,FALSE)</f>
        <v>#N/A</v>
      </c>
    </row>
    <row r="5" spans="1:7" ht="15.6" hidden="1" thickTop="1" thickBot="1" x14ac:dyDescent="0.35">
      <c r="A5" s="141">
        <v>2</v>
      </c>
      <c r="B5" s="142" t="s">
        <v>1241</v>
      </c>
      <c r="C5" s="143" t="s">
        <v>1240</v>
      </c>
      <c r="D5" s="143">
        <v>1</v>
      </c>
      <c r="E5" s="144">
        <v>60306</v>
      </c>
      <c r="F5" s="145">
        <v>39198.9</v>
      </c>
      <c r="G5" s="146" t="e">
        <f>+VLOOKUP(B5,PRESUPUESTO!$A$1:$M$626,12,FALSE)</f>
        <v>#N/A</v>
      </c>
    </row>
    <row r="6" spans="1:7" ht="15.6" hidden="1" thickTop="1" thickBot="1" x14ac:dyDescent="0.35">
      <c r="A6" s="141">
        <v>3</v>
      </c>
      <c r="B6" s="142" t="s">
        <v>1242</v>
      </c>
      <c r="C6" s="143" t="s">
        <v>1240</v>
      </c>
      <c r="D6" s="143">
        <v>1</v>
      </c>
      <c r="E6" s="144">
        <v>199470</v>
      </c>
      <c r="F6" s="145">
        <v>129655.5</v>
      </c>
      <c r="G6" s="146" t="e">
        <f>+VLOOKUP(B6,PRESUPUESTO!$A$1:$M$626,12,FALSE)</f>
        <v>#N/A</v>
      </c>
    </row>
    <row r="7" spans="1:7" ht="15.6" hidden="1" thickTop="1" thickBot="1" x14ac:dyDescent="0.35">
      <c r="A7" s="141">
        <v>4</v>
      </c>
      <c r="B7" s="142" t="s">
        <v>1243</v>
      </c>
      <c r="C7" s="143" t="s">
        <v>1240</v>
      </c>
      <c r="D7" s="143">
        <v>1</v>
      </c>
      <c r="E7" s="144">
        <v>199535</v>
      </c>
      <c r="F7" s="145">
        <v>129697.75</v>
      </c>
      <c r="G7" s="146" t="e">
        <f>+VLOOKUP(B7,PRESUPUESTO!$A$1:$M$626,12,FALSE)</f>
        <v>#N/A</v>
      </c>
    </row>
    <row r="8" spans="1:7" ht="15.6" hidden="1" thickTop="1" thickBot="1" x14ac:dyDescent="0.35">
      <c r="A8" s="141">
        <v>5</v>
      </c>
      <c r="B8" s="142" t="s">
        <v>1244</v>
      </c>
      <c r="C8" s="143" t="s">
        <v>1240</v>
      </c>
      <c r="D8" s="143">
        <v>1</v>
      </c>
      <c r="E8" s="144">
        <v>846259</v>
      </c>
      <c r="F8" s="145">
        <v>550068.35000000009</v>
      </c>
      <c r="G8" s="146" t="e">
        <f>+VLOOKUP(B8,PRESUPUESTO!$A$1:$M$626,12,FALSE)</f>
        <v>#N/A</v>
      </c>
    </row>
    <row r="9" spans="1:7" ht="15.6" hidden="1" thickTop="1" thickBot="1" x14ac:dyDescent="0.35">
      <c r="A9" s="141">
        <v>6</v>
      </c>
      <c r="B9" s="142" t="s">
        <v>1245</v>
      </c>
      <c r="C9" s="143" t="s">
        <v>1240</v>
      </c>
      <c r="D9" s="143">
        <v>1</v>
      </c>
      <c r="E9" s="144">
        <v>96305</v>
      </c>
      <c r="F9" s="145">
        <v>62598.25</v>
      </c>
      <c r="G9" s="146" t="e">
        <f>+VLOOKUP(B9,PRESUPUESTO!$A$1:$M$626,12,FALSE)</f>
        <v>#N/A</v>
      </c>
    </row>
    <row r="10" spans="1:7" ht="15.6" hidden="1" thickTop="1" thickBot="1" x14ac:dyDescent="0.35">
      <c r="A10" s="141">
        <v>7</v>
      </c>
      <c r="B10" s="142" t="s">
        <v>1246</v>
      </c>
      <c r="C10" s="143" t="s">
        <v>1240</v>
      </c>
      <c r="D10" s="143">
        <v>1</v>
      </c>
      <c r="E10" s="144">
        <v>77827</v>
      </c>
      <c r="F10" s="145">
        <v>50587.55</v>
      </c>
      <c r="G10" s="146" t="e">
        <f>+VLOOKUP(B10,PRESUPUESTO!$A$1:$M$626,12,FALSE)</f>
        <v>#N/A</v>
      </c>
    </row>
    <row r="11" spans="1:7" ht="15.6" hidden="1" thickTop="1" thickBot="1" x14ac:dyDescent="0.35">
      <c r="A11" s="141">
        <v>8</v>
      </c>
      <c r="B11" s="142" t="s">
        <v>1247</v>
      </c>
      <c r="C11" s="143" t="s">
        <v>1240</v>
      </c>
      <c r="D11" s="143">
        <v>1</v>
      </c>
      <c r="E11" s="144">
        <v>2391993</v>
      </c>
      <c r="F11" s="145">
        <v>1554795.4500000002</v>
      </c>
      <c r="G11" s="146" t="e">
        <f>+VLOOKUP(B11,PRESUPUESTO!$A$1:$M$626,12,FALSE)</f>
        <v>#N/A</v>
      </c>
    </row>
    <row r="12" spans="1:7" ht="15.6" hidden="1" thickTop="1" thickBot="1" x14ac:dyDescent="0.35">
      <c r="A12" s="141">
        <v>9</v>
      </c>
      <c r="B12" s="142" t="s">
        <v>1248</v>
      </c>
      <c r="C12" s="143" t="s">
        <v>1240</v>
      </c>
      <c r="D12" s="143">
        <v>1</v>
      </c>
      <c r="E12" s="144">
        <v>40788</v>
      </c>
      <c r="F12" s="145">
        <v>26512.2</v>
      </c>
      <c r="G12" s="146" t="e">
        <f>+VLOOKUP(B12,PRESUPUESTO!$A$1:$M$626,12,FALSE)</f>
        <v>#N/A</v>
      </c>
    </row>
    <row r="13" spans="1:7" ht="15.6" hidden="1" thickTop="1" thickBot="1" x14ac:dyDescent="0.35">
      <c r="A13" s="141">
        <v>10</v>
      </c>
      <c r="B13" s="142" t="s">
        <v>1249</v>
      </c>
      <c r="C13" s="143" t="s">
        <v>1240</v>
      </c>
      <c r="D13" s="143">
        <v>1</v>
      </c>
      <c r="E13" s="144">
        <v>56485</v>
      </c>
      <c r="F13" s="145">
        <v>36715.25</v>
      </c>
      <c r="G13" s="146" t="e">
        <f>+VLOOKUP(B13,PRESUPUESTO!$A$1:$M$626,12,FALSE)</f>
        <v>#N/A</v>
      </c>
    </row>
    <row r="14" spans="1:7" ht="15.6" hidden="1" thickTop="1" thickBot="1" x14ac:dyDescent="0.35">
      <c r="A14" s="141">
        <v>11</v>
      </c>
      <c r="B14" s="142" t="s">
        <v>841</v>
      </c>
      <c r="C14" s="143" t="s">
        <v>1240</v>
      </c>
      <c r="D14" s="143">
        <v>1</v>
      </c>
      <c r="E14" s="144">
        <v>2715950</v>
      </c>
      <c r="F14" s="145">
        <v>1765367.5</v>
      </c>
      <c r="G14" s="146" t="e">
        <f>+VLOOKUP(B14,PRESUPUESTO!$A$1:$M$626,12,FALSE)</f>
        <v>#N/A</v>
      </c>
    </row>
    <row r="15" spans="1:7" ht="15.6" hidden="1" thickTop="1" thickBot="1" x14ac:dyDescent="0.35">
      <c r="A15" s="141">
        <v>12</v>
      </c>
      <c r="B15" s="142" t="s">
        <v>1250</v>
      </c>
      <c r="C15" s="143" t="s">
        <v>1240</v>
      </c>
      <c r="D15" s="143">
        <v>1</v>
      </c>
      <c r="E15" s="144">
        <v>8444</v>
      </c>
      <c r="F15" s="145">
        <v>5488.6</v>
      </c>
      <c r="G15" s="146" t="e">
        <f>+VLOOKUP(B15,PRESUPUESTO!$A$1:$M$626,12,FALSE)</f>
        <v>#N/A</v>
      </c>
    </row>
    <row r="16" spans="1:7" ht="15.6" hidden="1" thickTop="1" thickBot="1" x14ac:dyDescent="0.35">
      <c r="A16" s="141">
        <v>13</v>
      </c>
      <c r="B16" s="142" t="s">
        <v>1251</v>
      </c>
      <c r="C16" s="143" t="s">
        <v>1240</v>
      </c>
      <c r="D16" s="143">
        <v>1</v>
      </c>
      <c r="E16" s="144">
        <v>481209</v>
      </c>
      <c r="F16" s="145">
        <v>312785.84999999998</v>
      </c>
      <c r="G16" s="146" t="e">
        <f>+VLOOKUP(B16,PRESUPUESTO!$A$1:$M$626,12,FALSE)</f>
        <v>#N/A</v>
      </c>
    </row>
    <row r="17" spans="1:7" ht="15.6" hidden="1" thickTop="1" thickBot="1" x14ac:dyDescent="0.35">
      <c r="A17" s="141">
        <v>14</v>
      </c>
      <c r="B17" s="142" t="s">
        <v>1252</v>
      </c>
      <c r="C17" s="143" t="s">
        <v>1240</v>
      </c>
      <c r="D17" s="143">
        <v>1</v>
      </c>
      <c r="E17" s="144">
        <v>163939</v>
      </c>
      <c r="F17" s="145">
        <v>106560.35</v>
      </c>
      <c r="G17" s="146" t="e">
        <f>+VLOOKUP(B17,PRESUPUESTO!$A$1:$M$626,12,FALSE)</f>
        <v>#N/A</v>
      </c>
    </row>
    <row r="18" spans="1:7" ht="15.6" hidden="1" thickTop="1" thickBot="1" x14ac:dyDescent="0.35">
      <c r="A18" s="141">
        <v>15</v>
      </c>
      <c r="B18" s="142" t="s">
        <v>1253</v>
      </c>
      <c r="C18" s="143" t="s">
        <v>1240</v>
      </c>
      <c r="D18" s="143">
        <v>1</v>
      </c>
      <c r="E18" s="144">
        <v>14881</v>
      </c>
      <c r="F18" s="145">
        <v>9672.6500000000015</v>
      </c>
      <c r="G18" s="146" t="e">
        <f>+VLOOKUP(B18,PRESUPUESTO!$A$1:$M$626,12,FALSE)</f>
        <v>#N/A</v>
      </c>
    </row>
    <row r="19" spans="1:7" ht="15.6" hidden="1" thickTop="1" thickBot="1" x14ac:dyDescent="0.35">
      <c r="A19" s="141">
        <v>16</v>
      </c>
      <c r="B19" s="142" t="s">
        <v>1254</v>
      </c>
      <c r="C19" s="143" t="s">
        <v>1240</v>
      </c>
      <c r="D19" s="143">
        <v>1</v>
      </c>
      <c r="E19" s="144">
        <v>5926</v>
      </c>
      <c r="F19" s="145">
        <v>3851.9</v>
      </c>
      <c r="G19" s="146" t="e">
        <f>+VLOOKUP(B19,PRESUPUESTO!$A$1:$M$626,12,FALSE)</f>
        <v>#N/A</v>
      </c>
    </row>
    <row r="20" spans="1:7" ht="15.6" hidden="1" thickTop="1" thickBot="1" x14ac:dyDescent="0.35">
      <c r="A20" s="141">
        <v>17</v>
      </c>
      <c r="B20" s="142" t="s">
        <v>1255</v>
      </c>
      <c r="C20" s="143" t="s">
        <v>1240</v>
      </c>
      <c r="D20" s="143">
        <v>1</v>
      </c>
      <c r="E20" s="144">
        <v>120186</v>
      </c>
      <c r="F20" s="145">
        <v>78120.899999999994</v>
      </c>
      <c r="G20" s="146" t="e">
        <f>+VLOOKUP(B20,PRESUPUESTO!$A$1:$M$626,12,FALSE)</f>
        <v>#N/A</v>
      </c>
    </row>
    <row r="21" spans="1:7" ht="15.6" hidden="1" thickTop="1" thickBot="1" x14ac:dyDescent="0.35">
      <c r="A21" s="141">
        <v>18</v>
      </c>
      <c r="B21" s="142" t="s">
        <v>1256</v>
      </c>
      <c r="C21" s="143" t="s">
        <v>1240</v>
      </c>
      <c r="D21" s="143">
        <v>1</v>
      </c>
      <c r="E21" s="144">
        <v>179071</v>
      </c>
      <c r="F21" s="145">
        <v>116396.15</v>
      </c>
      <c r="G21" s="146" t="e">
        <f>+VLOOKUP(B21,PRESUPUESTO!$A$1:$M$626,12,FALSE)</f>
        <v>#N/A</v>
      </c>
    </row>
    <row r="22" spans="1:7" ht="15.6" hidden="1" thickTop="1" thickBot="1" x14ac:dyDescent="0.35">
      <c r="A22" s="141">
        <v>19</v>
      </c>
      <c r="B22" s="142" t="s">
        <v>1257</v>
      </c>
      <c r="C22" s="143" t="s">
        <v>1240</v>
      </c>
      <c r="D22" s="143">
        <v>1</v>
      </c>
      <c r="E22" s="144">
        <v>2032262</v>
      </c>
      <c r="F22" s="145">
        <v>1320970.3</v>
      </c>
      <c r="G22" s="146" t="e">
        <f>+VLOOKUP(B22,PRESUPUESTO!$A$1:$M$626,12,FALSE)</f>
        <v>#N/A</v>
      </c>
    </row>
    <row r="23" spans="1:7" ht="15.6" hidden="1" thickTop="1" thickBot="1" x14ac:dyDescent="0.35">
      <c r="A23" s="141">
        <v>20</v>
      </c>
      <c r="B23" s="142" t="s">
        <v>1258</v>
      </c>
      <c r="C23" s="143" t="s">
        <v>1240</v>
      </c>
      <c r="D23" s="143">
        <v>1</v>
      </c>
      <c r="E23" s="144">
        <v>708528</v>
      </c>
      <c r="F23" s="145">
        <v>460543.2</v>
      </c>
      <c r="G23" s="146" t="e">
        <f>+VLOOKUP(B23,PRESUPUESTO!$A$1:$M$626,12,FALSE)</f>
        <v>#N/A</v>
      </c>
    </row>
    <row r="24" spans="1:7" ht="15.6" hidden="1" thickTop="1" thickBot="1" x14ac:dyDescent="0.35">
      <c r="A24" s="141">
        <v>21</v>
      </c>
      <c r="B24" s="142" t="s">
        <v>1259</v>
      </c>
      <c r="C24" s="143" t="s">
        <v>1240</v>
      </c>
      <c r="D24" s="143">
        <v>1</v>
      </c>
      <c r="E24" s="144">
        <v>129214</v>
      </c>
      <c r="F24" s="145">
        <v>83989.1</v>
      </c>
      <c r="G24" s="146" t="e">
        <f>+VLOOKUP(B24,PRESUPUESTO!$A$1:$M$626,12,FALSE)</f>
        <v>#N/A</v>
      </c>
    </row>
    <row r="25" spans="1:7" ht="15.6" hidden="1" thickTop="1" thickBot="1" x14ac:dyDescent="0.35">
      <c r="A25" s="141">
        <v>22</v>
      </c>
      <c r="B25" s="142" t="s">
        <v>1260</v>
      </c>
      <c r="C25" s="143" t="s">
        <v>1240</v>
      </c>
      <c r="D25" s="143">
        <v>1</v>
      </c>
      <c r="E25" s="144">
        <v>534785</v>
      </c>
      <c r="F25" s="145">
        <v>347610.25</v>
      </c>
      <c r="G25" s="146" t="e">
        <f>+VLOOKUP(B25,PRESUPUESTO!$A$1:$M$626,12,FALSE)</f>
        <v>#N/A</v>
      </c>
    </row>
    <row r="26" spans="1:7" ht="15.6" hidden="1" thickTop="1" thickBot="1" x14ac:dyDescent="0.35">
      <c r="A26" s="141">
        <v>23</v>
      </c>
      <c r="B26" s="142" t="s">
        <v>1261</v>
      </c>
      <c r="C26" s="143" t="s">
        <v>1240</v>
      </c>
      <c r="D26" s="143">
        <v>1</v>
      </c>
      <c r="E26" s="144">
        <v>290869</v>
      </c>
      <c r="F26" s="145">
        <v>189064.85</v>
      </c>
      <c r="G26" s="146" t="e">
        <f>+VLOOKUP(B26,PRESUPUESTO!$A$1:$M$626,12,FALSE)</f>
        <v>#N/A</v>
      </c>
    </row>
    <row r="27" spans="1:7" ht="15.6" hidden="1" thickTop="1" thickBot="1" x14ac:dyDescent="0.35">
      <c r="A27" s="141">
        <v>24</v>
      </c>
      <c r="B27" s="142" t="s">
        <v>1104</v>
      </c>
      <c r="C27" s="143" t="s">
        <v>1240</v>
      </c>
      <c r="D27" s="143">
        <v>1</v>
      </c>
      <c r="E27" s="144">
        <v>712361</v>
      </c>
      <c r="F27" s="145">
        <v>463034.65</v>
      </c>
      <c r="G27" s="146" t="e">
        <f>+VLOOKUP(B27,PRESUPUESTO!$A$1:$M$626,12,FALSE)</f>
        <v>#N/A</v>
      </c>
    </row>
    <row r="28" spans="1:7" ht="15.6" hidden="1" thickTop="1" thickBot="1" x14ac:dyDescent="0.35">
      <c r="A28" s="141">
        <v>25</v>
      </c>
      <c r="B28" s="142" t="s">
        <v>1262</v>
      </c>
      <c r="C28" s="143" t="s">
        <v>1240</v>
      </c>
      <c r="D28" s="143">
        <v>1</v>
      </c>
      <c r="E28" s="144">
        <v>356411</v>
      </c>
      <c r="F28" s="145">
        <v>231667.15000000002</v>
      </c>
      <c r="G28" s="146" t="e">
        <f>+VLOOKUP(B28,PRESUPUESTO!$A$1:$M$626,12,FALSE)</f>
        <v>#N/A</v>
      </c>
    </row>
    <row r="29" spans="1:7" ht="15.6" hidden="1" thickTop="1" thickBot="1" x14ac:dyDescent="0.35">
      <c r="A29" s="141">
        <v>26</v>
      </c>
      <c r="B29" s="142" t="s">
        <v>1263</v>
      </c>
      <c r="C29" s="143" t="s">
        <v>1240</v>
      </c>
      <c r="D29" s="143">
        <v>1</v>
      </c>
      <c r="E29" s="144">
        <v>201237</v>
      </c>
      <c r="F29" s="145">
        <v>130804.05</v>
      </c>
      <c r="G29" s="146" t="e">
        <f>+VLOOKUP(B29,PRESUPUESTO!$A$1:$M$626,12,FALSE)</f>
        <v>#N/A</v>
      </c>
    </row>
    <row r="30" spans="1:7" ht="15.6" hidden="1" thickTop="1" thickBot="1" x14ac:dyDescent="0.35">
      <c r="A30" s="141">
        <v>27</v>
      </c>
      <c r="B30" s="142" t="s">
        <v>1264</v>
      </c>
      <c r="C30" s="143" t="s">
        <v>1240</v>
      </c>
      <c r="D30" s="143">
        <v>1</v>
      </c>
      <c r="E30" s="144">
        <v>621117</v>
      </c>
      <c r="F30" s="145">
        <v>403726.05000000005</v>
      </c>
      <c r="G30" s="146" t="e">
        <f>+VLOOKUP(B30,PRESUPUESTO!$A$1:$M$626,12,FALSE)</f>
        <v>#N/A</v>
      </c>
    </row>
    <row r="31" spans="1:7" ht="15.6" hidden="1" thickTop="1" thickBot="1" x14ac:dyDescent="0.35">
      <c r="A31" s="141">
        <v>28</v>
      </c>
      <c r="B31" s="142" t="s">
        <v>1265</v>
      </c>
      <c r="C31" s="143" t="s">
        <v>1240</v>
      </c>
      <c r="D31" s="143">
        <v>1</v>
      </c>
      <c r="E31" s="144">
        <v>422015</v>
      </c>
      <c r="F31" s="145">
        <v>274309.75</v>
      </c>
      <c r="G31" s="146" t="e">
        <f>+VLOOKUP(B31,PRESUPUESTO!$A$1:$M$626,12,FALSE)</f>
        <v>#N/A</v>
      </c>
    </row>
    <row r="32" spans="1:7" ht="15.6" hidden="1" thickTop="1" thickBot="1" x14ac:dyDescent="0.35">
      <c r="A32" s="141">
        <v>29</v>
      </c>
      <c r="B32" s="142" t="s">
        <v>1266</v>
      </c>
      <c r="C32" s="143" t="s">
        <v>1240</v>
      </c>
      <c r="D32" s="143">
        <v>1</v>
      </c>
      <c r="E32" s="144">
        <v>223494</v>
      </c>
      <c r="F32" s="145">
        <v>145271.1</v>
      </c>
      <c r="G32" s="146" t="e">
        <f>+VLOOKUP(B32,PRESUPUESTO!$A$1:$M$626,12,FALSE)</f>
        <v>#N/A</v>
      </c>
    </row>
    <row r="33" spans="1:7" ht="15.6" hidden="1" thickTop="1" thickBot="1" x14ac:dyDescent="0.35">
      <c r="A33" s="141">
        <v>30</v>
      </c>
      <c r="B33" s="142" t="s">
        <v>1267</v>
      </c>
      <c r="C33" s="143" t="s">
        <v>1240</v>
      </c>
      <c r="D33" s="143">
        <v>1</v>
      </c>
      <c r="E33" s="144">
        <v>499160</v>
      </c>
      <c r="F33" s="145">
        <v>324454</v>
      </c>
      <c r="G33" s="146" t="e">
        <f>+VLOOKUP(B33,PRESUPUESTO!$A$1:$M$626,12,FALSE)</f>
        <v>#N/A</v>
      </c>
    </row>
    <row r="34" spans="1:7" ht="15.6" hidden="1" thickTop="1" thickBot="1" x14ac:dyDescent="0.35">
      <c r="A34" s="141">
        <v>31</v>
      </c>
      <c r="B34" s="142" t="s">
        <v>1268</v>
      </c>
      <c r="C34" s="143" t="s">
        <v>1240</v>
      </c>
      <c r="D34" s="143">
        <v>1</v>
      </c>
      <c r="E34" s="144">
        <v>499160</v>
      </c>
      <c r="F34" s="145">
        <v>324454</v>
      </c>
      <c r="G34" s="146" t="e">
        <f>+VLOOKUP(B34,PRESUPUESTO!$A$1:$M$626,12,FALSE)</f>
        <v>#N/A</v>
      </c>
    </row>
    <row r="35" spans="1:7" ht="15.6" hidden="1" thickTop="1" thickBot="1" x14ac:dyDescent="0.35">
      <c r="A35" s="141">
        <v>32</v>
      </c>
      <c r="B35" s="142" t="s">
        <v>1269</v>
      </c>
      <c r="C35" s="143" t="s">
        <v>1240</v>
      </c>
      <c r="D35" s="143">
        <v>1</v>
      </c>
      <c r="E35" s="144">
        <v>499160</v>
      </c>
      <c r="F35" s="145">
        <v>324454</v>
      </c>
      <c r="G35" s="146" t="e">
        <f>+VLOOKUP(B35,PRESUPUESTO!$A$1:$M$626,12,FALSE)</f>
        <v>#N/A</v>
      </c>
    </row>
    <row r="36" spans="1:7" ht="15.6" hidden="1" thickTop="1" thickBot="1" x14ac:dyDescent="0.35">
      <c r="A36" s="141">
        <v>33</v>
      </c>
      <c r="B36" s="142" t="s">
        <v>1270</v>
      </c>
      <c r="C36" s="143" t="s">
        <v>1240</v>
      </c>
      <c r="D36" s="143">
        <v>1</v>
      </c>
      <c r="E36" s="144">
        <v>499160</v>
      </c>
      <c r="F36" s="145">
        <v>324454</v>
      </c>
      <c r="G36" s="146" t="e">
        <f>+VLOOKUP(B36,PRESUPUESTO!$A$1:$M$626,12,FALSE)</f>
        <v>#N/A</v>
      </c>
    </row>
    <row r="37" spans="1:7" ht="15.6" hidden="1" thickTop="1" thickBot="1" x14ac:dyDescent="0.35">
      <c r="A37" s="141">
        <v>34</v>
      </c>
      <c r="B37" s="142" t="s">
        <v>1271</v>
      </c>
      <c r="C37" s="143" t="s">
        <v>1240</v>
      </c>
      <c r="D37" s="143">
        <v>1</v>
      </c>
      <c r="E37" s="144">
        <v>1678314</v>
      </c>
      <c r="F37" s="145">
        <v>1090904.1000000001</v>
      </c>
      <c r="G37" s="146" t="e">
        <f>+VLOOKUP(B37,PRESUPUESTO!$A$1:$M$626,12,FALSE)</f>
        <v>#N/A</v>
      </c>
    </row>
    <row r="38" spans="1:7" ht="15.6" hidden="1" thickTop="1" thickBot="1" x14ac:dyDescent="0.35">
      <c r="A38" s="141">
        <v>35</v>
      </c>
      <c r="B38" s="142" t="s">
        <v>1272</v>
      </c>
      <c r="C38" s="143" t="s">
        <v>1240</v>
      </c>
      <c r="D38" s="143">
        <v>1</v>
      </c>
      <c r="E38" s="144">
        <v>1003787</v>
      </c>
      <c r="F38" s="145">
        <v>652461.55000000005</v>
      </c>
      <c r="G38" s="146" t="e">
        <f>+VLOOKUP(B38,PRESUPUESTO!$A$1:$M$626,12,FALSE)</f>
        <v>#N/A</v>
      </c>
    </row>
    <row r="39" spans="1:7" ht="15.6" hidden="1" thickTop="1" thickBot="1" x14ac:dyDescent="0.35">
      <c r="A39" s="141">
        <v>36</v>
      </c>
      <c r="B39" s="142" t="s">
        <v>1273</v>
      </c>
      <c r="C39" s="143" t="s">
        <v>1240</v>
      </c>
      <c r="D39" s="143">
        <v>1</v>
      </c>
      <c r="E39" s="144">
        <v>31436</v>
      </c>
      <c r="F39" s="145">
        <v>20433.400000000001</v>
      </c>
      <c r="G39" s="146" t="e">
        <f>+VLOOKUP(B39,PRESUPUESTO!$A$1:$M$626,12,FALSE)</f>
        <v>#N/A</v>
      </c>
    </row>
    <row r="40" spans="1:7" ht="15.6" hidden="1" thickTop="1" thickBot="1" x14ac:dyDescent="0.35">
      <c r="A40" s="141">
        <v>37</v>
      </c>
      <c r="B40" s="142" t="s">
        <v>1274</v>
      </c>
      <c r="C40" s="143" t="s">
        <v>1240</v>
      </c>
      <c r="D40" s="143">
        <v>1</v>
      </c>
      <c r="E40" s="144">
        <v>1974002</v>
      </c>
      <c r="F40" s="145">
        <v>1283101.3</v>
      </c>
      <c r="G40" s="146" t="e">
        <f>+VLOOKUP(B40,PRESUPUESTO!$A$1:$M$626,12,FALSE)</f>
        <v>#N/A</v>
      </c>
    </row>
    <row r="41" spans="1:7" ht="15.6" hidden="1" thickTop="1" thickBot="1" x14ac:dyDescent="0.35">
      <c r="A41" s="141">
        <v>38</v>
      </c>
      <c r="B41" s="142" t="s">
        <v>1275</v>
      </c>
      <c r="C41" s="143" t="s">
        <v>1240</v>
      </c>
      <c r="D41" s="143">
        <v>1</v>
      </c>
      <c r="E41" s="144">
        <v>213960</v>
      </c>
      <c r="F41" s="145">
        <v>139074</v>
      </c>
      <c r="G41" s="146" t="e">
        <f>+VLOOKUP(B41,PRESUPUESTO!$A$1:$M$626,12,FALSE)</f>
        <v>#N/A</v>
      </c>
    </row>
    <row r="42" spans="1:7" ht="15.6" hidden="1" thickTop="1" thickBot="1" x14ac:dyDescent="0.35">
      <c r="A42" s="141">
        <v>39</v>
      </c>
      <c r="B42" s="142" t="s">
        <v>1276</v>
      </c>
      <c r="C42" s="143" t="s">
        <v>1240</v>
      </c>
      <c r="D42" s="143">
        <v>1</v>
      </c>
      <c r="E42" s="144">
        <v>1003787</v>
      </c>
      <c r="F42" s="145">
        <v>652461.55000000005</v>
      </c>
      <c r="G42" s="146" t="e">
        <f>+VLOOKUP(B42,PRESUPUESTO!$A$1:$M$626,12,FALSE)</f>
        <v>#N/A</v>
      </c>
    </row>
    <row r="43" spans="1:7" ht="15.6" hidden="1" thickTop="1" thickBot="1" x14ac:dyDescent="0.35">
      <c r="A43" s="141">
        <v>40</v>
      </c>
      <c r="B43" s="142" t="s">
        <v>1277</v>
      </c>
      <c r="C43" s="143" t="s">
        <v>1240</v>
      </c>
      <c r="D43" s="143">
        <v>1</v>
      </c>
      <c r="E43" s="144">
        <v>139288</v>
      </c>
      <c r="F43" s="145">
        <v>90537.200000000012</v>
      </c>
      <c r="G43" s="146" t="e">
        <f>+VLOOKUP(B43,PRESUPUESTO!$A$1:$M$626,12,FALSE)</f>
        <v>#N/A</v>
      </c>
    </row>
    <row r="44" spans="1:7" ht="15.6" hidden="1" thickTop="1" thickBot="1" x14ac:dyDescent="0.35">
      <c r="A44" s="141">
        <v>41</v>
      </c>
      <c r="B44" s="147" t="s">
        <v>1278</v>
      </c>
      <c r="C44" s="143" t="s">
        <v>1240</v>
      </c>
      <c r="D44" s="143">
        <v>1</v>
      </c>
      <c r="E44" s="144">
        <v>1007495</v>
      </c>
      <c r="F44" s="145">
        <v>654871.75</v>
      </c>
      <c r="G44" s="146" t="e">
        <f>+VLOOKUP(B44,PRESUPUESTO!$A$1:$M$626,12,FALSE)</f>
        <v>#N/A</v>
      </c>
    </row>
    <row r="45" spans="1:7" ht="15.6" hidden="1" thickTop="1" thickBot="1" x14ac:dyDescent="0.35">
      <c r="A45" s="141">
        <v>42</v>
      </c>
      <c r="B45" s="142" t="s">
        <v>1279</v>
      </c>
      <c r="C45" s="143" t="s">
        <v>1240</v>
      </c>
      <c r="D45" s="143">
        <v>1</v>
      </c>
      <c r="E45" s="144">
        <v>708684</v>
      </c>
      <c r="F45" s="145">
        <v>460644.6</v>
      </c>
      <c r="G45" s="146" t="e">
        <f>+VLOOKUP(B45,PRESUPUESTO!$A$1:$M$626,12,FALSE)</f>
        <v>#N/A</v>
      </c>
    </row>
    <row r="46" spans="1:7" ht="15.6" hidden="1" thickTop="1" thickBot="1" x14ac:dyDescent="0.35">
      <c r="A46" s="141">
        <v>43</v>
      </c>
      <c r="B46" s="142" t="s">
        <v>1280</v>
      </c>
      <c r="C46" s="143" t="s">
        <v>1240</v>
      </c>
      <c r="D46" s="143">
        <v>1</v>
      </c>
      <c r="E46" s="144">
        <v>1072257</v>
      </c>
      <c r="F46" s="145">
        <v>696967.05</v>
      </c>
      <c r="G46" s="146" t="e">
        <f>+VLOOKUP(B46,PRESUPUESTO!$A$1:$M$626,12,FALSE)</f>
        <v>#N/A</v>
      </c>
    </row>
    <row r="47" spans="1:7" ht="15.6" hidden="1" thickTop="1" thickBot="1" x14ac:dyDescent="0.35">
      <c r="A47" s="141">
        <v>44</v>
      </c>
      <c r="B47" s="142" t="s">
        <v>1281</v>
      </c>
      <c r="C47" s="143" t="s">
        <v>1240</v>
      </c>
      <c r="D47" s="143">
        <v>1</v>
      </c>
      <c r="E47" s="144">
        <v>1860296</v>
      </c>
      <c r="F47" s="145">
        <v>1209192.3999999999</v>
      </c>
      <c r="G47" s="146" t="e">
        <f>+VLOOKUP(B47,PRESUPUESTO!$A$1:$M$626,12,FALSE)</f>
        <v>#N/A</v>
      </c>
    </row>
    <row r="48" spans="1:7" ht="15.6" hidden="1" thickTop="1" thickBot="1" x14ac:dyDescent="0.35">
      <c r="A48" s="141">
        <v>45</v>
      </c>
      <c r="B48" s="142" t="s">
        <v>1282</v>
      </c>
      <c r="C48" s="143" t="s">
        <v>1240</v>
      </c>
      <c r="D48" s="143">
        <v>1</v>
      </c>
      <c r="E48" s="144">
        <v>1444514</v>
      </c>
      <c r="F48" s="145">
        <v>938934.10000000009</v>
      </c>
      <c r="G48" s="146" t="e">
        <f>+VLOOKUP(B48,PRESUPUESTO!$A$1:$M$626,12,FALSE)</f>
        <v>#N/A</v>
      </c>
    </row>
    <row r="49" spans="1:7" ht="15.6" hidden="1" thickTop="1" thickBot="1" x14ac:dyDescent="0.35">
      <c r="A49" s="141">
        <v>46</v>
      </c>
      <c r="B49" s="142" t="s">
        <v>1283</v>
      </c>
      <c r="C49" s="143" t="s">
        <v>1240</v>
      </c>
      <c r="D49" s="143">
        <v>1</v>
      </c>
      <c r="E49" s="144">
        <v>1102929</v>
      </c>
      <c r="F49" s="145">
        <v>716903.85000000009</v>
      </c>
      <c r="G49" s="146" t="e">
        <f>+VLOOKUP(B49,PRESUPUESTO!$A$1:$M$626,12,FALSE)</f>
        <v>#N/A</v>
      </c>
    </row>
    <row r="50" spans="1:7" ht="15.6" hidden="1" thickTop="1" thickBot="1" x14ac:dyDescent="0.35">
      <c r="A50" s="141">
        <v>47</v>
      </c>
      <c r="B50" s="142" t="s">
        <v>1284</v>
      </c>
      <c r="C50" s="143" t="s">
        <v>1240</v>
      </c>
      <c r="D50" s="143">
        <v>1</v>
      </c>
      <c r="E50" s="144">
        <v>1102929</v>
      </c>
      <c r="F50" s="145">
        <v>716903.85000000009</v>
      </c>
      <c r="G50" s="146" t="e">
        <f>+VLOOKUP(B50,PRESUPUESTO!$A$1:$M$626,12,FALSE)</f>
        <v>#N/A</v>
      </c>
    </row>
    <row r="51" spans="1:7" ht="15.6" thickTop="1" thickBot="1" x14ac:dyDescent="0.35">
      <c r="A51" s="141">
        <v>48</v>
      </c>
      <c r="B51" s="142" t="s">
        <v>201</v>
      </c>
      <c r="C51" s="143" t="s">
        <v>1240</v>
      </c>
      <c r="D51" s="143">
        <v>1</v>
      </c>
      <c r="E51" s="144">
        <v>2701547</v>
      </c>
      <c r="F51" s="145">
        <v>1756005.55</v>
      </c>
      <c r="G51" s="146">
        <f>+VLOOKUP(B51,PRESUPUESTO!$A$1:$M$626,12,FALSE)</f>
        <v>2130000</v>
      </c>
    </row>
    <row r="52" spans="1:7" ht="15.6" hidden="1" thickTop="1" thickBot="1" x14ac:dyDescent="0.35">
      <c r="A52" s="141">
        <v>49</v>
      </c>
      <c r="B52" s="142" t="s">
        <v>972</v>
      </c>
      <c r="C52" s="143" t="s">
        <v>1240</v>
      </c>
      <c r="D52" s="143">
        <v>1</v>
      </c>
      <c r="E52" s="144">
        <v>5098513</v>
      </c>
      <c r="F52" s="145">
        <v>3314033.45</v>
      </c>
      <c r="G52" s="146" t="e">
        <f>+VLOOKUP(B52,PRESUPUESTO!$A$1:$M$626,12,FALSE)</f>
        <v>#N/A</v>
      </c>
    </row>
    <row r="53" spans="1:7" ht="15.6" hidden="1" thickTop="1" thickBot="1" x14ac:dyDescent="0.35">
      <c r="A53" s="141">
        <v>50</v>
      </c>
      <c r="B53" s="142" t="s">
        <v>1285</v>
      </c>
      <c r="C53" s="143" t="s">
        <v>1240</v>
      </c>
      <c r="D53" s="143">
        <v>1</v>
      </c>
      <c r="E53" s="144">
        <v>1407588</v>
      </c>
      <c r="F53" s="145">
        <v>914932.2</v>
      </c>
      <c r="G53" s="146" t="e">
        <f>+VLOOKUP(B53,PRESUPUESTO!$A$1:$M$626,12,FALSE)</f>
        <v>#N/A</v>
      </c>
    </row>
    <row r="54" spans="1:7" ht="15.6" hidden="1" thickTop="1" thickBot="1" x14ac:dyDescent="0.35">
      <c r="A54" s="141">
        <v>51</v>
      </c>
      <c r="B54" s="142" t="s">
        <v>1286</v>
      </c>
      <c r="C54" s="143" t="s">
        <v>1240</v>
      </c>
      <c r="D54" s="143">
        <v>1</v>
      </c>
      <c r="E54" s="144">
        <v>1001971</v>
      </c>
      <c r="F54" s="145">
        <v>651281.15</v>
      </c>
      <c r="G54" s="146" t="e">
        <f>+VLOOKUP(B54,PRESUPUESTO!$A$1:$M$626,12,FALSE)</f>
        <v>#N/A</v>
      </c>
    </row>
    <row r="55" spans="1:7" ht="15.6" hidden="1" thickTop="1" thickBot="1" x14ac:dyDescent="0.35">
      <c r="A55" s="141">
        <v>52</v>
      </c>
      <c r="B55" s="142" t="s">
        <v>1287</v>
      </c>
      <c r="C55" s="143" t="s">
        <v>1240</v>
      </c>
      <c r="D55" s="143">
        <v>1</v>
      </c>
      <c r="E55" s="144">
        <v>1601668</v>
      </c>
      <c r="F55" s="145">
        <v>1041084.2000000001</v>
      </c>
      <c r="G55" s="146" t="e">
        <f>+VLOOKUP(B55,PRESUPUESTO!$A$1:$M$626,12,FALSE)</f>
        <v>#N/A</v>
      </c>
    </row>
    <row r="56" spans="1:7" ht="15.6" hidden="1" thickTop="1" thickBot="1" x14ac:dyDescent="0.35">
      <c r="A56" s="141">
        <v>53</v>
      </c>
      <c r="B56" s="142" t="s">
        <v>1288</v>
      </c>
      <c r="C56" s="143" t="s">
        <v>1240</v>
      </c>
      <c r="D56" s="143">
        <v>1</v>
      </c>
      <c r="E56" s="144">
        <v>4323868</v>
      </c>
      <c r="F56" s="145">
        <v>2810514.2</v>
      </c>
      <c r="G56" s="146" t="e">
        <f>+VLOOKUP(B56,PRESUPUESTO!$A$1:$M$626,12,FALSE)</f>
        <v>#N/A</v>
      </c>
    </row>
    <row r="57" spans="1:7" ht="15.6" hidden="1" thickTop="1" thickBot="1" x14ac:dyDescent="0.35">
      <c r="A57" s="141">
        <v>54</v>
      </c>
      <c r="B57" s="142" t="s">
        <v>1013</v>
      </c>
      <c r="C57" s="143" t="s">
        <v>1240</v>
      </c>
      <c r="D57" s="143">
        <v>1</v>
      </c>
      <c r="E57" s="144">
        <v>7006</v>
      </c>
      <c r="F57" s="145">
        <v>4553.8999999999996</v>
      </c>
      <c r="G57" s="146" t="e">
        <f>+VLOOKUP(B57,PRESUPUESTO!$A$1:$M$626,12,FALSE)</f>
        <v>#N/A</v>
      </c>
    </row>
    <row r="58" spans="1:7" ht="15.6" hidden="1" thickTop="1" thickBot="1" x14ac:dyDescent="0.35">
      <c r="A58" s="141">
        <v>55</v>
      </c>
      <c r="B58" s="142" t="s">
        <v>1014</v>
      </c>
      <c r="C58" s="143" t="s">
        <v>1240</v>
      </c>
      <c r="D58" s="143">
        <v>1</v>
      </c>
      <c r="E58" s="144">
        <v>7292</v>
      </c>
      <c r="F58" s="145">
        <v>4739.8</v>
      </c>
      <c r="G58" s="146" t="e">
        <f>+VLOOKUP(B58,PRESUPUESTO!$A$1:$M$626,12,FALSE)</f>
        <v>#N/A</v>
      </c>
    </row>
    <row r="59" spans="1:7" ht="15.6" hidden="1" thickTop="1" thickBot="1" x14ac:dyDescent="0.35">
      <c r="A59" s="141">
        <v>56</v>
      </c>
      <c r="B59" s="142" t="s">
        <v>1015</v>
      </c>
      <c r="C59" s="143" t="s">
        <v>1240</v>
      </c>
      <c r="D59" s="143">
        <v>1</v>
      </c>
      <c r="E59" s="144">
        <v>273858</v>
      </c>
      <c r="F59" s="145">
        <v>178007.7</v>
      </c>
      <c r="G59" s="146" t="e">
        <f>+VLOOKUP(B59,PRESUPUESTO!$A$1:$M$626,12,FALSE)</f>
        <v>#N/A</v>
      </c>
    </row>
    <row r="60" spans="1:7" ht="15.6" hidden="1" thickTop="1" thickBot="1" x14ac:dyDescent="0.35">
      <c r="A60" s="141">
        <v>57</v>
      </c>
      <c r="B60" s="142" t="s">
        <v>1289</v>
      </c>
      <c r="C60" s="143" t="s">
        <v>1240</v>
      </c>
      <c r="D60" s="143">
        <v>1</v>
      </c>
      <c r="E60" s="144">
        <v>425339</v>
      </c>
      <c r="F60" s="145">
        <v>276470.34999999998</v>
      </c>
      <c r="G60" s="146" t="e">
        <f>+VLOOKUP(B60,PRESUPUESTO!$A$1:$M$626,12,FALSE)</f>
        <v>#N/A</v>
      </c>
    </row>
    <row r="61" spans="1:7" ht="15.6" hidden="1" thickTop="1" thickBot="1" x14ac:dyDescent="0.35">
      <c r="A61" s="141">
        <v>58</v>
      </c>
      <c r="B61" s="142" t="s">
        <v>1290</v>
      </c>
      <c r="C61" s="143" t="s">
        <v>1240</v>
      </c>
      <c r="D61" s="143">
        <v>1</v>
      </c>
      <c r="E61" s="144">
        <v>23134</v>
      </c>
      <c r="F61" s="145">
        <v>15037.1</v>
      </c>
      <c r="G61" s="146" t="e">
        <f>+VLOOKUP(B61,PRESUPUESTO!$A$1:$M$626,12,FALSE)</f>
        <v>#N/A</v>
      </c>
    </row>
    <row r="62" spans="1:7" ht="15.6" hidden="1" thickTop="1" thickBot="1" x14ac:dyDescent="0.35">
      <c r="A62" s="141">
        <v>59</v>
      </c>
      <c r="B62" s="142" t="s">
        <v>1291</v>
      </c>
      <c r="C62" s="143" t="s">
        <v>1240</v>
      </c>
      <c r="D62" s="143">
        <v>1</v>
      </c>
      <c r="E62" s="144">
        <v>22414</v>
      </c>
      <c r="F62" s="145">
        <v>14569.1</v>
      </c>
      <c r="G62" s="146" t="e">
        <f>+VLOOKUP(B62,PRESUPUESTO!$A$1:$M$626,12,FALSE)</f>
        <v>#N/A</v>
      </c>
    </row>
    <row r="63" spans="1:7" ht="15.6" hidden="1" thickTop="1" thickBot="1" x14ac:dyDescent="0.35">
      <c r="A63" s="141">
        <v>60</v>
      </c>
      <c r="B63" s="142" t="s">
        <v>1292</v>
      </c>
      <c r="C63" s="143" t="s">
        <v>1240</v>
      </c>
      <c r="D63" s="143">
        <v>1</v>
      </c>
      <c r="E63" s="144">
        <v>596741</v>
      </c>
      <c r="F63" s="145">
        <v>387881.65</v>
      </c>
      <c r="G63" s="146" t="e">
        <f>+VLOOKUP(B63,PRESUPUESTO!$A$1:$M$626,12,FALSE)</f>
        <v>#N/A</v>
      </c>
    </row>
    <row r="64" spans="1:7" ht="15.6" hidden="1" thickTop="1" thickBot="1" x14ac:dyDescent="0.35">
      <c r="A64" s="141">
        <v>61</v>
      </c>
      <c r="B64" s="142" t="s">
        <v>1293</v>
      </c>
      <c r="C64" s="143" t="s">
        <v>1240</v>
      </c>
      <c r="D64" s="143">
        <v>1</v>
      </c>
      <c r="E64" s="144">
        <v>387798</v>
      </c>
      <c r="F64" s="145">
        <v>252068.7</v>
      </c>
      <c r="G64" s="146" t="e">
        <f>+VLOOKUP(B64,PRESUPUESTO!$A$1:$M$626,12,FALSE)</f>
        <v>#N/A</v>
      </c>
    </row>
    <row r="65" spans="1:7" ht="15.6" hidden="1" thickTop="1" thickBot="1" x14ac:dyDescent="0.35">
      <c r="A65" s="141">
        <v>62</v>
      </c>
      <c r="B65" s="142" t="s">
        <v>1294</v>
      </c>
      <c r="C65" s="143" t="s">
        <v>1240</v>
      </c>
      <c r="D65" s="143">
        <v>1</v>
      </c>
      <c r="E65" s="144">
        <v>142646</v>
      </c>
      <c r="F65" s="145">
        <v>92719.9</v>
      </c>
      <c r="G65" s="146" t="e">
        <f>+VLOOKUP(B65,PRESUPUESTO!$A$1:$M$626,12,FALSE)</f>
        <v>#N/A</v>
      </c>
    </row>
    <row r="66" spans="1:7" ht="15.6" hidden="1" thickTop="1" thickBot="1" x14ac:dyDescent="0.35">
      <c r="A66" s="141">
        <v>63</v>
      </c>
      <c r="B66" s="142" t="s">
        <v>1295</v>
      </c>
      <c r="C66" s="143" t="s">
        <v>1240</v>
      </c>
      <c r="D66" s="143">
        <v>1</v>
      </c>
      <c r="E66" s="144">
        <v>303832</v>
      </c>
      <c r="F66" s="145">
        <v>197490.8</v>
      </c>
      <c r="G66" s="146" t="e">
        <f>+VLOOKUP(B66,PRESUPUESTO!$A$1:$M$626,12,FALSE)</f>
        <v>#N/A</v>
      </c>
    </row>
    <row r="67" spans="1:7" ht="15.6" hidden="1" thickTop="1" thickBot="1" x14ac:dyDescent="0.35">
      <c r="A67" s="141">
        <v>64</v>
      </c>
      <c r="B67" s="142" t="s">
        <v>1296</v>
      </c>
      <c r="C67" s="143" t="s">
        <v>1240</v>
      </c>
      <c r="D67" s="143">
        <v>1</v>
      </c>
      <c r="E67" s="144">
        <v>100553</v>
      </c>
      <c r="F67" s="145">
        <v>65359.450000000004</v>
      </c>
      <c r="G67" s="146" t="e">
        <f>+VLOOKUP(B67,PRESUPUESTO!$A$1:$M$626,12,FALSE)</f>
        <v>#N/A</v>
      </c>
    </row>
    <row r="68" spans="1:7" ht="15.6" hidden="1" thickTop="1" thickBot="1" x14ac:dyDescent="0.35">
      <c r="A68" s="141">
        <v>65</v>
      </c>
      <c r="B68" s="142" t="s">
        <v>1297</v>
      </c>
      <c r="C68" s="143" t="s">
        <v>1240</v>
      </c>
      <c r="D68" s="143">
        <v>1</v>
      </c>
      <c r="E68" s="144">
        <v>99368</v>
      </c>
      <c r="F68" s="145">
        <v>64589.200000000004</v>
      </c>
      <c r="G68" s="146" t="e">
        <f>+VLOOKUP(B68,PRESUPUESTO!$A$1:$M$626,12,FALSE)</f>
        <v>#N/A</v>
      </c>
    </row>
    <row r="69" spans="1:7" ht="15.6" hidden="1" thickTop="1" thickBot="1" x14ac:dyDescent="0.35">
      <c r="A69" s="141">
        <v>66</v>
      </c>
      <c r="B69" s="142" t="s">
        <v>1298</v>
      </c>
      <c r="C69" s="143" t="s">
        <v>1240</v>
      </c>
      <c r="D69" s="143">
        <v>1</v>
      </c>
      <c r="E69" s="144">
        <v>112585</v>
      </c>
      <c r="F69" s="145">
        <v>73180.25</v>
      </c>
      <c r="G69" s="146" t="e">
        <f>+VLOOKUP(B69,PRESUPUESTO!$A$1:$M$626,12,FALSE)</f>
        <v>#N/A</v>
      </c>
    </row>
    <row r="70" spans="1:7" ht="15.6" hidden="1" thickTop="1" thickBot="1" x14ac:dyDescent="0.35">
      <c r="A70" s="141">
        <v>67</v>
      </c>
      <c r="B70" s="142" t="s">
        <v>1299</v>
      </c>
      <c r="C70" s="143" t="s">
        <v>1240</v>
      </c>
      <c r="D70" s="143">
        <v>1</v>
      </c>
      <c r="E70" s="144">
        <v>50044</v>
      </c>
      <c r="F70" s="145">
        <v>32528.600000000002</v>
      </c>
      <c r="G70" s="146" t="e">
        <f>+VLOOKUP(B70,PRESUPUESTO!$A$1:$M$626,12,FALSE)</f>
        <v>#N/A</v>
      </c>
    </row>
    <row r="71" spans="1:7" ht="15.6" hidden="1" thickTop="1" thickBot="1" x14ac:dyDescent="0.35">
      <c r="A71" s="141">
        <v>68</v>
      </c>
      <c r="B71" s="142" t="s">
        <v>1300</v>
      </c>
      <c r="C71" s="143" t="s">
        <v>1240</v>
      </c>
      <c r="D71" s="143">
        <v>1</v>
      </c>
      <c r="E71" s="144">
        <v>116397</v>
      </c>
      <c r="F71" s="145">
        <v>75658.05</v>
      </c>
      <c r="G71" s="146" t="e">
        <f>+VLOOKUP(B71,PRESUPUESTO!$A$1:$M$626,12,FALSE)</f>
        <v>#N/A</v>
      </c>
    </row>
    <row r="72" spans="1:7" ht="15.6" hidden="1" thickTop="1" thickBot="1" x14ac:dyDescent="0.35">
      <c r="A72" s="141">
        <v>69</v>
      </c>
      <c r="B72" s="142" t="s">
        <v>1301</v>
      </c>
      <c r="C72" s="143" t="s">
        <v>1240</v>
      </c>
      <c r="D72" s="143">
        <v>1</v>
      </c>
      <c r="E72" s="144">
        <v>291265</v>
      </c>
      <c r="F72" s="145">
        <v>189322.25</v>
      </c>
      <c r="G72" s="146" t="e">
        <f>+VLOOKUP(B72,PRESUPUESTO!$A$1:$M$626,12,FALSE)</f>
        <v>#N/A</v>
      </c>
    </row>
    <row r="73" spans="1:7" ht="15.6" hidden="1" thickTop="1" thickBot="1" x14ac:dyDescent="0.35">
      <c r="A73" s="141">
        <v>70</v>
      </c>
      <c r="B73" s="142" t="s">
        <v>1302</v>
      </c>
      <c r="C73" s="143" t="s">
        <v>1240</v>
      </c>
      <c r="D73" s="143">
        <v>1</v>
      </c>
      <c r="E73" s="144">
        <v>1056883</v>
      </c>
      <c r="F73" s="145">
        <v>686973.95</v>
      </c>
      <c r="G73" s="146" t="e">
        <f>+VLOOKUP(B73,PRESUPUESTO!$A$1:$M$626,12,FALSE)</f>
        <v>#N/A</v>
      </c>
    </row>
    <row r="74" spans="1:7" ht="15.6" hidden="1" thickTop="1" thickBot="1" x14ac:dyDescent="0.35">
      <c r="A74" s="141">
        <v>71</v>
      </c>
      <c r="B74" s="142" t="s">
        <v>1303</v>
      </c>
      <c r="C74" s="143" t="s">
        <v>1240</v>
      </c>
      <c r="D74" s="143">
        <v>1</v>
      </c>
      <c r="E74" s="144">
        <v>406181</v>
      </c>
      <c r="F74" s="145">
        <v>264017.65000000002</v>
      </c>
      <c r="G74" s="146" t="e">
        <f>+VLOOKUP(B74,PRESUPUESTO!$A$1:$M$626,12,FALSE)</f>
        <v>#N/A</v>
      </c>
    </row>
    <row r="75" spans="1:7" ht="15.6" hidden="1" thickTop="1" thickBot="1" x14ac:dyDescent="0.35">
      <c r="A75" s="141">
        <v>72</v>
      </c>
      <c r="B75" s="142" t="s">
        <v>1304</v>
      </c>
      <c r="C75" s="143" t="s">
        <v>1240</v>
      </c>
      <c r="D75" s="143">
        <v>1</v>
      </c>
      <c r="E75" s="144">
        <v>40847</v>
      </c>
      <c r="F75" s="145">
        <v>26550.550000000003</v>
      </c>
      <c r="G75" s="146" t="e">
        <f>+VLOOKUP(B75,PRESUPUESTO!$A$1:$M$626,12,FALSE)</f>
        <v>#N/A</v>
      </c>
    </row>
    <row r="76" spans="1:7" ht="15.6" hidden="1" thickTop="1" thickBot="1" x14ac:dyDescent="0.35">
      <c r="A76" s="141">
        <v>73</v>
      </c>
      <c r="B76" s="142" t="s">
        <v>1305</v>
      </c>
      <c r="C76" s="143" t="s">
        <v>1240</v>
      </c>
      <c r="D76" s="143">
        <v>1</v>
      </c>
      <c r="E76" s="144">
        <v>601013</v>
      </c>
      <c r="F76" s="145">
        <v>390658.45</v>
      </c>
      <c r="G76" s="146" t="e">
        <f>+VLOOKUP(B76,PRESUPUESTO!$A$1:$M$626,12,FALSE)</f>
        <v>#N/A</v>
      </c>
    </row>
    <row r="77" spans="1:7" ht="15.6" hidden="1" thickTop="1" thickBot="1" x14ac:dyDescent="0.35">
      <c r="A77" s="141">
        <v>74</v>
      </c>
      <c r="B77" s="142" t="s">
        <v>1306</v>
      </c>
      <c r="C77" s="143" t="s">
        <v>1240</v>
      </c>
      <c r="D77" s="143">
        <v>1</v>
      </c>
      <c r="E77" s="144">
        <v>680671</v>
      </c>
      <c r="F77" s="145">
        <v>442436.15</v>
      </c>
      <c r="G77" s="146" t="e">
        <f>+VLOOKUP(B77,PRESUPUESTO!$A$1:$M$626,12,FALSE)</f>
        <v>#N/A</v>
      </c>
    </row>
    <row r="78" spans="1:7" ht="30" hidden="1" thickTop="1" thickBot="1" x14ac:dyDescent="0.35">
      <c r="A78" s="141">
        <v>75</v>
      </c>
      <c r="B78" s="142" t="s">
        <v>1307</v>
      </c>
      <c r="C78" s="143" t="s">
        <v>1240</v>
      </c>
      <c r="D78" s="143">
        <v>1</v>
      </c>
      <c r="E78" s="144">
        <v>12914284</v>
      </c>
      <c r="F78" s="145">
        <v>8394284.6000000015</v>
      </c>
      <c r="G78" s="146" t="e">
        <f>+VLOOKUP(B78,PRESUPUESTO!$A$1:$M$626,12,FALSE)</f>
        <v>#N/A</v>
      </c>
    </row>
    <row r="79" spans="1:7" ht="15.6" hidden="1" thickTop="1" thickBot="1" x14ac:dyDescent="0.35">
      <c r="A79" s="141">
        <v>76</v>
      </c>
      <c r="B79" s="142" t="s">
        <v>1308</v>
      </c>
      <c r="C79" s="143" t="s">
        <v>1240</v>
      </c>
      <c r="D79" s="143">
        <v>1</v>
      </c>
      <c r="E79" s="144">
        <v>3163951</v>
      </c>
      <c r="F79" s="145">
        <v>2056568.1500000001</v>
      </c>
      <c r="G79" s="146" t="e">
        <f>+VLOOKUP(B79,PRESUPUESTO!$A$1:$M$626,12,FALSE)</f>
        <v>#N/A</v>
      </c>
    </row>
    <row r="80" spans="1:7" ht="15.6" hidden="1" thickTop="1" thickBot="1" x14ac:dyDescent="0.35">
      <c r="A80" s="141">
        <v>77</v>
      </c>
      <c r="B80" s="142" t="s">
        <v>1309</v>
      </c>
      <c r="C80" s="143" t="s">
        <v>1240</v>
      </c>
      <c r="D80" s="143">
        <v>1</v>
      </c>
      <c r="E80" s="144">
        <v>1052872</v>
      </c>
      <c r="F80" s="145">
        <v>684366.8</v>
      </c>
      <c r="G80" s="146" t="e">
        <f>+VLOOKUP(B80,PRESUPUESTO!$A$1:$M$626,12,FALSE)</f>
        <v>#N/A</v>
      </c>
    </row>
    <row r="81" spans="1:7" ht="15.6" hidden="1" thickTop="1" thickBot="1" x14ac:dyDescent="0.35">
      <c r="A81" s="141">
        <v>78</v>
      </c>
      <c r="B81" s="142" t="s">
        <v>1310</v>
      </c>
      <c r="C81" s="143" t="s">
        <v>1240</v>
      </c>
      <c r="D81" s="143">
        <v>1</v>
      </c>
      <c r="E81" s="144">
        <v>1630681</v>
      </c>
      <c r="F81" s="145">
        <v>1059942.6499999999</v>
      </c>
      <c r="G81" s="146" t="e">
        <f>+VLOOKUP(B81,PRESUPUESTO!$A$1:$M$626,12,FALSE)</f>
        <v>#N/A</v>
      </c>
    </row>
    <row r="82" spans="1:7" ht="15.6" hidden="1" thickTop="1" thickBot="1" x14ac:dyDescent="0.35">
      <c r="A82" s="141">
        <v>79</v>
      </c>
      <c r="B82" s="142" t="s">
        <v>1311</v>
      </c>
      <c r="C82" s="143" t="s">
        <v>1240</v>
      </c>
      <c r="D82" s="143">
        <v>1</v>
      </c>
      <c r="E82" s="144">
        <v>951471</v>
      </c>
      <c r="F82" s="145">
        <v>618456.15</v>
      </c>
      <c r="G82" s="146" t="e">
        <f>+VLOOKUP(B82,PRESUPUESTO!$A$1:$M$626,12,FALSE)</f>
        <v>#N/A</v>
      </c>
    </row>
    <row r="83" spans="1:7" ht="15.6" hidden="1" thickTop="1" thickBot="1" x14ac:dyDescent="0.35">
      <c r="A83" s="141">
        <v>80</v>
      </c>
      <c r="B83" s="142" t="s">
        <v>1312</v>
      </c>
      <c r="C83" s="143" t="s">
        <v>1240</v>
      </c>
      <c r="D83" s="143">
        <v>1</v>
      </c>
      <c r="E83" s="144">
        <v>185377</v>
      </c>
      <c r="F83" s="145">
        <v>120495.05</v>
      </c>
      <c r="G83" s="146" t="e">
        <f>+VLOOKUP(B83,PRESUPUESTO!$A$1:$M$626,12,FALSE)</f>
        <v>#N/A</v>
      </c>
    </row>
    <row r="84" spans="1:7" ht="15.6" hidden="1" thickTop="1" thickBot="1" x14ac:dyDescent="0.35">
      <c r="A84" s="141">
        <v>81</v>
      </c>
      <c r="B84" s="142" t="s">
        <v>1313</v>
      </c>
      <c r="C84" s="143" t="s">
        <v>1240</v>
      </c>
      <c r="D84" s="143">
        <v>1</v>
      </c>
      <c r="E84" s="144">
        <v>185227</v>
      </c>
      <c r="F84" s="145">
        <v>120397.55</v>
      </c>
      <c r="G84" s="146" t="e">
        <f>+VLOOKUP(B84,PRESUPUESTO!$A$1:$M$626,12,FALSE)</f>
        <v>#N/A</v>
      </c>
    </row>
    <row r="85" spans="1:7" ht="15.6" hidden="1" thickTop="1" thickBot="1" x14ac:dyDescent="0.35">
      <c r="A85" s="141">
        <v>82</v>
      </c>
      <c r="B85" s="142" t="s">
        <v>1314</v>
      </c>
      <c r="C85" s="143" t="s">
        <v>1240</v>
      </c>
      <c r="D85" s="143">
        <v>1</v>
      </c>
      <c r="E85" s="144">
        <v>257184</v>
      </c>
      <c r="F85" s="145">
        <v>167169.60000000001</v>
      </c>
      <c r="G85" s="146" t="e">
        <f>+VLOOKUP(B85,PRESUPUESTO!$A$1:$M$626,12,FALSE)</f>
        <v>#N/A</v>
      </c>
    </row>
    <row r="86" spans="1:7" ht="15.6" hidden="1" thickTop="1" thickBot="1" x14ac:dyDescent="0.35">
      <c r="A86" s="141">
        <v>83</v>
      </c>
      <c r="B86" s="142" t="s">
        <v>1315</v>
      </c>
      <c r="C86" s="143" t="s">
        <v>1240</v>
      </c>
      <c r="D86" s="143">
        <v>1</v>
      </c>
      <c r="E86" s="144">
        <v>230876</v>
      </c>
      <c r="F86" s="145">
        <v>150069.40000000002</v>
      </c>
      <c r="G86" s="146" t="e">
        <f>+VLOOKUP(B86,PRESUPUESTO!$A$1:$M$626,12,FALSE)</f>
        <v>#N/A</v>
      </c>
    </row>
    <row r="87" spans="1:7" ht="15.6" hidden="1" thickTop="1" thickBot="1" x14ac:dyDescent="0.35">
      <c r="A87" s="141">
        <v>84</v>
      </c>
      <c r="B87" s="142" t="s">
        <v>1316</v>
      </c>
      <c r="C87" s="143" t="s">
        <v>1240</v>
      </c>
      <c r="D87" s="143">
        <v>1</v>
      </c>
      <c r="E87" s="144">
        <v>828884</v>
      </c>
      <c r="F87" s="145">
        <v>538774.60000000009</v>
      </c>
      <c r="G87" s="146" t="e">
        <f>+VLOOKUP(B87,PRESUPUESTO!$A$1:$M$626,12,FALSE)</f>
        <v>#N/A</v>
      </c>
    </row>
    <row r="88" spans="1:7" ht="15.6" hidden="1" thickTop="1" thickBot="1" x14ac:dyDescent="0.35">
      <c r="A88" s="141">
        <v>85</v>
      </c>
      <c r="B88" s="142" t="s">
        <v>448</v>
      </c>
      <c r="C88" s="143" t="s">
        <v>1240</v>
      </c>
      <c r="D88" s="143">
        <v>1</v>
      </c>
      <c r="E88" s="144">
        <v>4098417</v>
      </c>
      <c r="F88" s="145">
        <v>2663971.0499999998</v>
      </c>
      <c r="G88" s="146" t="e">
        <f>+VLOOKUP(B88,PRESUPUESTO!$A$1:$M$626,12,FALSE)</f>
        <v>#N/A</v>
      </c>
    </row>
    <row r="89" spans="1:7" ht="15.6" thickTop="1" thickBot="1" x14ac:dyDescent="0.35">
      <c r="A89" s="141">
        <v>86</v>
      </c>
      <c r="B89" s="142" t="s">
        <v>144</v>
      </c>
      <c r="C89" s="143" t="s">
        <v>1240</v>
      </c>
      <c r="D89" s="143">
        <v>1</v>
      </c>
      <c r="E89" s="144">
        <v>7576796</v>
      </c>
      <c r="F89" s="145">
        <v>4924917.4000000004</v>
      </c>
      <c r="G89" s="146">
        <f>+VLOOKUP(B89,PRESUPUESTO!$A$1:$M$626,12,FALSE)</f>
        <v>2378500</v>
      </c>
    </row>
    <row r="90" spans="1:7" ht="15.6" hidden="1" thickTop="1" thickBot="1" x14ac:dyDescent="0.35">
      <c r="A90" s="141">
        <v>87</v>
      </c>
      <c r="B90" s="142" t="s">
        <v>1317</v>
      </c>
      <c r="C90" s="143" t="s">
        <v>1240</v>
      </c>
      <c r="D90" s="143">
        <v>1</v>
      </c>
      <c r="E90" s="144">
        <v>5896</v>
      </c>
      <c r="F90" s="145">
        <v>3832.4</v>
      </c>
      <c r="G90" s="146" t="e">
        <f>+VLOOKUP(B90,PRESUPUESTO!$A$1:$M$626,12,FALSE)</f>
        <v>#N/A</v>
      </c>
    </row>
    <row r="91" spans="1:7" ht="15.6" hidden="1" thickTop="1" thickBot="1" x14ac:dyDescent="0.35">
      <c r="A91" s="141">
        <v>88</v>
      </c>
      <c r="B91" s="142" t="s">
        <v>1318</v>
      </c>
      <c r="C91" s="143" t="s">
        <v>1240</v>
      </c>
      <c r="D91" s="143">
        <v>1</v>
      </c>
      <c r="E91" s="144">
        <v>119026</v>
      </c>
      <c r="F91" s="145">
        <v>77366.899999999994</v>
      </c>
      <c r="G91" s="146" t="e">
        <f>+VLOOKUP(B91,PRESUPUESTO!$A$1:$M$626,12,FALSE)</f>
        <v>#N/A</v>
      </c>
    </row>
    <row r="92" spans="1:7" ht="15.6" hidden="1" thickTop="1" thickBot="1" x14ac:dyDescent="0.35">
      <c r="A92" s="141">
        <v>89</v>
      </c>
      <c r="B92" s="142" t="s">
        <v>1319</v>
      </c>
      <c r="C92" s="143" t="s">
        <v>1240</v>
      </c>
      <c r="D92" s="143">
        <v>1</v>
      </c>
      <c r="E92" s="144">
        <v>476127</v>
      </c>
      <c r="F92" s="145">
        <v>309482.55000000005</v>
      </c>
      <c r="G92" s="146" t="e">
        <f>+VLOOKUP(B92,PRESUPUESTO!$A$1:$M$626,12,FALSE)</f>
        <v>#N/A</v>
      </c>
    </row>
    <row r="93" spans="1:7" ht="15.6" hidden="1" thickTop="1" thickBot="1" x14ac:dyDescent="0.35">
      <c r="A93" s="141">
        <v>90</v>
      </c>
      <c r="B93" s="142" t="s">
        <v>1320</v>
      </c>
      <c r="C93" s="143" t="s">
        <v>1240</v>
      </c>
      <c r="D93" s="143">
        <v>1</v>
      </c>
      <c r="E93" s="144">
        <v>207831</v>
      </c>
      <c r="F93" s="145">
        <v>135090.15000000002</v>
      </c>
      <c r="G93" s="146" t="e">
        <f>+VLOOKUP(B93,PRESUPUESTO!$A$1:$M$626,12,FALSE)</f>
        <v>#N/A</v>
      </c>
    </row>
    <row r="94" spans="1:7" ht="15.6" hidden="1" thickTop="1" thickBot="1" x14ac:dyDescent="0.35">
      <c r="A94" s="141">
        <v>91</v>
      </c>
      <c r="B94" s="142" t="s">
        <v>1321</v>
      </c>
      <c r="C94" s="143" t="s">
        <v>1240</v>
      </c>
      <c r="D94" s="143">
        <v>1</v>
      </c>
      <c r="E94" s="144">
        <v>214077</v>
      </c>
      <c r="F94" s="145">
        <v>139150.04999999999</v>
      </c>
      <c r="G94" s="146" t="e">
        <f>+VLOOKUP(B94,PRESUPUESTO!$A$1:$M$626,12,FALSE)</f>
        <v>#N/A</v>
      </c>
    </row>
    <row r="95" spans="1:7" ht="15.6" hidden="1" thickTop="1" thickBot="1" x14ac:dyDescent="0.35">
      <c r="A95" s="141">
        <v>92</v>
      </c>
      <c r="B95" s="142" t="s">
        <v>1322</v>
      </c>
      <c r="C95" s="143" t="s">
        <v>1240</v>
      </c>
      <c r="D95" s="143">
        <v>1</v>
      </c>
      <c r="E95" s="144">
        <v>393698</v>
      </c>
      <c r="F95" s="145">
        <v>255903.7</v>
      </c>
      <c r="G95" s="146" t="e">
        <f>+VLOOKUP(B95,PRESUPUESTO!$A$1:$M$626,12,FALSE)</f>
        <v>#N/A</v>
      </c>
    </row>
    <row r="96" spans="1:7" ht="15.6" hidden="1" thickTop="1" thickBot="1" x14ac:dyDescent="0.35">
      <c r="A96" s="141">
        <v>93</v>
      </c>
      <c r="B96" s="142" t="s">
        <v>1323</v>
      </c>
      <c r="C96" s="143" t="s">
        <v>1240</v>
      </c>
      <c r="D96" s="143">
        <v>1</v>
      </c>
      <c r="E96" s="144">
        <v>448193</v>
      </c>
      <c r="F96" s="145">
        <v>291325.45</v>
      </c>
      <c r="G96" s="146" t="e">
        <f>+VLOOKUP(B96,PRESUPUESTO!$A$1:$M$626,12,FALSE)</f>
        <v>#N/A</v>
      </c>
    </row>
    <row r="97" spans="1:7" ht="15.6" hidden="1" thickTop="1" thickBot="1" x14ac:dyDescent="0.35">
      <c r="A97" s="141">
        <v>94</v>
      </c>
      <c r="B97" s="142" t="s">
        <v>1324</v>
      </c>
      <c r="C97" s="143" t="s">
        <v>1240</v>
      </c>
      <c r="D97" s="143">
        <v>1</v>
      </c>
      <c r="E97" s="144">
        <v>1586446</v>
      </c>
      <c r="F97" s="145">
        <v>1031189.9</v>
      </c>
      <c r="G97" s="146" t="e">
        <f>+VLOOKUP(B97,PRESUPUESTO!$A$1:$M$626,12,FALSE)</f>
        <v>#N/A</v>
      </c>
    </row>
    <row r="98" spans="1:7" ht="15.6" hidden="1" thickTop="1" thickBot="1" x14ac:dyDescent="0.35">
      <c r="A98" s="141">
        <v>95</v>
      </c>
      <c r="B98" s="142" t="s">
        <v>1075</v>
      </c>
      <c r="C98" s="143" t="s">
        <v>1240</v>
      </c>
      <c r="D98" s="143">
        <v>1</v>
      </c>
      <c r="E98" s="144">
        <v>598347</v>
      </c>
      <c r="F98" s="145">
        <v>388925.55000000005</v>
      </c>
      <c r="G98" s="146" t="e">
        <f>+VLOOKUP(B98,PRESUPUESTO!$A$1:$M$626,12,FALSE)</f>
        <v>#N/A</v>
      </c>
    </row>
    <row r="99" spans="1:7" ht="15.6" hidden="1" thickTop="1" thickBot="1" x14ac:dyDescent="0.35">
      <c r="A99" s="141">
        <v>96</v>
      </c>
      <c r="B99" s="142" t="s">
        <v>1325</v>
      </c>
      <c r="C99" s="143" t="s">
        <v>1240</v>
      </c>
      <c r="D99" s="143">
        <v>1</v>
      </c>
      <c r="E99" s="144">
        <v>70800</v>
      </c>
      <c r="F99" s="145">
        <v>46020</v>
      </c>
      <c r="G99" s="146" t="e">
        <f>+VLOOKUP(B99,PRESUPUESTO!$A$1:$M$626,12,FALSE)</f>
        <v>#N/A</v>
      </c>
    </row>
    <row r="100" spans="1:7" ht="15.6" hidden="1" thickTop="1" thickBot="1" x14ac:dyDescent="0.35">
      <c r="A100" s="141">
        <v>97</v>
      </c>
      <c r="B100" s="142" t="s">
        <v>1326</v>
      </c>
      <c r="C100" s="143" t="s">
        <v>1240</v>
      </c>
      <c r="D100" s="143">
        <v>1</v>
      </c>
      <c r="E100" s="144">
        <v>737550</v>
      </c>
      <c r="F100" s="145">
        <v>479407.5</v>
      </c>
      <c r="G100" s="146" t="e">
        <f>+VLOOKUP(B100,PRESUPUESTO!$A$1:$M$626,12,FALSE)</f>
        <v>#N/A</v>
      </c>
    </row>
    <row r="101" spans="1:7" ht="15.6" hidden="1" thickTop="1" thickBot="1" x14ac:dyDescent="0.35">
      <c r="A101" s="141">
        <v>98</v>
      </c>
      <c r="B101" s="142" t="s">
        <v>1327</v>
      </c>
      <c r="C101" s="143" t="s">
        <v>1240</v>
      </c>
      <c r="D101" s="143">
        <v>1</v>
      </c>
      <c r="E101" s="144">
        <v>328949</v>
      </c>
      <c r="F101" s="145">
        <v>213816.85</v>
      </c>
      <c r="G101" s="146" t="e">
        <f>+VLOOKUP(B101,PRESUPUESTO!$A$1:$M$626,12,FALSE)</f>
        <v>#N/A</v>
      </c>
    </row>
    <row r="102" spans="1:7" ht="15.6" hidden="1" thickTop="1" thickBot="1" x14ac:dyDescent="0.35">
      <c r="A102" s="141">
        <v>99</v>
      </c>
      <c r="B102" s="142" t="s">
        <v>1328</v>
      </c>
      <c r="C102" s="143" t="s">
        <v>1240</v>
      </c>
      <c r="D102" s="143">
        <v>1</v>
      </c>
      <c r="E102" s="144">
        <v>1233046</v>
      </c>
      <c r="F102" s="145">
        <v>801479.9</v>
      </c>
      <c r="G102" s="146" t="e">
        <f>+VLOOKUP(B102,PRESUPUESTO!$A$1:$M$626,12,FALSE)</f>
        <v>#N/A</v>
      </c>
    </row>
    <row r="103" spans="1:7" ht="15.6" hidden="1" thickTop="1" thickBot="1" x14ac:dyDescent="0.35">
      <c r="A103" s="141">
        <v>100</v>
      </c>
      <c r="B103" s="142" t="s">
        <v>1329</v>
      </c>
      <c r="C103" s="143" t="s">
        <v>1240</v>
      </c>
      <c r="D103" s="143">
        <v>1</v>
      </c>
      <c r="E103" s="144">
        <v>891381</v>
      </c>
      <c r="F103" s="145">
        <v>579397.65</v>
      </c>
      <c r="G103" s="146" t="e">
        <f>+VLOOKUP(B103,PRESUPUESTO!$A$1:$M$626,12,FALSE)</f>
        <v>#N/A</v>
      </c>
    </row>
    <row r="104" spans="1:7" ht="15.6" hidden="1" thickTop="1" thickBot="1" x14ac:dyDescent="0.35">
      <c r="A104" s="141">
        <v>101</v>
      </c>
      <c r="B104" s="142" t="s">
        <v>1330</v>
      </c>
      <c r="C104" s="143" t="s">
        <v>1240</v>
      </c>
      <c r="D104" s="143">
        <v>1</v>
      </c>
      <c r="E104" s="144">
        <v>1186283</v>
      </c>
      <c r="F104" s="145">
        <v>771083.95</v>
      </c>
      <c r="G104" s="146" t="e">
        <f>+VLOOKUP(B104,PRESUPUESTO!$A$1:$M$626,12,FALSE)</f>
        <v>#N/A</v>
      </c>
    </row>
    <row r="105" spans="1:7" ht="15.6" hidden="1" thickTop="1" thickBot="1" x14ac:dyDescent="0.35">
      <c r="A105" s="141">
        <v>102</v>
      </c>
      <c r="B105" s="142" t="s">
        <v>1331</v>
      </c>
      <c r="C105" s="143" t="s">
        <v>1240</v>
      </c>
      <c r="D105" s="143">
        <v>1</v>
      </c>
      <c r="E105" s="144">
        <v>100479</v>
      </c>
      <c r="F105" s="145">
        <v>65311.350000000006</v>
      </c>
      <c r="G105" s="146" t="e">
        <f>+VLOOKUP(B105,PRESUPUESTO!$A$1:$M$626,12,FALSE)</f>
        <v>#N/A</v>
      </c>
    </row>
    <row r="106" spans="1:7" ht="15.6" hidden="1" thickTop="1" thickBot="1" x14ac:dyDescent="0.35">
      <c r="A106" s="141">
        <v>103</v>
      </c>
      <c r="B106" s="142" t="s">
        <v>1332</v>
      </c>
      <c r="C106" s="143" t="s">
        <v>1240</v>
      </c>
      <c r="D106" s="143">
        <v>1</v>
      </c>
      <c r="E106" s="144">
        <v>122623</v>
      </c>
      <c r="F106" s="145">
        <v>79704.950000000012</v>
      </c>
      <c r="G106" s="146" t="e">
        <f>+VLOOKUP(B106,PRESUPUESTO!$A$1:$M$626,12,FALSE)</f>
        <v>#N/A</v>
      </c>
    </row>
    <row r="107" spans="1:7" ht="15.6" thickTop="1" thickBot="1" x14ac:dyDescent="0.35">
      <c r="A107" s="141">
        <v>104</v>
      </c>
      <c r="B107" s="142" t="s">
        <v>173</v>
      </c>
      <c r="C107" s="143" t="s">
        <v>1240</v>
      </c>
      <c r="D107" s="143">
        <v>1</v>
      </c>
      <c r="E107" s="144">
        <v>23105894</v>
      </c>
      <c r="F107" s="145">
        <v>15018831.100000001</v>
      </c>
      <c r="G107" s="146">
        <f>+VLOOKUP(B107,PRESUPUESTO!$A$1:$M$626,12,FALSE)</f>
        <v>12601500</v>
      </c>
    </row>
    <row r="108" spans="1:7" ht="15.6" hidden="1" thickTop="1" thickBot="1" x14ac:dyDescent="0.35">
      <c r="A108" s="141">
        <v>105</v>
      </c>
      <c r="B108" s="142" t="s">
        <v>1333</v>
      </c>
      <c r="C108" s="143" t="s">
        <v>1240</v>
      </c>
      <c r="D108" s="143">
        <v>1</v>
      </c>
      <c r="E108" s="144">
        <v>152569</v>
      </c>
      <c r="F108" s="145">
        <v>99169.85</v>
      </c>
      <c r="G108" s="146" t="e">
        <f>+VLOOKUP(B108,PRESUPUESTO!$A$1:$M$626,12,FALSE)</f>
        <v>#N/A</v>
      </c>
    </row>
    <row r="109" spans="1:7" ht="15.6" hidden="1" thickTop="1" thickBot="1" x14ac:dyDescent="0.35">
      <c r="A109" s="141">
        <v>106</v>
      </c>
      <c r="B109" s="142" t="s">
        <v>1334</v>
      </c>
      <c r="C109" s="143" t="s">
        <v>1240</v>
      </c>
      <c r="D109" s="143">
        <v>1</v>
      </c>
      <c r="E109" s="144">
        <v>1490674</v>
      </c>
      <c r="F109" s="145">
        <v>968938.10000000009</v>
      </c>
      <c r="G109" s="146" t="e">
        <f>+VLOOKUP(B109,PRESUPUESTO!$A$1:$M$626,12,FALSE)</f>
        <v>#N/A</v>
      </c>
    </row>
    <row r="110" spans="1:7" ht="15.6" hidden="1" thickTop="1" thickBot="1" x14ac:dyDescent="0.35">
      <c r="A110" s="141">
        <v>107</v>
      </c>
      <c r="B110" s="142" t="s">
        <v>1335</v>
      </c>
      <c r="C110" s="143" t="s">
        <v>1240</v>
      </c>
      <c r="D110" s="143">
        <v>1</v>
      </c>
      <c r="E110" s="144">
        <v>1600705</v>
      </c>
      <c r="F110" s="145">
        <v>1040458.25</v>
      </c>
      <c r="G110" s="146" t="e">
        <f>+VLOOKUP(B110,PRESUPUESTO!$A$1:$M$626,12,FALSE)</f>
        <v>#N/A</v>
      </c>
    </row>
    <row r="111" spans="1:7" ht="15.6" hidden="1" thickTop="1" thickBot="1" x14ac:dyDescent="0.35">
      <c r="A111" s="141">
        <v>108</v>
      </c>
      <c r="B111" s="142" t="s">
        <v>1336</v>
      </c>
      <c r="C111" s="143" t="s">
        <v>1240</v>
      </c>
      <c r="D111" s="143">
        <v>1</v>
      </c>
      <c r="E111" s="144">
        <v>656656</v>
      </c>
      <c r="F111" s="145">
        <v>426826.4</v>
      </c>
      <c r="G111" s="146" t="e">
        <f>+VLOOKUP(B111,PRESUPUESTO!$A$1:$M$626,12,FALSE)</f>
        <v>#N/A</v>
      </c>
    </row>
    <row r="112" spans="1:7" ht="15.6" hidden="1" thickTop="1" thickBot="1" x14ac:dyDescent="0.35">
      <c r="A112" s="141">
        <v>109</v>
      </c>
      <c r="B112" s="142" t="s">
        <v>1337</v>
      </c>
      <c r="C112" s="143" t="s">
        <v>1240</v>
      </c>
      <c r="D112" s="143">
        <v>1</v>
      </c>
      <c r="E112" s="144">
        <v>1093742</v>
      </c>
      <c r="F112" s="145">
        <v>710932.3</v>
      </c>
      <c r="G112" s="146" t="e">
        <f>+VLOOKUP(B112,PRESUPUESTO!$A$1:$M$626,12,FALSE)</f>
        <v>#N/A</v>
      </c>
    </row>
    <row r="113" spans="1:7" ht="15.6" hidden="1" thickTop="1" thickBot="1" x14ac:dyDescent="0.35">
      <c r="A113" s="141">
        <v>110</v>
      </c>
      <c r="B113" s="142" t="s">
        <v>1338</v>
      </c>
      <c r="C113" s="143" t="s">
        <v>1240</v>
      </c>
      <c r="D113" s="143">
        <v>1</v>
      </c>
      <c r="E113" s="144">
        <v>173487</v>
      </c>
      <c r="F113" s="145">
        <v>112766.55</v>
      </c>
      <c r="G113" s="146" t="e">
        <f>+VLOOKUP(B113,PRESUPUESTO!$A$1:$M$626,12,FALSE)</f>
        <v>#N/A</v>
      </c>
    </row>
    <row r="114" spans="1:7" ht="15.6" hidden="1" thickTop="1" thickBot="1" x14ac:dyDescent="0.35">
      <c r="A114" s="141">
        <v>111</v>
      </c>
      <c r="B114" s="142" t="s">
        <v>561</v>
      </c>
      <c r="C114" s="143" t="s">
        <v>1240</v>
      </c>
      <c r="D114" s="143">
        <v>1</v>
      </c>
      <c r="E114" s="144">
        <v>344880</v>
      </c>
      <c r="F114" s="145">
        <v>224172</v>
      </c>
      <c r="G114" s="146" t="e">
        <f>+VLOOKUP(B114,PRESUPUESTO!$A$1:$M$626,12,FALSE)</f>
        <v>#N/A</v>
      </c>
    </row>
    <row r="115" spans="1:7" ht="15.6" hidden="1" thickTop="1" thickBot="1" x14ac:dyDescent="0.35">
      <c r="A115" s="141">
        <v>112</v>
      </c>
      <c r="B115" s="142" t="s">
        <v>1339</v>
      </c>
      <c r="C115" s="143" t="s">
        <v>1240</v>
      </c>
      <c r="D115" s="143">
        <v>1</v>
      </c>
      <c r="E115" s="144">
        <v>63249</v>
      </c>
      <c r="F115" s="145">
        <v>41111.850000000006</v>
      </c>
      <c r="G115" s="146" t="e">
        <f>+VLOOKUP(B115,PRESUPUESTO!$A$1:$M$626,12,FALSE)</f>
        <v>#N/A</v>
      </c>
    </row>
    <row r="116" spans="1:7" ht="15.6" hidden="1" thickTop="1" thickBot="1" x14ac:dyDescent="0.35">
      <c r="A116" s="141">
        <v>113</v>
      </c>
      <c r="B116" s="142" t="s">
        <v>1340</v>
      </c>
      <c r="C116" s="143" t="s">
        <v>1240</v>
      </c>
      <c r="D116" s="143">
        <v>1</v>
      </c>
      <c r="E116" s="144">
        <v>1324492</v>
      </c>
      <c r="F116" s="145">
        <v>860919.8</v>
      </c>
      <c r="G116" s="146" t="e">
        <f>+VLOOKUP(B116,PRESUPUESTO!$A$1:$M$626,12,FALSE)</f>
        <v>#N/A</v>
      </c>
    </row>
    <row r="117" spans="1:7" ht="15.6" hidden="1" thickTop="1" thickBot="1" x14ac:dyDescent="0.35">
      <c r="A117" s="141">
        <v>114</v>
      </c>
      <c r="B117" s="142" t="s">
        <v>1341</v>
      </c>
      <c r="C117" s="143" t="s">
        <v>1240</v>
      </c>
      <c r="D117" s="143">
        <v>1</v>
      </c>
      <c r="E117" s="144">
        <v>16220</v>
      </c>
      <c r="F117" s="145">
        <v>10543</v>
      </c>
      <c r="G117" s="146" t="e">
        <f>+VLOOKUP(B117,PRESUPUESTO!$A$1:$M$626,12,FALSE)</f>
        <v>#N/A</v>
      </c>
    </row>
    <row r="118" spans="1:7" ht="15.6" hidden="1" thickTop="1" thickBot="1" x14ac:dyDescent="0.35">
      <c r="A118" s="141">
        <v>115</v>
      </c>
      <c r="B118" s="142" t="s">
        <v>1342</v>
      </c>
      <c r="C118" s="143" t="s">
        <v>1240</v>
      </c>
      <c r="D118" s="143">
        <v>1</v>
      </c>
      <c r="E118" s="144">
        <v>122841</v>
      </c>
      <c r="F118" s="145">
        <v>79846.649999999994</v>
      </c>
      <c r="G118" s="146" t="e">
        <f>+VLOOKUP(B118,PRESUPUESTO!$A$1:$M$626,12,FALSE)</f>
        <v>#N/A</v>
      </c>
    </row>
    <row r="119" spans="1:7" ht="15.6" hidden="1" thickTop="1" thickBot="1" x14ac:dyDescent="0.35">
      <c r="A119" s="141">
        <v>116</v>
      </c>
      <c r="B119" s="142" t="s">
        <v>1343</v>
      </c>
      <c r="C119" s="143" t="s">
        <v>1240</v>
      </c>
      <c r="D119" s="143">
        <v>1</v>
      </c>
      <c r="E119" s="144">
        <v>501067</v>
      </c>
      <c r="F119" s="145">
        <v>325693.55000000005</v>
      </c>
      <c r="G119" s="146" t="e">
        <f>+VLOOKUP(B119,PRESUPUESTO!$A$1:$M$626,12,FALSE)</f>
        <v>#N/A</v>
      </c>
    </row>
    <row r="120" spans="1:7" ht="15.6" hidden="1" thickTop="1" thickBot="1" x14ac:dyDescent="0.35">
      <c r="A120" s="141">
        <v>117</v>
      </c>
      <c r="B120" s="142" t="s">
        <v>1344</v>
      </c>
      <c r="C120" s="143" t="s">
        <v>1240</v>
      </c>
      <c r="D120" s="143">
        <v>1</v>
      </c>
      <c r="E120" s="144">
        <v>38037</v>
      </c>
      <c r="F120" s="145">
        <v>24724.050000000003</v>
      </c>
      <c r="G120" s="146" t="e">
        <f>+VLOOKUP(B120,PRESUPUESTO!$A$1:$M$626,12,FALSE)</f>
        <v>#N/A</v>
      </c>
    </row>
    <row r="121" spans="1:7" ht="15.6" hidden="1" thickTop="1" thickBot="1" x14ac:dyDescent="0.35">
      <c r="A121" s="141">
        <v>118</v>
      </c>
      <c r="B121" s="142" t="s">
        <v>1345</v>
      </c>
      <c r="C121" s="143" t="s">
        <v>1240</v>
      </c>
      <c r="D121" s="143">
        <v>1</v>
      </c>
      <c r="E121" s="144">
        <v>313438</v>
      </c>
      <c r="F121" s="145">
        <v>203734.7</v>
      </c>
      <c r="G121" s="146" t="e">
        <f>+VLOOKUP(B121,PRESUPUESTO!$A$1:$M$626,12,FALSE)</f>
        <v>#N/A</v>
      </c>
    </row>
    <row r="122" spans="1:7" ht="15.6" hidden="1" thickTop="1" thickBot="1" x14ac:dyDescent="0.35">
      <c r="A122" s="141">
        <v>119</v>
      </c>
      <c r="B122" s="142" t="s">
        <v>1346</v>
      </c>
      <c r="C122" s="143" t="s">
        <v>1240</v>
      </c>
      <c r="D122" s="143">
        <v>1</v>
      </c>
      <c r="E122" s="144">
        <v>1337092</v>
      </c>
      <c r="F122" s="145">
        <v>869109.8</v>
      </c>
      <c r="G122" s="146" t="e">
        <f>+VLOOKUP(B122,PRESUPUESTO!$A$1:$M$626,12,FALSE)</f>
        <v>#N/A</v>
      </c>
    </row>
    <row r="123" spans="1:7" ht="15.6" hidden="1" thickTop="1" thickBot="1" x14ac:dyDescent="0.35">
      <c r="A123" s="141">
        <v>120</v>
      </c>
      <c r="B123" s="142" t="s">
        <v>1347</v>
      </c>
      <c r="C123" s="143" t="s">
        <v>1240</v>
      </c>
      <c r="D123" s="143">
        <v>1</v>
      </c>
      <c r="E123" s="144">
        <v>300811</v>
      </c>
      <c r="F123" s="145">
        <v>195527.15000000002</v>
      </c>
      <c r="G123" s="146" t="e">
        <f>+VLOOKUP(B123,PRESUPUESTO!$A$1:$M$626,12,FALSE)</f>
        <v>#N/A</v>
      </c>
    </row>
    <row r="124" spans="1:7" ht="15.6" hidden="1" thickTop="1" thickBot="1" x14ac:dyDescent="0.35">
      <c r="A124" s="141">
        <v>121</v>
      </c>
      <c r="B124" s="142" t="s">
        <v>1348</v>
      </c>
      <c r="C124" s="143" t="s">
        <v>1240</v>
      </c>
      <c r="D124" s="143">
        <v>1</v>
      </c>
      <c r="E124" s="144">
        <v>622009</v>
      </c>
      <c r="F124" s="145">
        <v>404305.85</v>
      </c>
      <c r="G124" s="146" t="e">
        <f>+VLOOKUP(B124,PRESUPUESTO!$A$1:$M$626,12,FALSE)</f>
        <v>#N/A</v>
      </c>
    </row>
    <row r="125" spans="1:7" ht="15.6" hidden="1" thickTop="1" thickBot="1" x14ac:dyDescent="0.35">
      <c r="A125" s="141">
        <v>122</v>
      </c>
      <c r="B125" s="142" t="s">
        <v>1349</v>
      </c>
      <c r="C125" s="143" t="s">
        <v>1240</v>
      </c>
      <c r="D125" s="143">
        <v>1</v>
      </c>
      <c r="E125" s="144">
        <v>44539</v>
      </c>
      <c r="F125" s="145">
        <v>28950.35</v>
      </c>
      <c r="G125" s="146" t="e">
        <f>+VLOOKUP(B125,PRESUPUESTO!$A$1:$M$626,12,FALSE)</f>
        <v>#N/A</v>
      </c>
    </row>
    <row r="126" spans="1:7" ht="15.6" hidden="1" thickTop="1" thickBot="1" x14ac:dyDescent="0.35">
      <c r="A126" s="141">
        <v>123</v>
      </c>
      <c r="B126" s="142" t="s">
        <v>1350</v>
      </c>
      <c r="C126" s="143" t="s">
        <v>1240</v>
      </c>
      <c r="D126" s="143">
        <v>1</v>
      </c>
      <c r="E126" s="144">
        <v>59698</v>
      </c>
      <c r="F126" s="145">
        <v>38803.699999999997</v>
      </c>
      <c r="G126" s="146" t="e">
        <f>+VLOOKUP(B126,PRESUPUESTO!$A$1:$M$626,12,FALSE)</f>
        <v>#N/A</v>
      </c>
    </row>
    <row r="127" spans="1:7" ht="15.6" hidden="1" thickTop="1" thickBot="1" x14ac:dyDescent="0.35">
      <c r="A127" s="141">
        <v>124</v>
      </c>
      <c r="B127" s="142" t="s">
        <v>1351</v>
      </c>
      <c r="C127" s="143" t="s">
        <v>1240</v>
      </c>
      <c r="D127" s="143">
        <v>1</v>
      </c>
      <c r="E127" s="144">
        <v>246042</v>
      </c>
      <c r="F127" s="145">
        <v>159927.29999999999</v>
      </c>
      <c r="G127" s="146" t="e">
        <f>+VLOOKUP(B127,PRESUPUESTO!$A$1:$M$626,12,FALSE)</f>
        <v>#N/A</v>
      </c>
    </row>
    <row r="128" spans="1:7" ht="15.6" hidden="1" thickTop="1" thickBot="1" x14ac:dyDescent="0.35">
      <c r="A128" s="141">
        <v>125</v>
      </c>
      <c r="B128" s="142" t="s">
        <v>1352</v>
      </c>
      <c r="C128" s="143" t="s">
        <v>1240</v>
      </c>
      <c r="D128" s="143">
        <v>1</v>
      </c>
      <c r="E128" s="144">
        <v>296789</v>
      </c>
      <c r="F128" s="145">
        <v>192912.85</v>
      </c>
      <c r="G128" s="146" t="e">
        <f>+VLOOKUP(B128,PRESUPUESTO!$A$1:$M$626,12,FALSE)</f>
        <v>#N/A</v>
      </c>
    </row>
    <row r="129" spans="1:7" ht="15.6" hidden="1" thickTop="1" thickBot="1" x14ac:dyDescent="0.35">
      <c r="A129" s="141">
        <v>126</v>
      </c>
      <c r="B129" s="142" t="s">
        <v>1353</v>
      </c>
      <c r="C129" s="143" t="s">
        <v>1240</v>
      </c>
      <c r="D129" s="143">
        <v>1</v>
      </c>
      <c r="E129" s="144">
        <v>66232</v>
      </c>
      <c r="F129" s="145">
        <v>43050.8</v>
      </c>
      <c r="G129" s="146" t="e">
        <f>+VLOOKUP(B129,PRESUPUESTO!$A$1:$M$626,12,FALSE)</f>
        <v>#N/A</v>
      </c>
    </row>
    <row r="130" spans="1:7" ht="15.6" hidden="1" thickTop="1" thickBot="1" x14ac:dyDescent="0.35">
      <c r="A130" s="141">
        <v>127</v>
      </c>
      <c r="B130" s="142" t="s">
        <v>1354</v>
      </c>
      <c r="C130" s="143" t="s">
        <v>1240</v>
      </c>
      <c r="D130" s="143">
        <v>1</v>
      </c>
      <c r="E130" s="144">
        <v>1288200</v>
      </c>
      <c r="F130" s="145">
        <v>837330</v>
      </c>
      <c r="G130" s="146" t="e">
        <f>+VLOOKUP(B130,PRESUPUESTO!$A$1:$M$626,12,FALSE)</f>
        <v>#N/A</v>
      </c>
    </row>
    <row r="131" spans="1:7" ht="15.6" hidden="1" thickTop="1" thickBot="1" x14ac:dyDescent="0.35">
      <c r="A131" s="141">
        <v>128</v>
      </c>
      <c r="B131" s="142" t="s">
        <v>1355</v>
      </c>
      <c r="C131" s="143" t="s">
        <v>1240</v>
      </c>
      <c r="D131" s="143">
        <v>1</v>
      </c>
      <c r="E131" s="144">
        <v>2010861</v>
      </c>
      <c r="F131" s="145">
        <v>1307059.6499999999</v>
      </c>
      <c r="G131" s="146" t="e">
        <f>+VLOOKUP(B131,PRESUPUESTO!$A$1:$M$626,12,FALSE)</f>
        <v>#N/A</v>
      </c>
    </row>
    <row r="132" spans="1:7" ht="15.6" hidden="1" thickTop="1" thickBot="1" x14ac:dyDescent="0.35">
      <c r="A132" s="141">
        <v>129</v>
      </c>
      <c r="B132" s="142" t="s">
        <v>1356</v>
      </c>
      <c r="C132" s="143" t="s">
        <v>1240</v>
      </c>
      <c r="D132" s="143">
        <v>1</v>
      </c>
      <c r="E132" s="144">
        <v>714300</v>
      </c>
      <c r="F132" s="145">
        <v>464295</v>
      </c>
      <c r="G132" s="146" t="e">
        <f>+VLOOKUP(B132,PRESUPUESTO!$A$1:$M$626,12,FALSE)</f>
        <v>#N/A</v>
      </c>
    </row>
    <row r="133" spans="1:7" ht="15.6" hidden="1" thickTop="1" thickBot="1" x14ac:dyDescent="0.35">
      <c r="A133" s="141">
        <v>130</v>
      </c>
      <c r="B133" s="142" t="s">
        <v>1357</v>
      </c>
      <c r="C133" s="143" t="s">
        <v>1240</v>
      </c>
      <c r="D133" s="143">
        <v>1</v>
      </c>
      <c r="E133" s="144">
        <v>1713217</v>
      </c>
      <c r="F133" s="145">
        <v>1113591.05</v>
      </c>
      <c r="G133" s="146" t="e">
        <f>+VLOOKUP(B133,PRESUPUESTO!$A$1:$M$626,12,FALSE)</f>
        <v>#N/A</v>
      </c>
    </row>
    <row r="134" spans="1:7" ht="15.6" hidden="1" thickTop="1" thickBot="1" x14ac:dyDescent="0.35">
      <c r="A134" s="141">
        <v>131</v>
      </c>
      <c r="B134" s="142" t="s">
        <v>1358</v>
      </c>
      <c r="C134" s="143" t="s">
        <v>1240</v>
      </c>
      <c r="D134" s="143">
        <v>1</v>
      </c>
      <c r="E134" s="144">
        <v>686708</v>
      </c>
      <c r="F134" s="145">
        <v>446360.2</v>
      </c>
      <c r="G134" s="146" t="e">
        <f>+VLOOKUP(B134,PRESUPUESTO!$A$1:$M$626,12,FALSE)</f>
        <v>#N/A</v>
      </c>
    </row>
    <row r="135" spans="1:7" ht="15.6" hidden="1" thickTop="1" thickBot="1" x14ac:dyDescent="0.35">
      <c r="A135" s="141">
        <v>132</v>
      </c>
      <c r="B135" s="142" t="s">
        <v>1359</v>
      </c>
      <c r="C135" s="143" t="s">
        <v>1240</v>
      </c>
      <c r="D135" s="143">
        <v>1</v>
      </c>
      <c r="E135" s="144">
        <v>1045582</v>
      </c>
      <c r="F135" s="145">
        <v>679628.3</v>
      </c>
      <c r="G135" s="146" t="e">
        <f>+VLOOKUP(B135,PRESUPUESTO!$A$1:$M$626,12,FALSE)</f>
        <v>#N/A</v>
      </c>
    </row>
    <row r="136" spans="1:7" ht="15.6" hidden="1" thickTop="1" thickBot="1" x14ac:dyDescent="0.35">
      <c r="A136" s="141">
        <v>133</v>
      </c>
      <c r="B136" s="142" t="s">
        <v>1360</v>
      </c>
      <c r="C136" s="143" t="s">
        <v>1240</v>
      </c>
      <c r="D136" s="143">
        <v>1</v>
      </c>
      <c r="E136" s="144">
        <v>1625316</v>
      </c>
      <c r="F136" s="145">
        <v>1056455.3999999999</v>
      </c>
      <c r="G136" s="146" t="e">
        <f>+VLOOKUP(B136,PRESUPUESTO!$A$1:$M$626,12,FALSE)</f>
        <v>#N/A</v>
      </c>
    </row>
    <row r="137" spans="1:7" ht="15.6" hidden="1" thickTop="1" thickBot="1" x14ac:dyDescent="0.35">
      <c r="A137" s="141">
        <v>134</v>
      </c>
      <c r="B137" s="142" t="s">
        <v>1361</v>
      </c>
      <c r="C137" s="143" t="s">
        <v>1240</v>
      </c>
      <c r="D137" s="143">
        <v>1</v>
      </c>
      <c r="E137" s="144">
        <v>381895</v>
      </c>
      <c r="F137" s="145">
        <v>248231.75</v>
      </c>
      <c r="G137" s="146" t="e">
        <f>+VLOOKUP(B137,PRESUPUESTO!$A$1:$M$626,12,FALSE)</f>
        <v>#N/A</v>
      </c>
    </row>
    <row r="138" spans="1:7" ht="15.6" hidden="1" thickTop="1" thickBot="1" x14ac:dyDescent="0.35">
      <c r="A138" s="141">
        <v>135</v>
      </c>
      <c r="B138" s="142" t="s">
        <v>1362</v>
      </c>
      <c r="C138" s="143" t="s">
        <v>1240</v>
      </c>
      <c r="D138" s="143">
        <v>1</v>
      </c>
      <c r="E138" s="144">
        <v>1637821</v>
      </c>
      <c r="F138" s="145">
        <v>1064583.6499999999</v>
      </c>
      <c r="G138" s="146" t="e">
        <f>+VLOOKUP(B138,PRESUPUESTO!$A$1:$M$626,12,FALSE)</f>
        <v>#N/A</v>
      </c>
    </row>
    <row r="139" spans="1:7" ht="15.6" hidden="1" thickTop="1" thickBot="1" x14ac:dyDescent="0.35">
      <c r="A139" s="141">
        <v>136</v>
      </c>
      <c r="B139" s="142" t="s">
        <v>1363</v>
      </c>
      <c r="C139" s="143" t="s">
        <v>1240</v>
      </c>
      <c r="D139" s="143">
        <v>1</v>
      </c>
      <c r="E139" s="144">
        <v>1752637</v>
      </c>
      <c r="F139" s="145">
        <v>1139214.05</v>
      </c>
      <c r="G139" s="146" t="e">
        <f>+VLOOKUP(B139,PRESUPUESTO!$A$1:$M$626,12,FALSE)</f>
        <v>#N/A</v>
      </c>
    </row>
    <row r="140" spans="1:7" ht="15.6" hidden="1" thickTop="1" thickBot="1" x14ac:dyDescent="0.35">
      <c r="A140" s="141">
        <v>137</v>
      </c>
      <c r="B140" s="142" t="s">
        <v>1364</v>
      </c>
      <c r="C140" s="143" t="s">
        <v>1240</v>
      </c>
      <c r="D140" s="143">
        <v>1</v>
      </c>
      <c r="E140" s="144">
        <v>805229</v>
      </c>
      <c r="F140" s="145">
        <v>523398.85000000003</v>
      </c>
      <c r="G140" s="146" t="e">
        <f>+VLOOKUP(B140,PRESUPUESTO!$A$1:$M$626,12,FALSE)</f>
        <v>#N/A</v>
      </c>
    </row>
    <row r="141" spans="1:7" ht="15.6" hidden="1" thickTop="1" thickBot="1" x14ac:dyDescent="0.35">
      <c r="A141" s="141">
        <v>138</v>
      </c>
      <c r="B141" s="142" t="s">
        <v>1365</v>
      </c>
      <c r="C141" s="143" t="s">
        <v>1240</v>
      </c>
      <c r="D141" s="143">
        <v>1</v>
      </c>
      <c r="E141" s="144">
        <v>25101</v>
      </c>
      <c r="F141" s="145">
        <v>16315.650000000001</v>
      </c>
      <c r="G141" s="146" t="e">
        <f>+VLOOKUP(B141,PRESUPUESTO!$A$1:$M$626,12,FALSE)</f>
        <v>#N/A</v>
      </c>
    </row>
    <row r="142" spans="1:7" ht="15.6" hidden="1" thickTop="1" thickBot="1" x14ac:dyDescent="0.35">
      <c r="A142" s="141">
        <v>139</v>
      </c>
      <c r="B142" s="142" t="s">
        <v>1366</v>
      </c>
      <c r="C142" s="143" t="s">
        <v>1240</v>
      </c>
      <c r="D142" s="143">
        <v>1</v>
      </c>
      <c r="E142" s="144">
        <v>31225</v>
      </c>
      <c r="F142" s="145">
        <v>20296.25</v>
      </c>
      <c r="G142" s="146" t="e">
        <f>+VLOOKUP(B142,PRESUPUESTO!$A$1:$M$626,12,FALSE)</f>
        <v>#N/A</v>
      </c>
    </row>
    <row r="143" spans="1:7" ht="15.6" hidden="1" thickTop="1" thickBot="1" x14ac:dyDescent="0.35">
      <c r="A143" s="141">
        <v>140</v>
      </c>
      <c r="B143" s="142" t="s">
        <v>1367</v>
      </c>
      <c r="C143" s="143" t="s">
        <v>1240</v>
      </c>
      <c r="D143" s="143">
        <v>1</v>
      </c>
      <c r="E143" s="144">
        <v>33043</v>
      </c>
      <c r="F143" s="145">
        <v>21477.95</v>
      </c>
      <c r="G143" s="146" t="e">
        <f>+VLOOKUP(B143,PRESUPUESTO!$A$1:$M$626,12,FALSE)</f>
        <v>#N/A</v>
      </c>
    </row>
    <row r="144" spans="1:7" ht="15.6" hidden="1" thickTop="1" thickBot="1" x14ac:dyDescent="0.35">
      <c r="A144" s="141">
        <v>141</v>
      </c>
      <c r="B144" s="142" t="s">
        <v>526</v>
      </c>
      <c r="C144" s="143" t="s">
        <v>1240</v>
      </c>
      <c r="D144" s="143">
        <v>1</v>
      </c>
      <c r="E144" s="144">
        <v>510169</v>
      </c>
      <c r="F144" s="145">
        <v>331609.84999999998</v>
      </c>
      <c r="G144" s="146" t="e">
        <f>+VLOOKUP(B144,PRESUPUESTO!$A$1:$M$626,12,FALSE)</f>
        <v>#N/A</v>
      </c>
    </row>
    <row r="145" spans="1:7" ht="15.6" hidden="1" thickTop="1" thickBot="1" x14ac:dyDescent="0.35">
      <c r="A145" s="141">
        <v>142</v>
      </c>
      <c r="B145" s="142" t="s">
        <v>1368</v>
      </c>
      <c r="C145" s="143" t="s">
        <v>1240</v>
      </c>
      <c r="D145" s="143">
        <v>1</v>
      </c>
      <c r="E145" s="144">
        <v>274068</v>
      </c>
      <c r="F145" s="145">
        <v>178144.2</v>
      </c>
      <c r="G145" s="146" t="e">
        <f>+VLOOKUP(B145,PRESUPUESTO!$A$1:$M$626,12,FALSE)</f>
        <v>#N/A</v>
      </c>
    </row>
    <row r="146" spans="1:7" ht="15.6" hidden="1" thickTop="1" thickBot="1" x14ac:dyDescent="0.35">
      <c r="A146" s="141">
        <v>143</v>
      </c>
      <c r="B146" s="142" t="s">
        <v>1369</v>
      </c>
      <c r="C146" s="143" t="s">
        <v>1240</v>
      </c>
      <c r="D146" s="143">
        <v>1</v>
      </c>
      <c r="E146" s="144">
        <v>616975</v>
      </c>
      <c r="F146" s="145">
        <v>401033.75</v>
      </c>
      <c r="G146" s="146" t="e">
        <f>+VLOOKUP(B146,PRESUPUESTO!$A$1:$M$626,12,FALSE)</f>
        <v>#N/A</v>
      </c>
    </row>
    <row r="147" spans="1:7" ht="15.6" hidden="1" thickTop="1" thickBot="1" x14ac:dyDescent="0.35">
      <c r="A147" s="141">
        <v>144</v>
      </c>
      <c r="B147" s="142" t="s">
        <v>1370</v>
      </c>
      <c r="C147" s="143" t="s">
        <v>1240</v>
      </c>
      <c r="D147" s="143">
        <v>1</v>
      </c>
      <c r="E147" s="144">
        <v>737664</v>
      </c>
      <c r="F147" s="145">
        <v>479481.59999999998</v>
      </c>
      <c r="G147" s="146" t="e">
        <f>+VLOOKUP(B147,PRESUPUESTO!$A$1:$M$626,12,FALSE)</f>
        <v>#N/A</v>
      </c>
    </row>
    <row r="148" spans="1:7" ht="15.6" hidden="1" thickTop="1" thickBot="1" x14ac:dyDescent="0.35">
      <c r="A148" s="141">
        <v>145</v>
      </c>
      <c r="B148" s="142" t="s">
        <v>1371</v>
      </c>
      <c r="C148" s="143" t="s">
        <v>1240</v>
      </c>
      <c r="D148" s="143">
        <v>1</v>
      </c>
      <c r="E148" s="144">
        <v>344763</v>
      </c>
      <c r="F148" s="145">
        <v>224095.95</v>
      </c>
      <c r="G148" s="146" t="e">
        <f>+VLOOKUP(B148,PRESUPUESTO!$A$1:$M$626,12,FALSE)</f>
        <v>#N/A</v>
      </c>
    </row>
    <row r="149" spans="1:7" ht="15.6" hidden="1" thickTop="1" thickBot="1" x14ac:dyDescent="0.35">
      <c r="A149" s="141">
        <v>146</v>
      </c>
      <c r="B149" s="142" t="s">
        <v>1372</v>
      </c>
      <c r="C149" s="143" t="s">
        <v>1240</v>
      </c>
      <c r="D149" s="143">
        <v>1</v>
      </c>
      <c r="E149" s="144">
        <v>1000859</v>
      </c>
      <c r="F149" s="145">
        <v>650558.35000000009</v>
      </c>
      <c r="G149" s="146" t="e">
        <f>+VLOOKUP(B149,PRESUPUESTO!$A$1:$M$626,12,FALSE)</f>
        <v>#N/A</v>
      </c>
    </row>
    <row r="150" spans="1:7" ht="15.6" hidden="1" thickTop="1" thickBot="1" x14ac:dyDescent="0.35">
      <c r="A150" s="141">
        <v>147</v>
      </c>
      <c r="B150" s="142" t="s">
        <v>1373</v>
      </c>
      <c r="C150" s="143" t="s">
        <v>1240</v>
      </c>
      <c r="D150" s="143">
        <v>1</v>
      </c>
      <c r="E150" s="144">
        <v>100907</v>
      </c>
      <c r="F150" s="145">
        <v>65589.55</v>
      </c>
      <c r="G150" s="146" t="e">
        <f>+VLOOKUP(B150,PRESUPUESTO!$A$1:$M$626,12,FALSE)</f>
        <v>#N/A</v>
      </c>
    </row>
    <row r="151" spans="1:7" ht="15.6" hidden="1" thickTop="1" thickBot="1" x14ac:dyDescent="0.35">
      <c r="A151" s="141">
        <v>148</v>
      </c>
      <c r="B151" s="142" t="s">
        <v>1374</v>
      </c>
      <c r="C151" s="143" t="s">
        <v>1240</v>
      </c>
      <c r="D151" s="143">
        <v>1</v>
      </c>
      <c r="E151" s="144">
        <v>1093495</v>
      </c>
      <c r="F151" s="145">
        <v>710771.75</v>
      </c>
      <c r="G151" s="146" t="e">
        <f>+VLOOKUP(B151,PRESUPUESTO!$A$1:$M$626,12,FALSE)</f>
        <v>#N/A</v>
      </c>
    </row>
    <row r="152" spans="1:7" ht="15.6" hidden="1" thickTop="1" thickBot="1" x14ac:dyDescent="0.35">
      <c r="A152" s="141">
        <v>149</v>
      </c>
      <c r="B152" s="142" t="s">
        <v>1375</v>
      </c>
      <c r="C152" s="143" t="s">
        <v>1240</v>
      </c>
      <c r="D152" s="143">
        <v>1</v>
      </c>
      <c r="E152" s="144">
        <v>414853</v>
      </c>
      <c r="F152" s="145">
        <v>269654.45</v>
      </c>
      <c r="G152" s="146" t="e">
        <f>+VLOOKUP(B152,PRESUPUESTO!$A$1:$M$626,12,FALSE)</f>
        <v>#N/A</v>
      </c>
    </row>
    <row r="153" spans="1:7" ht="15.6" hidden="1" thickTop="1" thickBot="1" x14ac:dyDescent="0.35">
      <c r="A153" s="141">
        <v>150</v>
      </c>
      <c r="B153" s="142" t="s">
        <v>1376</v>
      </c>
      <c r="C153" s="143" t="s">
        <v>1240</v>
      </c>
      <c r="D153" s="143">
        <v>1</v>
      </c>
      <c r="E153" s="144">
        <v>2001401</v>
      </c>
      <c r="F153" s="145">
        <v>1300910.6499999999</v>
      </c>
      <c r="G153" s="146" t="e">
        <f>+VLOOKUP(B153,PRESUPUESTO!$A$1:$M$626,12,FALSE)</f>
        <v>#N/A</v>
      </c>
    </row>
    <row r="154" spans="1:7" ht="15.6" hidden="1" thickTop="1" thickBot="1" x14ac:dyDescent="0.35">
      <c r="A154" s="141">
        <v>151</v>
      </c>
      <c r="B154" s="142" t="s">
        <v>1377</v>
      </c>
      <c r="C154" s="143" t="s">
        <v>1240</v>
      </c>
      <c r="D154" s="143">
        <v>1</v>
      </c>
      <c r="E154" s="144">
        <v>800214</v>
      </c>
      <c r="F154" s="145">
        <v>520139.10000000003</v>
      </c>
      <c r="G154" s="146" t="e">
        <f>+VLOOKUP(B154,PRESUPUESTO!$A$1:$M$626,12,FALSE)</f>
        <v>#N/A</v>
      </c>
    </row>
    <row r="155" spans="1:7" ht="15.6" hidden="1" thickTop="1" thickBot="1" x14ac:dyDescent="0.35">
      <c r="A155" s="141">
        <v>152</v>
      </c>
      <c r="B155" s="142" t="s">
        <v>1378</v>
      </c>
      <c r="C155" s="143" t="s">
        <v>1240</v>
      </c>
      <c r="D155" s="143">
        <v>1</v>
      </c>
      <c r="E155" s="144">
        <v>702101</v>
      </c>
      <c r="F155" s="145">
        <v>456365.65</v>
      </c>
      <c r="G155" s="146" t="e">
        <f>+VLOOKUP(B155,PRESUPUESTO!$A$1:$M$626,12,FALSE)</f>
        <v>#N/A</v>
      </c>
    </row>
    <row r="156" spans="1:7" ht="15.6" hidden="1" thickTop="1" thickBot="1" x14ac:dyDescent="0.35">
      <c r="A156" s="141">
        <v>153</v>
      </c>
      <c r="B156" s="142" t="s">
        <v>1020</v>
      </c>
      <c r="C156" s="143" t="s">
        <v>1240</v>
      </c>
      <c r="D156" s="143">
        <v>1</v>
      </c>
      <c r="E156" s="144">
        <v>156632</v>
      </c>
      <c r="F156" s="145">
        <v>101810.8</v>
      </c>
      <c r="G156" s="146" t="e">
        <f>+VLOOKUP(B156,PRESUPUESTO!$A$1:$M$626,12,FALSE)</f>
        <v>#N/A</v>
      </c>
    </row>
    <row r="157" spans="1:7" ht="15.6" thickTop="1" thickBot="1" x14ac:dyDescent="0.35">
      <c r="A157" s="141">
        <v>154</v>
      </c>
      <c r="B157" s="142" t="s">
        <v>91</v>
      </c>
      <c r="C157" s="143" t="s">
        <v>1240</v>
      </c>
      <c r="D157" s="143">
        <v>1</v>
      </c>
      <c r="E157" s="144">
        <v>807692</v>
      </c>
      <c r="F157" s="145">
        <v>524999.80000000005</v>
      </c>
      <c r="G157" s="146">
        <f>+VLOOKUP(B157,PRESUPUESTO!$A$1:$M$626,12,FALSE)</f>
        <v>598000</v>
      </c>
    </row>
    <row r="158" spans="1:7" ht="15.6" hidden="1" thickTop="1" thickBot="1" x14ac:dyDescent="0.35">
      <c r="A158" s="141">
        <v>155</v>
      </c>
      <c r="B158" s="142" t="s">
        <v>1379</v>
      </c>
      <c r="C158" s="143" t="s">
        <v>1240</v>
      </c>
      <c r="D158" s="143">
        <v>1</v>
      </c>
      <c r="E158" s="144">
        <v>129234</v>
      </c>
      <c r="F158" s="145">
        <v>84002.1</v>
      </c>
      <c r="G158" s="146" t="e">
        <f>+VLOOKUP(B158,PRESUPUESTO!$A$1:$M$626,12,FALSE)</f>
        <v>#N/A</v>
      </c>
    </row>
    <row r="159" spans="1:7" ht="15.6" hidden="1" thickTop="1" thickBot="1" x14ac:dyDescent="0.35">
      <c r="A159" s="141">
        <v>156</v>
      </c>
      <c r="B159" s="142" t="s">
        <v>1380</v>
      </c>
      <c r="C159" s="143" t="s">
        <v>1240</v>
      </c>
      <c r="D159" s="143">
        <v>1</v>
      </c>
      <c r="E159" s="144">
        <v>147477</v>
      </c>
      <c r="F159" s="145">
        <v>95860.05</v>
      </c>
      <c r="G159" s="146" t="e">
        <f>+VLOOKUP(B159,PRESUPUESTO!$A$1:$M$626,12,FALSE)</f>
        <v>#N/A</v>
      </c>
    </row>
    <row r="160" spans="1:7" ht="15.6" hidden="1" thickTop="1" thickBot="1" x14ac:dyDescent="0.35">
      <c r="A160" s="141">
        <v>157</v>
      </c>
      <c r="B160" s="142" t="s">
        <v>1381</v>
      </c>
      <c r="C160" s="143" t="s">
        <v>1240</v>
      </c>
      <c r="D160" s="143">
        <v>1</v>
      </c>
      <c r="E160" s="144">
        <v>80031</v>
      </c>
      <c r="F160" s="145">
        <v>52020.15</v>
      </c>
      <c r="G160" s="146" t="e">
        <f>+VLOOKUP(B160,PRESUPUESTO!$A$1:$M$626,12,FALSE)</f>
        <v>#N/A</v>
      </c>
    </row>
    <row r="161" spans="1:7" ht="15.6" hidden="1" thickTop="1" thickBot="1" x14ac:dyDescent="0.35">
      <c r="A161" s="141">
        <v>158</v>
      </c>
      <c r="B161" s="142" t="s">
        <v>1382</v>
      </c>
      <c r="C161" s="143" t="s">
        <v>1240</v>
      </c>
      <c r="D161" s="143">
        <v>1</v>
      </c>
      <c r="E161" s="144">
        <v>430841</v>
      </c>
      <c r="F161" s="145">
        <v>280046.65000000002</v>
      </c>
      <c r="G161" s="146" t="e">
        <f>+VLOOKUP(B161,PRESUPUESTO!$A$1:$M$626,12,FALSE)</f>
        <v>#N/A</v>
      </c>
    </row>
    <row r="162" spans="1:7" ht="15.6" hidden="1" thickTop="1" thickBot="1" x14ac:dyDescent="0.35">
      <c r="A162" s="141">
        <v>159</v>
      </c>
      <c r="B162" s="142" t="s">
        <v>1383</v>
      </c>
      <c r="C162" s="143" t="s">
        <v>1240</v>
      </c>
      <c r="D162" s="143">
        <v>1</v>
      </c>
      <c r="E162" s="144">
        <v>431916</v>
      </c>
      <c r="F162" s="145">
        <v>280745.40000000002</v>
      </c>
      <c r="G162" s="146" t="e">
        <f>+VLOOKUP(B162,PRESUPUESTO!$A$1:$M$626,12,FALSE)</f>
        <v>#N/A</v>
      </c>
    </row>
    <row r="163" spans="1:7" ht="15.6" hidden="1" thickTop="1" thickBot="1" x14ac:dyDescent="0.35">
      <c r="A163" s="141">
        <v>160</v>
      </c>
      <c r="B163" s="142" t="s">
        <v>1384</v>
      </c>
      <c r="C163" s="143" t="s">
        <v>1240</v>
      </c>
      <c r="D163" s="143">
        <v>1</v>
      </c>
      <c r="E163" s="144">
        <v>80419</v>
      </c>
      <c r="F163" s="145">
        <v>52272.350000000006</v>
      </c>
      <c r="G163" s="146" t="e">
        <f>+VLOOKUP(B163,PRESUPUESTO!$A$1:$M$626,12,FALSE)</f>
        <v>#N/A</v>
      </c>
    </row>
    <row r="164" spans="1:7" ht="15.6" hidden="1" thickTop="1" thickBot="1" x14ac:dyDescent="0.35">
      <c r="A164" s="141">
        <v>161</v>
      </c>
      <c r="B164" s="142" t="s">
        <v>1385</v>
      </c>
      <c r="C164" s="143" t="s">
        <v>1240</v>
      </c>
      <c r="D164" s="143">
        <v>1</v>
      </c>
      <c r="E164" s="144">
        <v>834626</v>
      </c>
      <c r="F164" s="145">
        <v>542506.9</v>
      </c>
      <c r="G164" s="146" t="e">
        <f>+VLOOKUP(B164,PRESUPUESTO!$A$1:$M$626,12,FALSE)</f>
        <v>#N/A</v>
      </c>
    </row>
    <row r="165" spans="1:7" ht="15.6" hidden="1" thickTop="1" thickBot="1" x14ac:dyDescent="0.35">
      <c r="A165" s="141">
        <v>162</v>
      </c>
      <c r="B165" s="142" t="s">
        <v>1386</v>
      </c>
      <c r="C165" s="143" t="s">
        <v>1240</v>
      </c>
      <c r="D165" s="143">
        <v>1</v>
      </c>
      <c r="E165" s="144">
        <v>613715</v>
      </c>
      <c r="F165" s="145">
        <v>398914.75</v>
      </c>
      <c r="G165" s="146" t="e">
        <f>+VLOOKUP(B165,PRESUPUESTO!$A$1:$M$626,12,FALSE)</f>
        <v>#N/A</v>
      </c>
    </row>
    <row r="166" spans="1:7" ht="15.6" hidden="1" thickTop="1" thickBot="1" x14ac:dyDescent="0.35">
      <c r="A166" s="141">
        <v>163</v>
      </c>
      <c r="B166" s="142" t="s">
        <v>1387</v>
      </c>
      <c r="C166" s="143" t="s">
        <v>1240</v>
      </c>
      <c r="D166" s="143">
        <v>1</v>
      </c>
      <c r="E166" s="144">
        <v>730802</v>
      </c>
      <c r="F166" s="145">
        <v>475021.30000000005</v>
      </c>
      <c r="G166" s="146" t="e">
        <f>+VLOOKUP(B166,PRESUPUESTO!$A$1:$M$626,12,FALSE)</f>
        <v>#N/A</v>
      </c>
    </row>
    <row r="167" spans="1:7" ht="15.6" hidden="1" thickTop="1" thickBot="1" x14ac:dyDescent="0.35">
      <c r="A167" s="141">
        <v>164</v>
      </c>
      <c r="B167" s="142" t="s">
        <v>1388</v>
      </c>
      <c r="C167" s="143" t="s">
        <v>1240</v>
      </c>
      <c r="D167" s="143">
        <v>1</v>
      </c>
      <c r="E167" s="144">
        <v>122511</v>
      </c>
      <c r="F167" s="145">
        <v>79632.149999999994</v>
      </c>
      <c r="G167" s="146" t="e">
        <f>+VLOOKUP(B167,PRESUPUESTO!$A$1:$M$626,12,FALSE)</f>
        <v>#N/A</v>
      </c>
    </row>
    <row r="168" spans="1:7" ht="15.6" hidden="1" thickTop="1" thickBot="1" x14ac:dyDescent="0.35">
      <c r="A168" s="141">
        <v>165</v>
      </c>
      <c r="B168" s="142" t="s">
        <v>1389</v>
      </c>
      <c r="C168" s="143" t="s">
        <v>1240</v>
      </c>
      <c r="D168" s="143">
        <v>1</v>
      </c>
      <c r="E168" s="144">
        <v>408969</v>
      </c>
      <c r="F168" s="145">
        <v>265829.84999999998</v>
      </c>
      <c r="G168" s="146" t="e">
        <f>+VLOOKUP(B168,PRESUPUESTO!$A$1:$M$626,12,FALSE)</f>
        <v>#N/A</v>
      </c>
    </row>
    <row r="169" spans="1:7" ht="15.6" hidden="1" thickTop="1" thickBot="1" x14ac:dyDescent="0.35">
      <c r="A169" s="141">
        <v>166</v>
      </c>
      <c r="B169" s="142" t="s">
        <v>1390</v>
      </c>
      <c r="C169" s="143" t="s">
        <v>1240</v>
      </c>
      <c r="D169" s="143">
        <v>1</v>
      </c>
      <c r="E169" s="144">
        <v>1125426</v>
      </c>
      <c r="F169" s="145">
        <v>731526.9</v>
      </c>
      <c r="G169" s="146" t="e">
        <f>+VLOOKUP(B169,PRESUPUESTO!$A$1:$M$626,12,FALSE)</f>
        <v>#N/A</v>
      </c>
    </row>
    <row r="170" spans="1:7" ht="15.6" hidden="1" thickTop="1" thickBot="1" x14ac:dyDescent="0.35">
      <c r="A170" s="141">
        <v>167</v>
      </c>
      <c r="B170" s="142" t="s">
        <v>1391</v>
      </c>
      <c r="C170" s="143" t="s">
        <v>1240</v>
      </c>
      <c r="D170" s="143">
        <v>1</v>
      </c>
      <c r="E170" s="144">
        <v>1061342</v>
      </c>
      <c r="F170" s="145">
        <v>689872.3</v>
      </c>
      <c r="G170" s="146" t="e">
        <f>+VLOOKUP(B170,PRESUPUESTO!$A$1:$M$626,12,FALSE)</f>
        <v>#N/A</v>
      </c>
    </row>
    <row r="171" spans="1:7" ht="15.6" hidden="1" thickTop="1" thickBot="1" x14ac:dyDescent="0.35">
      <c r="A171" s="141">
        <v>168</v>
      </c>
      <c r="B171" s="142" t="s">
        <v>1392</v>
      </c>
      <c r="C171" s="143" t="s">
        <v>1240</v>
      </c>
      <c r="D171" s="143">
        <v>1</v>
      </c>
      <c r="E171" s="144">
        <v>1718345</v>
      </c>
      <c r="F171" s="145">
        <v>1116924.25</v>
      </c>
      <c r="G171" s="146" t="e">
        <f>+VLOOKUP(B171,PRESUPUESTO!$A$1:$M$626,12,FALSE)</f>
        <v>#N/A</v>
      </c>
    </row>
    <row r="172" spans="1:7" ht="15.6" hidden="1" thickTop="1" thickBot="1" x14ac:dyDescent="0.35">
      <c r="A172" s="141">
        <v>169</v>
      </c>
      <c r="B172" s="142" t="s">
        <v>1393</v>
      </c>
      <c r="C172" s="143" t="s">
        <v>1240</v>
      </c>
      <c r="D172" s="143">
        <v>1</v>
      </c>
      <c r="E172" s="144">
        <v>1387337</v>
      </c>
      <c r="F172" s="145">
        <v>901769.05</v>
      </c>
      <c r="G172" s="146" t="e">
        <f>+VLOOKUP(B172,PRESUPUESTO!$A$1:$M$626,12,FALSE)</f>
        <v>#N/A</v>
      </c>
    </row>
    <row r="173" spans="1:7" ht="15.6" hidden="1" thickTop="1" thickBot="1" x14ac:dyDescent="0.35">
      <c r="A173" s="141">
        <v>170</v>
      </c>
      <c r="B173" s="142" t="s">
        <v>1394</v>
      </c>
      <c r="C173" s="143" t="s">
        <v>1240</v>
      </c>
      <c r="D173" s="143">
        <v>1</v>
      </c>
      <c r="E173" s="144">
        <v>576918</v>
      </c>
      <c r="F173" s="145">
        <v>374996.7</v>
      </c>
      <c r="G173" s="146" t="e">
        <f>+VLOOKUP(B173,PRESUPUESTO!$A$1:$M$626,12,FALSE)</f>
        <v>#N/A</v>
      </c>
    </row>
    <row r="174" spans="1:7" ht="15.6" hidden="1" thickTop="1" thickBot="1" x14ac:dyDescent="0.35">
      <c r="A174" s="141">
        <v>171</v>
      </c>
      <c r="B174" s="142" t="s">
        <v>1395</v>
      </c>
      <c r="C174" s="143" t="s">
        <v>1240</v>
      </c>
      <c r="D174" s="143">
        <v>1</v>
      </c>
      <c r="E174" s="144">
        <v>1487085</v>
      </c>
      <c r="F174" s="145">
        <v>966605.25</v>
      </c>
      <c r="G174" s="146" t="e">
        <f>+VLOOKUP(B174,PRESUPUESTO!$A$1:$M$626,12,FALSE)</f>
        <v>#N/A</v>
      </c>
    </row>
    <row r="175" spans="1:7" ht="15.6" hidden="1" thickTop="1" thickBot="1" x14ac:dyDescent="0.35">
      <c r="A175" s="141">
        <v>172</v>
      </c>
      <c r="B175" s="142" t="s">
        <v>1396</v>
      </c>
      <c r="C175" s="143" t="s">
        <v>1240</v>
      </c>
      <c r="D175" s="143">
        <v>1</v>
      </c>
      <c r="E175" s="144">
        <v>1223998</v>
      </c>
      <c r="F175" s="145">
        <v>795598.7</v>
      </c>
      <c r="G175" s="146" t="e">
        <f>+VLOOKUP(B175,PRESUPUESTO!$A$1:$M$626,12,FALSE)</f>
        <v>#N/A</v>
      </c>
    </row>
    <row r="176" spans="1:7" ht="15.6" hidden="1" thickTop="1" thickBot="1" x14ac:dyDescent="0.35">
      <c r="A176" s="141">
        <v>173</v>
      </c>
      <c r="B176" s="142" t="s">
        <v>1397</v>
      </c>
      <c r="C176" s="143" t="s">
        <v>1240</v>
      </c>
      <c r="D176" s="143">
        <v>1</v>
      </c>
      <c r="E176" s="144">
        <v>1404761</v>
      </c>
      <c r="F176" s="145">
        <v>913094.65</v>
      </c>
      <c r="G176" s="146" t="e">
        <f>+VLOOKUP(B176,PRESUPUESTO!$A$1:$M$626,12,FALSE)</f>
        <v>#N/A</v>
      </c>
    </row>
    <row r="177" spans="1:7" ht="15.6" hidden="1" thickTop="1" thickBot="1" x14ac:dyDescent="0.35">
      <c r="A177" s="141">
        <v>174</v>
      </c>
      <c r="B177" s="142" t="s">
        <v>1398</v>
      </c>
      <c r="C177" s="143" t="s">
        <v>1240</v>
      </c>
      <c r="D177" s="143">
        <v>1</v>
      </c>
      <c r="E177" s="144">
        <v>1104616</v>
      </c>
      <c r="F177" s="145">
        <v>718000.4</v>
      </c>
      <c r="G177" s="146" t="e">
        <f>+VLOOKUP(B177,PRESUPUESTO!$A$1:$M$626,12,FALSE)</f>
        <v>#N/A</v>
      </c>
    </row>
    <row r="178" spans="1:7" ht="15.6" hidden="1" thickTop="1" thickBot="1" x14ac:dyDescent="0.35">
      <c r="A178" s="141">
        <v>175</v>
      </c>
      <c r="B178" s="142" t="s">
        <v>1399</v>
      </c>
      <c r="C178" s="143" t="s">
        <v>1240</v>
      </c>
      <c r="D178" s="143">
        <v>1</v>
      </c>
      <c r="E178" s="144">
        <v>708289</v>
      </c>
      <c r="F178" s="145">
        <v>460387.85</v>
      </c>
      <c r="G178" s="146" t="e">
        <f>+VLOOKUP(B178,PRESUPUESTO!$A$1:$M$626,12,FALSE)</f>
        <v>#N/A</v>
      </c>
    </row>
    <row r="179" spans="1:7" ht="15.6" hidden="1" thickTop="1" thickBot="1" x14ac:dyDescent="0.35">
      <c r="A179" s="141">
        <v>176</v>
      </c>
      <c r="B179" s="142" t="s">
        <v>1400</v>
      </c>
      <c r="C179" s="143" t="s">
        <v>1240</v>
      </c>
      <c r="D179" s="143">
        <v>1</v>
      </c>
      <c r="E179" s="144">
        <v>2601744</v>
      </c>
      <c r="F179" s="145">
        <v>1691133.6</v>
      </c>
      <c r="G179" s="146" t="e">
        <f>+VLOOKUP(B179,PRESUPUESTO!$A$1:$M$626,12,FALSE)</f>
        <v>#N/A</v>
      </c>
    </row>
    <row r="180" spans="1:7" ht="15.6" hidden="1" thickTop="1" thickBot="1" x14ac:dyDescent="0.35">
      <c r="A180" s="141">
        <v>177</v>
      </c>
      <c r="B180" s="142" t="s">
        <v>1401</v>
      </c>
      <c r="C180" s="143" t="s">
        <v>1240</v>
      </c>
      <c r="D180" s="143">
        <v>1</v>
      </c>
      <c r="E180" s="144">
        <v>6670314</v>
      </c>
      <c r="F180" s="145">
        <v>4335704.0999999996</v>
      </c>
      <c r="G180" s="146" t="e">
        <f>+VLOOKUP(B180,PRESUPUESTO!$A$1:$M$626,12,FALSE)</f>
        <v>#N/A</v>
      </c>
    </row>
    <row r="181" spans="1:7" ht="15.6" hidden="1" thickTop="1" thickBot="1" x14ac:dyDescent="0.35">
      <c r="A181" s="141">
        <v>178</v>
      </c>
      <c r="B181" s="142" t="s">
        <v>1402</v>
      </c>
      <c r="C181" s="143" t="s">
        <v>1240</v>
      </c>
      <c r="D181" s="143">
        <v>1</v>
      </c>
      <c r="E181" s="144">
        <v>5053957</v>
      </c>
      <c r="F181" s="145">
        <v>3285072.05</v>
      </c>
      <c r="G181" s="146" t="e">
        <f>+VLOOKUP(B181,PRESUPUESTO!$A$1:$M$626,12,FALSE)</f>
        <v>#N/A</v>
      </c>
    </row>
    <row r="182" spans="1:7" ht="15.6" hidden="1" thickTop="1" thickBot="1" x14ac:dyDescent="0.35">
      <c r="A182" s="141">
        <v>179</v>
      </c>
      <c r="B182" s="142" t="s">
        <v>1403</v>
      </c>
      <c r="C182" s="143" t="s">
        <v>1240</v>
      </c>
      <c r="D182" s="143">
        <v>1</v>
      </c>
      <c r="E182" s="144">
        <v>2178665</v>
      </c>
      <c r="F182" s="145">
        <v>1416132.25</v>
      </c>
      <c r="G182" s="146" t="e">
        <f>+VLOOKUP(B182,PRESUPUESTO!$A$1:$M$626,12,FALSE)</f>
        <v>#N/A</v>
      </c>
    </row>
    <row r="183" spans="1:7" ht="15.6" hidden="1" thickTop="1" thickBot="1" x14ac:dyDescent="0.35">
      <c r="A183" s="141">
        <v>180</v>
      </c>
      <c r="B183" s="142" t="s">
        <v>1404</v>
      </c>
      <c r="C183" s="143" t="s">
        <v>1240</v>
      </c>
      <c r="D183" s="143">
        <v>1</v>
      </c>
      <c r="E183" s="144">
        <v>2573197</v>
      </c>
      <c r="F183" s="145">
        <v>1672578.05</v>
      </c>
      <c r="G183" s="146" t="e">
        <f>+VLOOKUP(B183,PRESUPUESTO!$A$1:$M$626,12,FALSE)</f>
        <v>#N/A</v>
      </c>
    </row>
    <row r="184" spans="1:7" ht="15.6" hidden="1" thickTop="1" thickBot="1" x14ac:dyDescent="0.35">
      <c r="A184" s="141">
        <v>181</v>
      </c>
      <c r="B184" s="142" t="s">
        <v>1405</v>
      </c>
      <c r="C184" s="143" t="s">
        <v>1240</v>
      </c>
      <c r="D184" s="143">
        <v>1</v>
      </c>
      <c r="E184" s="144">
        <v>767645</v>
      </c>
      <c r="F184" s="145">
        <v>498969.25</v>
      </c>
      <c r="G184" s="146" t="e">
        <f>+VLOOKUP(B184,PRESUPUESTO!$A$1:$M$626,12,FALSE)</f>
        <v>#N/A</v>
      </c>
    </row>
    <row r="185" spans="1:7" ht="15.6" hidden="1" thickTop="1" thickBot="1" x14ac:dyDescent="0.35">
      <c r="A185" s="141">
        <v>182</v>
      </c>
      <c r="B185" s="142" t="s">
        <v>1406</v>
      </c>
      <c r="C185" s="143" t="s">
        <v>1240</v>
      </c>
      <c r="D185" s="143">
        <v>1</v>
      </c>
      <c r="E185" s="144">
        <v>265890</v>
      </c>
      <c r="F185" s="145">
        <v>172828.5</v>
      </c>
      <c r="G185" s="146" t="e">
        <f>+VLOOKUP(B185,PRESUPUESTO!$A$1:$M$626,12,FALSE)</f>
        <v>#N/A</v>
      </c>
    </row>
    <row r="186" spans="1:7" ht="15.6" hidden="1" thickTop="1" thickBot="1" x14ac:dyDescent="0.35">
      <c r="A186" s="141">
        <v>183</v>
      </c>
      <c r="B186" s="142" t="s">
        <v>1407</v>
      </c>
      <c r="C186" s="143" t="s">
        <v>1240</v>
      </c>
      <c r="D186" s="143">
        <v>1</v>
      </c>
      <c r="E186" s="144">
        <v>2420958</v>
      </c>
      <c r="F186" s="145">
        <v>1573622.7000000002</v>
      </c>
      <c r="G186" s="146" t="e">
        <f>+VLOOKUP(B186,PRESUPUESTO!$A$1:$M$626,12,FALSE)</f>
        <v>#N/A</v>
      </c>
    </row>
    <row r="187" spans="1:7" ht="15.6" hidden="1" thickTop="1" thickBot="1" x14ac:dyDescent="0.35">
      <c r="A187" s="141">
        <v>184</v>
      </c>
      <c r="B187" s="142" t="s">
        <v>1408</v>
      </c>
      <c r="C187" s="143" t="s">
        <v>1240</v>
      </c>
      <c r="D187" s="143">
        <v>1</v>
      </c>
      <c r="E187" s="144">
        <v>42013</v>
      </c>
      <c r="F187" s="145">
        <v>27308.45</v>
      </c>
      <c r="G187" s="146" t="e">
        <f>+VLOOKUP(B187,PRESUPUESTO!$A$1:$M$626,12,FALSE)</f>
        <v>#N/A</v>
      </c>
    </row>
    <row r="188" spans="1:7" ht="15.6" hidden="1" thickTop="1" thickBot="1" x14ac:dyDescent="0.35">
      <c r="A188" s="141">
        <v>186</v>
      </c>
      <c r="B188" s="142" t="s">
        <v>1409</v>
      </c>
      <c r="C188" s="143" t="s">
        <v>1240</v>
      </c>
      <c r="D188" s="143">
        <v>1</v>
      </c>
      <c r="E188" s="144">
        <v>2951217</v>
      </c>
      <c r="F188" s="145">
        <v>1918291.05</v>
      </c>
      <c r="G188" s="146" t="e">
        <f>+VLOOKUP(B188,PRESUPUESTO!$A$1:$M$626,12,FALSE)</f>
        <v>#N/A</v>
      </c>
    </row>
    <row r="189" spans="1:7" ht="15.6" hidden="1" thickTop="1" thickBot="1" x14ac:dyDescent="0.35">
      <c r="A189" s="141">
        <v>187</v>
      </c>
      <c r="B189" s="142" t="s">
        <v>1410</v>
      </c>
      <c r="C189" s="143" t="s">
        <v>1240</v>
      </c>
      <c r="D189" s="143">
        <v>1</v>
      </c>
      <c r="E189" s="144">
        <v>163983</v>
      </c>
      <c r="F189" s="145">
        <v>106588.95000000001</v>
      </c>
      <c r="G189" s="146" t="e">
        <f>+VLOOKUP(B189,PRESUPUESTO!$A$1:$M$626,12,FALSE)</f>
        <v>#N/A</v>
      </c>
    </row>
    <row r="190" spans="1:7" ht="15.6" hidden="1" thickTop="1" thickBot="1" x14ac:dyDescent="0.35">
      <c r="A190" s="141">
        <v>188</v>
      </c>
      <c r="B190" s="142" t="s">
        <v>1411</v>
      </c>
      <c r="C190" s="143" t="s">
        <v>1240</v>
      </c>
      <c r="D190" s="143">
        <v>1</v>
      </c>
      <c r="E190" s="144">
        <v>1734865</v>
      </c>
      <c r="F190" s="145">
        <v>1127662.25</v>
      </c>
      <c r="G190" s="146" t="e">
        <f>+VLOOKUP(B190,PRESUPUESTO!$A$1:$M$626,12,FALSE)</f>
        <v>#N/A</v>
      </c>
    </row>
    <row r="191" spans="1:7" ht="15.6" hidden="1" thickTop="1" thickBot="1" x14ac:dyDescent="0.35">
      <c r="A191" s="141">
        <v>189</v>
      </c>
      <c r="B191" s="142" t="s">
        <v>1412</v>
      </c>
      <c r="C191" s="143" t="s">
        <v>1240</v>
      </c>
      <c r="D191" s="143">
        <v>1</v>
      </c>
      <c r="E191" s="144">
        <v>979860</v>
      </c>
      <c r="F191" s="145">
        <v>636909</v>
      </c>
      <c r="G191" s="146" t="e">
        <f>+VLOOKUP(B191,PRESUPUESTO!$A$1:$M$626,12,FALSE)</f>
        <v>#N/A</v>
      </c>
    </row>
    <row r="192" spans="1:7" ht="15.6" hidden="1" thickTop="1" thickBot="1" x14ac:dyDescent="0.35">
      <c r="A192" s="141">
        <v>190</v>
      </c>
      <c r="B192" s="142" t="s">
        <v>1413</v>
      </c>
      <c r="C192" s="143" t="s">
        <v>1240</v>
      </c>
      <c r="D192" s="143">
        <v>1</v>
      </c>
      <c r="E192" s="144">
        <v>738460</v>
      </c>
      <c r="F192" s="145">
        <v>479999</v>
      </c>
      <c r="G192" s="146" t="e">
        <f>+VLOOKUP(B192,PRESUPUESTO!$A$1:$M$626,12,FALSE)</f>
        <v>#N/A</v>
      </c>
    </row>
    <row r="193" spans="1:7" ht="15.6" hidden="1" thickTop="1" thickBot="1" x14ac:dyDescent="0.35">
      <c r="A193" s="141">
        <v>191</v>
      </c>
      <c r="B193" s="142" t="s">
        <v>1414</v>
      </c>
      <c r="C193" s="143" t="s">
        <v>1240</v>
      </c>
      <c r="D193" s="143">
        <v>1</v>
      </c>
      <c r="E193" s="144">
        <v>6931842</v>
      </c>
      <c r="F193" s="145">
        <v>4505697.3000000007</v>
      </c>
      <c r="G193" s="146" t="e">
        <f>+VLOOKUP(B193,PRESUPUESTO!$A$1:$M$626,12,FALSE)</f>
        <v>#N/A</v>
      </c>
    </row>
    <row r="194" spans="1:7" ht="15.6" hidden="1" thickTop="1" thickBot="1" x14ac:dyDescent="0.35">
      <c r="A194" s="141">
        <v>192</v>
      </c>
      <c r="B194" s="142" t="s">
        <v>358</v>
      </c>
      <c r="C194" s="143" t="s">
        <v>1240</v>
      </c>
      <c r="D194" s="143">
        <v>1</v>
      </c>
      <c r="E194" s="144">
        <v>3001255</v>
      </c>
      <c r="F194" s="145">
        <v>1950815.75</v>
      </c>
      <c r="G194" s="146" t="e">
        <f>+VLOOKUP(B194,PRESUPUESTO!$A$1:$M$626,12,FALSE)</f>
        <v>#N/A</v>
      </c>
    </row>
    <row r="195" spans="1:7" ht="15.6" hidden="1" thickTop="1" thickBot="1" x14ac:dyDescent="0.35">
      <c r="A195" s="141">
        <v>193</v>
      </c>
      <c r="B195" s="142" t="s">
        <v>1415</v>
      </c>
      <c r="C195" s="143" t="s">
        <v>1240</v>
      </c>
      <c r="D195" s="143">
        <v>1</v>
      </c>
      <c r="E195" s="144">
        <v>2227558</v>
      </c>
      <c r="F195" s="145">
        <v>1447912.7000000002</v>
      </c>
      <c r="G195" s="146" t="e">
        <f>+VLOOKUP(B195,PRESUPUESTO!$A$1:$M$626,12,FALSE)</f>
        <v>#N/A</v>
      </c>
    </row>
    <row r="196" spans="1:7" ht="15.6" hidden="1" thickTop="1" thickBot="1" x14ac:dyDescent="0.35">
      <c r="A196" s="141">
        <v>194</v>
      </c>
      <c r="B196" s="142" t="s">
        <v>1416</v>
      </c>
      <c r="C196" s="143" t="s">
        <v>1240</v>
      </c>
      <c r="D196" s="143">
        <v>1</v>
      </c>
      <c r="E196" s="144">
        <v>503986</v>
      </c>
      <c r="F196" s="145">
        <v>327590.90000000002</v>
      </c>
      <c r="G196" s="146" t="e">
        <f>+VLOOKUP(B196,PRESUPUESTO!$A$1:$M$626,12,FALSE)</f>
        <v>#N/A</v>
      </c>
    </row>
    <row r="197" spans="1:7" ht="15.6" hidden="1" thickTop="1" thickBot="1" x14ac:dyDescent="0.35">
      <c r="A197" s="141">
        <v>195</v>
      </c>
      <c r="B197" s="142" t="s">
        <v>1417</v>
      </c>
      <c r="C197" s="143" t="s">
        <v>1240</v>
      </c>
      <c r="D197" s="143">
        <v>1</v>
      </c>
      <c r="E197" s="144">
        <v>410591</v>
      </c>
      <c r="F197" s="145">
        <v>266884.15000000002</v>
      </c>
      <c r="G197" s="146" t="e">
        <f>+VLOOKUP(B197,PRESUPUESTO!$A$1:$M$626,12,FALSE)</f>
        <v>#N/A</v>
      </c>
    </row>
    <row r="198" spans="1:7" ht="15.6" hidden="1" thickTop="1" thickBot="1" x14ac:dyDescent="0.35">
      <c r="A198" s="141">
        <v>196</v>
      </c>
      <c r="B198" s="142" t="s">
        <v>1418</v>
      </c>
      <c r="C198" s="143" t="s">
        <v>1240</v>
      </c>
      <c r="D198" s="143">
        <v>1</v>
      </c>
      <c r="E198" s="144">
        <v>2458778</v>
      </c>
      <c r="F198" s="145">
        <v>1598205.7000000002</v>
      </c>
      <c r="G198" s="146" t="e">
        <f>+VLOOKUP(B198,PRESUPUESTO!$A$1:$M$626,12,FALSE)</f>
        <v>#N/A</v>
      </c>
    </row>
    <row r="199" spans="1:7" ht="15.6" hidden="1" thickTop="1" thickBot="1" x14ac:dyDescent="0.35">
      <c r="A199" s="141">
        <v>197</v>
      </c>
      <c r="B199" s="142" t="s">
        <v>1419</v>
      </c>
      <c r="C199" s="143" t="s">
        <v>1240</v>
      </c>
      <c r="D199" s="143">
        <v>1</v>
      </c>
      <c r="E199" s="144">
        <v>2201416</v>
      </c>
      <c r="F199" s="145">
        <v>1430920.4</v>
      </c>
      <c r="G199" s="146" t="e">
        <f>+VLOOKUP(B199,PRESUPUESTO!$A$1:$M$626,12,FALSE)</f>
        <v>#N/A</v>
      </c>
    </row>
    <row r="200" spans="1:7" ht="15.6" hidden="1" thickTop="1" thickBot="1" x14ac:dyDescent="0.35">
      <c r="A200" s="141">
        <v>198</v>
      </c>
      <c r="B200" s="142" t="s">
        <v>1420</v>
      </c>
      <c r="C200" s="143" t="s">
        <v>1240</v>
      </c>
      <c r="D200" s="143">
        <v>1</v>
      </c>
      <c r="E200" s="144">
        <v>2414207</v>
      </c>
      <c r="F200" s="145">
        <v>1569234.55</v>
      </c>
      <c r="G200" s="146" t="e">
        <f>+VLOOKUP(B200,PRESUPUESTO!$A$1:$M$626,12,FALSE)</f>
        <v>#N/A</v>
      </c>
    </row>
    <row r="201" spans="1:7" ht="15.6" hidden="1" thickTop="1" thickBot="1" x14ac:dyDescent="0.35">
      <c r="A201" s="141">
        <v>199</v>
      </c>
      <c r="B201" s="142" t="s">
        <v>1421</v>
      </c>
      <c r="C201" s="143" t="s">
        <v>1240</v>
      </c>
      <c r="D201" s="143">
        <v>1</v>
      </c>
      <c r="E201" s="144">
        <v>2422899</v>
      </c>
      <c r="F201" s="145">
        <v>1574884.35</v>
      </c>
      <c r="G201" s="146" t="e">
        <f>+VLOOKUP(B201,PRESUPUESTO!$A$1:$M$626,12,FALSE)</f>
        <v>#N/A</v>
      </c>
    </row>
    <row r="202" spans="1:7" ht="15.6" hidden="1" thickTop="1" thickBot="1" x14ac:dyDescent="0.35">
      <c r="A202" s="141">
        <v>200</v>
      </c>
      <c r="B202" s="142" t="s">
        <v>1422</v>
      </c>
      <c r="C202" s="143" t="s">
        <v>1240</v>
      </c>
      <c r="D202" s="143">
        <v>1</v>
      </c>
      <c r="E202" s="144">
        <v>211641</v>
      </c>
      <c r="F202" s="145">
        <v>137566.65000000002</v>
      </c>
      <c r="G202" s="146" t="e">
        <f>+VLOOKUP(B202,PRESUPUESTO!$A$1:$M$626,12,FALSE)</f>
        <v>#N/A</v>
      </c>
    </row>
    <row r="203" spans="1:7" ht="15.6" hidden="1" thickTop="1" thickBot="1" x14ac:dyDescent="0.35">
      <c r="A203" s="141">
        <v>201</v>
      </c>
      <c r="B203" s="142" t="s">
        <v>1423</v>
      </c>
      <c r="C203" s="143" t="s">
        <v>1240</v>
      </c>
      <c r="D203" s="143">
        <v>1</v>
      </c>
      <c r="E203" s="144">
        <v>3207153</v>
      </c>
      <c r="F203" s="145">
        <v>2084649.4500000002</v>
      </c>
      <c r="G203" s="146" t="e">
        <f>+VLOOKUP(B203,PRESUPUESTO!$A$1:$M$626,12,FALSE)</f>
        <v>#N/A</v>
      </c>
    </row>
    <row r="204" spans="1:7" ht="15.6" hidden="1" thickTop="1" thickBot="1" x14ac:dyDescent="0.35">
      <c r="A204" s="141">
        <v>202</v>
      </c>
      <c r="B204" s="142" t="s">
        <v>1424</v>
      </c>
      <c r="C204" s="143" t="s">
        <v>1240</v>
      </c>
      <c r="D204" s="143">
        <v>1</v>
      </c>
      <c r="E204" s="144">
        <v>111801</v>
      </c>
      <c r="F204" s="145">
        <v>72670.649999999994</v>
      </c>
      <c r="G204" s="146" t="e">
        <f>+VLOOKUP(B204,PRESUPUESTO!$A$1:$M$626,12,FALSE)</f>
        <v>#N/A</v>
      </c>
    </row>
    <row r="205" spans="1:7" ht="15.6" hidden="1" thickTop="1" thickBot="1" x14ac:dyDescent="0.35">
      <c r="A205" s="141">
        <v>203</v>
      </c>
      <c r="B205" s="142" t="s">
        <v>1425</v>
      </c>
      <c r="C205" s="143" t="s">
        <v>1240</v>
      </c>
      <c r="D205" s="143">
        <v>1</v>
      </c>
      <c r="E205" s="144">
        <v>1053437</v>
      </c>
      <c r="F205" s="145">
        <v>684734.05</v>
      </c>
      <c r="G205" s="146" t="e">
        <f>+VLOOKUP(B205,PRESUPUESTO!$A$1:$M$626,12,FALSE)</f>
        <v>#N/A</v>
      </c>
    </row>
    <row r="206" spans="1:7" ht="15.6" hidden="1" thickTop="1" thickBot="1" x14ac:dyDescent="0.35">
      <c r="A206" s="141">
        <v>204</v>
      </c>
      <c r="B206" s="142" t="s">
        <v>1426</v>
      </c>
      <c r="C206" s="143" t="s">
        <v>1240</v>
      </c>
      <c r="D206" s="143">
        <v>1</v>
      </c>
      <c r="E206" s="144">
        <v>401646</v>
      </c>
      <c r="F206" s="145">
        <v>261069.90000000002</v>
      </c>
      <c r="G206" s="146" t="e">
        <f>+VLOOKUP(B206,PRESUPUESTO!$A$1:$M$626,12,FALSE)</f>
        <v>#N/A</v>
      </c>
    </row>
    <row r="207" spans="1:7" ht="15.6" hidden="1" thickTop="1" thickBot="1" x14ac:dyDescent="0.35">
      <c r="A207" s="141">
        <v>205</v>
      </c>
      <c r="B207" s="142" t="s">
        <v>1427</v>
      </c>
      <c r="C207" s="143" t="s">
        <v>1240</v>
      </c>
      <c r="D207" s="143">
        <v>1</v>
      </c>
      <c r="E207" s="144">
        <v>4501712</v>
      </c>
      <c r="F207" s="145">
        <v>2926112.8</v>
      </c>
      <c r="G207" s="146" t="e">
        <f>+VLOOKUP(B207,PRESUPUESTO!$A$1:$M$626,12,FALSE)</f>
        <v>#N/A</v>
      </c>
    </row>
    <row r="208" spans="1:7" ht="15.6" hidden="1" thickTop="1" thickBot="1" x14ac:dyDescent="0.35">
      <c r="A208" s="141">
        <v>206</v>
      </c>
      <c r="B208" s="142" t="s">
        <v>1428</v>
      </c>
      <c r="C208" s="143" t="s">
        <v>1240</v>
      </c>
      <c r="D208" s="143">
        <v>1</v>
      </c>
      <c r="E208" s="144">
        <v>827782</v>
      </c>
      <c r="F208" s="145">
        <v>538058.30000000005</v>
      </c>
      <c r="G208" s="146" t="e">
        <f>+VLOOKUP(B208,PRESUPUESTO!$A$1:$M$626,12,FALSE)</f>
        <v>#N/A</v>
      </c>
    </row>
    <row r="209" spans="1:7" ht="15.6" hidden="1" thickTop="1" thickBot="1" x14ac:dyDescent="0.35">
      <c r="A209" s="141">
        <v>207</v>
      </c>
      <c r="B209" s="142" t="s">
        <v>1429</v>
      </c>
      <c r="C209" s="143" t="s">
        <v>1240</v>
      </c>
      <c r="D209" s="143">
        <v>1</v>
      </c>
      <c r="E209" s="144">
        <v>2407431</v>
      </c>
      <c r="F209" s="145">
        <v>1564830.15</v>
      </c>
      <c r="G209" s="146" t="e">
        <f>+VLOOKUP(B209,PRESUPUESTO!$A$1:$M$626,12,FALSE)</f>
        <v>#N/A</v>
      </c>
    </row>
    <row r="210" spans="1:7" ht="15.6" hidden="1" thickTop="1" thickBot="1" x14ac:dyDescent="0.35">
      <c r="A210" s="141">
        <v>208</v>
      </c>
      <c r="B210" s="142" t="s">
        <v>1430</v>
      </c>
      <c r="C210" s="143" t="s">
        <v>1240</v>
      </c>
      <c r="D210" s="143">
        <v>1</v>
      </c>
      <c r="E210" s="144">
        <v>1199230</v>
      </c>
      <c r="F210" s="145">
        <v>779499.5</v>
      </c>
      <c r="G210" s="146" t="e">
        <f>+VLOOKUP(B210,PRESUPUESTO!$A$1:$M$626,12,FALSE)</f>
        <v>#N/A</v>
      </c>
    </row>
    <row r="211" spans="1:7" ht="15.6" hidden="1" thickTop="1" thickBot="1" x14ac:dyDescent="0.35">
      <c r="A211" s="141">
        <v>209</v>
      </c>
      <c r="B211" s="142" t="s">
        <v>1431</v>
      </c>
      <c r="C211" s="143" t="s">
        <v>1240</v>
      </c>
      <c r="D211" s="143">
        <v>1</v>
      </c>
      <c r="E211" s="144">
        <v>482132</v>
      </c>
      <c r="F211" s="145">
        <v>313385.80000000005</v>
      </c>
      <c r="G211" s="146" t="e">
        <f>+VLOOKUP(B211,PRESUPUESTO!$A$1:$M$626,12,FALSE)</f>
        <v>#N/A</v>
      </c>
    </row>
    <row r="212" spans="1:7" ht="15.6" hidden="1" thickTop="1" thickBot="1" x14ac:dyDescent="0.35">
      <c r="A212" s="141">
        <v>210</v>
      </c>
      <c r="B212" s="142" t="s">
        <v>1432</v>
      </c>
      <c r="C212" s="143" t="s">
        <v>1240</v>
      </c>
      <c r="D212" s="143">
        <v>1</v>
      </c>
      <c r="E212" s="144">
        <v>943748</v>
      </c>
      <c r="F212" s="145">
        <v>613436.19999999995</v>
      </c>
      <c r="G212" s="146" t="e">
        <f>+VLOOKUP(B212,PRESUPUESTO!$A$1:$M$626,12,FALSE)</f>
        <v>#N/A</v>
      </c>
    </row>
    <row r="213" spans="1:7" ht="15.6" hidden="1" thickTop="1" thickBot="1" x14ac:dyDescent="0.35">
      <c r="A213" s="141">
        <v>211</v>
      </c>
      <c r="B213" s="142" t="s">
        <v>1433</v>
      </c>
      <c r="C213" s="143" t="s">
        <v>1240</v>
      </c>
      <c r="D213" s="143">
        <v>1</v>
      </c>
      <c r="E213" s="144">
        <v>216731</v>
      </c>
      <c r="F213" s="145">
        <v>140875.15000000002</v>
      </c>
      <c r="G213" s="146" t="e">
        <f>+VLOOKUP(B213,PRESUPUESTO!$A$1:$M$626,12,FALSE)</f>
        <v>#N/A</v>
      </c>
    </row>
    <row r="214" spans="1:7" ht="15.6" hidden="1" thickTop="1" thickBot="1" x14ac:dyDescent="0.35">
      <c r="A214" s="141">
        <v>212</v>
      </c>
      <c r="B214" s="142" t="s">
        <v>1434</v>
      </c>
      <c r="C214" s="143" t="s">
        <v>1240</v>
      </c>
      <c r="D214" s="143">
        <v>1</v>
      </c>
      <c r="E214" s="144">
        <v>132168</v>
      </c>
      <c r="F214" s="145">
        <v>85909.200000000012</v>
      </c>
      <c r="G214" s="146" t="e">
        <f>+VLOOKUP(B214,PRESUPUESTO!$A$1:$M$626,12,FALSE)</f>
        <v>#N/A</v>
      </c>
    </row>
    <row r="215" spans="1:7" ht="15.6" hidden="1" thickTop="1" thickBot="1" x14ac:dyDescent="0.35">
      <c r="A215" s="141">
        <v>213</v>
      </c>
      <c r="B215" s="142" t="s">
        <v>1435</v>
      </c>
      <c r="C215" s="143" t="s">
        <v>1240</v>
      </c>
      <c r="D215" s="143">
        <v>1</v>
      </c>
      <c r="E215" s="144">
        <v>891168</v>
      </c>
      <c r="F215" s="145">
        <v>579259.19999999995</v>
      </c>
      <c r="G215" s="146" t="e">
        <f>+VLOOKUP(B215,PRESUPUESTO!$A$1:$M$626,12,FALSE)</f>
        <v>#N/A</v>
      </c>
    </row>
    <row r="216" spans="1:7" ht="15.6" hidden="1" thickTop="1" thickBot="1" x14ac:dyDescent="0.35">
      <c r="A216" s="141">
        <v>214</v>
      </c>
      <c r="B216" s="142" t="s">
        <v>1436</v>
      </c>
      <c r="C216" s="143" t="s">
        <v>1240</v>
      </c>
      <c r="D216" s="143">
        <v>1</v>
      </c>
      <c r="E216" s="144">
        <v>97480</v>
      </c>
      <c r="F216" s="145">
        <v>63362</v>
      </c>
      <c r="G216" s="146" t="e">
        <f>+VLOOKUP(B216,PRESUPUESTO!$A$1:$M$626,12,FALSE)</f>
        <v>#N/A</v>
      </c>
    </row>
    <row r="217" spans="1:7" ht="15.6" hidden="1" thickTop="1" thickBot="1" x14ac:dyDescent="0.35">
      <c r="A217" s="141">
        <v>215</v>
      </c>
      <c r="B217" s="142" t="s">
        <v>1437</v>
      </c>
      <c r="C217" s="143" t="s">
        <v>1240</v>
      </c>
      <c r="D217" s="143">
        <v>1</v>
      </c>
      <c r="E217" s="144">
        <v>221700</v>
      </c>
      <c r="F217" s="145">
        <v>144105</v>
      </c>
      <c r="G217" s="146" t="e">
        <f>+VLOOKUP(B217,PRESUPUESTO!$A$1:$M$626,12,FALSE)</f>
        <v>#N/A</v>
      </c>
    </row>
    <row r="218" spans="1:7" ht="15.6" hidden="1" thickTop="1" thickBot="1" x14ac:dyDescent="0.35">
      <c r="A218" s="141">
        <v>216</v>
      </c>
      <c r="B218" s="142" t="s">
        <v>1438</v>
      </c>
      <c r="C218" s="143" t="s">
        <v>1240</v>
      </c>
      <c r="D218" s="143">
        <v>1</v>
      </c>
      <c r="E218" s="144">
        <v>230227</v>
      </c>
      <c r="F218" s="145">
        <v>149647.54999999999</v>
      </c>
      <c r="G218" s="146" t="e">
        <f>+VLOOKUP(B218,PRESUPUESTO!$A$1:$M$626,12,FALSE)</f>
        <v>#N/A</v>
      </c>
    </row>
    <row r="219" spans="1:7" ht="15.6" hidden="1" thickTop="1" thickBot="1" x14ac:dyDescent="0.35">
      <c r="A219" s="141">
        <v>217</v>
      </c>
      <c r="B219" s="142" t="s">
        <v>1439</v>
      </c>
      <c r="C219" s="143" t="s">
        <v>1240</v>
      </c>
      <c r="D219" s="143">
        <v>1</v>
      </c>
      <c r="E219" s="144">
        <v>656931</v>
      </c>
      <c r="F219" s="145">
        <v>427005.15</v>
      </c>
      <c r="G219" s="146" t="e">
        <f>+VLOOKUP(B219,PRESUPUESTO!$A$1:$M$626,12,FALSE)</f>
        <v>#N/A</v>
      </c>
    </row>
    <row r="220" spans="1:7" ht="15.6" hidden="1" thickTop="1" thickBot="1" x14ac:dyDescent="0.35">
      <c r="A220" s="141">
        <v>218</v>
      </c>
      <c r="B220" s="142" t="s">
        <v>1440</v>
      </c>
      <c r="C220" s="143" t="s">
        <v>1240</v>
      </c>
      <c r="D220" s="143">
        <v>1</v>
      </c>
      <c r="E220" s="144">
        <v>817384</v>
      </c>
      <c r="F220" s="145">
        <v>531299.60000000009</v>
      </c>
      <c r="G220" s="146" t="e">
        <f>+VLOOKUP(B220,PRESUPUESTO!$A$1:$M$626,12,FALSE)</f>
        <v>#N/A</v>
      </c>
    </row>
    <row r="221" spans="1:7" ht="15.6" hidden="1" thickTop="1" thickBot="1" x14ac:dyDescent="0.35">
      <c r="A221" s="141">
        <v>219</v>
      </c>
      <c r="B221" s="142" t="s">
        <v>1441</v>
      </c>
      <c r="C221" s="143" t="s">
        <v>1240</v>
      </c>
      <c r="D221" s="143">
        <v>1</v>
      </c>
      <c r="E221" s="144">
        <v>298814</v>
      </c>
      <c r="F221" s="145">
        <v>194229.1</v>
      </c>
      <c r="G221" s="146" t="e">
        <f>+VLOOKUP(B221,PRESUPUESTO!$A$1:$M$626,12,FALSE)</f>
        <v>#N/A</v>
      </c>
    </row>
    <row r="222" spans="1:7" ht="15.6" hidden="1" thickTop="1" thickBot="1" x14ac:dyDescent="0.35">
      <c r="A222" s="141">
        <v>220</v>
      </c>
      <c r="B222" s="142" t="s">
        <v>1442</v>
      </c>
      <c r="C222" s="143" t="s">
        <v>1240</v>
      </c>
      <c r="D222" s="143">
        <v>1</v>
      </c>
      <c r="E222" s="144">
        <v>225234</v>
      </c>
      <c r="F222" s="145">
        <v>146402.1</v>
      </c>
      <c r="G222" s="146" t="e">
        <f>+VLOOKUP(B222,PRESUPUESTO!$A$1:$M$626,12,FALSE)</f>
        <v>#N/A</v>
      </c>
    </row>
    <row r="223" spans="1:7" ht="15.6" hidden="1" thickTop="1" thickBot="1" x14ac:dyDescent="0.35">
      <c r="A223" s="141">
        <v>221</v>
      </c>
      <c r="B223" s="142" t="s">
        <v>1443</v>
      </c>
      <c r="C223" s="143" t="s">
        <v>1240</v>
      </c>
      <c r="D223" s="143">
        <v>1</v>
      </c>
      <c r="E223" s="144">
        <v>78781</v>
      </c>
      <c r="F223" s="145">
        <v>51207.65</v>
      </c>
      <c r="G223" s="146" t="e">
        <f>+VLOOKUP(B223,PRESUPUESTO!$A$1:$M$626,12,FALSE)</f>
        <v>#N/A</v>
      </c>
    </row>
    <row r="224" spans="1:7" ht="15.6" hidden="1" thickTop="1" thickBot="1" x14ac:dyDescent="0.35">
      <c r="A224" s="141">
        <v>222</v>
      </c>
      <c r="B224" s="142" t="s">
        <v>1444</v>
      </c>
      <c r="C224" s="143" t="s">
        <v>1240</v>
      </c>
      <c r="D224" s="143">
        <v>1</v>
      </c>
      <c r="E224" s="144">
        <v>373017</v>
      </c>
      <c r="F224" s="145">
        <v>242461.05</v>
      </c>
      <c r="G224" s="146" t="e">
        <f>+VLOOKUP(B224,PRESUPUESTO!$A$1:$M$626,12,FALSE)</f>
        <v>#N/A</v>
      </c>
    </row>
    <row r="225" spans="1:7" ht="15.6" hidden="1" thickTop="1" thickBot="1" x14ac:dyDescent="0.35">
      <c r="A225" s="141">
        <v>223</v>
      </c>
      <c r="B225" s="142" t="s">
        <v>1445</v>
      </c>
      <c r="C225" s="143" t="s">
        <v>1240</v>
      </c>
      <c r="D225" s="143">
        <v>1</v>
      </c>
      <c r="E225" s="144">
        <v>295386</v>
      </c>
      <c r="F225" s="145">
        <v>192000.90000000002</v>
      </c>
      <c r="G225" s="146" t="e">
        <f>+VLOOKUP(B225,PRESUPUESTO!$A$1:$M$626,12,FALSE)</f>
        <v>#N/A</v>
      </c>
    </row>
    <row r="226" spans="1:7" ht="15.6" hidden="1" thickTop="1" thickBot="1" x14ac:dyDescent="0.35">
      <c r="A226" s="141">
        <v>224</v>
      </c>
      <c r="B226" s="142" t="s">
        <v>1446</v>
      </c>
      <c r="C226" s="143" t="s">
        <v>1240</v>
      </c>
      <c r="D226" s="143">
        <v>1</v>
      </c>
      <c r="E226" s="144">
        <v>936864</v>
      </c>
      <c r="F226" s="145">
        <v>608961.60000000009</v>
      </c>
      <c r="G226" s="146" t="e">
        <f>+VLOOKUP(B226,PRESUPUESTO!$A$1:$M$626,12,FALSE)</f>
        <v>#N/A</v>
      </c>
    </row>
    <row r="227" spans="1:7" ht="15.6" hidden="1" thickTop="1" thickBot="1" x14ac:dyDescent="0.35">
      <c r="A227" s="141">
        <v>225</v>
      </c>
      <c r="B227" s="142" t="s">
        <v>1447</v>
      </c>
      <c r="C227" s="143" t="s">
        <v>1240</v>
      </c>
      <c r="D227" s="143">
        <v>1</v>
      </c>
      <c r="E227" s="144">
        <v>605566</v>
      </c>
      <c r="F227" s="145">
        <v>393617.9</v>
      </c>
      <c r="G227" s="146" t="e">
        <f>+VLOOKUP(B227,PRESUPUESTO!$A$1:$M$626,12,FALSE)</f>
        <v>#N/A</v>
      </c>
    </row>
    <row r="228" spans="1:7" ht="15.6" hidden="1" thickTop="1" thickBot="1" x14ac:dyDescent="0.35">
      <c r="A228" s="141">
        <v>226</v>
      </c>
      <c r="B228" s="142" t="s">
        <v>1448</v>
      </c>
      <c r="C228" s="143" t="s">
        <v>1240</v>
      </c>
      <c r="D228" s="143">
        <v>1</v>
      </c>
      <c r="E228" s="144">
        <v>489322</v>
      </c>
      <c r="F228" s="145">
        <v>318059.30000000005</v>
      </c>
      <c r="G228" s="146" t="e">
        <f>+VLOOKUP(B228,PRESUPUESTO!$A$1:$M$626,12,FALSE)</f>
        <v>#N/A</v>
      </c>
    </row>
    <row r="229" spans="1:7" ht="15.6" hidden="1" thickTop="1" thickBot="1" x14ac:dyDescent="0.35">
      <c r="A229" s="141">
        <v>227</v>
      </c>
      <c r="B229" s="142" t="s">
        <v>1449</v>
      </c>
      <c r="C229" s="143" t="s">
        <v>1240</v>
      </c>
      <c r="D229" s="143">
        <v>1</v>
      </c>
      <c r="E229" s="144">
        <v>324717</v>
      </c>
      <c r="F229" s="145">
        <v>211066.05</v>
      </c>
      <c r="G229" s="146" t="e">
        <f>+VLOOKUP(B229,PRESUPUESTO!$A$1:$M$626,12,FALSE)</f>
        <v>#N/A</v>
      </c>
    </row>
    <row r="230" spans="1:7" ht="15.6" hidden="1" thickTop="1" thickBot="1" x14ac:dyDescent="0.35">
      <c r="A230" s="141">
        <v>228</v>
      </c>
      <c r="B230" s="142" t="s">
        <v>1450</v>
      </c>
      <c r="C230" s="143" t="s">
        <v>1240</v>
      </c>
      <c r="D230" s="143">
        <v>1</v>
      </c>
      <c r="E230" s="144">
        <v>585381</v>
      </c>
      <c r="F230" s="145">
        <v>380497.65</v>
      </c>
      <c r="G230" s="146" t="e">
        <f>+VLOOKUP(B230,PRESUPUESTO!$A$1:$M$626,12,FALSE)</f>
        <v>#N/A</v>
      </c>
    </row>
    <row r="231" spans="1:7" ht="15.6" hidden="1" thickTop="1" thickBot="1" x14ac:dyDescent="0.35">
      <c r="A231" s="141">
        <v>229</v>
      </c>
      <c r="B231" s="142" t="s">
        <v>1451</v>
      </c>
      <c r="C231" s="143" t="s">
        <v>1240</v>
      </c>
      <c r="D231" s="143">
        <v>1</v>
      </c>
      <c r="E231" s="144">
        <v>304155</v>
      </c>
      <c r="F231" s="145">
        <v>197700.75</v>
      </c>
      <c r="G231" s="146" t="e">
        <f>+VLOOKUP(B231,PRESUPUESTO!$A$1:$M$626,12,FALSE)</f>
        <v>#N/A</v>
      </c>
    </row>
    <row r="232" spans="1:7" ht="15.6" hidden="1" thickTop="1" thickBot="1" x14ac:dyDescent="0.35">
      <c r="A232" s="141">
        <v>230</v>
      </c>
      <c r="B232" s="142" t="s">
        <v>1452</v>
      </c>
      <c r="C232" s="143" t="s">
        <v>1240</v>
      </c>
      <c r="D232" s="143">
        <v>1</v>
      </c>
      <c r="E232" s="144">
        <v>286434</v>
      </c>
      <c r="F232" s="145">
        <v>186182.1</v>
      </c>
      <c r="G232" s="146" t="e">
        <f>+VLOOKUP(B232,PRESUPUESTO!$A$1:$M$626,12,FALSE)</f>
        <v>#N/A</v>
      </c>
    </row>
    <row r="233" spans="1:7" ht="15.6" hidden="1" thickTop="1" thickBot="1" x14ac:dyDescent="0.35">
      <c r="A233" s="141">
        <v>231</v>
      </c>
      <c r="B233" s="142" t="s">
        <v>1005</v>
      </c>
      <c r="C233" s="143" t="s">
        <v>1240</v>
      </c>
      <c r="D233" s="143">
        <v>1</v>
      </c>
      <c r="E233" s="144">
        <v>183704</v>
      </c>
      <c r="F233" s="145">
        <v>119407.6</v>
      </c>
      <c r="G233" s="146" t="e">
        <f>+VLOOKUP(B233,PRESUPUESTO!$A$1:$M$626,12,FALSE)</f>
        <v>#N/A</v>
      </c>
    </row>
    <row r="234" spans="1:7" ht="15.6" hidden="1" thickTop="1" thickBot="1" x14ac:dyDescent="0.35">
      <c r="A234" s="141">
        <v>232</v>
      </c>
      <c r="B234" s="142" t="s">
        <v>1453</v>
      </c>
      <c r="C234" s="143" t="s">
        <v>1240</v>
      </c>
      <c r="D234" s="143">
        <v>1</v>
      </c>
      <c r="E234" s="144">
        <v>644467</v>
      </c>
      <c r="F234" s="145">
        <v>418903.55000000005</v>
      </c>
      <c r="G234" s="146" t="e">
        <f>+VLOOKUP(B234,PRESUPUESTO!$A$1:$M$626,12,FALSE)</f>
        <v>#N/A</v>
      </c>
    </row>
    <row r="235" spans="1:7" ht="15.6" hidden="1" thickTop="1" thickBot="1" x14ac:dyDescent="0.35">
      <c r="A235" s="141">
        <v>233</v>
      </c>
      <c r="B235" s="142" t="s">
        <v>1454</v>
      </c>
      <c r="C235" s="143" t="s">
        <v>1240</v>
      </c>
      <c r="D235" s="143">
        <v>1</v>
      </c>
      <c r="E235" s="144">
        <v>5071550</v>
      </c>
      <c r="F235" s="145">
        <v>3296507.5</v>
      </c>
      <c r="G235" s="146" t="e">
        <f>+VLOOKUP(B235,PRESUPUESTO!$A$1:$M$626,12,FALSE)</f>
        <v>#N/A</v>
      </c>
    </row>
    <row r="236" spans="1:7" ht="15.6" hidden="1" thickTop="1" thickBot="1" x14ac:dyDescent="0.35">
      <c r="A236" s="141">
        <v>234</v>
      </c>
      <c r="B236" s="142" t="s">
        <v>1455</v>
      </c>
      <c r="C236" s="143" t="s">
        <v>1240</v>
      </c>
      <c r="D236" s="143">
        <v>1</v>
      </c>
      <c r="E236" s="144">
        <v>7776103</v>
      </c>
      <c r="F236" s="145">
        <v>5054466.95</v>
      </c>
      <c r="G236" s="146" t="e">
        <f>+VLOOKUP(B236,PRESUPUESTO!$A$1:$M$626,12,FALSE)</f>
        <v>#N/A</v>
      </c>
    </row>
    <row r="237" spans="1:7" ht="15.6" hidden="1" thickTop="1" thickBot="1" x14ac:dyDescent="0.35">
      <c r="A237" s="141">
        <v>235</v>
      </c>
      <c r="B237" s="142" t="s">
        <v>1456</v>
      </c>
      <c r="C237" s="143" t="s">
        <v>1240</v>
      </c>
      <c r="D237" s="143">
        <v>1</v>
      </c>
      <c r="E237" s="144">
        <v>9584234</v>
      </c>
      <c r="F237" s="145">
        <v>6229752.0999999996</v>
      </c>
      <c r="G237" s="146" t="e">
        <f>+VLOOKUP(B237,PRESUPUESTO!$A$1:$M$626,12,FALSE)</f>
        <v>#N/A</v>
      </c>
    </row>
    <row r="238" spans="1:7" ht="15.6" hidden="1" thickTop="1" thickBot="1" x14ac:dyDescent="0.35">
      <c r="A238" s="141">
        <v>236</v>
      </c>
      <c r="B238" s="142" t="s">
        <v>1457</v>
      </c>
      <c r="C238" s="143" t="s">
        <v>1240</v>
      </c>
      <c r="D238" s="143">
        <v>1</v>
      </c>
      <c r="E238" s="144">
        <v>2051402</v>
      </c>
      <c r="F238" s="145">
        <v>1333411.3</v>
      </c>
      <c r="G238" s="146" t="e">
        <f>+VLOOKUP(B238,PRESUPUESTO!$A$1:$M$626,12,FALSE)</f>
        <v>#N/A</v>
      </c>
    </row>
    <row r="239" spans="1:7" ht="15.6" hidden="1" thickTop="1" thickBot="1" x14ac:dyDescent="0.35">
      <c r="A239" s="141">
        <v>237</v>
      </c>
      <c r="B239" s="142" t="s">
        <v>1458</v>
      </c>
      <c r="C239" s="143" t="s">
        <v>1240</v>
      </c>
      <c r="D239" s="143">
        <v>1</v>
      </c>
      <c r="E239" s="144">
        <v>101465</v>
      </c>
      <c r="F239" s="145">
        <v>65952.25</v>
      </c>
      <c r="G239" s="146" t="e">
        <f>+VLOOKUP(B239,PRESUPUESTO!$A$1:$M$626,12,FALSE)</f>
        <v>#N/A</v>
      </c>
    </row>
    <row r="240" spans="1:7" ht="15.6" hidden="1" thickTop="1" thickBot="1" x14ac:dyDescent="0.35">
      <c r="A240" s="141">
        <v>238</v>
      </c>
      <c r="B240" s="142" t="s">
        <v>1459</v>
      </c>
      <c r="C240" s="143" t="s">
        <v>1240</v>
      </c>
      <c r="D240" s="143">
        <v>1</v>
      </c>
      <c r="E240" s="144">
        <v>42830</v>
      </c>
      <c r="F240" s="145">
        <v>27839.5</v>
      </c>
      <c r="G240" s="146" t="e">
        <f>+VLOOKUP(B240,PRESUPUESTO!$A$1:$M$626,12,FALSE)</f>
        <v>#N/A</v>
      </c>
    </row>
    <row r="241" spans="1:7" ht="15.6" hidden="1" thickTop="1" thickBot="1" x14ac:dyDescent="0.35">
      <c r="A241" s="141">
        <v>239</v>
      </c>
      <c r="B241" s="142" t="s">
        <v>1460</v>
      </c>
      <c r="C241" s="143" t="s">
        <v>1240</v>
      </c>
      <c r="D241" s="143">
        <v>1</v>
      </c>
      <c r="E241" s="144">
        <v>86743</v>
      </c>
      <c r="F241" s="145">
        <v>56382.95</v>
      </c>
      <c r="G241" s="146" t="e">
        <f>+VLOOKUP(B241,PRESUPUESTO!$A$1:$M$626,12,FALSE)</f>
        <v>#N/A</v>
      </c>
    </row>
    <row r="242" spans="1:7" ht="15.6" hidden="1" thickTop="1" thickBot="1" x14ac:dyDescent="0.35">
      <c r="A242" s="141">
        <v>240</v>
      </c>
      <c r="B242" s="142" t="s">
        <v>1461</v>
      </c>
      <c r="C242" s="143" t="s">
        <v>1240</v>
      </c>
      <c r="D242" s="143">
        <v>1</v>
      </c>
      <c r="E242" s="144">
        <v>58075</v>
      </c>
      <c r="F242" s="145">
        <v>37748.75</v>
      </c>
      <c r="G242" s="146" t="e">
        <f>+VLOOKUP(B242,PRESUPUESTO!$A$1:$M$626,12,FALSE)</f>
        <v>#N/A</v>
      </c>
    </row>
    <row r="243" spans="1:7" ht="15.6" hidden="1" thickTop="1" thickBot="1" x14ac:dyDescent="0.35">
      <c r="A243" s="141">
        <v>241</v>
      </c>
      <c r="B243" s="142" t="s">
        <v>1462</v>
      </c>
      <c r="C243" s="143" t="s">
        <v>1240</v>
      </c>
      <c r="D243" s="143">
        <v>1</v>
      </c>
      <c r="E243" s="144">
        <v>91762</v>
      </c>
      <c r="F243" s="145">
        <v>59645.3</v>
      </c>
      <c r="G243" s="146" t="e">
        <f>+VLOOKUP(B243,PRESUPUESTO!$A$1:$M$626,12,FALSE)</f>
        <v>#N/A</v>
      </c>
    </row>
    <row r="244" spans="1:7" ht="15.6" hidden="1" thickTop="1" thickBot="1" x14ac:dyDescent="0.35">
      <c r="A244" s="141">
        <v>242</v>
      </c>
      <c r="B244" s="142" t="s">
        <v>1463</v>
      </c>
      <c r="C244" s="143" t="s">
        <v>1240</v>
      </c>
      <c r="D244" s="143">
        <v>1</v>
      </c>
      <c r="E244" s="144">
        <v>79328</v>
      </c>
      <c r="F244" s="145">
        <v>51563.199999999997</v>
      </c>
      <c r="G244" s="146" t="e">
        <f>+VLOOKUP(B244,PRESUPUESTO!$A$1:$M$626,12,FALSE)</f>
        <v>#N/A</v>
      </c>
    </row>
    <row r="245" spans="1:7" ht="15.6" hidden="1" thickTop="1" thickBot="1" x14ac:dyDescent="0.35">
      <c r="A245" s="141">
        <v>243</v>
      </c>
      <c r="B245" s="142" t="s">
        <v>1464</v>
      </c>
      <c r="C245" s="143" t="s">
        <v>1240</v>
      </c>
      <c r="D245" s="143">
        <v>1</v>
      </c>
      <c r="E245" s="144">
        <v>278210</v>
      </c>
      <c r="F245" s="145">
        <v>180836.5</v>
      </c>
      <c r="G245" s="146" t="e">
        <f>+VLOOKUP(B245,PRESUPUESTO!$A$1:$M$626,12,FALSE)</f>
        <v>#N/A</v>
      </c>
    </row>
    <row r="246" spans="1:7" ht="15.6" hidden="1" thickTop="1" thickBot="1" x14ac:dyDescent="0.35">
      <c r="A246" s="141">
        <v>244</v>
      </c>
      <c r="B246" s="142" t="s">
        <v>1465</v>
      </c>
      <c r="C246" s="143" t="s">
        <v>1240</v>
      </c>
      <c r="D246" s="143">
        <v>1</v>
      </c>
      <c r="E246" s="144">
        <v>364749</v>
      </c>
      <c r="F246" s="145">
        <v>237086.85</v>
      </c>
      <c r="G246" s="146" t="e">
        <f>+VLOOKUP(B246,PRESUPUESTO!$A$1:$M$626,12,FALSE)</f>
        <v>#N/A</v>
      </c>
    </row>
    <row r="247" spans="1:7" ht="15.6" hidden="1" thickTop="1" thickBot="1" x14ac:dyDescent="0.35">
      <c r="A247" s="141">
        <v>245</v>
      </c>
      <c r="B247" s="142" t="s">
        <v>441</v>
      </c>
      <c r="C247" s="143" t="s">
        <v>1240</v>
      </c>
      <c r="D247" s="143">
        <v>1</v>
      </c>
      <c r="E247" s="144">
        <v>95650</v>
      </c>
      <c r="F247" s="145">
        <v>62172.5</v>
      </c>
      <c r="G247" s="146" t="e">
        <f>+VLOOKUP(B247,PRESUPUESTO!$A$1:$M$626,12,FALSE)</f>
        <v>#N/A</v>
      </c>
    </row>
    <row r="248" spans="1:7" ht="15.6" hidden="1" thickTop="1" thickBot="1" x14ac:dyDescent="0.35">
      <c r="A248" s="141">
        <v>246</v>
      </c>
      <c r="B248" s="142" t="s">
        <v>1466</v>
      </c>
      <c r="C248" s="143" t="s">
        <v>1240</v>
      </c>
      <c r="D248" s="143">
        <v>1</v>
      </c>
      <c r="E248" s="144">
        <v>1905045</v>
      </c>
      <c r="F248" s="145">
        <v>1238279.25</v>
      </c>
      <c r="G248" s="146" t="e">
        <f>+VLOOKUP(B248,PRESUPUESTO!$A$1:$M$626,12,FALSE)</f>
        <v>#N/A</v>
      </c>
    </row>
    <row r="249" spans="1:7" ht="15.6" hidden="1" thickTop="1" thickBot="1" x14ac:dyDescent="0.35">
      <c r="A249" s="141">
        <v>247</v>
      </c>
      <c r="B249" s="142" t="s">
        <v>1467</v>
      </c>
      <c r="C249" s="143" t="s">
        <v>1240</v>
      </c>
      <c r="D249" s="143">
        <v>1</v>
      </c>
      <c r="E249" s="144">
        <v>881457</v>
      </c>
      <c r="F249" s="145">
        <v>572947.05000000005</v>
      </c>
      <c r="G249" s="146" t="e">
        <f>+VLOOKUP(B249,PRESUPUESTO!$A$1:$M$626,12,FALSE)</f>
        <v>#N/A</v>
      </c>
    </row>
    <row r="250" spans="1:7" ht="15.6" hidden="1" thickTop="1" thickBot="1" x14ac:dyDescent="0.35">
      <c r="A250" s="141">
        <v>248</v>
      </c>
      <c r="B250" s="142" t="s">
        <v>1468</v>
      </c>
      <c r="C250" s="143" t="s">
        <v>1240</v>
      </c>
      <c r="D250" s="143">
        <v>1</v>
      </c>
      <c r="E250" s="144">
        <v>331754</v>
      </c>
      <c r="F250" s="145">
        <v>215640.1</v>
      </c>
      <c r="G250" s="146" t="e">
        <f>+VLOOKUP(B250,PRESUPUESTO!$A$1:$M$626,12,FALSE)</f>
        <v>#N/A</v>
      </c>
    </row>
    <row r="251" spans="1:7" ht="15.6" hidden="1" thickTop="1" thickBot="1" x14ac:dyDescent="0.35">
      <c r="A251" s="141">
        <v>249</v>
      </c>
      <c r="B251" s="142" t="s">
        <v>1469</v>
      </c>
      <c r="C251" s="143" t="s">
        <v>1240</v>
      </c>
      <c r="D251" s="143">
        <v>1</v>
      </c>
      <c r="E251" s="144">
        <v>491039</v>
      </c>
      <c r="F251" s="145">
        <v>319175.34999999998</v>
      </c>
      <c r="G251" s="146" t="e">
        <f>+VLOOKUP(B251,PRESUPUESTO!$A$1:$M$626,12,FALSE)</f>
        <v>#N/A</v>
      </c>
    </row>
    <row r="252" spans="1:7" ht="15.6" hidden="1" thickTop="1" thickBot="1" x14ac:dyDescent="0.35">
      <c r="A252" s="141">
        <v>250</v>
      </c>
      <c r="B252" s="142" t="s">
        <v>1470</v>
      </c>
      <c r="C252" s="143" t="s">
        <v>1240</v>
      </c>
      <c r="D252" s="143">
        <v>1</v>
      </c>
      <c r="E252" s="144">
        <v>29532</v>
      </c>
      <c r="F252" s="145">
        <v>19195.800000000003</v>
      </c>
      <c r="G252" s="146" t="e">
        <f>+VLOOKUP(B252,PRESUPUESTO!$A$1:$M$626,12,FALSE)</f>
        <v>#N/A</v>
      </c>
    </row>
    <row r="253" spans="1:7" ht="15.6" hidden="1" thickTop="1" thickBot="1" x14ac:dyDescent="0.35">
      <c r="A253" s="141">
        <v>251</v>
      </c>
      <c r="B253" s="142" t="s">
        <v>1471</v>
      </c>
      <c r="C253" s="143" t="s">
        <v>1240</v>
      </c>
      <c r="D253" s="143">
        <v>1</v>
      </c>
      <c r="E253" s="144">
        <v>7099</v>
      </c>
      <c r="F253" s="145">
        <v>4614.3500000000004</v>
      </c>
      <c r="G253" s="146" t="e">
        <f>+VLOOKUP(B253,PRESUPUESTO!$A$1:$M$626,12,FALSE)</f>
        <v>#N/A</v>
      </c>
    </row>
    <row r="254" spans="1:7" ht="15.6" hidden="1" thickTop="1" thickBot="1" x14ac:dyDescent="0.35">
      <c r="A254" s="141">
        <v>252</v>
      </c>
      <c r="B254" s="142" t="s">
        <v>1472</v>
      </c>
      <c r="C254" s="143" t="s">
        <v>1240</v>
      </c>
      <c r="D254" s="143">
        <v>1</v>
      </c>
      <c r="E254" s="144">
        <v>24847</v>
      </c>
      <c r="F254" s="145">
        <v>16150.550000000001</v>
      </c>
      <c r="G254" s="146" t="e">
        <f>+VLOOKUP(B254,PRESUPUESTO!$A$1:$M$626,12,FALSE)</f>
        <v>#N/A</v>
      </c>
    </row>
    <row r="255" spans="1:7" ht="15.6" hidden="1" thickTop="1" thickBot="1" x14ac:dyDescent="0.35">
      <c r="A255" s="141">
        <v>253</v>
      </c>
      <c r="B255" s="142" t="s">
        <v>1473</v>
      </c>
      <c r="C255" s="143" t="s">
        <v>1240</v>
      </c>
      <c r="D255" s="143">
        <v>1</v>
      </c>
      <c r="E255" s="144">
        <v>37495</v>
      </c>
      <c r="F255" s="145">
        <v>24371.75</v>
      </c>
      <c r="G255" s="146" t="e">
        <f>+VLOOKUP(B255,PRESUPUESTO!$A$1:$M$626,12,FALSE)</f>
        <v>#N/A</v>
      </c>
    </row>
    <row r="256" spans="1:7" ht="15.6" hidden="1" thickTop="1" thickBot="1" x14ac:dyDescent="0.35">
      <c r="A256" s="141">
        <v>254</v>
      </c>
      <c r="B256" s="142" t="s">
        <v>1474</v>
      </c>
      <c r="C256" s="143" t="s">
        <v>1240</v>
      </c>
      <c r="D256" s="143">
        <v>1</v>
      </c>
      <c r="E256" s="144">
        <v>56088</v>
      </c>
      <c r="F256" s="145">
        <v>36457.199999999997</v>
      </c>
      <c r="G256" s="146" t="e">
        <f>+VLOOKUP(B256,PRESUPUESTO!$A$1:$M$626,12,FALSE)</f>
        <v>#N/A</v>
      </c>
    </row>
    <row r="257" spans="1:7" ht="15.6" hidden="1" thickTop="1" thickBot="1" x14ac:dyDescent="0.35">
      <c r="A257" s="141">
        <v>255</v>
      </c>
      <c r="B257" s="142" t="s">
        <v>1475</v>
      </c>
      <c r="C257" s="143" t="s">
        <v>1240</v>
      </c>
      <c r="D257" s="143">
        <v>1</v>
      </c>
      <c r="E257" s="144">
        <v>48387</v>
      </c>
      <c r="F257" s="145">
        <v>31451.55</v>
      </c>
      <c r="G257" s="146" t="e">
        <f>+VLOOKUP(B257,PRESUPUESTO!$A$1:$M$626,12,FALSE)</f>
        <v>#N/A</v>
      </c>
    </row>
    <row r="258" spans="1:7" ht="15.6" hidden="1" thickTop="1" thickBot="1" x14ac:dyDescent="0.35">
      <c r="A258" s="141">
        <v>256</v>
      </c>
      <c r="B258" s="142" t="s">
        <v>1476</v>
      </c>
      <c r="C258" s="143" t="s">
        <v>1240</v>
      </c>
      <c r="D258" s="143">
        <v>1</v>
      </c>
      <c r="E258" s="144">
        <v>2601679</v>
      </c>
      <c r="F258" s="145">
        <v>1691091.35</v>
      </c>
      <c r="G258" s="146" t="e">
        <f>+VLOOKUP(B258,PRESUPUESTO!$A$1:$M$626,12,FALSE)</f>
        <v>#N/A</v>
      </c>
    </row>
    <row r="259" spans="1:7" ht="15.6" hidden="1" thickTop="1" thickBot="1" x14ac:dyDescent="0.35">
      <c r="A259" s="141">
        <v>257</v>
      </c>
      <c r="B259" s="142" t="s">
        <v>1477</v>
      </c>
      <c r="C259" s="143" t="s">
        <v>1240</v>
      </c>
      <c r="D259" s="143">
        <v>1</v>
      </c>
      <c r="E259" s="144">
        <v>2601679</v>
      </c>
      <c r="F259" s="145">
        <v>1691091.35</v>
      </c>
      <c r="G259" s="146" t="e">
        <f>+VLOOKUP(B259,PRESUPUESTO!$A$1:$M$626,12,FALSE)</f>
        <v>#N/A</v>
      </c>
    </row>
    <row r="260" spans="1:7" ht="15.6" hidden="1" thickTop="1" thickBot="1" x14ac:dyDescent="0.35">
      <c r="A260" s="141">
        <v>258</v>
      </c>
      <c r="B260" s="142" t="s">
        <v>1478</v>
      </c>
      <c r="C260" s="143" t="s">
        <v>1240</v>
      </c>
      <c r="D260" s="143">
        <v>1</v>
      </c>
      <c r="E260" s="144">
        <v>201469</v>
      </c>
      <c r="F260" s="145">
        <v>130954.85</v>
      </c>
      <c r="G260" s="146" t="e">
        <f>+VLOOKUP(B260,PRESUPUESTO!$A$1:$M$626,12,FALSE)</f>
        <v>#N/A</v>
      </c>
    </row>
    <row r="261" spans="1:7" ht="15.6" hidden="1" thickTop="1" thickBot="1" x14ac:dyDescent="0.35">
      <c r="A261" s="141">
        <v>259</v>
      </c>
      <c r="B261" s="142" t="s">
        <v>1479</v>
      </c>
      <c r="C261" s="143" t="s">
        <v>1240</v>
      </c>
      <c r="D261" s="143">
        <v>1</v>
      </c>
      <c r="E261" s="144">
        <v>592538</v>
      </c>
      <c r="F261" s="145">
        <v>385149.7</v>
      </c>
      <c r="G261" s="146" t="e">
        <f>+VLOOKUP(B261,PRESUPUESTO!$A$1:$M$626,12,FALSE)</f>
        <v>#N/A</v>
      </c>
    </row>
    <row r="262" spans="1:7" ht="15.6" hidden="1" thickTop="1" thickBot="1" x14ac:dyDescent="0.35">
      <c r="A262" s="141">
        <v>260</v>
      </c>
      <c r="B262" s="142" t="s">
        <v>1480</v>
      </c>
      <c r="C262" s="143" t="s">
        <v>1240</v>
      </c>
      <c r="D262" s="143">
        <v>1</v>
      </c>
      <c r="E262" s="144">
        <v>721896</v>
      </c>
      <c r="F262" s="145">
        <v>469232.4</v>
      </c>
      <c r="G262" s="146" t="e">
        <f>+VLOOKUP(B262,PRESUPUESTO!$A$1:$M$626,12,FALSE)</f>
        <v>#N/A</v>
      </c>
    </row>
    <row r="263" spans="1:7" ht="15.6" hidden="1" thickTop="1" thickBot="1" x14ac:dyDescent="0.35">
      <c r="A263" s="141">
        <v>261</v>
      </c>
      <c r="B263" s="142" t="s">
        <v>1481</v>
      </c>
      <c r="C263" s="143" t="s">
        <v>1240</v>
      </c>
      <c r="D263" s="143">
        <v>1</v>
      </c>
      <c r="E263" s="144">
        <v>5925</v>
      </c>
      <c r="F263" s="145">
        <v>3851.25</v>
      </c>
      <c r="G263" s="146" t="e">
        <f>+VLOOKUP(B263,PRESUPUESTO!$A$1:$M$626,12,FALSE)</f>
        <v>#N/A</v>
      </c>
    </row>
    <row r="264" spans="1:7" ht="15.6" hidden="1" thickTop="1" thickBot="1" x14ac:dyDescent="0.35">
      <c r="A264" s="141">
        <v>262</v>
      </c>
      <c r="B264" s="142" t="s">
        <v>1482</v>
      </c>
      <c r="C264" s="143" t="s">
        <v>1240</v>
      </c>
      <c r="D264" s="143">
        <v>1</v>
      </c>
      <c r="E264" s="144">
        <v>7160</v>
      </c>
      <c r="F264" s="145">
        <v>4654</v>
      </c>
      <c r="G264" s="146" t="e">
        <f>+VLOOKUP(B264,PRESUPUESTO!$A$1:$M$626,12,FALSE)</f>
        <v>#N/A</v>
      </c>
    </row>
    <row r="265" spans="1:7" ht="15.6" hidden="1" thickTop="1" thickBot="1" x14ac:dyDescent="0.35">
      <c r="A265" s="141">
        <v>263</v>
      </c>
      <c r="B265" s="142" t="s">
        <v>1483</v>
      </c>
      <c r="C265" s="143" t="s">
        <v>1240</v>
      </c>
      <c r="D265" s="143">
        <v>1</v>
      </c>
      <c r="E265" s="144">
        <v>186387</v>
      </c>
      <c r="F265" s="145">
        <v>121151.55</v>
      </c>
      <c r="G265" s="146" t="e">
        <f>+VLOOKUP(B265,PRESUPUESTO!$A$1:$M$626,12,FALSE)</f>
        <v>#N/A</v>
      </c>
    </row>
    <row r="266" spans="1:7" ht="15.6" hidden="1" thickTop="1" thickBot="1" x14ac:dyDescent="0.35">
      <c r="A266" s="141">
        <v>264</v>
      </c>
      <c r="B266" s="142" t="s">
        <v>1484</v>
      </c>
      <c r="C266" s="143" t="s">
        <v>1240</v>
      </c>
      <c r="D266" s="143">
        <v>1</v>
      </c>
      <c r="E266" s="144">
        <v>288707</v>
      </c>
      <c r="F266" s="145">
        <v>187659.55</v>
      </c>
      <c r="G266" s="146" t="e">
        <f>+VLOOKUP(B266,PRESUPUESTO!$A$1:$M$626,12,FALSE)</f>
        <v>#N/A</v>
      </c>
    </row>
    <row r="267" spans="1:7" ht="15.6" hidden="1" thickTop="1" thickBot="1" x14ac:dyDescent="0.35">
      <c r="A267" s="141">
        <v>265</v>
      </c>
      <c r="B267" s="142" t="s">
        <v>1485</v>
      </c>
      <c r="C267" s="143" t="s">
        <v>1240</v>
      </c>
      <c r="D267" s="143">
        <v>1</v>
      </c>
      <c r="E267" s="144">
        <v>303880</v>
      </c>
      <c r="F267" s="145">
        <v>197522</v>
      </c>
      <c r="G267" s="146" t="e">
        <f>+VLOOKUP(B267,PRESUPUESTO!$A$1:$M$626,12,FALSE)</f>
        <v>#N/A</v>
      </c>
    </row>
    <row r="268" spans="1:7" ht="15.6" hidden="1" thickTop="1" thickBot="1" x14ac:dyDescent="0.35">
      <c r="A268" s="141">
        <v>266</v>
      </c>
      <c r="B268" s="142" t="s">
        <v>1486</v>
      </c>
      <c r="C268" s="143" t="s">
        <v>1240</v>
      </c>
      <c r="D268" s="143">
        <v>1</v>
      </c>
      <c r="E268" s="144">
        <v>505458</v>
      </c>
      <c r="F268" s="145">
        <v>328547.7</v>
      </c>
      <c r="G268" s="146" t="e">
        <f>+VLOOKUP(B268,PRESUPUESTO!$A$1:$M$626,12,FALSE)</f>
        <v>#N/A</v>
      </c>
    </row>
    <row r="269" spans="1:7" ht="15.6" hidden="1" thickTop="1" thickBot="1" x14ac:dyDescent="0.35">
      <c r="A269" s="141">
        <v>267</v>
      </c>
      <c r="B269" s="142" t="s">
        <v>1487</v>
      </c>
      <c r="C269" s="143" t="s">
        <v>1240</v>
      </c>
      <c r="D269" s="143">
        <v>1</v>
      </c>
      <c r="E269" s="144">
        <v>505458</v>
      </c>
      <c r="F269" s="145">
        <v>328547.7</v>
      </c>
      <c r="G269" s="146" t="e">
        <f>+VLOOKUP(B269,PRESUPUESTO!$A$1:$M$626,12,FALSE)</f>
        <v>#N/A</v>
      </c>
    </row>
    <row r="270" spans="1:7" ht="15.6" hidden="1" thickTop="1" thickBot="1" x14ac:dyDescent="0.35">
      <c r="A270" s="141">
        <v>268</v>
      </c>
      <c r="B270" s="142" t="s">
        <v>1488</v>
      </c>
      <c r="C270" s="143" t="s">
        <v>1240</v>
      </c>
      <c r="D270" s="143">
        <v>1</v>
      </c>
      <c r="E270" s="144">
        <v>77550</v>
      </c>
      <c r="F270" s="145">
        <v>50407.5</v>
      </c>
      <c r="G270" s="146" t="e">
        <f>+VLOOKUP(B270,PRESUPUESTO!$A$1:$M$626,12,FALSE)</f>
        <v>#N/A</v>
      </c>
    </row>
    <row r="271" spans="1:7" ht="15.6" hidden="1" thickTop="1" thickBot="1" x14ac:dyDescent="0.35">
      <c r="A271" s="141">
        <v>269</v>
      </c>
      <c r="B271" s="142" t="s">
        <v>1489</v>
      </c>
      <c r="C271" s="143" t="s">
        <v>1240</v>
      </c>
      <c r="D271" s="143">
        <v>1</v>
      </c>
      <c r="E271" s="144">
        <v>100009</v>
      </c>
      <c r="F271" s="145">
        <v>65005.850000000006</v>
      </c>
      <c r="G271" s="146" t="e">
        <f>+VLOOKUP(B271,PRESUPUESTO!$A$1:$M$626,12,FALSE)</f>
        <v>#N/A</v>
      </c>
    </row>
    <row r="272" spans="1:7" ht="15.6" hidden="1" thickTop="1" thickBot="1" x14ac:dyDescent="0.35">
      <c r="A272" s="141">
        <v>270</v>
      </c>
      <c r="B272" s="142" t="s">
        <v>1490</v>
      </c>
      <c r="C272" s="143" t="s">
        <v>1240</v>
      </c>
      <c r="D272" s="143">
        <v>1</v>
      </c>
      <c r="E272" s="144">
        <v>125612</v>
      </c>
      <c r="F272" s="145">
        <v>81647.8</v>
      </c>
      <c r="G272" s="146" t="e">
        <f>+VLOOKUP(B272,PRESUPUESTO!$A$1:$M$626,12,FALSE)</f>
        <v>#N/A</v>
      </c>
    </row>
    <row r="273" spans="1:7" ht="15.6" hidden="1" thickTop="1" thickBot="1" x14ac:dyDescent="0.35">
      <c r="A273" s="141">
        <v>271</v>
      </c>
      <c r="B273" s="142" t="s">
        <v>1491</v>
      </c>
      <c r="C273" s="143" t="s">
        <v>1240</v>
      </c>
      <c r="D273" s="143">
        <v>1</v>
      </c>
      <c r="E273" s="144">
        <v>38948</v>
      </c>
      <c r="F273" s="145">
        <v>25316.2</v>
      </c>
      <c r="G273" s="146" t="e">
        <f>+VLOOKUP(B273,PRESUPUESTO!$A$1:$M$626,12,FALSE)</f>
        <v>#N/A</v>
      </c>
    </row>
    <row r="274" spans="1:7" ht="15.6" hidden="1" thickTop="1" thickBot="1" x14ac:dyDescent="0.35">
      <c r="A274" s="141">
        <v>272</v>
      </c>
      <c r="B274" s="142" t="s">
        <v>1492</v>
      </c>
      <c r="C274" s="143" t="s">
        <v>1240</v>
      </c>
      <c r="D274" s="143">
        <v>1</v>
      </c>
      <c r="E274" s="144">
        <v>105324</v>
      </c>
      <c r="F274" s="145">
        <v>68460.600000000006</v>
      </c>
      <c r="G274" s="146" t="e">
        <f>+VLOOKUP(B274,PRESUPUESTO!$A$1:$M$626,12,FALSE)</f>
        <v>#N/A</v>
      </c>
    </row>
    <row r="275" spans="1:7" ht="15.6" hidden="1" thickTop="1" thickBot="1" x14ac:dyDescent="0.35">
      <c r="A275" s="141">
        <v>273</v>
      </c>
      <c r="B275" s="142" t="s">
        <v>1493</v>
      </c>
      <c r="C275" s="143" t="s">
        <v>1240</v>
      </c>
      <c r="D275" s="143">
        <v>1</v>
      </c>
      <c r="E275" s="144">
        <v>539203</v>
      </c>
      <c r="F275" s="145">
        <v>350481.95</v>
      </c>
      <c r="G275" s="146" t="e">
        <f>+VLOOKUP(B275,PRESUPUESTO!$A$1:$M$626,12,FALSE)</f>
        <v>#N/A</v>
      </c>
    </row>
    <row r="276" spans="1:7" ht="15.6" hidden="1" thickTop="1" thickBot="1" x14ac:dyDescent="0.35">
      <c r="A276" s="141">
        <v>274</v>
      </c>
      <c r="B276" s="142" t="s">
        <v>1494</v>
      </c>
      <c r="C276" s="143" t="s">
        <v>1240</v>
      </c>
      <c r="D276" s="143">
        <v>1</v>
      </c>
      <c r="E276" s="144">
        <v>579322</v>
      </c>
      <c r="F276" s="145">
        <v>376559.30000000005</v>
      </c>
      <c r="G276" s="146" t="e">
        <f>+VLOOKUP(B276,PRESUPUESTO!$A$1:$M$626,12,FALSE)</f>
        <v>#N/A</v>
      </c>
    </row>
    <row r="277" spans="1:7" ht="15.6" hidden="1" thickTop="1" thickBot="1" x14ac:dyDescent="0.35">
      <c r="A277" s="141">
        <v>275</v>
      </c>
      <c r="B277" s="142" t="s">
        <v>1495</v>
      </c>
      <c r="C277" s="143" t="s">
        <v>1240</v>
      </c>
      <c r="D277" s="143">
        <v>1</v>
      </c>
      <c r="E277" s="144">
        <v>454342</v>
      </c>
      <c r="F277" s="145">
        <v>295322.30000000005</v>
      </c>
      <c r="G277" s="146" t="e">
        <f>+VLOOKUP(B277,PRESUPUESTO!$A$1:$M$626,12,FALSE)</f>
        <v>#N/A</v>
      </c>
    </row>
    <row r="278" spans="1:7" ht="15.6" hidden="1" thickTop="1" thickBot="1" x14ac:dyDescent="0.35">
      <c r="A278" s="141">
        <v>276</v>
      </c>
      <c r="B278" s="142" t="s">
        <v>1496</v>
      </c>
      <c r="C278" s="143" t="s">
        <v>1240</v>
      </c>
      <c r="D278" s="143">
        <v>1</v>
      </c>
      <c r="E278" s="144">
        <v>103656</v>
      </c>
      <c r="F278" s="145">
        <v>67376.399999999994</v>
      </c>
      <c r="G278" s="146" t="e">
        <f>+VLOOKUP(B278,PRESUPUESTO!$A$1:$M$626,12,FALSE)</f>
        <v>#N/A</v>
      </c>
    </row>
    <row r="279" spans="1:7" ht="15.6" hidden="1" thickTop="1" thickBot="1" x14ac:dyDescent="0.35">
      <c r="A279" s="141">
        <v>277</v>
      </c>
      <c r="B279" s="142" t="s">
        <v>1497</v>
      </c>
      <c r="C279" s="143" t="s">
        <v>1240</v>
      </c>
      <c r="D279" s="143">
        <v>1</v>
      </c>
      <c r="E279" s="144">
        <v>306464</v>
      </c>
      <c r="F279" s="145">
        <v>199201.6</v>
      </c>
      <c r="G279" s="146" t="e">
        <f>+VLOOKUP(B279,PRESUPUESTO!$A$1:$M$626,12,FALSE)</f>
        <v>#N/A</v>
      </c>
    </row>
    <row r="280" spans="1:7" ht="15.6" hidden="1" thickTop="1" thickBot="1" x14ac:dyDescent="0.35">
      <c r="A280" s="141">
        <v>278</v>
      </c>
      <c r="B280" s="142" t="s">
        <v>1498</v>
      </c>
      <c r="C280" s="143" t="s">
        <v>1240</v>
      </c>
      <c r="D280" s="143">
        <v>1</v>
      </c>
      <c r="E280" s="144">
        <v>310974</v>
      </c>
      <c r="F280" s="145">
        <v>202133.1</v>
      </c>
      <c r="G280" s="146" t="e">
        <f>+VLOOKUP(B280,PRESUPUESTO!$A$1:$M$626,12,FALSE)</f>
        <v>#N/A</v>
      </c>
    </row>
    <row r="281" spans="1:7" ht="15.6" hidden="1" thickTop="1" thickBot="1" x14ac:dyDescent="0.35">
      <c r="A281" s="141">
        <v>279</v>
      </c>
      <c r="B281" s="142" t="s">
        <v>1499</v>
      </c>
      <c r="C281" s="143" t="s">
        <v>1240</v>
      </c>
      <c r="D281" s="143">
        <v>1</v>
      </c>
      <c r="E281" s="144">
        <v>70640</v>
      </c>
      <c r="F281" s="145">
        <v>45916</v>
      </c>
      <c r="G281" s="146" t="e">
        <f>+VLOOKUP(B281,PRESUPUESTO!$A$1:$M$626,12,FALSE)</f>
        <v>#N/A</v>
      </c>
    </row>
    <row r="282" spans="1:7" ht="15.6" hidden="1" thickTop="1" thickBot="1" x14ac:dyDescent="0.35">
      <c r="A282" s="141">
        <v>280</v>
      </c>
      <c r="B282" s="142" t="s">
        <v>1500</v>
      </c>
      <c r="C282" s="143" t="s">
        <v>1240</v>
      </c>
      <c r="D282" s="143">
        <v>1</v>
      </c>
      <c r="E282" s="144">
        <v>208512</v>
      </c>
      <c r="F282" s="145">
        <v>135532.79999999999</v>
      </c>
      <c r="G282" s="146" t="e">
        <f>+VLOOKUP(B282,PRESUPUESTO!$A$1:$M$626,12,FALSE)</f>
        <v>#N/A</v>
      </c>
    </row>
    <row r="283" spans="1:7" ht="15.6" hidden="1" thickTop="1" thickBot="1" x14ac:dyDescent="0.35">
      <c r="A283" s="141">
        <v>281</v>
      </c>
      <c r="B283" s="142" t="s">
        <v>1501</v>
      </c>
      <c r="C283" s="143" t="s">
        <v>1240</v>
      </c>
      <c r="D283" s="143">
        <v>1</v>
      </c>
      <c r="E283" s="144">
        <v>142640</v>
      </c>
      <c r="F283" s="145">
        <v>92716</v>
      </c>
      <c r="G283" s="146" t="e">
        <f>+VLOOKUP(B283,PRESUPUESTO!$A$1:$M$626,12,FALSE)</f>
        <v>#N/A</v>
      </c>
    </row>
    <row r="284" spans="1:7" ht="15.6" hidden="1" thickTop="1" thickBot="1" x14ac:dyDescent="0.35">
      <c r="A284" s="141">
        <v>282</v>
      </c>
      <c r="B284" s="142" t="s">
        <v>1502</v>
      </c>
      <c r="C284" s="143" t="s">
        <v>1240</v>
      </c>
      <c r="D284" s="143">
        <v>1</v>
      </c>
      <c r="E284" s="144">
        <v>619506</v>
      </c>
      <c r="F284" s="145">
        <v>402678.9</v>
      </c>
      <c r="G284" s="146" t="e">
        <f>+VLOOKUP(B284,PRESUPUESTO!$A$1:$M$626,12,FALSE)</f>
        <v>#N/A</v>
      </c>
    </row>
    <row r="285" spans="1:7" ht="15.6" hidden="1" thickTop="1" thickBot="1" x14ac:dyDescent="0.35">
      <c r="A285" s="141">
        <v>283</v>
      </c>
      <c r="B285" s="142" t="s">
        <v>1503</v>
      </c>
      <c r="C285" s="143" t="s">
        <v>1240</v>
      </c>
      <c r="D285" s="143">
        <v>1</v>
      </c>
      <c r="E285" s="144">
        <v>32464</v>
      </c>
      <c r="F285" s="145">
        <v>21101.599999999999</v>
      </c>
      <c r="G285" s="146" t="e">
        <f>+VLOOKUP(B285,PRESUPUESTO!$A$1:$M$626,12,FALSE)</f>
        <v>#N/A</v>
      </c>
    </row>
    <row r="286" spans="1:7" ht="15.6" hidden="1" thickTop="1" thickBot="1" x14ac:dyDescent="0.35">
      <c r="A286" s="141">
        <v>284</v>
      </c>
      <c r="B286" s="142" t="s">
        <v>1504</v>
      </c>
      <c r="C286" s="143" t="s">
        <v>1240</v>
      </c>
      <c r="D286" s="143">
        <v>1</v>
      </c>
      <c r="E286" s="144">
        <v>68773</v>
      </c>
      <c r="F286" s="145">
        <v>44702.45</v>
      </c>
      <c r="G286" s="146" t="e">
        <f>+VLOOKUP(B286,PRESUPUESTO!$A$1:$M$626,12,FALSE)</f>
        <v>#N/A</v>
      </c>
    </row>
    <row r="287" spans="1:7" ht="15.6" hidden="1" thickTop="1" thickBot="1" x14ac:dyDescent="0.35">
      <c r="A287" s="141">
        <v>285</v>
      </c>
      <c r="B287" s="142" t="s">
        <v>1505</v>
      </c>
      <c r="C287" s="143" t="s">
        <v>1240</v>
      </c>
      <c r="D287" s="143">
        <v>1</v>
      </c>
      <c r="E287" s="144">
        <v>148016</v>
      </c>
      <c r="F287" s="145">
        <v>96210.4</v>
      </c>
      <c r="G287" s="146" t="e">
        <f>+VLOOKUP(B287,PRESUPUESTO!$A$1:$M$626,12,FALSE)</f>
        <v>#N/A</v>
      </c>
    </row>
    <row r="288" spans="1:7" ht="15.6" hidden="1" thickTop="1" thickBot="1" x14ac:dyDescent="0.35">
      <c r="A288" s="141">
        <v>286</v>
      </c>
      <c r="B288" s="142" t="s">
        <v>1506</v>
      </c>
      <c r="C288" s="143" t="s">
        <v>1240</v>
      </c>
      <c r="D288" s="143">
        <v>1</v>
      </c>
      <c r="E288" s="144">
        <v>909820</v>
      </c>
      <c r="F288" s="145">
        <v>591383</v>
      </c>
      <c r="G288" s="146" t="e">
        <f>+VLOOKUP(B288,PRESUPUESTO!$A$1:$M$626,12,FALSE)</f>
        <v>#N/A</v>
      </c>
    </row>
    <row r="289" spans="1:7" ht="15.6" hidden="1" thickTop="1" thickBot="1" x14ac:dyDescent="0.35">
      <c r="A289" s="141">
        <v>287</v>
      </c>
      <c r="B289" s="142" t="s">
        <v>1507</v>
      </c>
      <c r="C289" s="143" t="s">
        <v>1240</v>
      </c>
      <c r="D289" s="143">
        <v>1</v>
      </c>
      <c r="E289" s="144">
        <v>1079279</v>
      </c>
      <c r="F289" s="145">
        <v>701531.35000000009</v>
      </c>
      <c r="G289" s="146" t="e">
        <f>+VLOOKUP(B289,PRESUPUESTO!$A$1:$M$626,12,FALSE)</f>
        <v>#N/A</v>
      </c>
    </row>
    <row r="290" spans="1:7" ht="15.6" hidden="1" thickTop="1" thickBot="1" x14ac:dyDescent="0.35">
      <c r="A290" s="141">
        <v>288</v>
      </c>
      <c r="B290" s="142" t="s">
        <v>1508</v>
      </c>
      <c r="C290" s="143" t="s">
        <v>1240</v>
      </c>
      <c r="D290" s="143">
        <v>1</v>
      </c>
      <c r="E290" s="144">
        <v>1831246</v>
      </c>
      <c r="F290" s="145">
        <v>1190309.8999999999</v>
      </c>
      <c r="G290" s="146" t="e">
        <f>+VLOOKUP(B290,PRESUPUESTO!$A$1:$M$626,12,FALSE)</f>
        <v>#N/A</v>
      </c>
    </row>
    <row r="291" spans="1:7" ht="15.6" hidden="1" thickTop="1" thickBot="1" x14ac:dyDescent="0.35">
      <c r="A291" s="141">
        <v>289</v>
      </c>
      <c r="B291" s="142" t="s">
        <v>1509</v>
      </c>
      <c r="C291" s="143" t="s">
        <v>1240</v>
      </c>
      <c r="D291" s="143">
        <v>1</v>
      </c>
      <c r="E291" s="144">
        <v>706969</v>
      </c>
      <c r="F291" s="145">
        <v>459529.85</v>
      </c>
      <c r="G291" s="146" t="e">
        <f>+VLOOKUP(B291,PRESUPUESTO!$A$1:$M$626,12,FALSE)</f>
        <v>#N/A</v>
      </c>
    </row>
    <row r="292" spans="1:7" ht="15.6" hidden="1" thickTop="1" thickBot="1" x14ac:dyDescent="0.35">
      <c r="A292" s="141">
        <v>290</v>
      </c>
      <c r="B292" s="142" t="s">
        <v>1510</v>
      </c>
      <c r="C292" s="143" t="s">
        <v>1240</v>
      </c>
      <c r="D292" s="143">
        <v>1</v>
      </c>
      <c r="E292" s="144">
        <v>932090</v>
      </c>
      <c r="F292" s="145">
        <v>605858.5</v>
      </c>
      <c r="G292" s="146" t="e">
        <f>+VLOOKUP(B292,PRESUPUESTO!$A$1:$M$626,12,FALSE)</f>
        <v>#N/A</v>
      </c>
    </row>
    <row r="293" spans="1:7" ht="15.6" hidden="1" thickTop="1" thickBot="1" x14ac:dyDescent="0.35">
      <c r="A293" s="141">
        <v>291</v>
      </c>
      <c r="B293" s="142" t="s">
        <v>1511</v>
      </c>
      <c r="C293" s="143" t="s">
        <v>1240</v>
      </c>
      <c r="D293" s="143">
        <v>1</v>
      </c>
      <c r="E293" s="144">
        <v>791445</v>
      </c>
      <c r="F293" s="145">
        <v>514439.25</v>
      </c>
      <c r="G293" s="146" t="e">
        <f>+VLOOKUP(B293,PRESUPUESTO!$A$1:$M$626,12,FALSE)</f>
        <v>#N/A</v>
      </c>
    </row>
    <row r="294" spans="1:7" ht="15.6" hidden="1" thickTop="1" thickBot="1" x14ac:dyDescent="0.35">
      <c r="A294" s="141">
        <v>292</v>
      </c>
      <c r="B294" s="142" t="s">
        <v>1512</v>
      </c>
      <c r="C294" s="143" t="s">
        <v>1240</v>
      </c>
      <c r="D294" s="143">
        <v>1</v>
      </c>
      <c r="E294" s="144">
        <v>328937</v>
      </c>
      <c r="F294" s="145">
        <v>213809.05</v>
      </c>
      <c r="G294" s="146" t="e">
        <f>+VLOOKUP(B294,PRESUPUESTO!$A$1:$M$626,12,FALSE)</f>
        <v>#N/A</v>
      </c>
    </row>
    <row r="295" spans="1:7" ht="15.6" hidden="1" thickTop="1" thickBot="1" x14ac:dyDescent="0.35">
      <c r="A295" s="141">
        <v>293</v>
      </c>
      <c r="B295" s="142" t="s">
        <v>1513</v>
      </c>
      <c r="C295" s="143" t="s">
        <v>1240</v>
      </c>
      <c r="D295" s="143">
        <v>1</v>
      </c>
      <c r="E295" s="144">
        <v>998993</v>
      </c>
      <c r="F295" s="145">
        <v>649345.44999999995</v>
      </c>
      <c r="G295" s="146" t="e">
        <f>+VLOOKUP(B295,PRESUPUESTO!$A$1:$M$626,12,FALSE)</f>
        <v>#N/A</v>
      </c>
    </row>
    <row r="296" spans="1:7" ht="15.6" hidden="1" thickTop="1" thickBot="1" x14ac:dyDescent="0.35">
      <c r="A296" s="141">
        <v>294</v>
      </c>
      <c r="B296" s="142" t="s">
        <v>1514</v>
      </c>
      <c r="C296" s="143" t="s">
        <v>1240</v>
      </c>
      <c r="D296" s="143">
        <v>1</v>
      </c>
      <c r="E296" s="144">
        <v>908087</v>
      </c>
      <c r="F296" s="145">
        <v>590256.55000000005</v>
      </c>
      <c r="G296" s="146" t="e">
        <f>+VLOOKUP(B296,PRESUPUESTO!$A$1:$M$626,12,FALSE)</f>
        <v>#N/A</v>
      </c>
    </row>
    <row r="297" spans="1:7" ht="15.6" hidden="1" thickTop="1" thickBot="1" x14ac:dyDescent="0.35">
      <c r="A297" s="141">
        <v>295</v>
      </c>
      <c r="B297" s="142" t="s">
        <v>1515</v>
      </c>
      <c r="C297" s="143" t="s">
        <v>1240</v>
      </c>
      <c r="D297" s="143">
        <v>1</v>
      </c>
      <c r="E297" s="144">
        <v>342174</v>
      </c>
      <c r="F297" s="145">
        <v>222413.1</v>
      </c>
      <c r="G297" s="146" t="e">
        <f>+VLOOKUP(B297,PRESUPUESTO!$A$1:$M$626,12,FALSE)</f>
        <v>#N/A</v>
      </c>
    </row>
    <row r="298" spans="1:7" ht="15.6" hidden="1" thickTop="1" thickBot="1" x14ac:dyDescent="0.35">
      <c r="A298" s="141">
        <v>296</v>
      </c>
      <c r="B298" s="142" t="s">
        <v>1516</v>
      </c>
      <c r="C298" s="143" t="s">
        <v>1240</v>
      </c>
      <c r="D298" s="143">
        <v>1</v>
      </c>
      <c r="E298" s="144">
        <v>209922</v>
      </c>
      <c r="F298" s="145">
        <v>136449.29999999999</v>
      </c>
      <c r="G298" s="146" t="e">
        <f>+VLOOKUP(B298,PRESUPUESTO!$A$1:$M$626,12,FALSE)</f>
        <v>#N/A</v>
      </c>
    </row>
    <row r="299" spans="1:7" ht="15.6" hidden="1" thickTop="1" thickBot="1" x14ac:dyDescent="0.35">
      <c r="A299" s="141">
        <v>297</v>
      </c>
      <c r="B299" s="142" t="s">
        <v>1517</v>
      </c>
      <c r="C299" s="143" t="s">
        <v>1240</v>
      </c>
      <c r="D299" s="143">
        <v>1</v>
      </c>
      <c r="E299" s="144">
        <v>633417</v>
      </c>
      <c r="F299" s="145">
        <v>411721.05000000005</v>
      </c>
      <c r="G299" s="146" t="e">
        <f>+VLOOKUP(B299,PRESUPUESTO!$A$1:$M$626,12,FALSE)</f>
        <v>#N/A</v>
      </c>
    </row>
    <row r="300" spans="1:7" ht="15.6" hidden="1" thickTop="1" thickBot="1" x14ac:dyDescent="0.35">
      <c r="A300" s="141">
        <v>298</v>
      </c>
      <c r="B300" s="142" t="s">
        <v>1518</v>
      </c>
      <c r="C300" s="143" t="s">
        <v>1240</v>
      </c>
      <c r="D300" s="143">
        <v>1</v>
      </c>
      <c r="E300" s="144">
        <v>243637</v>
      </c>
      <c r="F300" s="145">
        <v>158364.04999999999</v>
      </c>
      <c r="G300" s="146" t="e">
        <f>+VLOOKUP(B300,PRESUPUESTO!$A$1:$M$626,12,FALSE)</f>
        <v>#N/A</v>
      </c>
    </row>
    <row r="301" spans="1:7" ht="15.6" hidden="1" thickTop="1" thickBot="1" x14ac:dyDescent="0.35">
      <c r="A301" s="141">
        <v>299</v>
      </c>
      <c r="B301" s="142" t="s">
        <v>1519</v>
      </c>
      <c r="C301" s="143" t="s">
        <v>1240</v>
      </c>
      <c r="D301" s="143">
        <v>1</v>
      </c>
      <c r="E301" s="144">
        <v>561413</v>
      </c>
      <c r="F301" s="145">
        <v>364918.45</v>
      </c>
      <c r="G301" s="146" t="e">
        <f>+VLOOKUP(B301,PRESUPUESTO!$A$1:$M$626,12,FALSE)</f>
        <v>#N/A</v>
      </c>
    </row>
    <row r="302" spans="1:7" ht="15.6" hidden="1" thickTop="1" thickBot="1" x14ac:dyDescent="0.35">
      <c r="A302" s="141">
        <v>300</v>
      </c>
      <c r="B302" s="142" t="s">
        <v>1520</v>
      </c>
      <c r="C302" s="143" t="s">
        <v>1240</v>
      </c>
      <c r="D302" s="143">
        <v>1</v>
      </c>
      <c r="E302" s="144">
        <v>2502388</v>
      </c>
      <c r="F302" s="145">
        <v>1626552.2000000002</v>
      </c>
      <c r="G302" s="146" t="e">
        <f>+VLOOKUP(B302,PRESUPUESTO!$A$1:$M$626,12,FALSE)</f>
        <v>#N/A</v>
      </c>
    </row>
    <row r="303" spans="1:7" ht="15.6" hidden="1" thickTop="1" thickBot="1" x14ac:dyDescent="0.35">
      <c r="A303" s="141">
        <v>301</v>
      </c>
      <c r="B303" s="142" t="s">
        <v>1521</v>
      </c>
      <c r="C303" s="143" t="s">
        <v>1240</v>
      </c>
      <c r="D303" s="143">
        <v>1</v>
      </c>
      <c r="E303" s="144">
        <v>110788</v>
      </c>
      <c r="F303" s="145">
        <v>72012.200000000012</v>
      </c>
      <c r="G303" s="146" t="e">
        <f>+VLOOKUP(B303,PRESUPUESTO!$A$1:$M$626,12,FALSE)</f>
        <v>#N/A</v>
      </c>
    </row>
    <row r="304" spans="1:7" ht="15.6" hidden="1" thickTop="1" thickBot="1" x14ac:dyDescent="0.35">
      <c r="A304" s="141">
        <v>302</v>
      </c>
      <c r="B304" s="142" t="s">
        <v>1522</v>
      </c>
      <c r="C304" s="143" t="s">
        <v>1240</v>
      </c>
      <c r="D304" s="143">
        <v>1</v>
      </c>
      <c r="E304" s="144">
        <v>5248682</v>
      </c>
      <c r="F304" s="145">
        <v>3411643.3</v>
      </c>
      <c r="G304" s="146" t="e">
        <f>+VLOOKUP(B304,PRESUPUESTO!$A$1:$M$626,12,FALSE)</f>
        <v>#N/A</v>
      </c>
    </row>
    <row r="305" spans="1:7" ht="15.6" hidden="1" thickTop="1" thickBot="1" x14ac:dyDescent="0.35">
      <c r="A305" s="141">
        <v>303</v>
      </c>
      <c r="B305" s="142" t="s">
        <v>1523</v>
      </c>
      <c r="C305" s="143" t="s">
        <v>1240</v>
      </c>
      <c r="D305" s="143">
        <v>1</v>
      </c>
      <c r="E305" s="144">
        <v>530038</v>
      </c>
      <c r="F305" s="145">
        <v>344524.7</v>
      </c>
      <c r="G305" s="146" t="e">
        <f>+VLOOKUP(B305,PRESUPUESTO!$A$1:$M$626,12,FALSE)</f>
        <v>#N/A</v>
      </c>
    </row>
    <row r="306" spans="1:7" ht="15.6" hidden="1" thickTop="1" thickBot="1" x14ac:dyDescent="0.35">
      <c r="A306" s="141">
        <v>304</v>
      </c>
      <c r="B306" s="142" t="s">
        <v>1524</v>
      </c>
      <c r="C306" s="143" t="s">
        <v>1240</v>
      </c>
      <c r="D306" s="143">
        <v>1</v>
      </c>
      <c r="E306" s="144">
        <v>2533608</v>
      </c>
      <c r="F306" s="145">
        <v>1646845.2000000002</v>
      </c>
      <c r="G306" s="146" t="e">
        <f>+VLOOKUP(B306,PRESUPUESTO!$A$1:$M$626,12,FALSE)</f>
        <v>#N/A</v>
      </c>
    </row>
    <row r="307" spans="1:7" ht="15.6" hidden="1" thickTop="1" thickBot="1" x14ac:dyDescent="0.35">
      <c r="A307" s="141">
        <v>305</v>
      </c>
      <c r="B307" s="142" t="s">
        <v>1525</v>
      </c>
      <c r="C307" s="143" t="s">
        <v>1240</v>
      </c>
      <c r="D307" s="143">
        <v>1</v>
      </c>
      <c r="E307" s="144">
        <v>1975140</v>
      </c>
      <c r="F307" s="145">
        <v>1283841</v>
      </c>
      <c r="G307" s="146" t="e">
        <f>+VLOOKUP(B307,PRESUPUESTO!$A$1:$M$626,12,FALSE)</f>
        <v>#N/A</v>
      </c>
    </row>
    <row r="308" spans="1:7" ht="15.6" hidden="1" thickTop="1" thickBot="1" x14ac:dyDescent="0.35">
      <c r="A308" s="141">
        <v>306</v>
      </c>
      <c r="B308" s="142" t="s">
        <v>1526</v>
      </c>
      <c r="C308" s="143" t="s">
        <v>1240</v>
      </c>
      <c r="D308" s="143">
        <v>1</v>
      </c>
      <c r="E308" s="144">
        <v>1324149</v>
      </c>
      <c r="F308" s="145">
        <v>860696.85000000009</v>
      </c>
      <c r="G308" s="146" t="e">
        <f>+VLOOKUP(B308,PRESUPUESTO!$A$1:$M$626,12,FALSE)</f>
        <v>#N/A</v>
      </c>
    </row>
    <row r="309" spans="1:7" ht="15.6" hidden="1" thickTop="1" thickBot="1" x14ac:dyDescent="0.35">
      <c r="A309" s="141">
        <v>307</v>
      </c>
      <c r="B309" s="142" t="s">
        <v>1527</v>
      </c>
      <c r="C309" s="143" t="s">
        <v>1240</v>
      </c>
      <c r="D309" s="143">
        <v>1</v>
      </c>
      <c r="E309" s="144">
        <v>2183708</v>
      </c>
      <c r="F309" s="145">
        <v>1419410.2000000002</v>
      </c>
      <c r="G309" s="146" t="e">
        <f>+VLOOKUP(B309,PRESUPUESTO!$A$1:$M$626,12,FALSE)</f>
        <v>#N/A</v>
      </c>
    </row>
    <row r="310" spans="1:7" ht="15.6" hidden="1" thickTop="1" thickBot="1" x14ac:dyDescent="0.35">
      <c r="A310" s="141">
        <v>308</v>
      </c>
      <c r="B310" s="142" t="s">
        <v>1528</v>
      </c>
      <c r="C310" s="143" t="s">
        <v>1240</v>
      </c>
      <c r="D310" s="143">
        <v>1</v>
      </c>
      <c r="E310" s="144">
        <v>3955567</v>
      </c>
      <c r="F310" s="145">
        <v>2571118.5499999998</v>
      </c>
      <c r="G310" s="146" t="e">
        <f>+VLOOKUP(B310,PRESUPUESTO!$A$1:$M$626,12,FALSE)</f>
        <v>#N/A</v>
      </c>
    </row>
    <row r="311" spans="1:7" ht="15.6" hidden="1" thickTop="1" thickBot="1" x14ac:dyDescent="0.35">
      <c r="A311" s="141">
        <v>309</v>
      </c>
      <c r="B311" s="142" t="s">
        <v>1529</v>
      </c>
      <c r="C311" s="143" t="s">
        <v>1240</v>
      </c>
      <c r="D311" s="143">
        <v>1</v>
      </c>
      <c r="E311" s="144">
        <v>1190419</v>
      </c>
      <c r="F311" s="145">
        <v>773772.35000000009</v>
      </c>
      <c r="G311" s="146" t="e">
        <f>+VLOOKUP(B311,PRESUPUESTO!$A$1:$M$626,12,FALSE)</f>
        <v>#N/A</v>
      </c>
    </row>
    <row r="312" spans="1:7" ht="15.6" hidden="1" thickTop="1" thickBot="1" x14ac:dyDescent="0.35">
      <c r="A312" s="141">
        <v>310</v>
      </c>
      <c r="B312" s="142" t="s">
        <v>1530</v>
      </c>
      <c r="C312" s="143" t="s">
        <v>1240</v>
      </c>
      <c r="D312" s="143">
        <v>1</v>
      </c>
      <c r="E312" s="144">
        <v>1365879</v>
      </c>
      <c r="F312" s="145">
        <v>887821.35000000009</v>
      </c>
      <c r="G312" s="146" t="e">
        <f>+VLOOKUP(B312,PRESUPUESTO!$A$1:$M$626,12,FALSE)</f>
        <v>#N/A</v>
      </c>
    </row>
    <row r="313" spans="1:7" ht="15.6" hidden="1" thickTop="1" thickBot="1" x14ac:dyDescent="0.35">
      <c r="A313" s="141">
        <v>311</v>
      </c>
      <c r="B313" s="142" t="s">
        <v>1531</v>
      </c>
      <c r="C313" s="143" t="s">
        <v>1240</v>
      </c>
      <c r="D313" s="143">
        <v>1</v>
      </c>
      <c r="E313" s="144">
        <v>1477093</v>
      </c>
      <c r="F313" s="145">
        <v>960110.45</v>
      </c>
      <c r="G313" s="146" t="e">
        <f>+VLOOKUP(B313,PRESUPUESTO!$A$1:$M$626,12,FALSE)</f>
        <v>#N/A</v>
      </c>
    </row>
    <row r="314" spans="1:7" ht="15.6" hidden="1" thickTop="1" thickBot="1" x14ac:dyDescent="0.35">
      <c r="A314" s="141">
        <v>312</v>
      </c>
      <c r="B314" s="142" t="s">
        <v>1532</v>
      </c>
      <c r="C314" s="143" t="s">
        <v>1240</v>
      </c>
      <c r="D314" s="143">
        <v>1</v>
      </c>
      <c r="E314" s="144">
        <v>2766466</v>
      </c>
      <c r="F314" s="145">
        <v>1798202.9</v>
      </c>
      <c r="G314" s="146" t="e">
        <f>+VLOOKUP(B314,PRESUPUESTO!$A$1:$M$626,12,FALSE)</f>
        <v>#N/A</v>
      </c>
    </row>
    <row r="315" spans="1:7" ht="15.6" hidden="1" thickTop="1" thickBot="1" x14ac:dyDescent="0.35">
      <c r="A315" s="141">
        <v>313</v>
      </c>
      <c r="B315" s="142" t="s">
        <v>1052</v>
      </c>
      <c r="C315" s="143" t="s">
        <v>1240</v>
      </c>
      <c r="D315" s="143">
        <v>1</v>
      </c>
      <c r="E315" s="144">
        <v>1027208</v>
      </c>
      <c r="F315" s="145">
        <v>667685.19999999995</v>
      </c>
      <c r="G315" s="146" t="e">
        <f>+VLOOKUP(B315,PRESUPUESTO!$A$1:$M$626,12,FALSE)</f>
        <v>#N/A</v>
      </c>
    </row>
    <row r="316" spans="1:7" ht="15.6" hidden="1" thickTop="1" thickBot="1" x14ac:dyDescent="0.35">
      <c r="A316" s="141">
        <v>314</v>
      </c>
      <c r="B316" s="142" t="s">
        <v>1533</v>
      </c>
      <c r="C316" s="143" t="s">
        <v>1240</v>
      </c>
      <c r="D316" s="143">
        <v>1</v>
      </c>
      <c r="E316" s="144">
        <v>579786</v>
      </c>
      <c r="F316" s="145">
        <v>376860.9</v>
      </c>
      <c r="G316" s="146" t="e">
        <f>+VLOOKUP(B316,PRESUPUESTO!$A$1:$M$626,12,FALSE)</f>
        <v>#N/A</v>
      </c>
    </row>
    <row r="317" spans="1:7" ht="15.6" hidden="1" thickTop="1" thickBot="1" x14ac:dyDescent="0.35">
      <c r="A317" s="141">
        <v>315</v>
      </c>
      <c r="B317" s="142" t="s">
        <v>1534</v>
      </c>
      <c r="C317" s="143" t="s">
        <v>1240</v>
      </c>
      <c r="D317" s="143">
        <v>1</v>
      </c>
      <c r="E317" s="144">
        <v>1975988</v>
      </c>
      <c r="F317" s="145">
        <v>1284392.2000000002</v>
      </c>
      <c r="G317" s="146" t="e">
        <f>+VLOOKUP(B317,PRESUPUESTO!$A$1:$M$626,12,FALSE)</f>
        <v>#N/A</v>
      </c>
    </row>
    <row r="318" spans="1:7" ht="15.6" hidden="1" thickTop="1" thickBot="1" x14ac:dyDescent="0.35">
      <c r="A318" s="141">
        <v>316</v>
      </c>
      <c r="B318" s="142" t="s">
        <v>1535</v>
      </c>
      <c r="C318" s="143" t="s">
        <v>1240</v>
      </c>
      <c r="D318" s="143">
        <v>1</v>
      </c>
      <c r="E318" s="144">
        <v>1205638</v>
      </c>
      <c r="F318" s="145">
        <v>783664.7</v>
      </c>
      <c r="G318" s="146" t="e">
        <f>+VLOOKUP(B318,PRESUPUESTO!$A$1:$M$626,12,FALSE)</f>
        <v>#N/A</v>
      </c>
    </row>
    <row r="319" spans="1:7" ht="15.6" hidden="1" thickTop="1" thickBot="1" x14ac:dyDescent="0.35">
      <c r="A319" s="141">
        <v>317</v>
      </c>
      <c r="B319" s="142" t="s">
        <v>1536</v>
      </c>
      <c r="C319" s="143" t="s">
        <v>1240</v>
      </c>
      <c r="D319" s="143">
        <v>1</v>
      </c>
      <c r="E319" s="144">
        <v>1098239</v>
      </c>
      <c r="F319" s="145">
        <v>713855.35000000009</v>
      </c>
      <c r="G319" s="146" t="e">
        <f>+VLOOKUP(B319,PRESUPUESTO!$A$1:$M$626,12,FALSE)</f>
        <v>#N/A</v>
      </c>
    </row>
    <row r="320" spans="1:7" ht="15.6" hidden="1" thickTop="1" thickBot="1" x14ac:dyDescent="0.35">
      <c r="A320" s="141">
        <v>318</v>
      </c>
      <c r="B320" s="142" t="s">
        <v>1537</v>
      </c>
      <c r="C320" s="143" t="s">
        <v>1240</v>
      </c>
      <c r="D320" s="143">
        <v>1</v>
      </c>
      <c r="E320" s="144">
        <v>977059</v>
      </c>
      <c r="F320" s="145">
        <v>635088.35000000009</v>
      </c>
      <c r="G320" s="146" t="e">
        <f>+VLOOKUP(B320,PRESUPUESTO!$A$1:$M$626,12,FALSE)</f>
        <v>#N/A</v>
      </c>
    </row>
    <row r="321" spans="1:7" ht="15.6" hidden="1" thickTop="1" thickBot="1" x14ac:dyDescent="0.35">
      <c r="A321" s="141">
        <v>319</v>
      </c>
      <c r="B321" s="142" t="s">
        <v>1538</v>
      </c>
      <c r="C321" s="143" t="s">
        <v>1240</v>
      </c>
      <c r="D321" s="143">
        <v>1</v>
      </c>
      <c r="E321" s="144">
        <v>1703882</v>
      </c>
      <c r="F321" s="145">
        <v>1107523.3</v>
      </c>
      <c r="G321" s="146" t="e">
        <f>+VLOOKUP(B321,PRESUPUESTO!$A$1:$M$626,12,FALSE)</f>
        <v>#N/A</v>
      </c>
    </row>
    <row r="322" spans="1:7" ht="15.6" hidden="1" thickTop="1" thickBot="1" x14ac:dyDescent="0.35">
      <c r="A322" s="141">
        <v>321</v>
      </c>
      <c r="B322" s="142" t="s">
        <v>1539</v>
      </c>
      <c r="C322" s="143" t="s">
        <v>1240</v>
      </c>
      <c r="D322" s="143">
        <v>1</v>
      </c>
      <c r="E322" s="144">
        <v>783188</v>
      </c>
      <c r="F322" s="145">
        <v>509072.2</v>
      </c>
      <c r="G322" s="146" t="e">
        <f>+VLOOKUP(B322,PRESUPUESTO!$A$1:$M$626,12,FALSE)</f>
        <v>#N/A</v>
      </c>
    </row>
    <row r="323" spans="1:7" ht="15.6" hidden="1" thickTop="1" thickBot="1" x14ac:dyDescent="0.35">
      <c r="A323" s="141">
        <v>322</v>
      </c>
      <c r="B323" s="142" t="s">
        <v>1540</v>
      </c>
      <c r="C323" s="143" t="s">
        <v>1240</v>
      </c>
      <c r="D323" s="143">
        <v>1</v>
      </c>
      <c r="E323" s="144">
        <v>779047</v>
      </c>
      <c r="F323" s="145">
        <v>506380.55</v>
      </c>
      <c r="G323" s="146" t="e">
        <f>+VLOOKUP(B323,PRESUPUESTO!$A$1:$M$626,12,FALSE)</f>
        <v>#N/A</v>
      </c>
    </row>
    <row r="324" spans="1:7" ht="15.6" hidden="1" thickTop="1" thickBot="1" x14ac:dyDescent="0.35">
      <c r="A324" s="141">
        <v>323</v>
      </c>
      <c r="B324" s="142" t="s">
        <v>1541</v>
      </c>
      <c r="C324" s="143" t="s">
        <v>1240</v>
      </c>
      <c r="D324" s="143">
        <v>1</v>
      </c>
      <c r="E324" s="144">
        <v>824748</v>
      </c>
      <c r="F324" s="145">
        <v>536086.19999999995</v>
      </c>
      <c r="G324" s="146" t="e">
        <f>+VLOOKUP(B324,PRESUPUESTO!$A$1:$M$626,12,FALSE)</f>
        <v>#N/A</v>
      </c>
    </row>
    <row r="325" spans="1:7" ht="15.6" hidden="1" thickTop="1" thickBot="1" x14ac:dyDescent="0.35">
      <c r="A325" s="141">
        <v>324</v>
      </c>
      <c r="B325" s="142" t="s">
        <v>1542</v>
      </c>
      <c r="C325" s="143" t="s">
        <v>1240</v>
      </c>
      <c r="D325" s="143">
        <v>1</v>
      </c>
      <c r="E325" s="144">
        <v>800592</v>
      </c>
      <c r="F325" s="145">
        <v>520384.80000000005</v>
      </c>
      <c r="G325" s="146" t="e">
        <f>+VLOOKUP(B325,PRESUPUESTO!$A$1:$M$626,12,FALSE)</f>
        <v>#N/A</v>
      </c>
    </row>
    <row r="326" spans="1:7" ht="15.6" hidden="1" thickTop="1" thickBot="1" x14ac:dyDescent="0.35">
      <c r="A326" s="141">
        <v>325</v>
      </c>
      <c r="B326" s="142" t="s">
        <v>1543</v>
      </c>
      <c r="C326" s="143" t="s">
        <v>1240</v>
      </c>
      <c r="D326" s="143">
        <v>1</v>
      </c>
      <c r="E326" s="144">
        <v>1912795</v>
      </c>
      <c r="F326" s="145">
        <v>1243316.75</v>
      </c>
      <c r="G326" s="146" t="e">
        <f>+VLOOKUP(B326,PRESUPUESTO!$A$1:$M$626,12,FALSE)</f>
        <v>#N/A</v>
      </c>
    </row>
    <row r="327" spans="1:7" ht="15.6" hidden="1" thickTop="1" thickBot="1" x14ac:dyDescent="0.35">
      <c r="A327" s="141">
        <v>326</v>
      </c>
      <c r="B327" s="142" t="s">
        <v>1544</v>
      </c>
      <c r="C327" s="143" t="s">
        <v>1240</v>
      </c>
      <c r="D327" s="143">
        <v>1</v>
      </c>
      <c r="E327" s="144">
        <v>625141</v>
      </c>
      <c r="F327" s="145">
        <v>406341.65</v>
      </c>
      <c r="G327" s="146" t="e">
        <f>+VLOOKUP(B327,PRESUPUESTO!$A$1:$M$626,12,FALSE)</f>
        <v>#N/A</v>
      </c>
    </row>
    <row r="328" spans="1:7" ht="15.6" hidden="1" thickTop="1" thickBot="1" x14ac:dyDescent="0.35">
      <c r="A328" s="141">
        <v>327</v>
      </c>
      <c r="B328" s="142" t="s">
        <v>1545</v>
      </c>
      <c r="C328" s="143" t="s">
        <v>1240</v>
      </c>
      <c r="D328" s="143">
        <v>1</v>
      </c>
      <c r="E328" s="144">
        <v>805219</v>
      </c>
      <c r="F328" s="145">
        <v>523392.35000000003</v>
      </c>
      <c r="G328" s="146" t="e">
        <f>+VLOOKUP(B328,PRESUPUESTO!$A$1:$M$626,12,FALSE)</f>
        <v>#N/A</v>
      </c>
    </row>
    <row r="329" spans="1:7" ht="15.6" hidden="1" thickTop="1" thickBot="1" x14ac:dyDescent="0.35">
      <c r="A329" s="141">
        <v>328</v>
      </c>
      <c r="B329" s="142" t="s">
        <v>1546</v>
      </c>
      <c r="C329" s="143" t="s">
        <v>1240</v>
      </c>
      <c r="D329" s="143">
        <v>1</v>
      </c>
      <c r="E329" s="144">
        <v>849440</v>
      </c>
      <c r="F329" s="145">
        <v>552136</v>
      </c>
      <c r="G329" s="146" t="e">
        <f>+VLOOKUP(B329,PRESUPUESTO!$A$1:$M$626,12,FALSE)</f>
        <v>#N/A</v>
      </c>
    </row>
    <row r="330" spans="1:7" ht="15.6" hidden="1" thickTop="1" thickBot="1" x14ac:dyDescent="0.35">
      <c r="A330" s="141">
        <v>329</v>
      </c>
      <c r="B330" s="142" t="s">
        <v>438</v>
      </c>
      <c r="C330" s="143" t="s">
        <v>1240</v>
      </c>
      <c r="D330" s="143">
        <v>1</v>
      </c>
      <c r="E330" s="144">
        <v>222708</v>
      </c>
      <c r="F330" s="145">
        <v>144760.20000000001</v>
      </c>
      <c r="G330" s="146" t="e">
        <f>+VLOOKUP(B330,PRESUPUESTO!$A$1:$M$626,12,FALSE)</f>
        <v>#N/A</v>
      </c>
    </row>
    <row r="331" spans="1:7" ht="15.6" hidden="1" thickTop="1" thickBot="1" x14ac:dyDescent="0.35">
      <c r="A331" s="141">
        <v>330</v>
      </c>
      <c r="B331" s="142" t="s">
        <v>1547</v>
      </c>
      <c r="C331" s="143" t="s">
        <v>1240</v>
      </c>
      <c r="D331" s="143">
        <v>1</v>
      </c>
      <c r="E331" s="144">
        <v>2432627</v>
      </c>
      <c r="F331" s="145">
        <v>1581207.55</v>
      </c>
      <c r="G331" s="146" t="e">
        <f>+VLOOKUP(B331,PRESUPUESTO!$A$1:$M$626,12,FALSE)</f>
        <v>#N/A</v>
      </c>
    </row>
    <row r="332" spans="1:7" ht="15.6" hidden="1" thickTop="1" thickBot="1" x14ac:dyDescent="0.35">
      <c r="A332" s="141">
        <v>331</v>
      </c>
      <c r="B332" s="142" t="s">
        <v>1099</v>
      </c>
      <c r="C332" s="143" t="s">
        <v>1240</v>
      </c>
      <c r="D332" s="143">
        <v>1</v>
      </c>
      <c r="E332" s="144">
        <v>747921</v>
      </c>
      <c r="F332" s="145">
        <v>486148.65</v>
      </c>
      <c r="G332" s="146" t="e">
        <f>+VLOOKUP(B332,PRESUPUESTO!$A$1:$M$626,12,FALSE)</f>
        <v>#N/A</v>
      </c>
    </row>
    <row r="333" spans="1:7" ht="15.6" hidden="1" thickTop="1" thickBot="1" x14ac:dyDescent="0.35">
      <c r="A333" s="141">
        <v>332</v>
      </c>
      <c r="B333" s="142" t="s">
        <v>1548</v>
      </c>
      <c r="C333" s="143" t="s">
        <v>1240</v>
      </c>
      <c r="D333" s="143">
        <v>1</v>
      </c>
      <c r="E333" s="144">
        <v>655238</v>
      </c>
      <c r="F333" s="145">
        <v>425904.7</v>
      </c>
      <c r="G333" s="146" t="e">
        <f>+VLOOKUP(B333,PRESUPUESTO!$A$1:$M$626,12,FALSE)</f>
        <v>#N/A</v>
      </c>
    </row>
    <row r="334" spans="1:7" ht="15.6" hidden="1" thickTop="1" thickBot="1" x14ac:dyDescent="0.35">
      <c r="A334" s="141">
        <v>333</v>
      </c>
      <c r="B334" s="142" t="s">
        <v>1549</v>
      </c>
      <c r="C334" s="143" t="s">
        <v>1240</v>
      </c>
      <c r="D334" s="143">
        <v>1</v>
      </c>
      <c r="E334" s="144">
        <v>234658</v>
      </c>
      <c r="F334" s="145">
        <v>152527.70000000001</v>
      </c>
      <c r="G334" s="146" t="e">
        <f>+VLOOKUP(B334,PRESUPUESTO!$A$1:$M$626,12,FALSE)</f>
        <v>#N/A</v>
      </c>
    </row>
    <row r="335" spans="1:7" ht="15.6" hidden="1" thickTop="1" thickBot="1" x14ac:dyDescent="0.35">
      <c r="A335" s="141">
        <v>334</v>
      </c>
      <c r="B335" s="142" t="s">
        <v>1550</v>
      </c>
      <c r="C335" s="143" t="s">
        <v>1240</v>
      </c>
      <c r="D335" s="143">
        <v>1</v>
      </c>
      <c r="E335" s="144">
        <v>208298</v>
      </c>
      <c r="F335" s="145">
        <v>135393.70000000001</v>
      </c>
      <c r="G335" s="146" t="e">
        <f>+VLOOKUP(B335,PRESUPUESTO!$A$1:$M$626,12,FALSE)</f>
        <v>#N/A</v>
      </c>
    </row>
    <row r="336" spans="1:7" ht="15.6" hidden="1" thickTop="1" thickBot="1" x14ac:dyDescent="0.35">
      <c r="A336" s="141">
        <v>335</v>
      </c>
      <c r="B336" s="142" t="s">
        <v>1551</v>
      </c>
      <c r="C336" s="143" t="s">
        <v>1240</v>
      </c>
      <c r="D336" s="143">
        <v>1</v>
      </c>
      <c r="E336" s="144">
        <v>609046</v>
      </c>
      <c r="F336" s="145">
        <v>395879.9</v>
      </c>
      <c r="G336" s="146" t="e">
        <f>+VLOOKUP(B336,PRESUPUESTO!$A$1:$M$626,12,FALSE)</f>
        <v>#N/A</v>
      </c>
    </row>
    <row r="337" spans="1:7" ht="15.6" hidden="1" thickTop="1" thickBot="1" x14ac:dyDescent="0.35">
      <c r="A337" s="141">
        <v>336</v>
      </c>
      <c r="B337" s="142" t="s">
        <v>1552</v>
      </c>
      <c r="C337" s="143" t="s">
        <v>1240</v>
      </c>
      <c r="D337" s="143">
        <v>1</v>
      </c>
      <c r="E337" s="144">
        <v>1671870</v>
      </c>
      <c r="F337" s="145">
        <v>1086715.5</v>
      </c>
      <c r="G337" s="146" t="e">
        <f>+VLOOKUP(B337,PRESUPUESTO!$A$1:$M$626,12,FALSE)</f>
        <v>#N/A</v>
      </c>
    </row>
    <row r="338" spans="1:7" ht="15.6" hidden="1" thickTop="1" thickBot="1" x14ac:dyDescent="0.35">
      <c r="A338" s="141">
        <v>337</v>
      </c>
      <c r="B338" s="142" t="s">
        <v>1553</v>
      </c>
      <c r="C338" s="143" t="s">
        <v>1240</v>
      </c>
      <c r="D338" s="143">
        <v>1</v>
      </c>
      <c r="E338" s="144">
        <v>8311761</v>
      </c>
      <c r="F338" s="145">
        <v>5402644.6500000004</v>
      </c>
      <c r="G338" s="146" t="e">
        <f>+VLOOKUP(B338,PRESUPUESTO!$A$1:$M$626,12,FALSE)</f>
        <v>#N/A</v>
      </c>
    </row>
    <row r="339" spans="1:7" ht="15.6" hidden="1" thickTop="1" thickBot="1" x14ac:dyDescent="0.35">
      <c r="A339" s="141">
        <v>338</v>
      </c>
      <c r="B339" s="142" t="s">
        <v>1554</v>
      </c>
      <c r="C339" s="143" t="s">
        <v>1240</v>
      </c>
      <c r="D339" s="143">
        <v>1</v>
      </c>
      <c r="E339" s="144">
        <v>260851</v>
      </c>
      <c r="F339" s="145">
        <v>169553.15000000002</v>
      </c>
      <c r="G339" s="146" t="e">
        <f>+VLOOKUP(B339,PRESUPUESTO!$A$1:$M$626,12,FALSE)</f>
        <v>#N/A</v>
      </c>
    </row>
    <row r="340" spans="1:7" ht="15.6" hidden="1" thickTop="1" thickBot="1" x14ac:dyDescent="0.35">
      <c r="A340" s="141">
        <v>339</v>
      </c>
      <c r="B340" s="142" t="s">
        <v>1555</v>
      </c>
      <c r="C340" s="143" t="s">
        <v>1240</v>
      </c>
      <c r="D340" s="143">
        <v>1</v>
      </c>
      <c r="E340" s="144">
        <v>507646</v>
      </c>
      <c r="F340" s="145">
        <v>329969.90000000002</v>
      </c>
      <c r="G340" s="146" t="e">
        <f>+VLOOKUP(B340,PRESUPUESTO!$A$1:$M$626,12,FALSE)</f>
        <v>#N/A</v>
      </c>
    </row>
    <row r="341" spans="1:7" ht="15.6" hidden="1" thickTop="1" thickBot="1" x14ac:dyDescent="0.35">
      <c r="A341" s="141">
        <v>340</v>
      </c>
      <c r="B341" s="142" t="s">
        <v>1556</v>
      </c>
      <c r="C341" s="143" t="s">
        <v>1240</v>
      </c>
      <c r="D341" s="143">
        <v>1</v>
      </c>
      <c r="E341" s="144">
        <v>458072</v>
      </c>
      <c r="F341" s="145">
        <v>297746.80000000005</v>
      </c>
      <c r="G341" s="146" t="e">
        <f>+VLOOKUP(B341,PRESUPUESTO!$A$1:$M$626,12,FALSE)</f>
        <v>#N/A</v>
      </c>
    </row>
    <row r="342" spans="1:7" ht="15.6" hidden="1" thickTop="1" thickBot="1" x14ac:dyDescent="0.35">
      <c r="A342" s="141">
        <v>341</v>
      </c>
      <c r="B342" s="142" t="s">
        <v>1557</v>
      </c>
      <c r="C342" s="143" t="s">
        <v>1240</v>
      </c>
      <c r="D342" s="143">
        <v>1</v>
      </c>
      <c r="E342" s="144">
        <v>92580</v>
      </c>
      <c r="F342" s="145">
        <v>60177</v>
      </c>
      <c r="G342" s="146" t="e">
        <f>+VLOOKUP(B342,PRESUPUESTO!$A$1:$M$626,12,FALSE)</f>
        <v>#N/A</v>
      </c>
    </row>
    <row r="343" spans="1:7" ht="15.6" hidden="1" thickTop="1" thickBot="1" x14ac:dyDescent="0.35">
      <c r="A343" s="141">
        <v>342</v>
      </c>
      <c r="B343" s="142" t="s">
        <v>1558</v>
      </c>
      <c r="C343" s="143" t="s">
        <v>1240</v>
      </c>
      <c r="D343" s="143">
        <v>1</v>
      </c>
      <c r="E343" s="144">
        <v>9054184</v>
      </c>
      <c r="F343" s="145">
        <v>5885219.5999999996</v>
      </c>
      <c r="G343" s="146" t="e">
        <f>+VLOOKUP(B343,PRESUPUESTO!$A$1:$M$626,12,FALSE)</f>
        <v>#N/A</v>
      </c>
    </row>
    <row r="344" spans="1:7" ht="15.6" hidden="1" thickTop="1" thickBot="1" x14ac:dyDescent="0.35">
      <c r="A344" s="141">
        <v>343</v>
      </c>
      <c r="B344" s="142" t="s">
        <v>1559</v>
      </c>
      <c r="C344" s="143" t="s">
        <v>1240</v>
      </c>
      <c r="D344" s="143">
        <v>1</v>
      </c>
      <c r="E344" s="144">
        <v>246639</v>
      </c>
      <c r="F344" s="145">
        <v>160315.35</v>
      </c>
      <c r="G344" s="146" t="e">
        <f>+VLOOKUP(B344,PRESUPUESTO!$A$1:$M$626,12,FALSE)</f>
        <v>#N/A</v>
      </c>
    </row>
    <row r="345" spans="1:7" ht="15.6" hidden="1" thickTop="1" thickBot="1" x14ac:dyDescent="0.35">
      <c r="A345" s="141">
        <v>344</v>
      </c>
      <c r="B345" s="142" t="s">
        <v>1560</v>
      </c>
      <c r="C345" s="143" t="s">
        <v>1240</v>
      </c>
      <c r="D345" s="143">
        <v>1</v>
      </c>
      <c r="E345" s="144">
        <v>123511</v>
      </c>
      <c r="F345" s="145">
        <v>80282.149999999994</v>
      </c>
      <c r="G345" s="146" t="e">
        <f>+VLOOKUP(B345,PRESUPUESTO!$A$1:$M$626,12,FALSE)</f>
        <v>#N/A</v>
      </c>
    </row>
    <row r="346" spans="1:7" ht="15.6" hidden="1" thickTop="1" thickBot="1" x14ac:dyDescent="0.35">
      <c r="A346" s="141">
        <v>345</v>
      </c>
      <c r="B346" s="142" t="s">
        <v>1561</v>
      </c>
      <c r="C346" s="143" t="s">
        <v>1240</v>
      </c>
      <c r="D346" s="143">
        <v>1</v>
      </c>
      <c r="E346" s="144">
        <v>59618</v>
      </c>
      <c r="F346" s="145">
        <v>38751.699999999997</v>
      </c>
      <c r="G346" s="146" t="e">
        <f>+VLOOKUP(B346,PRESUPUESTO!$A$1:$M$626,12,FALSE)</f>
        <v>#N/A</v>
      </c>
    </row>
    <row r="347" spans="1:7" ht="15.6" hidden="1" thickTop="1" thickBot="1" x14ac:dyDescent="0.35">
      <c r="A347" s="141">
        <v>346</v>
      </c>
      <c r="B347" s="147" t="s">
        <v>1562</v>
      </c>
      <c r="C347" s="143" t="s">
        <v>1240</v>
      </c>
      <c r="D347" s="143">
        <v>1</v>
      </c>
      <c r="E347" s="144">
        <v>1668447</v>
      </c>
      <c r="F347" s="145">
        <v>1084490.55</v>
      </c>
      <c r="G347" s="146" t="e">
        <f>+VLOOKUP(B347,PRESUPUESTO!$A$1:$M$626,12,FALSE)</f>
        <v>#N/A</v>
      </c>
    </row>
    <row r="348" spans="1:7" ht="15.6" hidden="1" thickTop="1" thickBot="1" x14ac:dyDescent="0.35">
      <c r="A348" s="141">
        <v>347</v>
      </c>
      <c r="B348" s="142" t="s">
        <v>1563</v>
      </c>
      <c r="C348" s="143" t="s">
        <v>1240</v>
      </c>
      <c r="D348" s="143">
        <v>1</v>
      </c>
      <c r="E348" s="144">
        <v>1578686</v>
      </c>
      <c r="F348" s="145">
        <v>1026145.9</v>
      </c>
      <c r="G348" s="146" t="e">
        <f>+VLOOKUP(B348,PRESUPUESTO!$A$1:$M$626,12,FALSE)</f>
        <v>#N/A</v>
      </c>
    </row>
    <row r="349" spans="1:7" ht="15.6" hidden="1" thickTop="1" thickBot="1" x14ac:dyDescent="0.35">
      <c r="A349" s="141">
        <v>348</v>
      </c>
      <c r="B349" s="142" t="s">
        <v>1564</v>
      </c>
      <c r="C349" s="143" t="s">
        <v>1240</v>
      </c>
      <c r="D349" s="143">
        <v>1</v>
      </c>
      <c r="E349" s="144">
        <v>928059</v>
      </c>
      <c r="F349" s="145">
        <v>603238.35000000009</v>
      </c>
      <c r="G349" s="146" t="e">
        <f>+VLOOKUP(B349,PRESUPUESTO!$A$1:$M$626,12,FALSE)</f>
        <v>#N/A</v>
      </c>
    </row>
    <row r="350" spans="1:7" ht="15.6" hidden="1" thickTop="1" thickBot="1" x14ac:dyDescent="0.35">
      <c r="A350" s="141">
        <v>349</v>
      </c>
      <c r="B350" s="142" t="s">
        <v>1565</v>
      </c>
      <c r="C350" s="143" t="s">
        <v>1240</v>
      </c>
      <c r="D350" s="143">
        <v>1</v>
      </c>
      <c r="E350" s="144">
        <v>2490082</v>
      </c>
      <c r="F350" s="145">
        <v>1618553.3</v>
      </c>
      <c r="G350" s="146" t="e">
        <f>+VLOOKUP(B350,PRESUPUESTO!$A$1:$M$626,12,FALSE)</f>
        <v>#N/A</v>
      </c>
    </row>
    <row r="351" spans="1:7" ht="15.6" hidden="1" thickTop="1" thickBot="1" x14ac:dyDescent="0.35">
      <c r="A351" s="141">
        <v>350</v>
      </c>
      <c r="B351" s="142" t="s">
        <v>1566</v>
      </c>
      <c r="C351" s="143" t="s">
        <v>1240</v>
      </c>
      <c r="D351" s="143">
        <v>1</v>
      </c>
      <c r="E351" s="144">
        <v>668163</v>
      </c>
      <c r="F351" s="145">
        <v>434305.95</v>
      </c>
      <c r="G351" s="146" t="e">
        <f>+VLOOKUP(B351,PRESUPUESTO!$A$1:$M$626,12,FALSE)</f>
        <v>#N/A</v>
      </c>
    </row>
    <row r="352" spans="1:7" ht="15.6" hidden="1" thickTop="1" thickBot="1" x14ac:dyDescent="0.35">
      <c r="A352" s="141">
        <v>351</v>
      </c>
      <c r="B352" s="142" t="s">
        <v>1567</v>
      </c>
      <c r="C352" s="143" t="s">
        <v>1240</v>
      </c>
      <c r="D352" s="143">
        <v>1</v>
      </c>
      <c r="E352" s="144">
        <v>688614</v>
      </c>
      <c r="F352" s="145">
        <v>447599.1</v>
      </c>
      <c r="G352" s="146" t="e">
        <f>+VLOOKUP(B352,PRESUPUESTO!$A$1:$M$626,12,FALSE)</f>
        <v>#N/A</v>
      </c>
    </row>
    <row r="353" spans="1:7" ht="15.6" hidden="1" thickTop="1" thickBot="1" x14ac:dyDescent="0.35">
      <c r="A353" s="141">
        <v>352</v>
      </c>
      <c r="B353" s="142" t="s">
        <v>1568</v>
      </c>
      <c r="C353" s="143" t="s">
        <v>1240</v>
      </c>
      <c r="D353" s="143">
        <v>1</v>
      </c>
      <c r="E353" s="144">
        <v>771980</v>
      </c>
      <c r="F353" s="145">
        <v>501787</v>
      </c>
      <c r="G353" s="146" t="e">
        <f>+VLOOKUP(B353,PRESUPUESTO!$A$1:$M$626,12,FALSE)</f>
        <v>#N/A</v>
      </c>
    </row>
    <row r="354" spans="1:7" ht="15.6" hidden="1" thickTop="1" thickBot="1" x14ac:dyDescent="0.35">
      <c r="A354" s="141">
        <v>353</v>
      </c>
      <c r="B354" s="142" t="s">
        <v>1569</v>
      </c>
      <c r="C354" s="143" t="s">
        <v>1240</v>
      </c>
      <c r="D354" s="143">
        <v>1</v>
      </c>
      <c r="E354" s="144">
        <v>386269</v>
      </c>
      <c r="F354" s="145">
        <v>251074.85</v>
      </c>
      <c r="G354" s="146" t="e">
        <f>+VLOOKUP(B354,PRESUPUESTO!$A$1:$M$626,12,FALSE)</f>
        <v>#N/A</v>
      </c>
    </row>
    <row r="355" spans="1:7" ht="15.6" hidden="1" thickTop="1" thickBot="1" x14ac:dyDescent="0.35">
      <c r="A355" s="141">
        <v>354</v>
      </c>
      <c r="B355" s="142" t="s">
        <v>644</v>
      </c>
      <c r="C355" s="143" t="s">
        <v>1240</v>
      </c>
      <c r="D355" s="143">
        <v>1</v>
      </c>
      <c r="E355" s="144">
        <v>729396</v>
      </c>
      <c r="F355" s="145">
        <v>474107.4</v>
      </c>
      <c r="G355" s="146" t="e">
        <f>+VLOOKUP(B355,PRESUPUESTO!$A$1:$M$626,12,FALSE)</f>
        <v>#N/A</v>
      </c>
    </row>
    <row r="356" spans="1:7" ht="15.6" hidden="1" thickTop="1" thickBot="1" x14ac:dyDescent="0.35">
      <c r="A356" s="141">
        <v>355</v>
      </c>
      <c r="B356" s="142" t="s">
        <v>1570</v>
      </c>
      <c r="C356" s="143" t="s">
        <v>1240</v>
      </c>
      <c r="D356" s="143">
        <v>1</v>
      </c>
      <c r="E356" s="144">
        <v>1221</v>
      </c>
      <c r="F356" s="145">
        <v>793.65000000000009</v>
      </c>
      <c r="G356" s="146" t="e">
        <f>+VLOOKUP(B356,PRESUPUESTO!$A$1:$M$626,12,FALSE)</f>
        <v>#N/A</v>
      </c>
    </row>
    <row r="357" spans="1:7" ht="15.6" hidden="1" thickTop="1" thickBot="1" x14ac:dyDescent="0.35">
      <c r="A357" s="141">
        <v>356</v>
      </c>
      <c r="B357" s="142" t="s">
        <v>1571</v>
      </c>
      <c r="C357" s="143" t="s">
        <v>1240</v>
      </c>
      <c r="D357" s="143">
        <v>1</v>
      </c>
      <c r="E357" s="144">
        <v>16359812</v>
      </c>
      <c r="F357" s="145">
        <v>10633877.800000001</v>
      </c>
      <c r="G357" s="146" t="e">
        <f>+VLOOKUP(B357,PRESUPUESTO!$A$1:$M$626,12,FALSE)</f>
        <v>#N/A</v>
      </c>
    </row>
    <row r="358" spans="1:7" ht="15.6" hidden="1" thickTop="1" thickBot="1" x14ac:dyDescent="0.35">
      <c r="A358" s="141">
        <v>357</v>
      </c>
      <c r="B358" s="142" t="s">
        <v>1572</v>
      </c>
      <c r="C358" s="143" t="s">
        <v>1240</v>
      </c>
      <c r="D358" s="143">
        <v>1</v>
      </c>
      <c r="E358" s="144">
        <v>196980</v>
      </c>
      <c r="F358" s="145">
        <v>128037</v>
      </c>
      <c r="G358" s="146" t="e">
        <f>+VLOOKUP(B358,PRESUPUESTO!$A$1:$M$626,12,FALSE)</f>
        <v>#N/A</v>
      </c>
    </row>
    <row r="359" spans="1:7" ht="15.6" hidden="1" thickTop="1" thickBot="1" x14ac:dyDescent="0.35">
      <c r="A359" s="141">
        <v>358</v>
      </c>
      <c r="B359" s="142" t="s">
        <v>1573</v>
      </c>
      <c r="C359" s="143" t="s">
        <v>1240</v>
      </c>
      <c r="D359" s="143">
        <v>1</v>
      </c>
      <c r="E359" s="144">
        <v>307474</v>
      </c>
      <c r="F359" s="145">
        <v>199858.1</v>
      </c>
      <c r="G359" s="146" t="e">
        <f>+VLOOKUP(B359,PRESUPUESTO!$A$1:$M$626,12,FALSE)</f>
        <v>#N/A</v>
      </c>
    </row>
    <row r="360" spans="1:7" ht="15.6" hidden="1" thickTop="1" thickBot="1" x14ac:dyDescent="0.35">
      <c r="A360" s="141">
        <v>359</v>
      </c>
      <c r="B360" s="142" t="s">
        <v>1574</v>
      </c>
      <c r="C360" s="143" t="s">
        <v>1240</v>
      </c>
      <c r="D360" s="143">
        <v>1</v>
      </c>
      <c r="E360" s="144">
        <v>16506</v>
      </c>
      <c r="F360" s="145">
        <v>10728.900000000001</v>
      </c>
      <c r="G360" s="146" t="e">
        <f>+VLOOKUP(B360,PRESUPUESTO!$A$1:$M$626,12,FALSE)</f>
        <v>#N/A</v>
      </c>
    </row>
    <row r="361" spans="1:7" ht="15.6" hidden="1" thickTop="1" thickBot="1" x14ac:dyDescent="0.35">
      <c r="A361" s="141">
        <v>360</v>
      </c>
      <c r="B361" s="142" t="s">
        <v>1575</v>
      </c>
      <c r="C361" s="143" t="s">
        <v>1240</v>
      </c>
      <c r="D361" s="143">
        <v>1</v>
      </c>
      <c r="E361" s="144">
        <v>16588</v>
      </c>
      <c r="F361" s="145">
        <v>10782.2</v>
      </c>
      <c r="G361" s="146" t="e">
        <f>+VLOOKUP(B361,PRESUPUESTO!$A$1:$M$626,12,FALSE)</f>
        <v>#N/A</v>
      </c>
    </row>
    <row r="362" spans="1:7" ht="15.6" hidden="1" thickTop="1" thickBot="1" x14ac:dyDescent="0.35">
      <c r="A362" s="141">
        <v>361</v>
      </c>
      <c r="B362" s="142" t="s">
        <v>1576</v>
      </c>
      <c r="C362" s="143" t="s">
        <v>1240</v>
      </c>
      <c r="D362" s="143">
        <v>1</v>
      </c>
      <c r="E362" s="144">
        <v>2761269</v>
      </c>
      <c r="F362" s="145">
        <v>1794824.85</v>
      </c>
      <c r="G362" s="146" t="e">
        <f>+VLOOKUP(B362,PRESUPUESTO!$A$1:$M$626,12,FALSE)</f>
        <v>#N/A</v>
      </c>
    </row>
    <row r="363" spans="1:7" ht="15.6" hidden="1" thickTop="1" thickBot="1" x14ac:dyDescent="0.35">
      <c r="A363" s="141">
        <v>362</v>
      </c>
      <c r="B363" s="142" t="s">
        <v>1577</v>
      </c>
      <c r="C363" s="143" t="s">
        <v>1240</v>
      </c>
      <c r="D363" s="143">
        <v>1</v>
      </c>
      <c r="E363" s="144">
        <v>356055</v>
      </c>
      <c r="F363" s="145">
        <v>231435.75</v>
      </c>
      <c r="G363" s="146" t="e">
        <f>+VLOOKUP(B363,PRESUPUESTO!$A$1:$M$626,12,FALSE)</f>
        <v>#N/A</v>
      </c>
    </row>
    <row r="364" spans="1:7" ht="15.6" hidden="1" thickTop="1" thickBot="1" x14ac:dyDescent="0.35">
      <c r="A364" s="141">
        <v>363</v>
      </c>
      <c r="B364" s="142" t="s">
        <v>1578</v>
      </c>
      <c r="C364" s="143" t="s">
        <v>1240</v>
      </c>
      <c r="D364" s="143">
        <v>1</v>
      </c>
      <c r="E364" s="144">
        <v>1399453</v>
      </c>
      <c r="F364" s="145">
        <v>909644.45</v>
      </c>
      <c r="G364" s="146" t="e">
        <f>+VLOOKUP(B364,PRESUPUESTO!$A$1:$M$626,12,FALSE)</f>
        <v>#N/A</v>
      </c>
    </row>
    <row r="365" spans="1:7" ht="15.6" hidden="1" thickTop="1" thickBot="1" x14ac:dyDescent="0.35">
      <c r="A365" s="141">
        <v>364</v>
      </c>
      <c r="B365" s="142" t="s">
        <v>1579</v>
      </c>
      <c r="C365" s="143" t="s">
        <v>1240</v>
      </c>
      <c r="D365" s="143">
        <v>1</v>
      </c>
      <c r="E365" s="144">
        <v>1041233</v>
      </c>
      <c r="F365" s="145">
        <v>676801.45</v>
      </c>
      <c r="G365" s="146" t="e">
        <f>+VLOOKUP(B365,PRESUPUESTO!$A$1:$M$626,12,FALSE)</f>
        <v>#N/A</v>
      </c>
    </row>
    <row r="366" spans="1:7" ht="15.6" hidden="1" thickTop="1" thickBot="1" x14ac:dyDescent="0.35">
      <c r="A366" s="141">
        <v>365</v>
      </c>
      <c r="B366" s="142" t="s">
        <v>1580</v>
      </c>
      <c r="C366" s="143" t="s">
        <v>1240</v>
      </c>
      <c r="D366" s="143">
        <v>1</v>
      </c>
      <c r="E366" s="144">
        <v>853125</v>
      </c>
      <c r="F366" s="145">
        <v>554531.25</v>
      </c>
      <c r="G366" s="146" t="e">
        <f>+VLOOKUP(B366,PRESUPUESTO!$A$1:$M$626,12,FALSE)</f>
        <v>#N/A</v>
      </c>
    </row>
    <row r="367" spans="1:7" ht="15.6" hidden="1" thickTop="1" thickBot="1" x14ac:dyDescent="0.35">
      <c r="A367" s="141">
        <v>366</v>
      </c>
      <c r="B367" s="142" t="s">
        <v>1581</v>
      </c>
      <c r="C367" s="143" t="s">
        <v>1240</v>
      </c>
      <c r="D367" s="143">
        <v>1</v>
      </c>
      <c r="E367" s="144">
        <v>317562</v>
      </c>
      <c r="F367" s="145">
        <v>206415.3</v>
      </c>
      <c r="G367" s="146" t="e">
        <f>+VLOOKUP(B367,PRESUPUESTO!$A$1:$M$626,12,FALSE)</f>
        <v>#N/A</v>
      </c>
    </row>
    <row r="368" spans="1:7" ht="15.6" hidden="1" thickTop="1" thickBot="1" x14ac:dyDescent="0.35">
      <c r="A368" s="141">
        <v>367</v>
      </c>
      <c r="B368" s="142" t="s">
        <v>1582</v>
      </c>
      <c r="C368" s="143" t="s">
        <v>1240</v>
      </c>
      <c r="D368" s="143">
        <v>1</v>
      </c>
      <c r="E368" s="144">
        <v>284225</v>
      </c>
      <c r="F368" s="145">
        <v>184746.25</v>
      </c>
      <c r="G368" s="146" t="e">
        <f>+VLOOKUP(B368,PRESUPUESTO!$A$1:$M$626,12,FALSE)</f>
        <v>#N/A</v>
      </c>
    </row>
    <row r="369" spans="1:7" ht="15.6" hidden="1" thickTop="1" thickBot="1" x14ac:dyDescent="0.35">
      <c r="A369" s="141">
        <v>368</v>
      </c>
      <c r="B369" s="142" t="s">
        <v>1583</v>
      </c>
      <c r="C369" s="143" t="s">
        <v>1240</v>
      </c>
      <c r="D369" s="143">
        <v>1</v>
      </c>
      <c r="E369" s="144">
        <v>460132</v>
      </c>
      <c r="F369" s="145">
        <v>299085.80000000005</v>
      </c>
      <c r="G369" s="146" t="e">
        <f>+VLOOKUP(B369,PRESUPUESTO!$A$1:$M$626,12,FALSE)</f>
        <v>#N/A</v>
      </c>
    </row>
    <row r="370" spans="1:7" ht="15.6" hidden="1" thickTop="1" thickBot="1" x14ac:dyDescent="0.35">
      <c r="A370" s="141">
        <v>369</v>
      </c>
      <c r="B370" s="142" t="s">
        <v>1584</v>
      </c>
      <c r="C370" s="143" t="s">
        <v>1240</v>
      </c>
      <c r="D370" s="143">
        <v>1</v>
      </c>
      <c r="E370" s="144">
        <v>310223</v>
      </c>
      <c r="F370" s="145">
        <v>201644.95</v>
      </c>
      <c r="G370" s="146" t="e">
        <f>+VLOOKUP(B370,PRESUPUESTO!$A$1:$M$626,12,FALSE)</f>
        <v>#N/A</v>
      </c>
    </row>
    <row r="371" spans="1:7" ht="15.6" hidden="1" thickTop="1" thickBot="1" x14ac:dyDescent="0.35">
      <c r="A371" s="141">
        <v>370</v>
      </c>
      <c r="B371" s="142" t="s">
        <v>1585</v>
      </c>
      <c r="C371" s="143" t="s">
        <v>1240</v>
      </c>
      <c r="D371" s="143">
        <v>1</v>
      </c>
      <c r="E371" s="144">
        <v>481982</v>
      </c>
      <c r="F371" s="145">
        <v>313288.30000000005</v>
      </c>
      <c r="G371" s="146" t="e">
        <f>+VLOOKUP(B371,PRESUPUESTO!$A$1:$M$626,12,FALSE)</f>
        <v>#N/A</v>
      </c>
    </row>
    <row r="372" spans="1:7" ht="15.6" hidden="1" thickTop="1" thickBot="1" x14ac:dyDescent="0.35">
      <c r="A372" s="141">
        <v>371</v>
      </c>
      <c r="B372" s="142" t="s">
        <v>1586</v>
      </c>
      <c r="C372" s="143" t="s">
        <v>1240</v>
      </c>
      <c r="D372" s="143">
        <v>1</v>
      </c>
      <c r="E372" s="144">
        <v>901449</v>
      </c>
      <c r="F372" s="145">
        <v>585941.85000000009</v>
      </c>
      <c r="G372" s="146" t="e">
        <f>+VLOOKUP(B372,PRESUPUESTO!$A$1:$M$626,12,FALSE)</f>
        <v>#N/A</v>
      </c>
    </row>
    <row r="373" spans="1:7" ht="15.6" hidden="1" thickTop="1" thickBot="1" x14ac:dyDescent="0.35">
      <c r="A373" s="141">
        <v>373</v>
      </c>
      <c r="B373" s="142" t="s">
        <v>1587</v>
      </c>
      <c r="C373" s="143" t="s">
        <v>1240</v>
      </c>
      <c r="D373" s="143">
        <v>1</v>
      </c>
      <c r="E373" s="144">
        <v>8536461</v>
      </c>
      <c r="F373" s="145">
        <v>5548699.6500000004</v>
      </c>
      <c r="G373" s="146" t="e">
        <f>+VLOOKUP(B373,PRESUPUESTO!$A$1:$M$626,12,FALSE)</f>
        <v>#N/A</v>
      </c>
    </row>
    <row r="374" spans="1:7" ht="15.6" hidden="1" thickTop="1" thickBot="1" x14ac:dyDescent="0.35">
      <c r="A374" s="141">
        <v>374</v>
      </c>
      <c r="B374" s="142" t="s">
        <v>1588</v>
      </c>
      <c r="C374" s="143" t="s">
        <v>1240</v>
      </c>
      <c r="D374" s="143">
        <v>1</v>
      </c>
      <c r="E374" s="144">
        <v>4956910</v>
      </c>
      <c r="F374" s="145">
        <v>3221991.5</v>
      </c>
      <c r="G374" s="146" t="e">
        <f>+VLOOKUP(B374,PRESUPUESTO!$A$1:$M$626,12,FALSE)</f>
        <v>#N/A</v>
      </c>
    </row>
    <row r="375" spans="1:7" ht="15.6" hidden="1" thickTop="1" thickBot="1" x14ac:dyDescent="0.35">
      <c r="A375" s="141">
        <v>375</v>
      </c>
      <c r="B375" s="142" t="s">
        <v>1589</v>
      </c>
      <c r="C375" s="143" t="s">
        <v>1240</v>
      </c>
      <c r="D375" s="143">
        <v>1</v>
      </c>
      <c r="E375" s="144">
        <v>1937581</v>
      </c>
      <c r="F375" s="145">
        <v>1259427.6499999999</v>
      </c>
      <c r="G375" s="146" t="e">
        <f>+VLOOKUP(B375,PRESUPUESTO!$A$1:$M$626,12,FALSE)</f>
        <v>#N/A</v>
      </c>
    </row>
    <row r="376" spans="1:7" ht="15.6" hidden="1" thickTop="1" thickBot="1" x14ac:dyDescent="0.35">
      <c r="A376" s="141">
        <v>376</v>
      </c>
      <c r="B376" s="142" t="s">
        <v>1590</v>
      </c>
      <c r="C376" s="143" t="s">
        <v>1240</v>
      </c>
      <c r="D376" s="143">
        <v>1</v>
      </c>
      <c r="E376" s="144">
        <v>191002</v>
      </c>
      <c r="F376" s="145">
        <v>124151.3</v>
      </c>
      <c r="G376" s="146" t="e">
        <f>+VLOOKUP(B376,PRESUPUESTO!$A$1:$M$626,12,FALSE)</f>
        <v>#N/A</v>
      </c>
    </row>
    <row r="377" spans="1:7" ht="15.6" hidden="1" thickTop="1" thickBot="1" x14ac:dyDescent="0.35">
      <c r="A377" s="141">
        <v>377</v>
      </c>
      <c r="B377" s="142" t="s">
        <v>1591</v>
      </c>
      <c r="C377" s="143" t="s">
        <v>1240</v>
      </c>
      <c r="D377" s="143">
        <v>1</v>
      </c>
      <c r="E377" s="144">
        <v>1441347</v>
      </c>
      <c r="F377" s="145">
        <v>936875.55</v>
      </c>
      <c r="G377" s="146" t="e">
        <f>+VLOOKUP(B377,PRESUPUESTO!$A$1:$M$626,12,FALSE)</f>
        <v>#N/A</v>
      </c>
    </row>
    <row r="378" spans="1:7" ht="15.6" hidden="1" thickTop="1" thickBot="1" x14ac:dyDescent="0.35">
      <c r="A378" s="141">
        <v>378</v>
      </c>
      <c r="B378" s="142" t="s">
        <v>1592</v>
      </c>
      <c r="C378" s="143" t="s">
        <v>1240</v>
      </c>
      <c r="D378" s="143">
        <v>1</v>
      </c>
      <c r="E378" s="144">
        <v>198812</v>
      </c>
      <c r="F378" s="145">
        <v>129227.8</v>
      </c>
      <c r="G378" s="146" t="e">
        <f>+VLOOKUP(B378,PRESUPUESTO!$A$1:$M$626,12,FALSE)</f>
        <v>#N/A</v>
      </c>
    </row>
    <row r="379" spans="1:7" ht="15.6" hidden="1" thickTop="1" thickBot="1" x14ac:dyDescent="0.35">
      <c r="A379" s="141">
        <v>379</v>
      </c>
      <c r="B379" s="142" t="s">
        <v>1593</v>
      </c>
      <c r="C379" s="143" t="s">
        <v>1240</v>
      </c>
      <c r="D379" s="143">
        <v>1</v>
      </c>
      <c r="E379" s="144">
        <v>266552</v>
      </c>
      <c r="F379" s="145">
        <v>173258.8</v>
      </c>
      <c r="G379" s="146" t="e">
        <f>+VLOOKUP(B379,PRESUPUESTO!$A$1:$M$626,12,FALSE)</f>
        <v>#N/A</v>
      </c>
    </row>
    <row r="380" spans="1:7" ht="15.6" hidden="1" thickTop="1" thickBot="1" x14ac:dyDescent="0.35">
      <c r="A380" s="141">
        <v>380</v>
      </c>
      <c r="B380" s="142" t="s">
        <v>1594</v>
      </c>
      <c r="C380" s="143" t="s">
        <v>1240</v>
      </c>
      <c r="D380" s="143">
        <v>1</v>
      </c>
      <c r="E380" s="144">
        <v>907072</v>
      </c>
      <c r="F380" s="145">
        <v>589596.80000000005</v>
      </c>
      <c r="G380" s="146" t="e">
        <f>+VLOOKUP(B380,PRESUPUESTO!$A$1:$M$626,12,FALSE)</f>
        <v>#N/A</v>
      </c>
    </row>
    <row r="381" spans="1:7" ht="15.6" hidden="1" thickTop="1" thickBot="1" x14ac:dyDescent="0.35">
      <c r="A381" s="141">
        <v>381</v>
      </c>
      <c r="B381" s="142" t="s">
        <v>1595</v>
      </c>
      <c r="C381" s="143" t="s">
        <v>1240</v>
      </c>
      <c r="D381" s="143">
        <v>1</v>
      </c>
      <c r="E381" s="144">
        <v>848673</v>
      </c>
      <c r="F381" s="145">
        <v>551637.44999999995</v>
      </c>
      <c r="G381" s="146" t="e">
        <f>+VLOOKUP(B381,PRESUPUESTO!$A$1:$M$626,12,FALSE)</f>
        <v>#N/A</v>
      </c>
    </row>
    <row r="382" spans="1:7" ht="15.6" hidden="1" thickTop="1" thickBot="1" x14ac:dyDescent="0.35">
      <c r="A382" s="141">
        <v>382</v>
      </c>
      <c r="B382" s="142" t="s">
        <v>1596</v>
      </c>
      <c r="C382" s="143" t="s">
        <v>1240</v>
      </c>
      <c r="D382" s="143">
        <v>1</v>
      </c>
      <c r="E382" s="144">
        <v>680735</v>
      </c>
      <c r="F382" s="145">
        <v>442477.75</v>
      </c>
      <c r="G382" s="146" t="e">
        <f>+VLOOKUP(B382,PRESUPUESTO!$A$1:$M$626,12,FALSE)</f>
        <v>#N/A</v>
      </c>
    </row>
    <row r="383" spans="1:7" ht="15.6" hidden="1" thickTop="1" thickBot="1" x14ac:dyDescent="0.35">
      <c r="A383" s="141">
        <v>383</v>
      </c>
      <c r="B383" s="142" t="s">
        <v>1597</v>
      </c>
      <c r="C383" s="143" t="s">
        <v>1240</v>
      </c>
      <c r="D383" s="143">
        <v>1</v>
      </c>
      <c r="E383" s="144">
        <v>416700</v>
      </c>
      <c r="F383" s="145">
        <v>270855</v>
      </c>
      <c r="G383" s="146" t="e">
        <f>+VLOOKUP(B383,PRESUPUESTO!$A$1:$M$626,12,FALSE)</f>
        <v>#N/A</v>
      </c>
    </row>
    <row r="384" spans="1:7" ht="15.6" hidden="1" thickTop="1" thickBot="1" x14ac:dyDescent="0.35">
      <c r="A384" s="141">
        <v>384</v>
      </c>
      <c r="B384" s="142" t="s">
        <v>1598</v>
      </c>
      <c r="C384" s="143" t="s">
        <v>1240</v>
      </c>
      <c r="D384" s="143">
        <v>1</v>
      </c>
      <c r="E384" s="144">
        <v>790293</v>
      </c>
      <c r="F384" s="145">
        <v>513690.45</v>
      </c>
      <c r="G384" s="146" t="e">
        <f>+VLOOKUP(B384,PRESUPUESTO!$A$1:$M$626,12,FALSE)</f>
        <v>#N/A</v>
      </c>
    </row>
    <row r="385" spans="1:7" ht="15.6" hidden="1" thickTop="1" thickBot="1" x14ac:dyDescent="0.35">
      <c r="A385" s="141">
        <v>385</v>
      </c>
      <c r="B385" s="142" t="s">
        <v>1599</v>
      </c>
      <c r="C385" s="143" t="s">
        <v>1240</v>
      </c>
      <c r="D385" s="143">
        <v>1</v>
      </c>
      <c r="E385" s="144">
        <v>2678474</v>
      </c>
      <c r="F385" s="145">
        <v>1741008.1</v>
      </c>
      <c r="G385" s="146" t="e">
        <f>+VLOOKUP(B385,PRESUPUESTO!$A$1:$M$626,12,FALSE)</f>
        <v>#N/A</v>
      </c>
    </row>
    <row r="386" spans="1:7" ht="15.6" hidden="1" thickTop="1" thickBot="1" x14ac:dyDescent="0.35">
      <c r="A386" s="141">
        <v>386</v>
      </c>
      <c r="B386" s="142" t="s">
        <v>1600</v>
      </c>
      <c r="C386" s="143" t="s">
        <v>1240</v>
      </c>
      <c r="D386" s="143">
        <v>1</v>
      </c>
      <c r="E386" s="144">
        <v>1862630</v>
      </c>
      <c r="F386" s="145">
        <v>1210709.5</v>
      </c>
      <c r="G386" s="146" t="e">
        <f>+VLOOKUP(B386,PRESUPUESTO!$A$1:$M$626,12,FALSE)</f>
        <v>#N/A</v>
      </c>
    </row>
    <row r="387" spans="1:7" ht="15.6" hidden="1" thickTop="1" thickBot="1" x14ac:dyDescent="0.35">
      <c r="A387" s="141">
        <v>387</v>
      </c>
      <c r="B387" s="142" t="s">
        <v>1601</v>
      </c>
      <c r="C387" s="143" t="s">
        <v>1240</v>
      </c>
      <c r="D387" s="143">
        <v>1</v>
      </c>
      <c r="E387" s="144">
        <v>841493</v>
      </c>
      <c r="F387" s="145">
        <v>546970.44999999995</v>
      </c>
      <c r="G387" s="146" t="e">
        <f>+VLOOKUP(B387,PRESUPUESTO!$A$1:$M$626,12,FALSE)</f>
        <v>#N/A</v>
      </c>
    </row>
    <row r="388" spans="1:7" ht="15.6" hidden="1" thickTop="1" thickBot="1" x14ac:dyDescent="0.35">
      <c r="A388" s="141">
        <v>388</v>
      </c>
      <c r="B388" s="142" t="s">
        <v>1602</v>
      </c>
      <c r="C388" s="143" t="s">
        <v>1240</v>
      </c>
      <c r="D388" s="143">
        <v>1</v>
      </c>
      <c r="E388" s="144">
        <v>1364046</v>
      </c>
      <c r="F388" s="145">
        <v>886629.9</v>
      </c>
      <c r="G388" s="146" t="e">
        <f>+VLOOKUP(B388,PRESUPUESTO!$A$1:$M$626,12,FALSE)</f>
        <v>#N/A</v>
      </c>
    </row>
    <row r="389" spans="1:7" ht="15.6" hidden="1" thickTop="1" thickBot="1" x14ac:dyDescent="0.35">
      <c r="A389" s="141">
        <v>389</v>
      </c>
      <c r="B389" s="142" t="s">
        <v>1603</v>
      </c>
      <c r="C389" s="143" t="s">
        <v>1240</v>
      </c>
      <c r="D389" s="143">
        <v>1</v>
      </c>
      <c r="E389" s="144">
        <v>1382096</v>
      </c>
      <c r="F389" s="145">
        <v>898362.4</v>
      </c>
      <c r="G389" s="146" t="e">
        <f>+VLOOKUP(B389,PRESUPUESTO!$A$1:$M$626,12,FALSE)</f>
        <v>#N/A</v>
      </c>
    </row>
    <row r="390" spans="1:7" ht="15.6" hidden="1" thickTop="1" thickBot="1" x14ac:dyDescent="0.35">
      <c r="A390" s="141">
        <v>390</v>
      </c>
      <c r="B390" s="142" t="s">
        <v>1604</v>
      </c>
      <c r="C390" s="143" t="s">
        <v>1240</v>
      </c>
      <c r="D390" s="143">
        <v>1</v>
      </c>
      <c r="E390" s="144">
        <v>1503546</v>
      </c>
      <c r="F390" s="145">
        <v>977304.9</v>
      </c>
      <c r="G390" s="146" t="e">
        <f>+VLOOKUP(B390,PRESUPUESTO!$A$1:$M$626,12,FALSE)</f>
        <v>#N/A</v>
      </c>
    </row>
    <row r="391" spans="1:7" ht="15.6" hidden="1" thickTop="1" thickBot="1" x14ac:dyDescent="0.35">
      <c r="A391" s="141">
        <v>391</v>
      </c>
      <c r="B391" s="142" t="s">
        <v>1605</v>
      </c>
      <c r="C391" s="143" t="s">
        <v>1240</v>
      </c>
      <c r="D391" s="143">
        <v>1</v>
      </c>
      <c r="E391" s="144">
        <v>354108</v>
      </c>
      <c r="F391" s="145">
        <v>230170.2</v>
      </c>
      <c r="G391" s="146" t="e">
        <f>+VLOOKUP(B391,PRESUPUESTO!$A$1:$M$626,12,FALSE)</f>
        <v>#N/A</v>
      </c>
    </row>
    <row r="392" spans="1:7" ht="15.6" hidden="1" thickTop="1" thickBot="1" x14ac:dyDescent="0.35">
      <c r="A392" s="141">
        <v>392</v>
      </c>
      <c r="B392" s="142" t="s">
        <v>1606</v>
      </c>
      <c r="C392" s="143" t="s">
        <v>1240</v>
      </c>
      <c r="D392" s="143">
        <v>1</v>
      </c>
      <c r="E392" s="144">
        <v>799587</v>
      </c>
      <c r="F392" s="145">
        <v>519731.55000000005</v>
      </c>
      <c r="G392" s="146" t="e">
        <f>+VLOOKUP(B392,PRESUPUESTO!$A$1:$M$626,12,FALSE)</f>
        <v>#N/A</v>
      </c>
    </row>
    <row r="393" spans="1:7" ht="15.6" hidden="1" thickTop="1" thickBot="1" x14ac:dyDescent="0.35">
      <c r="A393" s="141">
        <v>393</v>
      </c>
      <c r="B393" s="142" t="s">
        <v>1607</v>
      </c>
      <c r="C393" s="143" t="s">
        <v>1240</v>
      </c>
      <c r="D393" s="143">
        <v>1</v>
      </c>
      <c r="E393" s="144">
        <v>975745</v>
      </c>
      <c r="F393" s="145">
        <v>634234.25</v>
      </c>
      <c r="G393" s="146" t="e">
        <f>+VLOOKUP(B393,PRESUPUESTO!$A$1:$M$626,12,FALSE)</f>
        <v>#N/A</v>
      </c>
    </row>
    <row r="394" spans="1:7" ht="15.6" hidden="1" thickTop="1" thickBot="1" x14ac:dyDescent="0.35">
      <c r="A394" s="141">
        <v>394</v>
      </c>
      <c r="B394" s="142" t="s">
        <v>1608</v>
      </c>
      <c r="C394" s="143" t="s">
        <v>1240</v>
      </c>
      <c r="D394" s="143">
        <v>1</v>
      </c>
      <c r="E394" s="144">
        <v>1878670</v>
      </c>
      <c r="F394" s="145">
        <v>1221135.5</v>
      </c>
      <c r="G394" s="146" t="e">
        <f>+VLOOKUP(B394,PRESUPUESTO!$A$1:$M$626,12,FALSE)</f>
        <v>#N/A</v>
      </c>
    </row>
    <row r="395" spans="1:7" ht="15.6" hidden="1" thickTop="1" thickBot="1" x14ac:dyDescent="0.35">
      <c r="A395" s="141">
        <v>395</v>
      </c>
      <c r="B395" s="142" t="s">
        <v>1609</v>
      </c>
      <c r="C395" s="143" t="s">
        <v>1240</v>
      </c>
      <c r="D395" s="143">
        <v>1</v>
      </c>
      <c r="E395" s="144">
        <v>1942307</v>
      </c>
      <c r="F395" s="145">
        <v>1262499.55</v>
      </c>
      <c r="G395" s="146" t="e">
        <f>+VLOOKUP(B395,PRESUPUESTO!$A$1:$M$626,12,FALSE)</f>
        <v>#N/A</v>
      </c>
    </row>
    <row r="396" spans="1:7" ht="15.6" hidden="1" thickTop="1" thickBot="1" x14ac:dyDescent="0.35">
      <c r="A396" s="141">
        <v>396</v>
      </c>
      <c r="B396" s="142" t="s">
        <v>1610</v>
      </c>
      <c r="C396" s="143" t="s">
        <v>1240</v>
      </c>
      <c r="D396" s="143">
        <v>1</v>
      </c>
      <c r="E396" s="144">
        <v>1869343</v>
      </c>
      <c r="F396" s="145">
        <v>1215072.9500000002</v>
      </c>
      <c r="G396" s="146" t="e">
        <f>+VLOOKUP(B396,PRESUPUESTO!$A$1:$M$626,12,FALSE)</f>
        <v>#N/A</v>
      </c>
    </row>
    <row r="397" spans="1:7" ht="15.6" hidden="1" thickTop="1" thickBot="1" x14ac:dyDescent="0.35">
      <c r="A397" s="141">
        <v>397</v>
      </c>
      <c r="B397" s="142" t="s">
        <v>1611</v>
      </c>
      <c r="C397" s="143" t="s">
        <v>1240</v>
      </c>
      <c r="D397" s="143">
        <v>1</v>
      </c>
      <c r="E397" s="144">
        <v>408919</v>
      </c>
      <c r="F397" s="145">
        <v>265797.34999999998</v>
      </c>
      <c r="G397" s="146" t="e">
        <f>+VLOOKUP(B397,PRESUPUESTO!$A$1:$M$626,12,FALSE)</f>
        <v>#N/A</v>
      </c>
    </row>
    <row r="398" spans="1:7" ht="15.6" hidden="1" thickTop="1" thickBot="1" x14ac:dyDescent="0.35">
      <c r="A398" s="141">
        <v>398</v>
      </c>
      <c r="B398" s="142" t="s">
        <v>1612</v>
      </c>
      <c r="C398" s="143" t="s">
        <v>1240</v>
      </c>
      <c r="D398" s="143">
        <v>1</v>
      </c>
      <c r="E398" s="144">
        <v>2038789</v>
      </c>
      <c r="F398" s="145">
        <v>1325212.8500000001</v>
      </c>
      <c r="G398" s="146" t="e">
        <f>+VLOOKUP(B398,PRESUPUESTO!$A$1:$M$626,12,FALSE)</f>
        <v>#N/A</v>
      </c>
    </row>
    <row r="399" spans="1:7" ht="15.6" hidden="1" thickTop="1" thickBot="1" x14ac:dyDescent="0.35">
      <c r="A399" s="141">
        <v>399</v>
      </c>
      <c r="B399" s="142" t="s">
        <v>1613</v>
      </c>
      <c r="C399" s="143" t="s">
        <v>1240</v>
      </c>
      <c r="D399" s="143">
        <v>1</v>
      </c>
      <c r="E399" s="144">
        <v>1212368</v>
      </c>
      <c r="F399" s="145">
        <v>788039.2</v>
      </c>
      <c r="G399" s="146" t="e">
        <f>+VLOOKUP(B399,PRESUPUESTO!$A$1:$M$626,12,FALSE)</f>
        <v>#N/A</v>
      </c>
    </row>
    <row r="400" spans="1:7" ht="15.45" hidden="1" customHeight="1" thickTop="1" thickBot="1" x14ac:dyDescent="0.35">
      <c r="A400" s="148" t="s">
        <v>1614</v>
      </c>
      <c r="B400" s="149"/>
      <c r="C400" s="150"/>
      <c r="D400" s="150"/>
      <c r="E400" s="144"/>
      <c r="F400" s="145"/>
      <c r="G400" s="146" t="e">
        <f>+VLOOKUP(B400,PRESUPUESTO!$A$1:$M$626,12,FALSE)</f>
        <v>#N/A</v>
      </c>
    </row>
    <row r="401" spans="1:7" ht="15.6" hidden="1" thickTop="1" thickBot="1" x14ac:dyDescent="0.35">
      <c r="A401" s="137" t="s">
        <v>335</v>
      </c>
      <c r="B401" s="138" t="s">
        <v>45</v>
      </c>
      <c r="C401" s="139" t="s">
        <v>344</v>
      </c>
      <c r="D401" s="139" t="s">
        <v>337</v>
      </c>
      <c r="E401" s="144"/>
      <c r="F401" s="145"/>
      <c r="G401" s="146" t="str">
        <f>+VLOOKUP(B401,PRESUPUESTO!$A$1:$M$626,12,FALSE)</f>
        <v/>
      </c>
    </row>
    <row r="402" spans="1:7" ht="15.6" hidden="1" thickTop="1" thickBot="1" x14ac:dyDescent="0.35">
      <c r="A402" s="141">
        <v>400</v>
      </c>
      <c r="B402" s="142" t="s">
        <v>1615</v>
      </c>
      <c r="C402" s="143" t="s">
        <v>1240</v>
      </c>
      <c r="D402" s="143">
        <v>1</v>
      </c>
      <c r="E402" s="144">
        <v>402118</v>
      </c>
      <c r="F402" s="145">
        <v>261376.7</v>
      </c>
      <c r="G402" s="146" t="e">
        <f>+VLOOKUP(B402,PRESUPUESTO!$A$1:$M$626,12,FALSE)</f>
        <v>#N/A</v>
      </c>
    </row>
    <row r="403" spans="1:7" ht="15.6" hidden="1" thickTop="1" thickBot="1" x14ac:dyDescent="0.35">
      <c r="A403" s="141">
        <v>401</v>
      </c>
      <c r="B403" s="142" t="s">
        <v>1616</v>
      </c>
      <c r="C403" s="143" t="s">
        <v>1240</v>
      </c>
      <c r="D403" s="143">
        <v>1</v>
      </c>
      <c r="E403" s="144">
        <v>502292</v>
      </c>
      <c r="F403" s="145">
        <v>326489.80000000005</v>
      </c>
      <c r="G403" s="146" t="e">
        <f>+VLOOKUP(B403,PRESUPUESTO!$A$1:$M$626,12,FALSE)</f>
        <v>#N/A</v>
      </c>
    </row>
    <row r="404" spans="1:7" ht="15.6" hidden="1" thickTop="1" thickBot="1" x14ac:dyDescent="0.35">
      <c r="A404" s="141">
        <v>402</v>
      </c>
      <c r="B404" s="142" t="s">
        <v>1617</v>
      </c>
      <c r="C404" s="143" t="s">
        <v>1240</v>
      </c>
      <c r="D404" s="143">
        <v>1</v>
      </c>
      <c r="E404" s="144">
        <v>473086</v>
      </c>
      <c r="F404" s="145">
        <v>307505.90000000002</v>
      </c>
      <c r="G404" s="146" t="e">
        <f>+VLOOKUP(B404,PRESUPUESTO!$A$1:$M$626,12,FALSE)</f>
        <v>#N/A</v>
      </c>
    </row>
    <row r="405" spans="1:7" ht="15.6" hidden="1" thickTop="1" thickBot="1" x14ac:dyDescent="0.35">
      <c r="A405" s="141">
        <v>403</v>
      </c>
      <c r="B405" s="142" t="s">
        <v>1618</v>
      </c>
      <c r="C405" s="143" t="s">
        <v>604</v>
      </c>
      <c r="D405" s="143">
        <v>1</v>
      </c>
      <c r="E405" s="144">
        <v>383932</v>
      </c>
      <c r="F405" s="145">
        <v>249555.80000000002</v>
      </c>
      <c r="G405" s="146" t="e">
        <f>+VLOOKUP(B405,PRESUPUESTO!$A$1:$M$626,12,FALSE)</f>
        <v>#N/A</v>
      </c>
    </row>
    <row r="406" spans="1:7" ht="15.6" hidden="1" thickTop="1" thickBot="1" x14ac:dyDescent="0.35">
      <c r="A406" s="141">
        <v>404</v>
      </c>
      <c r="B406" s="142" t="s">
        <v>1619</v>
      </c>
      <c r="C406" s="143" t="s">
        <v>604</v>
      </c>
      <c r="D406" s="143">
        <v>1</v>
      </c>
      <c r="E406" s="144">
        <v>361728</v>
      </c>
      <c r="F406" s="145">
        <v>235123.20000000001</v>
      </c>
      <c r="G406" s="146" t="e">
        <f>+VLOOKUP(B406,PRESUPUESTO!$A$1:$M$626,12,FALSE)</f>
        <v>#N/A</v>
      </c>
    </row>
    <row r="407" spans="1:7" ht="15.6" hidden="1" thickTop="1" thickBot="1" x14ac:dyDescent="0.35">
      <c r="A407" s="141">
        <v>405</v>
      </c>
      <c r="B407" s="142" t="s">
        <v>1620</v>
      </c>
      <c r="C407" s="143" t="s">
        <v>604</v>
      </c>
      <c r="D407" s="143">
        <v>1</v>
      </c>
      <c r="E407" s="144">
        <v>431244</v>
      </c>
      <c r="F407" s="145">
        <v>280308.59999999998</v>
      </c>
      <c r="G407" s="146" t="e">
        <f>+VLOOKUP(B407,PRESUPUESTO!$A$1:$M$626,12,FALSE)</f>
        <v>#N/A</v>
      </c>
    </row>
    <row r="408" spans="1:7" ht="15.6" hidden="1" thickTop="1" thickBot="1" x14ac:dyDescent="0.35">
      <c r="A408" s="141">
        <v>406</v>
      </c>
      <c r="B408" s="142" t="s">
        <v>1621</v>
      </c>
      <c r="C408" s="143" t="s">
        <v>604</v>
      </c>
      <c r="D408" s="143">
        <v>1</v>
      </c>
      <c r="E408" s="144">
        <v>412453</v>
      </c>
      <c r="F408" s="145">
        <v>268094.45</v>
      </c>
      <c r="G408" s="146" t="e">
        <f>+VLOOKUP(B408,PRESUPUESTO!$A$1:$M$626,12,FALSE)</f>
        <v>#N/A</v>
      </c>
    </row>
    <row r="409" spans="1:7" ht="15.6" hidden="1" thickTop="1" thickBot="1" x14ac:dyDescent="0.35">
      <c r="A409" s="141">
        <v>407</v>
      </c>
      <c r="B409" s="142" t="s">
        <v>1622</v>
      </c>
      <c r="C409" s="143" t="s">
        <v>604</v>
      </c>
      <c r="D409" s="143">
        <v>1</v>
      </c>
      <c r="E409" s="144">
        <v>494517</v>
      </c>
      <c r="F409" s="145">
        <v>321436.05000000005</v>
      </c>
      <c r="G409" s="146" t="e">
        <f>+VLOOKUP(B409,PRESUPUESTO!$A$1:$M$626,12,FALSE)</f>
        <v>#N/A</v>
      </c>
    </row>
    <row r="410" spans="1:7" ht="15.6" hidden="1" thickTop="1" thickBot="1" x14ac:dyDescent="0.35">
      <c r="A410" s="141">
        <v>408</v>
      </c>
      <c r="B410" s="142" t="s">
        <v>1623</v>
      </c>
      <c r="C410" s="143" t="s">
        <v>604</v>
      </c>
      <c r="D410" s="143">
        <v>1</v>
      </c>
      <c r="E410" s="144">
        <v>275703</v>
      </c>
      <c r="F410" s="145">
        <v>179206.95</v>
      </c>
      <c r="G410" s="146" t="e">
        <f>+VLOOKUP(B410,PRESUPUESTO!$A$1:$M$626,12,FALSE)</f>
        <v>#N/A</v>
      </c>
    </row>
    <row r="411" spans="1:7" ht="15.6" hidden="1" thickTop="1" thickBot="1" x14ac:dyDescent="0.35">
      <c r="A411" s="141">
        <v>409</v>
      </c>
      <c r="B411" s="142" t="s">
        <v>1624</v>
      </c>
      <c r="C411" s="143" t="s">
        <v>604</v>
      </c>
      <c r="D411" s="143">
        <v>1</v>
      </c>
      <c r="E411" s="144">
        <v>410720</v>
      </c>
      <c r="F411" s="145">
        <v>266968</v>
      </c>
      <c r="G411" s="146" t="e">
        <f>+VLOOKUP(B411,PRESUPUESTO!$A$1:$M$626,12,FALSE)</f>
        <v>#N/A</v>
      </c>
    </row>
    <row r="412" spans="1:7" ht="15.6" hidden="1" thickTop="1" thickBot="1" x14ac:dyDescent="0.35">
      <c r="A412" s="141">
        <v>410</v>
      </c>
      <c r="B412" s="142" t="s">
        <v>1625</v>
      </c>
      <c r="C412" s="143" t="s">
        <v>1240</v>
      </c>
      <c r="D412" s="143">
        <v>1</v>
      </c>
      <c r="E412" s="144">
        <v>514854</v>
      </c>
      <c r="F412" s="145">
        <v>334655.09999999998</v>
      </c>
      <c r="G412" s="146" t="e">
        <f>+VLOOKUP(B412,PRESUPUESTO!$A$1:$M$626,12,FALSE)</f>
        <v>#N/A</v>
      </c>
    </row>
    <row r="413" spans="1:7" ht="15.6" hidden="1" thickTop="1" thickBot="1" x14ac:dyDescent="0.35">
      <c r="A413" s="141">
        <v>411</v>
      </c>
      <c r="B413" s="142" t="s">
        <v>1626</v>
      </c>
      <c r="C413" s="143" t="s">
        <v>1240</v>
      </c>
      <c r="D413" s="143">
        <v>1</v>
      </c>
      <c r="E413" s="144">
        <v>550919</v>
      </c>
      <c r="F413" s="145">
        <v>358097.35</v>
      </c>
      <c r="G413" s="146" t="e">
        <f>+VLOOKUP(B413,PRESUPUESTO!$A$1:$M$626,12,FALSE)</f>
        <v>#N/A</v>
      </c>
    </row>
    <row r="414" spans="1:7" ht="15.6" hidden="1" thickTop="1" thickBot="1" x14ac:dyDescent="0.35">
      <c r="A414" s="141">
        <v>413</v>
      </c>
      <c r="B414" s="142" t="s">
        <v>382</v>
      </c>
      <c r="C414" s="143" t="s">
        <v>1240</v>
      </c>
      <c r="D414" s="143">
        <v>1</v>
      </c>
      <c r="E414" s="144">
        <v>927930</v>
      </c>
      <c r="F414" s="145">
        <v>603154.5</v>
      </c>
      <c r="G414" s="146" t="e">
        <f>+VLOOKUP(B414,PRESUPUESTO!$A$1:$M$626,12,FALSE)</f>
        <v>#N/A</v>
      </c>
    </row>
    <row r="415" spans="1:7" ht="15.6" hidden="1" thickTop="1" thickBot="1" x14ac:dyDescent="0.35">
      <c r="A415" s="141">
        <v>414</v>
      </c>
      <c r="B415" s="142" t="s">
        <v>1627</v>
      </c>
      <c r="C415" s="143" t="s">
        <v>1240</v>
      </c>
      <c r="D415" s="143">
        <v>1</v>
      </c>
      <c r="E415" s="144">
        <v>858559</v>
      </c>
      <c r="F415" s="145">
        <v>558063.35000000009</v>
      </c>
      <c r="G415" s="146" t="e">
        <f>+VLOOKUP(B415,PRESUPUESTO!$A$1:$M$626,12,FALSE)</f>
        <v>#N/A</v>
      </c>
    </row>
    <row r="416" spans="1:7" ht="15.6" hidden="1" thickTop="1" thickBot="1" x14ac:dyDescent="0.35">
      <c r="A416" s="141">
        <v>415</v>
      </c>
      <c r="B416" s="142" t="s">
        <v>1628</v>
      </c>
      <c r="C416" s="143" t="s">
        <v>1240</v>
      </c>
      <c r="D416" s="143">
        <v>1</v>
      </c>
      <c r="E416" s="144">
        <v>1051785</v>
      </c>
      <c r="F416" s="145">
        <v>683660.25</v>
      </c>
      <c r="G416" s="146" t="e">
        <f>+VLOOKUP(B416,PRESUPUESTO!$A$1:$M$626,12,FALSE)</f>
        <v>#N/A</v>
      </c>
    </row>
    <row r="417" spans="1:7" ht="15.45" hidden="1" customHeight="1" thickTop="1" thickBot="1" x14ac:dyDescent="0.35">
      <c r="A417" s="151" t="s">
        <v>1629</v>
      </c>
      <c r="B417" s="152"/>
      <c r="C417" s="153"/>
      <c r="D417" s="153"/>
      <c r="E417" s="144"/>
      <c r="F417" s="145"/>
      <c r="G417" s="146" t="e">
        <f>+VLOOKUP(B417,PRESUPUESTO!$A$1:$M$626,12,FALSE)</f>
        <v>#N/A</v>
      </c>
    </row>
    <row r="418" spans="1:7" ht="15.6" hidden="1" thickTop="1" thickBot="1" x14ac:dyDescent="0.35">
      <c r="A418" s="137" t="s">
        <v>335</v>
      </c>
      <c r="B418" s="138" t="s">
        <v>45</v>
      </c>
      <c r="C418" s="139" t="s">
        <v>344</v>
      </c>
      <c r="D418" s="139" t="s">
        <v>337</v>
      </c>
      <c r="E418" s="144"/>
      <c r="F418" s="145"/>
      <c r="G418" s="146" t="str">
        <f>+VLOOKUP(B418,PRESUPUESTO!$A$1:$M$626,12,FALSE)</f>
        <v/>
      </c>
    </row>
    <row r="419" spans="1:7" ht="15.6" hidden="1" thickTop="1" thickBot="1" x14ac:dyDescent="0.35">
      <c r="A419" s="154">
        <v>416</v>
      </c>
      <c r="B419" s="155" t="s">
        <v>1630</v>
      </c>
      <c r="C419" s="156" t="s">
        <v>1240</v>
      </c>
      <c r="D419" s="157">
        <v>1</v>
      </c>
      <c r="E419" s="144">
        <v>1543287</v>
      </c>
      <c r="F419" s="145">
        <v>1003136.55</v>
      </c>
      <c r="G419" s="146" t="e">
        <f>+VLOOKUP(B419,PRESUPUESTO!$A$1:$M$626,12,FALSE)</f>
        <v>#N/A</v>
      </c>
    </row>
    <row r="420" spans="1:7" ht="15.6" hidden="1" thickTop="1" thickBot="1" x14ac:dyDescent="0.35">
      <c r="A420" s="154">
        <v>417</v>
      </c>
      <c r="B420" s="158" t="s">
        <v>841</v>
      </c>
      <c r="C420" s="156" t="s">
        <v>1240</v>
      </c>
      <c r="D420" s="157">
        <v>1</v>
      </c>
      <c r="E420" s="144">
        <v>2344284</v>
      </c>
      <c r="F420" s="145">
        <v>1523784.6</v>
      </c>
      <c r="G420" s="146" t="e">
        <f>+VLOOKUP(B420,PRESUPUESTO!$A$1:$M$626,12,FALSE)</f>
        <v>#N/A</v>
      </c>
    </row>
    <row r="421" spans="1:7" ht="15.6" hidden="1" thickTop="1" thickBot="1" x14ac:dyDescent="0.35">
      <c r="A421" s="154">
        <v>418</v>
      </c>
      <c r="B421" s="158" t="s">
        <v>1631</v>
      </c>
      <c r="C421" s="156" t="s">
        <v>1240</v>
      </c>
      <c r="D421" s="157">
        <v>1</v>
      </c>
      <c r="E421" s="144">
        <v>1571515</v>
      </c>
      <c r="F421" s="145">
        <v>1021484.75</v>
      </c>
      <c r="G421" s="146" t="e">
        <f>+VLOOKUP(B421,PRESUPUESTO!$A$1:$M$626,12,FALSE)</f>
        <v>#N/A</v>
      </c>
    </row>
    <row r="422" spans="1:7" ht="15.6" hidden="1" thickTop="1" thickBot="1" x14ac:dyDescent="0.35">
      <c r="A422" s="154">
        <v>419</v>
      </c>
      <c r="B422" s="158" t="s">
        <v>1632</v>
      </c>
      <c r="C422" s="156" t="s">
        <v>1240</v>
      </c>
      <c r="D422" s="157">
        <v>1</v>
      </c>
      <c r="E422" s="144">
        <v>1447042</v>
      </c>
      <c r="F422" s="145">
        <v>940577.3</v>
      </c>
      <c r="G422" s="146" t="e">
        <f>+VLOOKUP(B422,PRESUPUESTO!$A$1:$M$626,12,FALSE)</f>
        <v>#N/A</v>
      </c>
    </row>
    <row r="423" spans="1:7" ht="15.6" hidden="1" thickTop="1" thickBot="1" x14ac:dyDescent="0.35">
      <c r="A423" s="154">
        <v>420</v>
      </c>
      <c r="B423" s="158" t="s">
        <v>1633</v>
      </c>
      <c r="C423" s="156" t="s">
        <v>1240</v>
      </c>
      <c r="D423" s="157">
        <v>1</v>
      </c>
      <c r="E423" s="144">
        <v>974683</v>
      </c>
      <c r="F423" s="145">
        <v>633543.94999999995</v>
      </c>
      <c r="G423" s="146" t="e">
        <f>+VLOOKUP(B423,PRESUPUESTO!$A$1:$M$626,12,FALSE)</f>
        <v>#N/A</v>
      </c>
    </row>
    <row r="424" spans="1:7" ht="15.6" hidden="1" thickTop="1" thickBot="1" x14ac:dyDescent="0.35">
      <c r="A424" s="154">
        <v>421</v>
      </c>
      <c r="B424" s="158" t="s">
        <v>840</v>
      </c>
      <c r="C424" s="156" t="s">
        <v>1240</v>
      </c>
      <c r="D424" s="157">
        <v>1</v>
      </c>
      <c r="E424" s="144">
        <v>3977329</v>
      </c>
      <c r="F424" s="145">
        <v>2585263.85</v>
      </c>
      <c r="G424" s="146" t="e">
        <f>+VLOOKUP(B424,PRESUPUESTO!$A$1:$M$626,12,FALSE)</f>
        <v>#N/A</v>
      </c>
    </row>
    <row r="425" spans="1:7" ht="15.6" hidden="1" thickTop="1" thickBot="1" x14ac:dyDescent="0.35">
      <c r="A425" s="154">
        <v>422</v>
      </c>
      <c r="B425" s="158" t="s">
        <v>1634</v>
      </c>
      <c r="C425" s="156" t="s">
        <v>1240</v>
      </c>
      <c r="D425" s="157">
        <v>1</v>
      </c>
      <c r="E425" s="144">
        <v>1400938</v>
      </c>
      <c r="F425" s="145">
        <v>910609.7</v>
      </c>
      <c r="G425" s="146" t="e">
        <f>+VLOOKUP(B425,PRESUPUESTO!$A$1:$M$626,12,FALSE)</f>
        <v>#N/A</v>
      </c>
    </row>
    <row r="426" spans="1:7" ht="15.6" hidden="1" thickTop="1" thickBot="1" x14ac:dyDescent="0.35">
      <c r="A426" s="154">
        <v>423</v>
      </c>
      <c r="B426" s="158" t="s">
        <v>1300</v>
      </c>
      <c r="C426" s="156" t="s">
        <v>1240</v>
      </c>
      <c r="D426" s="157">
        <v>1</v>
      </c>
      <c r="E426" s="144">
        <v>104242</v>
      </c>
      <c r="F426" s="145">
        <v>67757.3</v>
      </c>
      <c r="G426" s="146" t="e">
        <f>+VLOOKUP(B426,PRESUPUESTO!$A$1:$M$626,12,FALSE)</f>
        <v>#N/A</v>
      </c>
    </row>
    <row r="427" spans="1:7" ht="15.6" thickTop="1" thickBot="1" x14ac:dyDescent="0.35">
      <c r="A427" s="154">
        <v>424</v>
      </c>
      <c r="B427" s="158" t="s">
        <v>142</v>
      </c>
      <c r="C427" s="156" t="s">
        <v>1240</v>
      </c>
      <c r="D427" s="157">
        <v>1</v>
      </c>
      <c r="E427" s="144">
        <v>1213840</v>
      </c>
      <c r="F427" s="145">
        <v>788996</v>
      </c>
      <c r="G427" s="146">
        <f>+VLOOKUP(B427,PRESUPUESTO!$A$1:$M$626,12,FALSE)</f>
        <v>3010000</v>
      </c>
    </row>
    <row r="428" spans="1:7" ht="15.6" hidden="1" thickTop="1" thickBot="1" x14ac:dyDescent="0.35">
      <c r="A428" s="154">
        <v>425</v>
      </c>
      <c r="B428" s="158" t="s">
        <v>1635</v>
      </c>
      <c r="C428" s="156" t="s">
        <v>1240</v>
      </c>
      <c r="D428" s="157">
        <v>1</v>
      </c>
      <c r="E428" s="144">
        <v>88549</v>
      </c>
      <c r="F428" s="145">
        <v>57556.850000000006</v>
      </c>
      <c r="G428" s="146" t="e">
        <f>+VLOOKUP(B428,PRESUPUESTO!$A$1:$M$626,12,FALSE)</f>
        <v>#N/A</v>
      </c>
    </row>
    <row r="429" spans="1:7" ht="15.6" hidden="1" thickTop="1" thickBot="1" x14ac:dyDescent="0.35">
      <c r="A429" s="154">
        <v>426</v>
      </c>
      <c r="B429" s="158" t="s">
        <v>1319</v>
      </c>
      <c r="C429" s="156" t="s">
        <v>1240</v>
      </c>
      <c r="D429" s="157">
        <v>1</v>
      </c>
      <c r="E429" s="144">
        <v>220334</v>
      </c>
      <c r="F429" s="145">
        <v>143217.1</v>
      </c>
      <c r="G429" s="146" t="e">
        <f>+VLOOKUP(B429,PRESUPUESTO!$A$1:$M$626,12,FALSE)</f>
        <v>#N/A</v>
      </c>
    </row>
    <row r="430" spans="1:7" ht="15.6" hidden="1" thickTop="1" thickBot="1" x14ac:dyDescent="0.35">
      <c r="A430" s="154">
        <v>427</v>
      </c>
      <c r="B430" s="158" t="s">
        <v>1636</v>
      </c>
      <c r="C430" s="156" t="s">
        <v>1240</v>
      </c>
      <c r="D430" s="157">
        <v>1</v>
      </c>
      <c r="E430" s="144">
        <v>728268</v>
      </c>
      <c r="F430" s="145">
        <v>473374.2</v>
      </c>
      <c r="G430" s="146" t="e">
        <f>+VLOOKUP(B430,PRESUPUESTO!$A$1:$M$626,12,FALSE)</f>
        <v>#N/A</v>
      </c>
    </row>
    <row r="431" spans="1:7" ht="15.6" hidden="1" thickTop="1" thickBot="1" x14ac:dyDescent="0.35">
      <c r="A431" s="154">
        <v>428</v>
      </c>
      <c r="B431" s="158" t="s">
        <v>1075</v>
      </c>
      <c r="C431" s="156" t="s">
        <v>1240</v>
      </c>
      <c r="D431" s="157">
        <v>1</v>
      </c>
      <c r="E431" s="144">
        <v>517444</v>
      </c>
      <c r="F431" s="145">
        <v>336338.6</v>
      </c>
      <c r="G431" s="146" t="e">
        <f>+VLOOKUP(B431,PRESUPUESTO!$A$1:$M$626,12,FALSE)</f>
        <v>#N/A</v>
      </c>
    </row>
    <row r="432" spans="1:7" ht="15.6" hidden="1" thickTop="1" thickBot="1" x14ac:dyDescent="0.35">
      <c r="A432" s="154">
        <v>430</v>
      </c>
      <c r="B432" s="158" t="s">
        <v>1345</v>
      </c>
      <c r="C432" s="156" t="s">
        <v>1240</v>
      </c>
      <c r="D432" s="157">
        <v>1</v>
      </c>
      <c r="E432" s="144">
        <v>165594</v>
      </c>
      <c r="F432" s="145">
        <v>107636.1</v>
      </c>
      <c r="G432" s="146" t="e">
        <f>+VLOOKUP(B432,PRESUPUESTO!$A$1:$M$626,12,FALSE)</f>
        <v>#N/A</v>
      </c>
    </row>
    <row r="433" spans="1:7" ht="15.6" hidden="1" thickTop="1" thickBot="1" x14ac:dyDescent="0.35">
      <c r="A433" s="154">
        <v>431</v>
      </c>
      <c r="B433" s="158" t="s">
        <v>1637</v>
      </c>
      <c r="C433" s="156" t="s">
        <v>1240</v>
      </c>
      <c r="D433" s="157">
        <v>1</v>
      </c>
      <c r="E433" s="144">
        <v>215470</v>
      </c>
      <c r="F433" s="145">
        <v>140055.5</v>
      </c>
      <c r="G433" s="146" t="e">
        <f>+VLOOKUP(B433,PRESUPUESTO!$A$1:$M$626,12,FALSE)</f>
        <v>#N/A</v>
      </c>
    </row>
    <row r="434" spans="1:7" ht="15.6" hidden="1" thickTop="1" thickBot="1" x14ac:dyDescent="0.35">
      <c r="A434" s="154">
        <v>432</v>
      </c>
      <c r="B434" s="158" t="s">
        <v>1638</v>
      </c>
      <c r="C434" s="156" t="s">
        <v>1240</v>
      </c>
      <c r="D434" s="157">
        <v>1</v>
      </c>
      <c r="E434" s="144">
        <v>2341252</v>
      </c>
      <c r="F434" s="145">
        <v>1521813.8</v>
      </c>
      <c r="G434" s="146" t="e">
        <f>+VLOOKUP(B434,PRESUPUESTO!$A$1:$M$626,12,FALSE)</f>
        <v>#N/A</v>
      </c>
    </row>
    <row r="435" spans="1:7" ht="15.6" hidden="1" thickTop="1" thickBot="1" x14ac:dyDescent="0.35">
      <c r="A435" s="154">
        <v>433</v>
      </c>
      <c r="B435" s="158" t="s">
        <v>1639</v>
      </c>
      <c r="C435" s="156" t="s">
        <v>1240</v>
      </c>
      <c r="D435" s="157">
        <v>1</v>
      </c>
      <c r="E435" s="144">
        <v>165640</v>
      </c>
      <c r="F435" s="145">
        <v>107666</v>
      </c>
      <c r="G435" s="146" t="e">
        <f>+VLOOKUP(B435,PRESUPUESTO!$A$1:$M$626,12,FALSE)</f>
        <v>#N/A</v>
      </c>
    </row>
    <row r="436" spans="1:7" ht="15.6" hidden="1" thickTop="1" thickBot="1" x14ac:dyDescent="0.35">
      <c r="A436" s="154">
        <v>434</v>
      </c>
      <c r="B436" s="158" t="s">
        <v>1391</v>
      </c>
      <c r="C436" s="156" t="s">
        <v>1240</v>
      </c>
      <c r="D436" s="157">
        <v>1</v>
      </c>
      <c r="E436" s="144">
        <v>473259</v>
      </c>
      <c r="F436" s="145">
        <v>307618.34999999998</v>
      </c>
      <c r="G436" s="146" t="e">
        <f>+VLOOKUP(B436,PRESUPUESTO!$A$1:$M$626,12,FALSE)</f>
        <v>#N/A</v>
      </c>
    </row>
    <row r="437" spans="1:7" ht="15.6" hidden="1" thickTop="1" thickBot="1" x14ac:dyDescent="0.35">
      <c r="A437" s="154">
        <v>435</v>
      </c>
      <c r="B437" s="158" t="s">
        <v>1392</v>
      </c>
      <c r="C437" s="156" t="s">
        <v>1240</v>
      </c>
      <c r="D437" s="157">
        <v>1</v>
      </c>
      <c r="E437" s="144">
        <v>877266</v>
      </c>
      <c r="F437" s="145">
        <v>570222.9</v>
      </c>
      <c r="G437" s="146" t="e">
        <f>+VLOOKUP(B437,PRESUPUESTO!$A$1:$M$626,12,FALSE)</f>
        <v>#N/A</v>
      </c>
    </row>
    <row r="438" spans="1:7" ht="15.6" hidden="1" thickTop="1" thickBot="1" x14ac:dyDescent="0.35">
      <c r="A438" s="154">
        <v>436</v>
      </c>
      <c r="B438" s="158" t="s">
        <v>1393</v>
      </c>
      <c r="C438" s="156" t="s">
        <v>1240</v>
      </c>
      <c r="D438" s="157">
        <v>1</v>
      </c>
      <c r="E438" s="144">
        <v>849626</v>
      </c>
      <c r="F438" s="145">
        <v>552256.9</v>
      </c>
      <c r="G438" s="146" t="e">
        <f>+VLOOKUP(B438,PRESUPUESTO!$A$1:$M$626,12,FALSE)</f>
        <v>#N/A</v>
      </c>
    </row>
    <row r="439" spans="1:7" ht="15.6" hidden="1" thickTop="1" thickBot="1" x14ac:dyDescent="0.35">
      <c r="A439" s="154">
        <v>437</v>
      </c>
      <c r="B439" s="158" t="s">
        <v>1395</v>
      </c>
      <c r="C439" s="156" t="s">
        <v>1240</v>
      </c>
      <c r="D439" s="157">
        <v>1</v>
      </c>
      <c r="E439" s="144">
        <v>797472</v>
      </c>
      <c r="F439" s="145">
        <v>518356.80000000005</v>
      </c>
      <c r="G439" s="146" t="e">
        <f>+VLOOKUP(B439,PRESUPUESTO!$A$1:$M$626,12,FALSE)</f>
        <v>#N/A</v>
      </c>
    </row>
    <row r="440" spans="1:7" ht="15.6" hidden="1" thickTop="1" thickBot="1" x14ac:dyDescent="0.35">
      <c r="A440" s="154">
        <v>438</v>
      </c>
      <c r="B440" s="158" t="s">
        <v>1396</v>
      </c>
      <c r="C440" s="156" t="s">
        <v>1240</v>
      </c>
      <c r="D440" s="157">
        <v>1</v>
      </c>
      <c r="E440" s="144">
        <v>722365</v>
      </c>
      <c r="F440" s="145">
        <v>469537.25</v>
      </c>
      <c r="G440" s="146" t="e">
        <f>+VLOOKUP(B440,PRESUPUESTO!$A$1:$M$626,12,FALSE)</f>
        <v>#N/A</v>
      </c>
    </row>
    <row r="441" spans="1:7" ht="15.6" hidden="1" thickTop="1" thickBot="1" x14ac:dyDescent="0.35">
      <c r="A441" s="154">
        <v>439</v>
      </c>
      <c r="B441" s="158" t="s">
        <v>1397</v>
      </c>
      <c r="C441" s="156" t="s">
        <v>1240</v>
      </c>
      <c r="D441" s="157">
        <v>1</v>
      </c>
      <c r="E441" s="144">
        <v>592505</v>
      </c>
      <c r="F441" s="145">
        <v>385128.25</v>
      </c>
      <c r="G441" s="146" t="e">
        <f>+VLOOKUP(B441,PRESUPUESTO!$A$1:$M$626,12,FALSE)</f>
        <v>#N/A</v>
      </c>
    </row>
    <row r="442" spans="1:7" ht="15.6" hidden="1" thickTop="1" thickBot="1" x14ac:dyDescent="0.35">
      <c r="A442" s="154">
        <v>440</v>
      </c>
      <c r="B442" s="158" t="s">
        <v>1398</v>
      </c>
      <c r="C442" s="156" t="s">
        <v>1240</v>
      </c>
      <c r="D442" s="157">
        <v>1</v>
      </c>
      <c r="E442" s="144">
        <v>592535</v>
      </c>
      <c r="F442" s="145">
        <v>385147.75</v>
      </c>
      <c r="G442" s="146" t="e">
        <f>+VLOOKUP(B442,PRESUPUESTO!$A$1:$M$626,12,FALSE)</f>
        <v>#N/A</v>
      </c>
    </row>
    <row r="443" spans="1:7" ht="15.6" hidden="1" thickTop="1" thickBot="1" x14ac:dyDescent="0.35">
      <c r="A443" s="154">
        <v>441</v>
      </c>
      <c r="B443" s="158" t="s">
        <v>1067</v>
      </c>
      <c r="C443" s="156" t="s">
        <v>1240</v>
      </c>
      <c r="D443" s="157">
        <v>1</v>
      </c>
      <c r="E443" s="144">
        <v>4493755</v>
      </c>
      <c r="F443" s="145">
        <v>2920940.75</v>
      </c>
      <c r="G443" s="146" t="e">
        <f>+VLOOKUP(B443,PRESUPUESTO!$A$1:$M$626,12,FALSE)</f>
        <v>#N/A</v>
      </c>
    </row>
    <row r="444" spans="1:7" ht="15.6" hidden="1" thickTop="1" thickBot="1" x14ac:dyDescent="0.35">
      <c r="A444" s="154">
        <v>442</v>
      </c>
      <c r="B444" s="158" t="s">
        <v>1640</v>
      </c>
      <c r="C444" s="156" t="s">
        <v>1240</v>
      </c>
      <c r="D444" s="157">
        <v>1</v>
      </c>
      <c r="E444" s="144">
        <v>9014523</v>
      </c>
      <c r="F444" s="145">
        <v>5859439.9500000002</v>
      </c>
      <c r="G444" s="146" t="e">
        <f>+VLOOKUP(B444,PRESUPUESTO!$A$1:$M$626,12,FALSE)</f>
        <v>#N/A</v>
      </c>
    </row>
    <row r="445" spans="1:7" ht="15.6" hidden="1" thickTop="1" thickBot="1" x14ac:dyDescent="0.35">
      <c r="A445" s="154">
        <v>443</v>
      </c>
      <c r="B445" s="158" t="s">
        <v>1423</v>
      </c>
      <c r="C445" s="156" t="s">
        <v>1240</v>
      </c>
      <c r="D445" s="157">
        <v>1</v>
      </c>
      <c r="E445" s="144">
        <v>18113914</v>
      </c>
      <c r="F445" s="145">
        <v>11774044.100000001</v>
      </c>
      <c r="G445" s="146" t="e">
        <f>+VLOOKUP(B445,PRESUPUESTO!$A$1:$M$626,12,FALSE)</f>
        <v>#N/A</v>
      </c>
    </row>
    <row r="446" spans="1:7" ht="15.6" hidden="1" thickTop="1" thickBot="1" x14ac:dyDescent="0.35">
      <c r="A446" s="154">
        <v>444</v>
      </c>
      <c r="B446" s="158" t="s">
        <v>1442</v>
      </c>
      <c r="C446" s="156" t="s">
        <v>1240</v>
      </c>
      <c r="D446" s="157">
        <v>1</v>
      </c>
      <c r="E446" s="144">
        <v>333024</v>
      </c>
      <c r="F446" s="145">
        <v>216465.6</v>
      </c>
      <c r="G446" s="146" t="e">
        <f>+VLOOKUP(B446,PRESUPUESTO!$A$1:$M$626,12,FALSE)</f>
        <v>#N/A</v>
      </c>
    </row>
    <row r="447" spans="1:7" ht="15.6" hidden="1" thickTop="1" thickBot="1" x14ac:dyDescent="0.35">
      <c r="A447" s="154">
        <v>445</v>
      </c>
      <c r="B447" s="158" t="s">
        <v>1641</v>
      </c>
      <c r="C447" s="156" t="s">
        <v>1240</v>
      </c>
      <c r="D447" s="157">
        <v>1</v>
      </c>
      <c r="E447" s="144">
        <v>574050</v>
      </c>
      <c r="F447" s="145">
        <v>373132.5</v>
      </c>
      <c r="G447" s="146" t="e">
        <f>+VLOOKUP(B447,PRESUPUESTO!$A$1:$M$626,12,FALSE)</f>
        <v>#N/A</v>
      </c>
    </row>
    <row r="448" spans="1:7" ht="15.6" hidden="1" thickTop="1" thickBot="1" x14ac:dyDescent="0.35">
      <c r="A448" s="154">
        <v>446</v>
      </c>
      <c r="B448" s="158" t="s">
        <v>754</v>
      </c>
      <c r="C448" s="156" t="s">
        <v>1240</v>
      </c>
      <c r="D448" s="157">
        <v>1</v>
      </c>
      <c r="E448" s="144">
        <v>2485246</v>
      </c>
      <c r="F448" s="145">
        <v>1615409.9</v>
      </c>
      <c r="G448" s="146" t="e">
        <f>+VLOOKUP(B448,PRESUPUESTO!$A$1:$M$626,12,FALSE)</f>
        <v>#N/A</v>
      </c>
    </row>
    <row r="449" spans="1:7" ht="15.6" hidden="1" thickTop="1" thickBot="1" x14ac:dyDescent="0.35">
      <c r="A449" s="154">
        <v>447</v>
      </c>
      <c r="B449" s="158" t="s">
        <v>1642</v>
      </c>
      <c r="C449" s="156" t="s">
        <v>1240</v>
      </c>
      <c r="D449" s="157">
        <v>1</v>
      </c>
      <c r="E449" s="144">
        <v>58211</v>
      </c>
      <c r="F449" s="145">
        <v>37837.15</v>
      </c>
      <c r="G449" s="146" t="e">
        <f>+VLOOKUP(B449,PRESUPUESTO!$A$1:$M$626,12,FALSE)</f>
        <v>#N/A</v>
      </c>
    </row>
    <row r="450" spans="1:7" ht="15.6" hidden="1" thickTop="1" thickBot="1" x14ac:dyDescent="0.35">
      <c r="A450" s="154">
        <v>448</v>
      </c>
      <c r="B450" s="158" t="s">
        <v>1643</v>
      </c>
      <c r="C450" s="156" t="s">
        <v>1240</v>
      </c>
      <c r="D450" s="157">
        <v>1</v>
      </c>
      <c r="E450" s="144">
        <v>212333</v>
      </c>
      <c r="F450" s="145">
        <v>138016.45000000001</v>
      </c>
      <c r="G450" s="146" t="e">
        <f>+VLOOKUP(B450,PRESUPUESTO!$A$1:$M$626,12,FALSE)</f>
        <v>#N/A</v>
      </c>
    </row>
    <row r="451" spans="1:7" ht="15.6" hidden="1" thickTop="1" thickBot="1" x14ac:dyDescent="0.35">
      <c r="A451" s="154">
        <v>449</v>
      </c>
      <c r="B451" s="158" t="s">
        <v>1644</v>
      </c>
      <c r="C451" s="156" t="s">
        <v>1240</v>
      </c>
      <c r="D451" s="157">
        <v>1</v>
      </c>
      <c r="E451" s="144">
        <v>67972</v>
      </c>
      <c r="F451" s="145">
        <v>44181.8</v>
      </c>
      <c r="G451" s="146" t="e">
        <f>+VLOOKUP(B451,PRESUPUESTO!$A$1:$M$626,12,FALSE)</f>
        <v>#N/A</v>
      </c>
    </row>
    <row r="452" spans="1:7" ht="15.6" hidden="1" thickTop="1" thickBot="1" x14ac:dyDescent="0.35">
      <c r="A452" s="154">
        <v>450</v>
      </c>
      <c r="B452" s="158" t="s">
        <v>1545</v>
      </c>
      <c r="C452" s="156" t="s">
        <v>1240</v>
      </c>
      <c r="D452" s="157">
        <v>1</v>
      </c>
      <c r="E452" s="144">
        <v>662361</v>
      </c>
      <c r="F452" s="145">
        <v>430534.65</v>
      </c>
      <c r="G452" s="146" t="e">
        <f>+VLOOKUP(B452,PRESUPUESTO!$A$1:$M$626,12,FALSE)</f>
        <v>#N/A</v>
      </c>
    </row>
    <row r="453" spans="1:7" ht="15.6" hidden="1" thickTop="1" thickBot="1" x14ac:dyDescent="0.35">
      <c r="A453" s="154">
        <v>451</v>
      </c>
      <c r="B453" s="158" t="s">
        <v>1645</v>
      </c>
      <c r="C453" s="156" t="s">
        <v>1240</v>
      </c>
      <c r="D453" s="157">
        <v>1</v>
      </c>
      <c r="E453" s="144">
        <v>513357</v>
      </c>
      <c r="F453" s="145">
        <v>333682.05000000005</v>
      </c>
      <c r="G453" s="146" t="e">
        <f>+VLOOKUP(B453,PRESUPUESTO!$A$1:$M$626,12,FALSE)</f>
        <v>#N/A</v>
      </c>
    </row>
    <row r="454" spans="1:7" ht="15.6" hidden="1" thickTop="1" thickBot="1" x14ac:dyDescent="0.35">
      <c r="A454" s="154">
        <v>452</v>
      </c>
      <c r="B454" s="158" t="s">
        <v>1550</v>
      </c>
      <c r="C454" s="156" t="s">
        <v>1240</v>
      </c>
      <c r="D454" s="157">
        <v>1</v>
      </c>
      <c r="E454" s="144">
        <v>202458</v>
      </c>
      <c r="F454" s="145">
        <v>131597.70000000001</v>
      </c>
      <c r="G454" s="146" t="e">
        <f>+VLOOKUP(B454,PRESUPUESTO!$A$1:$M$626,12,FALSE)</f>
        <v>#N/A</v>
      </c>
    </row>
    <row r="455" spans="1:7" ht="15.6" hidden="1" thickTop="1" thickBot="1" x14ac:dyDescent="0.35">
      <c r="A455" s="154">
        <v>453</v>
      </c>
      <c r="B455" s="158" t="s">
        <v>1557</v>
      </c>
      <c r="C455" s="156" t="s">
        <v>1240</v>
      </c>
      <c r="D455" s="157">
        <v>1</v>
      </c>
      <c r="E455" s="144">
        <v>141986</v>
      </c>
      <c r="F455" s="145">
        <v>92290.9</v>
      </c>
      <c r="G455" s="146" t="e">
        <f>+VLOOKUP(B455,PRESUPUESTO!$A$1:$M$626,12,FALSE)</f>
        <v>#N/A</v>
      </c>
    </row>
    <row r="456" spans="1:7" ht="15.6" hidden="1" thickTop="1" thickBot="1" x14ac:dyDescent="0.35">
      <c r="A456" s="154">
        <v>454</v>
      </c>
      <c r="B456" s="158" t="s">
        <v>1646</v>
      </c>
      <c r="C456" s="156" t="s">
        <v>1240</v>
      </c>
      <c r="D456" s="157">
        <v>1</v>
      </c>
      <c r="E456" s="144">
        <v>1190</v>
      </c>
      <c r="F456" s="145">
        <v>773.5</v>
      </c>
      <c r="G456" s="146" t="e">
        <f>+VLOOKUP(B456,PRESUPUESTO!$A$1:$M$626,12,FALSE)</f>
        <v>#N/A</v>
      </c>
    </row>
    <row r="457" spans="1:7" ht="15.6" hidden="1" thickTop="1" thickBot="1" x14ac:dyDescent="0.35">
      <c r="A457" s="154">
        <v>455</v>
      </c>
      <c r="B457" s="158" t="s">
        <v>644</v>
      </c>
      <c r="C457" s="156" t="s">
        <v>1240</v>
      </c>
      <c r="D457" s="157">
        <v>1</v>
      </c>
      <c r="E457" s="144">
        <v>233159</v>
      </c>
      <c r="F457" s="145">
        <v>151553.35</v>
      </c>
      <c r="G457" s="146" t="e">
        <f>+VLOOKUP(B457,PRESUPUESTO!$A$1:$M$626,12,FALSE)</f>
        <v>#N/A</v>
      </c>
    </row>
    <row r="458" spans="1:7" ht="15.45" hidden="1" customHeight="1" thickTop="1" thickBot="1" x14ac:dyDescent="0.35">
      <c r="A458" s="151" t="s">
        <v>1647</v>
      </c>
      <c r="B458" s="152"/>
      <c r="C458" s="153"/>
      <c r="D458" s="153"/>
      <c r="E458" s="144"/>
      <c r="F458" s="145"/>
      <c r="G458" s="146" t="e">
        <f>+VLOOKUP(B458,PRESUPUESTO!$A$1:$M$626,12,FALSE)</f>
        <v>#N/A</v>
      </c>
    </row>
    <row r="459" spans="1:7" ht="15.6" hidden="1" thickTop="1" thickBot="1" x14ac:dyDescent="0.35">
      <c r="A459" s="137" t="s">
        <v>335</v>
      </c>
      <c r="B459" s="138" t="s">
        <v>45</v>
      </c>
      <c r="C459" s="139" t="s">
        <v>344</v>
      </c>
      <c r="D459" s="139" t="s">
        <v>337</v>
      </c>
      <c r="E459" s="144"/>
      <c r="F459" s="145"/>
      <c r="G459" s="146" t="str">
        <f>+VLOOKUP(B459,PRESUPUESTO!$A$1:$M$626,12,FALSE)</f>
        <v/>
      </c>
    </row>
    <row r="460" spans="1:7" ht="15.6" hidden="1" thickTop="1" thickBot="1" x14ac:dyDescent="0.35">
      <c r="A460" s="154">
        <v>456</v>
      </c>
      <c r="B460" s="142" t="s">
        <v>1615</v>
      </c>
      <c r="C460" s="156" t="s">
        <v>1240</v>
      </c>
      <c r="D460" s="157">
        <v>1</v>
      </c>
      <c r="E460" s="144">
        <v>402118</v>
      </c>
      <c r="F460" s="145">
        <v>261376.7</v>
      </c>
      <c r="G460" s="146" t="e">
        <f>+VLOOKUP(B460,PRESUPUESTO!$A$1:$M$626,12,FALSE)</f>
        <v>#N/A</v>
      </c>
    </row>
    <row r="461" spans="1:7" ht="15.6" hidden="1" thickTop="1" thickBot="1" x14ac:dyDescent="0.35">
      <c r="A461" s="154">
        <v>457</v>
      </c>
      <c r="B461" s="142" t="s">
        <v>1616</v>
      </c>
      <c r="C461" s="156" t="s">
        <v>1240</v>
      </c>
      <c r="D461" s="157">
        <v>1</v>
      </c>
      <c r="E461" s="144">
        <v>502292</v>
      </c>
      <c r="F461" s="145">
        <v>326489.80000000005</v>
      </c>
      <c r="G461" s="146" t="e">
        <f>+VLOOKUP(B461,PRESUPUESTO!$A$1:$M$626,12,FALSE)</f>
        <v>#N/A</v>
      </c>
    </row>
    <row r="462" spans="1:7" ht="15.6" hidden="1" thickTop="1" thickBot="1" x14ac:dyDescent="0.35">
      <c r="A462" s="154">
        <v>458</v>
      </c>
      <c r="B462" s="142" t="s">
        <v>1617</v>
      </c>
      <c r="C462" s="156" t="s">
        <v>1240</v>
      </c>
      <c r="D462" s="157">
        <v>1</v>
      </c>
      <c r="E462" s="144">
        <v>474289</v>
      </c>
      <c r="F462" s="145">
        <v>308287.84999999998</v>
      </c>
      <c r="G462" s="146" t="e">
        <f>+VLOOKUP(B462,PRESUPUESTO!$A$1:$M$626,12,FALSE)</f>
        <v>#N/A</v>
      </c>
    </row>
    <row r="463" spans="1:7" ht="15.6" hidden="1" thickTop="1" thickBot="1" x14ac:dyDescent="0.35">
      <c r="A463" s="154">
        <v>459</v>
      </c>
      <c r="B463" s="142" t="s">
        <v>1619</v>
      </c>
      <c r="C463" s="156" t="s">
        <v>604</v>
      </c>
      <c r="D463" s="157">
        <v>1</v>
      </c>
      <c r="E463" s="144">
        <v>361728</v>
      </c>
      <c r="F463" s="145">
        <v>235123.20000000001</v>
      </c>
      <c r="G463" s="146" t="e">
        <f>+VLOOKUP(B463,PRESUPUESTO!$A$1:$M$626,12,FALSE)</f>
        <v>#N/A</v>
      </c>
    </row>
    <row r="464" spans="1:7" ht="15.6" hidden="1" thickTop="1" thickBot="1" x14ac:dyDescent="0.35">
      <c r="A464" s="154">
        <v>460</v>
      </c>
      <c r="B464" s="142" t="s">
        <v>1621</v>
      </c>
      <c r="C464" s="156" t="s">
        <v>604</v>
      </c>
      <c r="D464" s="157">
        <v>1</v>
      </c>
      <c r="E464" s="144">
        <v>412453</v>
      </c>
      <c r="F464" s="145">
        <v>268094.45</v>
      </c>
      <c r="G464" s="146" t="e">
        <f>+VLOOKUP(B464,PRESUPUESTO!$A$1:$M$626,12,FALSE)</f>
        <v>#N/A</v>
      </c>
    </row>
    <row r="465" spans="1:7" ht="15.6" hidden="1" thickTop="1" thickBot="1" x14ac:dyDescent="0.35">
      <c r="A465" s="154">
        <v>461</v>
      </c>
      <c r="B465" s="142" t="s">
        <v>1648</v>
      </c>
      <c r="C465" s="156" t="s">
        <v>604</v>
      </c>
      <c r="D465" s="157">
        <v>1</v>
      </c>
      <c r="E465" s="144">
        <v>275703</v>
      </c>
      <c r="F465" s="145">
        <v>179206.95</v>
      </c>
      <c r="G465" s="146" t="e">
        <f>+VLOOKUP(B465,PRESUPUESTO!$A$1:$M$626,12,FALSE)</f>
        <v>#N/A</v>
      </c>
    </row>
    <row r="466" spans="1:7" ht="15.6" hidden="1" thickTop="1" thickBot="1" x14ac:dyDescent="0.35">
      <c r="A466" s="154">
        <v>462</v>
      </c>
      <c r="B466" s="142" t="s">
        <v>1624</v>
      </c>
      <c r="C466" s="156" t="s">
        <v>604</v>
      </c>
      <c r="D466" s="157">
        <v>1</v>
      </c>
      <c r="E466" s="144">
        <v>410720</v>
      </c>
      <c r="F466" s="145">
        <v>266968</v>
      </c>
      <c r="G466" s="146" t="e">
        <f>+VLOOKUP(B466,PRESUPUESTO!$A$1:$M$626,12,FALSE)</f>
        <v>#N/A</v>
      </c>
    </row>
    <row r="467" spans="1:7" ht="15.6" hidden="1" thickTop="1" thickBot="1" x14ac:dyDescent="0.35">
      <c r="A467" s="154">
        <v>463</v>
      </c>
      <c r="B467" s="142" t="s">
        <v>382</v>
      </c>
      <c r="C467" s="156" t="s">
        <v>1240</v>
      </c>
      <c r="D467" s="157">
        <v>1</v>
      </c>
      <c r="E467" s="144">
        <v>710366</v>
      </c>
      <c r="F467" s="145">
        <v>461737.9</v>
      </c>
      <c r="G467" s="146" t="e">
        <f>+VLOOKUP(B467,PRESUPUESTO!$A$1:$M$626,12,FALSE)</f>
        <v>#N/A</v>
      </c>
    </row>
    <row r="468" spans="1:7" ht="15.6" hidden="1" thickTop="1" thickBot="1" x14ac:dyDescent="0.35">
      <c r="A468" s="154">
        <v>464</v>
      </c>
      <c r="B468" s="142" t="s">
        <v>1627</v>
      </c>
      <c r="C468" s="156" t="s">
        <v>1240</v>
      </c>
      <c r="D468" s="157">
        <v>1</v>
      </c>
      <c r="E468" s="144">
        <v>858165</v>
      </c>
      <c r="F468" s="145">
        <v>557807.25</v>
      </c>
      <c r="G468" s="146" t="e">
        <f>+VLOOKUP(B468,PRESUPUESTO!$A$1:$M$626,12,FALSE)</f>
        <v>#N/A</v>
      </c>
    </row>
    <row r="469" spans="1:7" ht="15.6" hidden="1" thickTop="1" thickBot="1" x14ac:dyDescent="0.35">
      <c r="A469" s="154">
        <v>465</v>
      </c>
      <c r="B469" s="142" t="s">
        <v>1625</v>
      </c>
      <c r="C469" s="156" t="s">
        <v>1240</v>
      </c>
      <c r="D469" s="157">
        <v>1</v>
      </c>
      <c r="E469" s="144">
        <v>791856</v>
      </c>
      <c r="F469" s="145">
        <v>514706.4</v>
      </c>
      <c r="G469" s="146" t="e">
        <f>+VLOOKUP(B469,PRESUPUESTO!$A$1:$M$626,12,FALSE)</f>
        <v>#N/A</v>
      </c>
    </row>
    <row r="470" spans="1:7" ht="15.6" hidden="1" thickTop="1" thickBot="1" x14ac:dyDescent="0.35">
      <c r="A470" s="154">
        <v>466</v>
      </c>
      <c r="B470" s="142" t="s">
        <v>1626</v>
      </c>
      <c r="C470" s="156" t="s">
        <v>1240</v>
      </c>
      <c r="D470" s="157">
        <v>1</v>
      </c>
      <c r="E470" s="144">
        <v>521043</v>
      </c>
      <c r="F470" s="145">
        <v>338677.95</v>
      </c>
      <c r="G470" s="146" t="e">
        <f>+VLOOKUP(B470,PRESUPUESTO!$A$1:$M$626,12,FALSE)</f>
        <v>#N/A</v>
      </c>
    </row>
    <row r="471" spans="1:7" ht="15.6" hidden="1" thickTop="1" thickBot="1" x14ac:dyDescent="0.35">
      <c r="A471" s="154">
        <v>468</v>
      </c>
      <c r="B471" s="142" t="s">
        <v>382</v>
      </c>
      <c r="C471" s="156" t="s">
        <v>1240</v>
      </c>
      <c r="D471" s="157">
        <v>1</v>
      </c>
      <c r="E471" s="144">
        <v>709608</v>
      </c>
      <c r="F471" s="145">
        <v>461245.2</v>
      </c>
      <c r="G471" s="146" t="e">
        <f>+VLOOKUP(B471,PRESUPUESTO!$A$1:$M$626,12,FALSE)</f>
        <v>#N/A</v>
      </c>
    </row>
    <row r="472" spans="1:7" ht="15.6" hidden="1" thickTop="1" thickBot="1" x14ac:dyDescent="0.35">
      <c r="A472" s="154">
        <v>469</v>
      </c>
      <c r="B472" s="142" t="s">
        <v>1627</v>
      </c>
      <c r="C472" s="156" t="s">
        <v>1240</v>
      </c>
      <c r="D472" s="157">
        <v>1</v>
      </c>
      <c r="E472" s="144">
        <v>858165</v>
      </c>
      <c r="F472" s="145">
        <v>557807.25</v>
      </c>
      <c r="G472" s="146" t="e">
        <f>+VLOOKUP(B472,PRESUPUESTO!$A$1:$M$626,12,FALSE)</f>
        <v>#N/A</v>
      </c>
    </row>
    <row r="473" spans="1:7" ht="15.6" hidden="1" thickTop="1" thickBot="1" x14ac:dyDescent="0.35">
      <c r="A473" s="154">
        <v>470</v>
      </c>
      <c r="B473" s="142" t="s">
        <v>1649</v>
      </c>
      <c r="C473" s="156" t="s">
        <v>1240</v>
      </c>
      <c r="D473" s="157">
        <v>1</v>
      </c>
      <c r="E473" s="144">
        <v>866599</v>
      </c>
      <c r="F473" s="145">
        <v>563289.35000000009</v>
      </c>
      <c r="G473" s="146" t="e">
        <f>+VLOOKUP(B473,PRESUPUESTO!$A$1:$M$626,12,FALSE)</f>
        <v>#N/A</v>
      </c>
    </row>
    <row r="474" spans="1:7" ht="15.45" hidden="1" customHeight="1" thickTop="1" thickBot="1" x14ac:dyDescent="0.35">
      <c r="A474" s="151" t="s">
        <v>1650</v>
      </c>
      <c r="B474" s="152"/>
      <c r="C474" s="153"/>
      <c r="D474" s="153"/>
      <c r="E474" s="144"/>
      <c r="F474" s="145"/>
      <c r="G474" s="146" t="e">
        <f>+VLOOKUP(B474,PRESUPUESTO!$A$1:$M$626,12,FALSE)</f>
        <v>#N/A</v>
      </c>
    </row>
    <row r="475" spans="1:7" ht="15.6" hidden="1" thickTop="1" thickBot="1" x14ac:dyDescent="0.35">
      <c r="A475" s="137" t="s">
        <v>335</v>
      </c>
      <c r="B475" s="138" t="s">
        <v>45</v>
      </c>
      <c r="C475" s="139" t="s">
        <v>344</v>
      </c>
      <c r="D475" s="139" t="s">
        <v>337</v>
      </c>
      <c r="E475" s="144"/>
      <c r="F475" s="145"/>
      <c r="G475" s="146" t="str">
        <f>+VLOOKUP(B475,PRESUPUESTO!$A$1:$M$626,12,FALSE)</f>
        <v/>
      </c>
    </row>
    <row r="476" spans="1:7" ht="15.6" hidden="1" thickTop="1" thickBot="1" x14ac:dyDescent="0.35">
      <c r="A476" s="159">
        <v>471</v>
      </c>
      <c r="B476" s="158" t="s">
        <v>841</v>
      </c>
      <c r="C476" s="156" t="s">
        <v>1240</v>
      </c>
      <c r="D476" s="157">
        <v>1</v>
      </c>
      <c r="E476" s="144">
        <v>2242943</v>
      </c>
      <c r="F476" s="145">
        <v>1457912.9500000002</v>
      </c>
      <c r="G476" s="146" t="e">
        <f>+VLOOKUP(B476,PRESUPUESTO!$A$1:$M$626,12,FALSE)</f>
        <v>#N/A</v>
      </c>
    </row>
    <row r="477" spans="1:7" ht="15.6" hidden="1" thickTop="1" thickBot="1" x14ac:dyDescent="0.35">
      <c r="A477" s="159">
        <v>472</v>
      </c>
      <c r="B477" s="158" t="s">
        <v>501</v>
      </c>
      <c r="C477" s="156" t="s">
        <v>1240</v>
      </c>
      <c r="D477" s="157">
        <v>1</v>
      </c>
      <c r="E477" s="144">
        <v>1905289</v>
      </c>
      <c r="F477" s="145">
        <v>1238437.8500000001</v>
      </c>
      <c r="G477" s="146" t="e">
        <f>+VLOOKUP(B477,PRESUPUESTO!$A$1:$M$626,12,FALSE)</f>
        <v>#N/A</v>
      </c>
    </row>
    <row r="478" spans="1:7" ht="15.6" hidden="1" thickTop="1" thickBot="1" x14ac:dyDescent="0.35">
      <c r="A478" s="159">
        <v>473</v>
      </c>
      <c r="B478" s="158" t="s">
        <v>1651</v>
      </c>
      <c r="C478" s="156" t="s">
        <v>1240</v>
      </c>
      <c r="D478" s="157">
        <v>1</v>
      </c>
      <c r="E478" s="144">
        <v>497366</v>
      </c>
      <c r="F478" s="145">
        <v>323287.90000000002</v>
      </c>
      <c r="G478" s="146" t="e">
        <f>+VLOOKUP(B478,PRESUPUESTO!$A$1:$M$626,12,FALSE)</f>
        <v>#N/A</v>
      </c>
    </row>
    <row r="479" spans="1:7" ht="15.6" thickTop="1" thickBot="1" x14ac:dyDescent="0.35">
      <c r="A479" s="159">
        <v>474</v>
      </c>
      <c r="B479" s="158" t="s">
        <v>220</v>
      </c>
      <c r="C479" s="156" t="s">
        <v>1240</v>
      </c>
      <c r="D479" s="157">
        <v>1</v>
      </c>
      <c r="E479" s="144">
        <v>12983383</v>
      </c>
      <c r="F479" s="160">
        <v>6000000</v>
      </c>
      <c r="G479" s="146">
        <f>+VLOOKUP(B479,PRESUPUESTO!$A$1:$M$626,12,FALSE)</f>
        <v>4805500</v>
      </c>
    </row>
    <row r="480" spans="1:7" ht="15.6" thickTop="1" thickBot="1" x14ac:dyDescent="0.35">
      <c r="A480" s="159">
        <v>475</v>
      </c>
      <c r="B480" s="158" t="s">
        <v>201</v>
      </c>
      <c r="C480" s="156" t="s">
        <v>1240</v>
      </c>
      <c r="D480" s="157">
        <v>1</v>
      </c>
      <c r="E480" s="144">
        <v>2884055</v>
      </c>
      <c r="F480" s="145">
        <v>1874635.75</v>
      </c>
      <c r="G480" s="146">
        <f>+VLOOKUP(B480,PRESUPUESTO!$A$1:$M$626,12,FALSE)</f>
        <v>2130000</v>
      </c>
    </row>
    <row r="481" spans="1:7" ht="15.6" hidden="1" thickTop="1" thickBot="1" x14ac:dyDescent="0.35">
      <c r="A481" s="159">
        <v>476</v>
      </c>
      <c r="B481" s="158" t="s">
        <v>1652</v>
      </c>
      <c r="C481" s="156" t="s">
        <v>1240</v>
      </c>
      <c r="D481" s="157">
        <v>1</v>
      </c>
      <c r="E481" s="144">
        <v>28878095</v>
      </c>
      <c r="F481" s="145">
        <v>18770761.75</v>
      </c>
      <c r="G481" s="146" t="e">
        <f>+VLOOKUP(B481,PRESUPUESTO!$A$1:$M$626,12,FALSE)</f>
        <v>#N/A</v>
      </c>
    </row>
    <row r="482" spans="1:7" ht="15.6" hidden="1" thickTop="1" thickBot="1" x14ac:dyDescent="0.35">
      <c r="A482" s="159">
        <v>477</v>
      </c>
      <c r="B482" s="158" t="s">
        <v>1072</v>
      </c>
      <c r="C482" s="156" t="s">
        <v>1240</v>
      </c>
      <c r="D482" s="157">
        <v>1</v>
      </c>
      <c r="E482" s="144">
        <v>33445189</v>
      </c>
      <c r="F482" s="145">
        <v>21739372.850000001</v>
      </c>
      <c r="G482" s="146" t="e">
        <f>+VLOOKUP(B482,PRESUPUESTO!$A$1:$M$626,12,FALSE)</f>
        <v>#N/A</v>
      </c>
    </row>
    <row r="483" spans="1:7" ht="15.6" hidden="1" thickTop="1" thickBot="1" x14ac:dyDescent="0.35">
      <c r="A483" s="159">
        <v>478</v>
      </c>
      <c r="B483" s="158" t="s">
        <v>1653</v>
      </c>
      <c r="C483" s="156" t="s">
        <v>1240</v>
      </c>
      <c r="D483" s="157">
        <v>1</v>
      </c>
      <c r="E483" s="144">
        <v>19847329</v>
      </c>
      <c r="F483" s="145">
        <v>12900763.850000001</v>
      </c>
      <c r="G483" s="146" t="e">
        <f>+VLOOKUP(B483,PRESUPUESTO!$A$1:$M$626,12,FALSE)</f>
        <v>#N/A</v>
      </c>
    </row>
    <row r="484" spans="1:7" ht="15.6" hidden="1" thickTop="1" thickBot="1" x14ac:dyDescent="0.35">
      <c r="A484" s="159">
        <v>479</v>
      </c>
      <c r="B484" s="158" t="s">
        <v>1654</v>
      </c>
      <c r="C484" s="156" t="s">
        <v>1240</v>
      </c>
      <c r="D484" s="157">
        <v>1</v>
      </c>
      <c r="E484" s="144">
        <v>378414</v>
      </c>
      <c r="F484" s="145">
        <v>245969.1</v>
      </c>
      <c r="G484" s="146" t="e">
        <f>+VLOOKUP(B484,PRESUPUESTO!$A$1:$M$626,12,FALSE)</f>
        <v>#N/A</v>
      </c>
    </row>
    <row r="485" spans="1:7" ht="15.6" hidden="1" thickTop="1" thickBot="1" x14ac:dyDescent="0.35">
      <c r="A485" s="159">
        <v>480</v>
      </c>
      <c r="B485" s="158" t="s">
        <v>1655</v>
      </c>
      <c r="C485" s="156" t="s">
        <v>1240</v>
      </c>
      <c r="D485" s="157">
        <v>1</v>
      </c>
      <c r="E485" s="144">
        <v>20715545</v>
      </c>
      <c r="F485" s="145">
        <v>13465104.25</v>
      </c>
      <c r="G485" s="146" t="e">
        <f>+VLOOKUP(B485,PRESUPUESTO!$A$1:$M$626,12,FALSE)</f>
        <v>#N/A</v>
      </c>
    </row>
    <row r="486" spans="1:7" ht="15.6" hidden="1" thickTop="1" thickBot="1" x14ac:dyDescent="0.35">
      <c r="A486" s="159">
        <v>481</v>
      </c>
      <c r="B486" s="158" t="s">
        <v>1656</v>
      </c>
      <c r="C486" s="156" t="s">
        <v>1240</v>
      </c>
      <c r="D486" s="157">
        <v>1</v>
      </c>
      <c r="E486" s="144">
        <v>3096169</v>
      </c>
      <c r="F486" s="145">
        <v>2012509.85</v>
      </c>
      <c r="G486" s="146" t="e">
        <f>+VLOOKUP(B486,PRESUPUESTO!$A$1:$M$626,12,FALSE)</f>
        <v>#N/A</v>
      </c>
    </row>
    <row r="487" spans="1:7" ht="15.6" hidden="1" thickTop="1" thickBot="1" x14ac:dyDescent="0.35">
      <c r="A487" s="159">
        <v>482</v>
      </c>
      <c r="B487" s="158" t="s">
        <v>381</v>
      </c>
      <c r="C487" s="156" t="s">
        <v>1240</v>
      </c>
      <c r="D487" s="157">
        <v>1</v>
      </c>
      <c r="E487" s="144">
        <v>286279</v>
      </c>
      <c r="F487" s="145">
        <v>186081.35</v>
      </c>
      <c r="G487" s="146" t="e">
        <f>+VLOOKUP(B487,PRESUPUESTO!$A$1:$M$626,12,FALSE)</f>
        <v>#N/A</v>
      </c>
    </row>
    <row r="488" spans="1:7" ht="15.6" hidden="1" thickTop="1" thickBot="1" x14ac:dyDescent="0.35">
      <c r="A488" s="159">
        <v>483</v>
      </c>
      <c r="B488" s="158" t="s">
        <v>1657</v>
      </c>
      <c r="C488" s="156" t="s">
        <v>1240</v>
      </c>
      <c r="D488" s="157">
        <v>1</v>
      </c>
      <c r="E488" s="144">
        <v>388086</v>
      </c>
      <c r="F488" s="145">
        <v>252255.9</v>
      </c>
      <c r="G488" s="146" t="e">
        <f>+VLOOKUP(B488,PRESUPUESTO!$A$1:$M$626,12,FALSE)</f>
        <v>#N/A</v>
      </c>
    </row>
    <row r="489" spans="1:7" ht="15.6" hidden="1" thickTop="1" thickBot="1" x14ac:dyDescent="0.35">
      <c r="A489" s="159">
        <v>484</v>
      </c>
      <c r="B489" s="158" t="s">
        <v>1658</v>
      </c>
      <c r="C489" s="156" t="s">
        <v>1240</v>
      </c>
      <c r="D489" s="157">
        <v>1</v>
      </c>
      <c r="E489" s="144">
        <v>115145</v>
      </c>
      <c r="F489" s="145">
        <v>74844.25</v>
      </c>
      <c r="G489" s="146" t="e">
        <f>+VLOOKUP(B489,PRESUPUESTO!$A$1:$M$626,12,FALSE)</f>
        <v>#N/A</v>
      </c>
    </row>
    <row r="490" spans="1:7" ht="15.6" hidden="1" thickTop="1" thickBot="1" x14ac:dyDescent="0.35">
      <c r="A490" s="159">
        <v>485</v>
      </c>
      <c r="B490" s="158" t="s">
        <v>1659</v>
      </c>
      <c r="C490" s="156" t="s">
        <v>1240</v>
      </c>
      <c r="D490" s="157">
        <v>1</v>
      </c>
      <c r="E490" s="144">
        <v>941270</v>
      </c>
      <c r="F490" s="145">
        <v>611825.5</v>
      </c>
      <c r="G490" s="146" t="e">
        <f>+VLOOKUP(B490,PRESUPUESTO!$A$1:$M$626,12,FALSE)</f>
        <v>#N/A</v>
      </c>
    </row>
    <row r="491" spans="1:7" ht="15.6" hidden="1" thickTop="1" thickBot="1" x14ac:dyDescent="0.35">
      <c r="A491" s="159">
        <v>486</v>
      </c>
      <c r="B491" s="158" t="s">
        <v>1660</v>
      </c>
      <c r="C491" s="156" t="s">
        <v>1240</v>
      </c>
      <c r="D491" s="157">
        <v>1</v>
      </c>
      <c r="E491" s="144">
        <v>256359</v>
      </c>
      <c r="F491" s="145">
        <v>166633.35</v>
      </c>
      <c r="G491" s="146" t="e">
        <f>+VLOOKUP(B491,PRESUPUESTO!$A$1:$M$626,12,FALSE)</f>
        <v>#N/A</v>
      </c>
    </row>
    <row r="492" spans="1:7" ht="15.6" thickTop="1" thickBot="1" x14ac:dyDescent="0.35">
      <c r="A492" s="159">
        <v>487</v>
      </c>
      <c r="B492" s="158" t="s">
        <v>190</v>
      </c>
      <c r="C492" s="156" t="s">
        <v>1240</v>
      </c>
      <c r="D492" s="157">
        <v>1</v>
      </c>
      <c r="E492" s="144">
        <v>576154</v>
      </c>
      <c r="F492" s="145">
        <v>374500.1</v>
      </c>
      <c r="G492" s="146">
        <f>+VLOOKUP(B492,PRESUPUESTO!$A$1:$M$626,12,FALSE)</f>
        <v>1291500</v>
      </c>
    </row>
    <row r="493" spans="1:7" ht="15.6" thickTop="1" thickBot="1" x14ac:dyDescent="0.35">
      <c r="A493" s="159">
        <v>488</v>
      </c>
      <c r="B493" s="158" t="s">
        <v>191</v>
      </c>
      <c r="C493" s="156" t="s">
        <v>1240</v>
      </c>
      <c r="D493" s="157">
        <v>1</v>
      </c>
      <c r="E493" s="144">
        <v>559311</v>
      </c>
      <c r="F493" s="145">
        <v>363552.15</v>
      </c>
      <c r="G493" s="146">
        <f>+VLOOKUP(B493,PRESUPUESTO!$A$1:$M$626,12,FALSE)</f>
        <v>915000</v>
      </c>
    </row>
    <row r="494" spans="1:7" ht="15.6" thickTop="1" thickBot="1" x14ac:dyDescent="0.35">
      <c r="A494" s="159">
        <v>489</v>
      </c>
      <c r="B494" s="158" t="s">
        <v>193</v>
      </c>
      <c r="C494" s="156" t="s">
        <v>1240</v>
      </c>
      <c r="D494" s="157">
        <v>1</v>
      </c>
      <c r="E494" s="144">
        <v>317546</v>
      </c>
      <c r="F494" s="145">
        <v>206404.90000000002</v>
      </c>
      <c r="G494" s="146">
        <f>+VLOOKUP(B494,PRESUPUESTO!$A$1:$M$626,12,FALSE)</f>
        <v>730000</v>
      </c>
    </row>
    <row r="495" spans="1:7" ht="15.6" hidden="1" thickTop="1" thickBot="1" x14ac:dyDescent="0.35">
      <c r="A495" s="159">
        <v>490</v>
      </c>
      <c r="B495" s="158" t="s">
        <v>1661</v>
      </c>
      <c r="C495" s="156" t="s">
        <v>1240</v>
      </c>
      <c r="D495" s="157">
        <v>1</v>
      </c>
      <c r="E495" s="144">
        <v>215836</v>
      </c>
      <c r="F495" s="145">
        <v>140293.40000000002</v>
      </c>
      <c r="G495" s="146" t="e">
        <f>+VLOOKUP(B495,PRESUPUESTO!$A$1:$M$626,12,FALSE)</f>
        <v>#N/A</v>
      </c>
    </row>
    <row r="496" spans="1:7" ht="15.6" thickTop="1" thickBot="1" x14ac:dyDescent="0.35">
      <c r="A496" s="159">
        <v>491</v>
      </c>
      <c r="B496" s="158" t="s">
        <v>192</v>
      </c>
      <c r="C496" s="156" t="s">
        <v>1240</v>
      </c>
      <c r="D496" s="157">
        <v>1</v>
      </c>
      <c r="E496" s="144">
        <v>431849</v>
      </c>
      <c r="F496" s="145">
        <v>280701.84999999998</v>
      </c>
      <c r="G496" s="146">
        <f>+VLOOKUP(B496,PRESUPUESTO!$A$1:$M$626,12,FALSE)</f>
        <v>689000</v>
      </c>
    </row>
    <row r="497" spans="1:7" ht="15.6" hidden="1" thickTop="1" thickBot="1" x14ac:dyDescent="0.35">
      <c r="A497" s="159">
        <v>492</v>
      </c>
      <c r="B497" s="158" t="s">
        <v>1662</v>
      </c>
      <c r="C497" s="156" t="s">
        <v>1240</v>
      </c>
      <c r="D497" s="157">
        <v>1</v>
      </c>
      <c r="E497" s="144">
        <v>789770</v>
      </c>
      <c r="F497" s="145">
        <v>513350.5</v>
      </c>
      <c r="G497" s="146" t="e">
        <f>+VLOOKUP(B497,PRESUPUESTO!$A$1:$M$626,12,FALSE)</f>
        <v>#N/A</v>
      </c>
    </row>
    <row r="498" spans="1:7" ht="15.6" hidden="1" thickTop="1" thickBot="1" x14ac:dyDescent="0.35">
      <c r="A498" s="159">
        <v>493</v>
      </c>
      <c r="B498" s="158" t="s">
        <v>1663</v>
      </c>
      <c r="C498" s="156" t="s">
        <v>1240</v>
      </c>
      <c r="D498" s="157">
        <v>1</v>
      </c>
      <c r="E498" s="144">
        <v>625393</v>
      </c>
      <c r="F498" s="145">
        <v>406505.45</v>
      </c>
      <c r="G498" s="146" t="e">
        <f>+VLOOKUP(B498,PRESUPUESTO!$A$1:$M$626,12,FALSE)</f>
        <v>#N/A</v>
      </c>
    </row>
    <row r="499" spans="1:7" ht="15.6" hidden="1" thickTop="1" thickBot="1" x14ac:dyDescent="0.35">
      <c r="A499" s="159">
        <v>494</v>
      </c>
      <c r="B499" s="158" t="s">
        <v>1664</v>
      </c>
      <c r="C499" s="156" t="s">
        <v>1240</v>
      </c>
      <c r="D499" s="157">
        <v>1</v>
      </c>
      <c r="E499" s="144">
        <v>357840</v>
      </c>
      <c r="F499" s="145">
        <v>232596</v>
      </c>
      <c r="G499" s="146" t="e">
        <f>+VLOOKUP(B499,PRESUPUESTO!$A$1:$M$626,12,FALSE)</f>
        <v>#N/A</v>
      </c>
    </row>
    <row r="500" spans="1:7" ht="15.6" hidden="1" thickTop="1" thickBot="1" x14ac:dyDescent="0.35">
      <c r="A500" s="159">
        <v>495</v>
      </c>
      <c r="B500" s="158" t="s">
        <v>1665</v>
      </c>
      <c r="C500" s="156" t="s">
        <v>1240</v>
      </c>
      <c r="D500" s="157">
        <v>1</v>
      </c>
      <c r="E500" s="144">
        <v>3784922</v>
      </c>
      <c r="F500" s="145">
        <v>2460199.2999999998</v>
      </c>
      <c r="G500" s="146" t="e">
        <f>+VLOOKUP(B500,PRESUPUESTO!$A$1:$M$626,12,FALSE)</f>
        <v>#N/A</v>
      </c>
    </row>
    <row r="501" spans="1:7" ht="15.6" hidden="1" thickTop="1" thickBot="1" x14ac:dyDescent="0.35">
      <c r="A501" s="159">
        <v>496</v>
      </c>
      <c r="B501" s="158" t="s">
        <v>1666</v>
      </c>
      <c r="C501" s="156" t="s">
        <v>1240</v>
      </c>
      <c r="D501" s="157">
        <v>1</v>
      </c>
      <c r="E501" s="144">
        <v>1021978</v>
      </c>
      <c r="F501" s="161">
        <v>700000</v>
      </c>
      <c r="G501" s="146" t="e">
        <f>+VLOOKUP(B501,PRESUPUESTO!$A$1:$M$626,12,FALSE)</f>
        <v>#N/A</v>
      </c>
    </row>
    <row r="502" spans="1:7" ht="15.6" hidden="1" thickTop="1" thickBot="1" x14ac:dyDescent="0.35">
      <c r="A502" s="159">
        <v>497</v>
      </c>
      <c r="B502" s="158" t="s">
        <v>1667</v>
      </c>
      <c r="C502" s="156" t="s">
        <v>1240</v>
      </c>
      <c r="D502" s="157">
        <v>1</v>
      </c>
      <c r="E502" s="144">
        <v>1787925</v>
      </c>
      <c r="F502" s="145">
        <v>1162151.25</v>
      </c>
      <c r="G502" s="146" t="e">
        <f>+VLOOKUP(B502,PRESUPUESTO!$A$1:$M$626,12,FALSE)</f>
        <v>#N/A</v>
      </c>
    </row>
    <row r="503" spans="1:7" ht="15.6" hidden="1" thickTop="1" thickBot="1" x14ac:dyDescent="0.35">
      <c r="A503" s="159">
        <v>498</v>
      </c>
      <c r="B503" s="158" t="s">
        <v>1668</v>
      </c>
      <c r="C503" s="156" t="s">
        <v>1240</v>
      </c>
      <c r="D503" s="157">
        <v>1</v>
      </c>
      <c r="E503" s="144">
        <v>1461834</v>
      </c>
      <c r="F503" s="161">
        <v>600000</v>
      </c>
      <c r="G503" s="146" t="e">
        <f>+VLOOKUP(B503,PRESUPUESTO!$A$1:$M$626,12,FALSE)</f>
        <v>#N/A</v>
      </c>
    </row>
    <row r="504" spans="1:7" ht="15.6" hidden="1" thickTop="1" thickBot="1" x14ac:dyDescent="0.35">
      <c r="A504" s="159">
        <v>499</v>
      </c>
      <c r="B504" s="158" t="s">
        <v>1005</v>
      </c>
      <c r="C504" s="156" t="s">
        <v>1240</v>
      </c>
      <c r="D504" s="157">
        <v>1</v>
      </c>
      <c r="E504" s="144">
        <v>381885</v>
      </c>
      <c r="F504" s="145">
        <v>248225.25</v>
      </c>
      <c r="G504" s="146" t="e">
        <f>+VLOOKUP(B504,PRESUPUESTO!$A$1:$M$626,12,FALSE)</f>
        <v>#N/A</v>
      </c>
    </row>
    <row r="505" spans="1:7" ht="15.6" hidden="1" thickTop="1" thickBot="1" x14ac:dyDescent="0.35">
      <c r="A505" s="159">
        <v>500</v>
      </c>
      <c r="B505" s="158" t="s">
        <v>1669</v>
      </c>
      <c r="C505" s="156" t="s">
        <v>1240</v>
      </c>
      <c r="D505" s="157">
        <v>1</v>
      </c>
      <c r="E505" s="144">
        <v>339927</v>
      </c>
      <c r="F505" s="145">
        <v>220952.55</v>
      </c>
      <c r="G505" s="146" t="e">
        <f>+VLOOKUP(B505,PRESUPUESTO!$A$1:$M$626,12,FALSE)</f>
        <v>#N/A</v>
      </c>
    </row>
    <row r="506" spans="1:7" ht="15.6" hidden="1" thickTop="1" thickBot="1" x14ac:dyDescent="0.35">
      <c r="A506" s="159">
        <v>501</v>
      </c>
      <c r="B506" s="158" t="s">
        <v>754</v>
      </c>
      <c r="C506" s="156" t="s">
        <v>1240</v>
      </c>
      <c r="D506" s="157">
        <v>1</v>
      </c>
      <c r="E506" s="144">
        <v>2697368</v>
      </c>
      <c r="F506" s="145">
        <v>1753289.2000000002</v>
      </c>
      <c r="G506" s="146" t="e">
        <f>+VLOOKUP(B506,PRESUPUESTO!$A$1:$M$626,12,FALSE)</f>
        <v>#N/A</v>
      </c>
    </row>
    <row r="507" spans="1:7" ht="15.6" hidden="1" thickTop="1" thickBot="1" x14ac:dyDescent="0.35">
      <c r="A507" s="159">
        <v>502</v>
      </c>
      <c r="B507" s="158" t="s">
        <v>1670</v>
      </c>
      <c r="C507" s="156" t="s">
        <v>1240</v>
      </c>
      <c r="D507" s="157">
        <v>1</v>
      </c>
      <c r="E507" s="144">
        <v>904333</v>
      </c>
      <c r="F507" s="145">
        <v>587816.44999999995</v>
      </c>
      <c r="G507" s="146" t="e">
        <f>+VLOOKUP(B507,PRESUPUESTO!$A$1:$M$626,12,FALSE)</f>
        <v>#N/A</v>
      </c>
    </row>
    <row r="508" spans="1:7" ht="15.6" hidden="1" thickTop="1" thickBot="1" x14ac:dyDescent="0.35">
      <c r="A508" s="159">
        <v>503</v>
      </c>
      <c r="B508" s="158" t="s">
        <v>1671</v>
      </c>
      <c r="C508" s="156" t="s">
        <v>1240</v>
      </c>
      <c r="D508" s="157">
        <v>1</v>
      </c>
      <c r="E508" s="144">
        <v>1510797</v>
      </c>
      <c r="F508" s="145">
        <v>982018.05</v>
      </c>
      <c r="G508" s="146" t="e">
        <f>+VLOOKUP(B508,PRESUPUESTO!$A$1:$M$626,12,FALSE)</f>
        <v>#N/A</v>
      </c>
    </row>
    <row r="509" spans="1:7" ht="15.6" hidden="1" thickTop="1" thickBot="1" x14ac:dyDescent="0.35">
      <c r="A509" s="159">
        <v>504</v>
      </c>
      <c r="B509" s="158" t="s">
        <v>1672</v>
      </c>
      <c r="C509" s="156" t="s">
        <v>1240</v>
      </c>
      <c r="D509" s="157">
        <v>1</v>
      </c>
      <c r="E509" s="144">
        <v>50162</v>
      </c>
      <c r="F509" s="145">
        <v>32605.300000000003</v>
      </c>
      <c r="G509" s="146" t="e">
        <f>+VLOOKUP(B509,PRESUPUESTO!$A$1:$M$626,12,FALSE)</f>
        <v>#N/A</v>
      </c>
    </row>
    <row r="510" spans="1:7" ht="15.6" hidden="1" thickTop="1" thickBot="1" x14ac:dyDescent="0.35">
      <c r="A510" s="159">
        <v>506</v>
      </c>
      <c r="B510" s="158" t="s">
        <v>1673</v>
      </c>
      <c r="C510" s="156" t="s">
        <v>1240</v>
      </c>
      <c r="D510" s="157">
        <v>1</v>
      </c>
      <c r="E510" s="144">
        <v>309253</v>
      </c>
      <c r="F510" s="145">
        <v>201014.45</v>
      </c>
      <c r="G510" s="146" t="e">
        <f>+VLOOKUP(B510,PRESUPUESTO!$A$1:$M$626,12,FALSE)</f>
        <v>#N/A</v>
      </c>
    </row>
    <row r="511" spans="1:7" ht="15.6" hidden="1" thickTop="1" thickBot="1" x14ac:dyDescent="0.35">
      <c r="A511" s="159">
        <v>507</v>
      </c>
      <c r="B511" s="158" t="s">
        <v>1557</v>
      </c>
      <c r="C511" s="156" t="s">
        <v>1240</v>
      </c>
      <c r="D511" s="157">
        <v>1</v>
      </c>
      <c r="E511" s="144">
        <v>141722</v>
      </c>
      <c r="F511" s="145">
        <v>92119.3</v>
      </c>
      <c r="G511" s="146" t="e">
        <f>+VLOOKUP(B511,PRESUPUESTO!$A$1:$M$626,12,FALSE)</f>
        <v>#N/A</v>
      </c>
    </row>
    <row r="512" spans="1:7" ht="15.6" hidden="1" thickTop="1" thickBot="1" x14ac:dyDescent="0.35">
      <c r="A512" s="159">
        <v>508</v>
      </c>
      <c r="B512" s="158" t="s">
        <v>644</v>
      </c>
      <c r="C512" s="156" t="s">
        <v>1240</v>
      </c>
      <c r="D512" s="157">
        <v>1</v>
      </c>
      <c r="E512" s="144">
        <v>1028782</v>
      </c>
      <c r="F512" s="145">
        <v>668708.30000000005</v>
      </c>
      <c r="G512" s="146" t="e">
        <f>+VLOOKUP(B512,PRESUPUESTO!$A$1:$M$626,12,FALSE)</f>
        <v>#N/A</v>
      </c>
    </row>
    <row r="513" spans="1:7" ht="15.6" thickTop="1" thickBot="1" x14ac:dyDescent="0.35">
      <c r="A513" s="159">
        <v>509</v>
      </c>
      <c r="B513" s="158" t="s">
        <v>53</v>
      </c>
      <c r="C513" s="156" t="s">
        <v>1240</v>
      </c>
      <c r="D513" s="157">
        <v>1</v>
      </c>
      <c r="E513" s="144">
        <v>13965</v>
      </c>
      <c r="F513" s="145">
        <v>9077.25</v>
      </c>
      <c r="G513" s="146">
        <f>+VLOOKUP(B513,PRESUPUESTO!$A$1:$M$626,12,FALSE)</f>
        <v>26000</v>
      </c>
    </row>
    <row r="514" spans="1:7" ht="15.6" hidden="1" thickTop="1" thickBot="1" x14ac:dyDescent="0.35">
      <c r="A514" s="159">
        <v>510</v>
      </c>
      <c r="B514" s="158" t="s">
        <v>1674</v>
      </c>
      <c r="C514" s="156" t="s">
        <v>1240</v>
      </c>
      <c r="D514" s="157">
        <v>1</v>
      </c>
      <c r="E514" s="144">
        <v>5970</v>
      </c>
      <c r="F514" s="145">
        <v>3880.5</v>
      </c>
      <c r="G514" s="146" t="e">
        <f>+VLOOKUP(B514,PRESUPUESTO!$A$1:$M$626,12,FALSE)</f>
        <v>#N/A</v>
      </c>
    </row>
    <row r="515" spans="1:7" ht="15.6" hidden="1" thickTop="1" thickBot="1" x14ac:dyDescent="0.35">
      <c r="A515" s="159">
        <v>511</v>
      </c>
      <c r="B515" s="158" t="s">
        <v>1675</v>
      </c>
      <c r="C515" s="156" t="s">
        <v>1240</v>
      </c>
      <c r="D515" s="157">
        <v>1</v>
      </c>
      <c r="E515" s="144">
        <v>1216749</v>
      </c>
      <c r="F515" s="145">
        <v>790886.85000000009</v>
      </c>
      <c r="G515" s="146" t="e">
        <f>+VLOOKUP(B515,PRESUPUESTO!$A$1:$M$626,12,FALSE)</f>
        <v>#N/A</v>
      </c>
    </row>
    <row r="516" spans="1:7" ht="15.45" hidden="1" customHeight="1" thickTop="1" thickBot="1" x14ac:dyDescent="0.35">
      <c r="A516" s="148" t="s">
        <v>1676</v>
      </c>
      <c r="B516" s="149"/>
      <c r="C516" s="150"/>
      <c r="D516" s="150"/>
      <c r="E516" s="144"/>
      <c r="F516" s="145"/>
      <c r="G516" s="146" t="e">
        <f>+VLOOKUP(B516,PRESUPUESTO!$A$1:$M$626,12,FALSE)</f>
        <v>#N/A</v>
      </c>
    </row>
    <row r="517" spans="1:7" ht="15.6" hidden="1" thickTop="1" thickBot="1" x14ac:dyDescent="0.35">
      <c r="A517" s="137" t="s">
        <v>335</v>
      </c>
      <c r="B517" s="138" t="s">
        <v>45</v>
      </c>
      <c r="C517" s="139" t="s">
        <v>344</v>
      </c>
      <c r="D517" s="139" t="s">
        <v>337</v>
      </c>
      <c r="E517" s="144"/>
      <c r="F517" s="145"/>
      <c r="G517" s="146" t="str">
        <f>+VLOOKUP(B517,PRESUPUESTO!$A$1:$M$626,12,FALSE)</f>
        <v/>
      </c>
    </row>
    <row r="518" spans="1:7" ht="15.6" hidden="1" thickTop="1" thickBot="1" x14ac:dyDescent="0.35">
      <c r="A518" s="154">
        <v>512</v>
      </c>
      <c r="B518" s="142" t="s">
        <v>1615</v>
      </c>
      <c r="C518" s="156" t="s">
        <v>1240</v>
      </c>
      <c r="D518" s="157">
        <v>1</v>
      </c>
      <c r="E518" s="144">
        <v>402118</v>
      </c>
      <c r="F518" s="145">
        <v>261376.7</v>
      </c>
      <c r="G518" s="146" t="e">
        <f>+VLOOKUP(B518,PRESUPUESTO!$A$1:$M$626,12,FALSE)</f>
        <v>#N/A</v>
      </c>
    </row>
    <row r="519" spans="1:7" ht="15.6" hidden="1" thickTop="1" thickBot="1" x14ac:dyDescent="0.35">
      <c r="A519" s="154">
        <v>513</v>
      </c>
      <c r="B519" s="142" t="s">
        <v>1616</v>
      </c>
      <c r="C519" s="156" t="s">
        <v>1240</v>
      </c>
      <c r="D519" s="157">
        <v>1</v>
      </c>
      <c r="E519" s="144">
        <v>502292</v>
      </c>
      <c r="F519" s="145">
        <v>326489.80000000005</v>
      </c>
      <c r="G519" s="146" t="e">
        <f>+VLOOKUP(B519,PRESUPUESTO!$A$1:$M$626,12,FALSE)</f>
        <v>#N/A</v>
      </c>
    </row>
    <row r="520" spans="1:7" ht="15.6" hidden="1" thickTop="1" thickBot="1" x14ac:dyDescent="0.35">
      <c r="A520" s="154">
        <v>514</v>
      </c>
      <c r="B520" s="142" t="s">
        <v>1617</v>
      </c>
      <c r="C520" s="156" t="s">
        <v>1240</v>
      </c>
      <c r="D520" s="157">
        <v>1</v>
      </c>
      <c r="E520" s="144">
        <v>753651</v>
      </c>
      <c r="F520" s="145">
        <v>489873.15</v>
      </c>
      <c r="G520" s="146" t="e">
        <f>+VLOOKUP(B520,PRESUPUESTO!$A$1:$M$626,12,FALSE)</f>
        <v>#N/A</v>
      </c>
    </row>
    <row r="521" spans="1:7" ht="15.6" hidden="1" thickTop="1" thickBot="1" x14ac:dyDescent="0.35">
      <c r="A521" s="154">
        <v>515</v>
      </c>
      <c r="B521" s="142" t="s">
        <v>1619</v>
      </c>
      <c r="C521" s="156" t="s">
        <v>604</v>
      </c>
      <c r="D521" s="157">
        <v>1</v>
      </c>
      <c r="E521" s="144">
        <v>361728</v>
      </c>
      <c r="F521" s="145">
        <v>235123.20000000001</v>
      </c>
      <c r="G521" s="146" t="e">
        <f>+VLOOKUP(B521,PRESUPUESTO!$A$1:$M$626,12,FALSE)</f>
        <v>#N/A</v>
      </c>
    </row>
    <row r="522" spans="1:7" ht="15.6" hidden="1" thickTop="1" thickBot="1" x14ac:dyDescent="0.35">
      <c r="A522" s="154">
        <v>516</v>
      </c>
      <c r="B522" s="142" t="s">
        <v>1620</v>
      </c>
      <c r="C522" s="156" t="s">
        <v>604</v>
      </c>
      <c r="D522" s="157">
        <v>1</v>
      </c>
      <c r="E522" s="144">
        <v>431408</v>
      </c>
      <c r="F522" s="145">
        <v>280415.2</v>
      </c>
      <c r="G522" s="146" t="e">
        <f>+VLOOKUP(B522,PRESUPUESTO!$A$1:$M$626,12,FALSE)</f>
        <v>#N/A</v>
      </c>
    </row>
    <row r="523" spans="1:7" ht="15.6" hidden="1" thickTop="1" thickBot="1" x14ac:dyDescent="0.35">
      <c r="A523" s="154">
        <v>517</v>
      </c>
      <c r="B523" s="142" t="s">
        <v>1621</v>
      </c>
      <c r="C523" s="156" t="s">
        <v>604</v>
      </c>
      <c r="D523" s="157">
        <v>1</v>
      </c>
      <c r="E523" s="144">
        <v>412453</v>
      </c>
      <c r="F523" s="145">
        <v>268094.45</v>
      </c>
      <c r="G523" s="146" t="e">
        <f>+VLOOKUP(B523,PRESUPUESTO!$A$1:$M$626,12,FALSE)</f>
        <v>#N/A</v>
      </c>
    </row>
    <row r="524" spans="1:7" ht="15.6" hidden="1" thickTop="1" thickBot="1" x14ac:dyDescent="0.35">
      <c r="A524" s="154">
        <v>518</v>
      </c>
      <c r="B524" s="142" t="s">
        <v>1622</v>
      </c>
      <c r="C524" s="156" t="s">
        <v>604</v>
      </c>
      <c r="D524" s="157">
        <v>1</v>
      </c>
      <c r="E524" s="144">
        <v>494517</v>
      </c>
      <c r="F524" s="145">
        <v>321436.05000000005</v>
      </c>
      <c r="G524" s="146" t="e">
        <f>+VLOOKUP(B524,PRESUPUESTO!$A$1:$M$626,12,FALSE)</f>
        <v>#N/A</v>
      </c>
    </row>
    <row r="525" spans="1:7" ht="15.6" hidden="1" thickTop="1" thickBot="1" x14ac:dyDescent="0.35">
      <c r="A525" s="154">
        <v>519</v>
      </c>
      <c r="B525" s="142" t="s">
        <v>1648</v>
      </c>
      <c r="C525" s="156" t="s">
        <v>604</v>
      </c>
      <c r="D525" s="157">
        <v>1</v>
      </c>
      <c r="E525" s="144">
        <v>275703</v>
      </c>
      <c r="F525" s="145">
        <v>179206.95</v>
      </c>
      <c r="G525" s="146" t="e">
        <f>+VLOOKUP(B525,PRESUPUESTO!$A$1:$M$626,12,FALSE)</f>
        <v>#N/A</v>
      </c>
    </row>
    <row r="526" spans="1:7" ht="15.6" hidden="1" thickTop="1" thickBot="1" x14ac:dyDescent="0.35">
      <c r="A526" s="154">
        <v>520</v>
      </c>
      <c r="B526" s="142" t="s">
        <v>1625</v>
      </c>
      <c r="C526" s="156" t="s">
        <v>1240</v>
      </c>
      <c r="D526" s="157">
        <v>1</v>
      </c>
      <c r="E526" s="144">
        <v>3260144</v>
      </c>
      <c r="F526" s="145">
        <v>2119093.6</v>
      </c>
      <c r="G526" s="146" t="e">
        <f>+VLOOKUP(B526,PRESUPUESTO!$A$1:$M$626,12,FALSE)</f>
        <v>#N/A</v>
      </c>
    </row>
    <row r="527" spans="1:7" ht="15.6" hidden="1" thickTop="1" thickBot="1" x14ac:dyDescent="0.35">
      <c r="A527" s="154">
        <v>521</v>
      </c>
      <c r="B527" s="142" t="s">
        <v>1626</v>
      </c>
      <c r="C527" s="156" t="s">
        <v>1240</v>
      </c>
      <c r="D527" s="157">
        <v>1</v>
      </c>
      <c r="E527" s="144">
        <v>1760617</v>
      </c>
      <c r="F527" s="145">
        <v>1144401.05</v>
      </c>
      <c r="G527" s="146" t="e">
        <f>+VLOOKUP(B527,PRESUPUESTO!$A$1:$M$626,12,FALSE)</f>
        <v>#N/A</v>
      </c>
    </row>
    <row r="528" spans="1:7" ht="15.6" hidden="1" thickTop="1" thickBot="1" x14ac:dyDescent="0.35">
      <c r="A528" s="154">
        <v>523</v>
      </c>
      <c r="B528" s="142" t="s">
        <v>382</v>
      </c>
      <c r="C528" s="156" t="s">
        <v>1240</v>
      </c>
      <c r="D528" s="157">
        <v>1</v>
      </c>
      <c r="E528" s="144">
        <v>959233</v>
      </c>
      <c r="F528" s="145">
        <v>623501.44999999995</v>
      </c>
      <c r="G528" s="146" t="e">
        <f>+VLOOKUP(B528,PRESUPUESTO!$A$1:$M$626,12,FALSE)</f>
        <v>#N/A</v>
      </c>
    </row>
    <row r="529" spans="1:7" ht="15.6" hidden="1" thickTop="1" thickBot="1" x14ac:dyDescent="0.35">
      <c r="A529" s="154">
        <v>524</v>
      </c>
      <c r="B529" s="142" t="s">
        <v>1627</v>
      </c>
      <c r="C529" s="156" t="s">
        <v>1240</v>
      </c>
      <c r="D529" s="157">
        <v>1</v>
      </c>
      <c r="E529" s="144">
        <v>1826591</v>
      </c>
      <c r="F529" s="145">
        <v>1187284.1499999999</v>
      </c>
      <c r="G529" s="146" t="e">
        <f>+VLOOKUP(B529,PRESUPUESTO!$A$1:$M$626,12,FALSE)</f>
        <v>#N/A</v>
      </c>
    </row>
    <row r="530" spans="1:7" ht="20.55" hidden="1" customHeight="1" thickTop="1" thickBot="1" x14ac:dyDescent="0.35">
      <c r="A530" s="148" t="s">
        <v>1677</v>
      </c>
      <c r="B530" s="149"/>
      <c r="C530" s="150"/>
      <c r="D530" s="150"/>
      <c r="E530" s="144"/>
      <c r="F530" s="145"/>
      <c r="G530" s="146" t="e">
        <f>+VLOOKUP(B530,PRESUPUESTO!$A$1:$M$626,12,FALSE)</f>
        <v>#N/A</v>
      </c>
    </row>
    <row r="531" spans="1:7" ht="15.6" hidden="1" thickTop="1" thickBot="1" x14ac:dyDescent="0.35">
      <c r="A531" s="137" t="s">
        <v>335</v>
      </c>
      <c r="B531" s="138" t="s">
        <v>45</v>
      </c>
      <c r="C531" s="139" t="s">
        <v>344</v>
      </c>
      <c r="D531" s="139" t="s">
        <v>337</v>
      </c>
      <c r="E531" s="144"/>
      <c r="F531" s="145"/>
      <c r="G531" s="146" t="str">
        <f>+VLOOKUP(B531,PRESUPUESTO!$A$1:$M$626,12,FALSE)</f>
        <v/>
      </c>
    </row>
    <row r="532" spans="1:7" ht="15.6" hidden="1" thickTop="1" thickBot="1" x14ac:dyDescent="0.35">
      <c r="A532" s="154">
        <v>525</v>
      </c>
      <c r="B532" s="142" t="s">
        <v>841</v>
      </c>
      <c r="C532" s="143" t="s">
        <v>1240</v>
      </c>
      <c r="D532" s="143">
        <v>1</v>
      </c>
      <c r="E532" s="144">
        <v>2145479</v>
      </c>
      <c r="F532" s="145">
        <v>1394561.35</v>
      </c>
      <c r="G532" s="146" t="e">
        <f>+VLOOKUP(B532,PRESUPUESTO!$A$1:$M$626,12,FALSE)</f>
        <v>#N/A</v>
      </c>
    </row>
    <row r="533" spans="1:7" ht="15.6" hidden="1" thickTop="1" thickBot="1" x14ac:dyDescent="0.35">
      <c r="A533" s="154">
        <v>526</v>
      </c>
      <c r="B533" s="142" t="s">
        <v>1678</v>
      </c>
      <c r="C533" s="143" t="s">
        <v>1240</v>
      </c>
      <c r="D533" s="143">
        <v>1</v>
      </c>
      <c r="E533" s="144">
        <v>101411</v>
      </c>
      <c r="F533" s="145">
        <v>65917.149999999994</v>
      </c>
      <c r="G533" s="146" t="e">
        <f>+VLOOKUP(B533,PRESUPUESTO!$A$1:$M$626,12,FALSE)</f>
        <v>#N/A</v>
      </c>
    </row>
    <row r="534" spans="1:7" ht="15.6" hidden="1" thickTop="1" thickBot="1" x14ac:dyDescent="0.35">
      <c r="A534" s="154">
        <v>527</v>
      </c>
      <c r="B534" s="142" t="s">
        <v>1679</v>
      </c>
      <c r="C534" s="143" t="s">
        <v>1240</v>
      </c>
      <c r="D534" s="143">
        <v>1</v>
      </c>
      <c r="E534" s="144">
        <v>202334</v>
      </c>
      <c r="F534" s="145">
        <v>131517.1</v>
      </c>
      <c r="G534" s="146" t="e">
        <f>+VLOOKUP(B534,PRESUPUESTO!$A$1:$M$626,12,FALSE)</f>
        <v>#N/A</v>
      </c>
    </row>
    <row r="535" spans="1:7" ht="15.6" hidden="1" thickTop="1" thickBot="1" x14ac:dyDescent="0.35">
      <c r="A535" s="154">
        <v>528</v>
      </c>
      <c r="B535" s="142" t="s">
        <v>1680</v>
      </c>
      <c r="C535" s="143" t="s">
        <v>1240</v>
      </c>
      <c r="D535" s="143">
        <v>1</v>
      </c>
      <c r="E535" s="144">
        <v>780562</v>
      </c>
      <c r="F535" s="145">
        <v>507365.3</v>
      </c>
      <c r="G535" s="146" t="e">
        <f>+VLOOKUP(B535,PRESUPUESTO!$A$1:$M$626,12,FALSE)</f>
        <v>#N/A</v>
      </c>
    </row>
    <row r="536" spans="1:7" ht="15.6" hidden="1" thickTop="1" thickBot="1" x14ac:dyDescent="0.35">
      <c r="A536" s="154">
        <v>529</v>
      </c>
      <c r="B536" s="142" t="s">
        <v>1681</v>
      </c>
      <c r="C536" s="143" t="s">
        <v>1240</v>
      </c>
      <c r="D536" s="143">
        <v>1</v>
      </c>
      <c r="E536" s="144">
        <v>530631</v>
      </c>
      <c r="F536" s="145">
        <v>344910.15</v>
      </c>
      <c r="G536" s="146" t="e">
        <f>+VLOOKUP(B536,PRESUPUESTO!$A$1:$M$626,12,FALSE)</f>
        <v>#N/A</v>
      </c>
    </row>
    <row r="537" spans="1:7" ht="15.6" hidden="1" thickTop="1" thickBot="1" x14ac:dyDescent="0.35">
      <c r="A537" s="154">
        <v>530</v>
      </c>
      <c r="B537" s="142" t="s">
        <v>1682</v>
      </c>
      <c r="C537" s="143" t="s">
        <v>1240</v>
      </c>
      <c r="D537" s="143">
        <v>1</v>
      </c>
      <c r="E537" s="144">
        <v>1905289</v>
      </c>
      <c r="F537" s="145">
        <v>1238437.8500000001</v>
      </c>
      <c r="G537" s="146" t="e">
        <f>+VLOOKUP(B537,PRESUPUESTO!$A$1:$M$626,12,FALSE)</f>
        <v>#N/A</v>
      </c>
    </row>
    <row r="538" spans="1:7" ht="15.6" thickTop="1" thickBot="1" x14ac:dyDescent="0.35">
      <c r="A538" s="154">
        <v>531</v>
      </c>
      <c r="B538" s="142" t="s">
        <v>201</v>
      </c>
      <c r="C538" s="143" t="s">
        <v>1240</v>
      </c>
      <c r="D538" s="143">
        <v>1</v>
      </c>
      <c r="E538" s="144">
        <v>2741636</v>
      </c>
      <c r="F538" s="145">
        <v>1782063.4</v>
      </c>
      <c r="G538" s="146">
        <f>+VLOOKUP(B538,PRESUPUESTO!$A$1:$M$626,12,FALSE)</f>
        <v>2130000</v>
      </c>
    </row>
    <row r="539" spans="1:7" ht="15.6" hidden="1" thickTop="1" thickBot="1" x14ac:dyDescent="0.35">
      <c r="A539" s="154">
        <v>532</v>
      </c>
      <c r="B539" s="142" t="s">
        <v>1683</v>
      </c>
      <c r="C539" s="143" t="s">
        <v>1240</v>
      </c>
      <c r="D539" s="143">
        <v>1</v>
      </c>
      <c r="E539" s="144">
        <v>737123</v>
      </c>
      <c r="F539" s="145">
        <v>479129.95</v>
      </c>
      <c r="G539" s="146" t="e">
        <f>+VLOOKUP(B539,PRESUPUESTO!$A$1:$M$626,12,FALSE)</f>
        <v>#N/A</v>
      </c>
    </row>
    <row r="540" spans="1:7" ht="15.6" hidden="1" thickTop="1" thickBot="1" x14ac:dyDescent="0.35">
      <c r="A540" s="154">
        <v>533</v>
      </c>
      <c r="B540" s="142" t="s">
        <v>1684</v>
      </c>
      <c r="C540" s="143" t="s">
        <v>1240</v>
      </c>
      <c r="D540" s="143">
        <v>1</v>
      </c>
      <c r="E540" s="144">
        <v>2507711</v>
      </c>
      <c r="F540" s="145">
        <v>1630012.15</v>
      </c>
      <c r="G540" s="146" t="e">
        <f>+VLOOKUP(B540,PRESUPUESTO!$A$1:$M$626,12,FALSE)</f>
        <v>#N/A</v>
      </c>
    </row>
    <row r="541" spans="1:7" ht="15.6" hidden="1" thickTop="1" thickBot="1" x14ac:dyDescent="0.35">
      <c r="A541" s="154">
        <v>534</v>
      </c>
      <c r="B541" s="142" t="s">
        <v>1685</v>
      </c>
      <c r="C541" s="143" t="s">
        <v>1240</v>
      </c>
      <c r="D541" s="143">
        <v>1</v>
      </c>
      <c r="E541" s="144">
        <v>2758204</v>
      </c>
      <c r="F541" s="145">
        <v>1792832.6</v>
      </c>
      <c r="G541" s="146" t="e">
        <f>+VLOOKUP(B541,PRESUPUESTO!$A$1:$M$626,12,FALSE)</f>
        <v>#N/A</v>
      </c>
    </row>
    <row r="542" spans="1:7" ht="15.6" hidden="1" thickTop="1" thickBot="1" x14ac:dyDescent="0.35">
      <c r="A542" s="154">
        <v>535</v>
      </c>
      <c r="B542" s="142" t="s">
        <v>1686</v>
      </c>
      <c r="C542" s="143" t="s">
        <v>1240</v>
      </c>
      <c r="D542" s="143">
        <v>1</v>
      </c>
      <c r="E542" s="144">
        <v>201957</v>
      </c>
      <c r="F542" s="145">
        <v>131272.04999999999</v>
      </c>
      <c r="G542" s="146" t="e">
        <f>+VLOOKUP(B542,PRESUPUESTO!$A$1:$M$626,12,FALSE)</f>
        <v>#N/A</v>
      </c>
    </row>
    <row r="543" spans="1:7" ht="15.6" hidden="1" thickTop="1" thickBot="1" x14ac:dyDescent="0.35">
      <c r="A543" s="154">
        <v>536</v>
      </c>
      <c r="B543" s="142" t="s">
        <v>1687</v>
      </c>
      <c r="C543" s="143" t="s">
        <v>1240</v>
      </c>
      <c r="D543" s="143">
        <v>1</v>
      </c>
      <c r="E543" s="144">
        <v>104553</v>
      </c>
      <c r="F543" s="145">
        <v>67959.450000000012</v>
      </c>
      <c r="G543" s="146" t="e">
        <f>+VLOOKUP(B543,PRESUPUESTO!$A$1:$M$626,12,FALSE)</f>
        <v>#N/A</v>
      </c>
    </row>
    <row r="544" spans="1:7" ht="15.6" hidden="1" thickTop="1" thickBot="1" x14ac:dyDescent="0.35">
      <c r="A544" s="154">
        <v>537</v>
      </c>
      <c r="B544" s="142" t="s">
        <v>1654</v>
      </c>
      <c r="C544" s="143" t="s">
        <v>1240</v>
      </c>
      <c r="D544" s="143">
        <v>1</v>
      </c>
      <c r="E544" s="144">
        <v>379824</v>
      </c>
      <c r="F544" s="145">
        <v>246885.6</v>
      </c>
      <c r="G544" s="146" t="e">
        <f>+VLOOKUP(B544,PRESUPUESTO!$A$1:$M$626,12,FALSE)</f>
        <v>#N/A</v>
      </c>
    </row>
    <row r="545" spans="1:7" ht="15.6" hidden="1" thickTop="1" thickBot="1" x14ac:dyDescent="0.35">
      <c r="A545" s="154">
        <v>538</v>
      </c>
      <c r="B545" s="142" t="s">
        <v>1688</v>
      </c>
      <c r="C545" s="143" t="s">
        <v>1240</v>
      </c>
      <c r="D545" s="143">
        <v>1</v>
      </c>
      <c r="E545" s="144">
        <v>908249</v>
      </c>
      <c r="F545" s="145">
        <v>590361.85000000009</v>
      </c>
      <c r="G545" s="146" t="e">
        <f>+VLOOKUP(B545,PRESUPUESTO!$A$1:$M$626,12,FALSE)</f>
        <v>#N/A</v>
      </c>
    </row>
    <row r="546" spans="1:7" ht="15.6" hidden="1" thickTop="1" thickBot="1" x14ac:dyDescent="0.35">
      <c r="A546" s="154">
        <v>539</v>
      </c>
      <c r="B546" s="158" t="s">
        <v>1689</v>
      </c>
      <c r="C546" s="143" t="s">
        <v>1240</v>
      </c>
      <c r="D546" s="157">
        <v>1</v>
      </c>
      <c r="E546" s="144">
        <v>546012</v>
      </c>
      <c r="F546" s="145">
        <v>354907.80000000005</v>
      </c>
      <c r="G546" s="146" t="e">
        <f>+VLOOKUP(B546,PRESUPUESTO!$A$1:$M$626,12,FALSE)</f>
        <v>#N/A</v>
      </c>
    </row>
    <row r="547" spans="1:7" ht="15.6" thickTop="1" thickBot="1" x14ac:dyDescent="0.35">
      <c r="A547" s="154">
        <v>540</v>
      </c>
      <c r="B547" s="158" t="s">
        <v>144</v>
      </c>
      <c r="C547" s="143" t="s">
        <v>1240</v>
      </c>
      <c r="D547" s="157">
        <v>1</v>
      </c>
      <c r="E547" s="144">
        <v>7951712</v>
      </c>
      <c r="F547" s="145">
        <v>5168612.8000000007</v>
      </c>
      <c r="G547" s="146">
        <f>+VLOOKUP(B547,PRESUPUESTO!$A$1:$M$626,12,FALSE)</f>
        <v>2378500</v>
      </c>
    </row>
    <row r="548" spans="1:7" ht="15.6" hidden="1" thickTop="1" thickBot="1" x14ac:dyDescent="0.35">
      <c r="A548" s="154">
        <v>541</v>
      </c>
      <c r="B548" s="158" t="s">
        <v>1690</v>
      </c>
      <c r="C548" s="143" t="s">
        <v>1240</v>
      </c>
      <c r="D548" s="157">
        <v>1</v>
      </c>
      <c r="E548" s="144">
        <v>1739932</v>
      </c>
      <c r="F548" s="145">
        <v>1130955.8</v>
      </c>
      <c r="G548" s="146" t="e">
        <f>+VLOOKUP(B548,PRESUPUESTO!$A$1:$M$626,12,FALSE)</f>
        <v>#N/A</v>
      </c>
    </row>
    <row r="549" spans="1:7" ht="15.6" hidden="1" thickTop="1" thickBot="1" x14ac:dyDescent="0.35">
      <c r="A549" s="154">
        <v>542</v>
      </c>
      <c r="B549" s="158" t="s">
        <v>1691</v>
      </c>
      <c r="C549" s="143" t="s">
        <v>1240</v>
      </c>
      <c r="D549" s="157">
        <v>1</v>
      </c>
      <c r="E549" s="144">
        <v>978459</v>
      </c>
      <c r="F549" s="145">
        <v>635998.35000000009</v>
      </c>
      <c r="G549" s="146" t="e">
        <f>+VLOOKUP(B549,PRESUPUESTO!$A$1:$M$626,12,FALSE)</f>
        <v>#N/A</v>
      </c>
    </row>
    <row r="550" spans="1:7" ht="15.6" hidden="1" thickTop="1" thickBot="1" x14ac:dyDescent="0.35">
      <c r="A550" s="154">
        <v>543</v>
      </c>
      <c r="B550" s="158" t="s">
        <v>1075</v>
      </c>
      <c r="C550" s="143" t="s">
        <v>1240</v>
      </c>
      <c r="D550" s="157">
        <v>1</v>
      </c>
      <c r="E550" s="144">
        <v>467733</v>
      </c>
      <c r="F550" s="145">
        <v>304026.45</v>
      </c>
      <c r="G550" s="146" t="e">
        <f>+VLOOKUP(B550,PRESUPUESTO!$A$1:$M$626,12,FALSE)</f>
        <v>#N/A</v>
      </c>
    </row>
    <row r="551" spans="1:7" ht="15.6" hidden="1" thickTop="1" thickBot="1" x14ac:dyDescent="0.35">
      <c r="A551" s="154">
        <v>545</v>
      </c>
      <c r="B551" s="158" t="s">
        <v>1692</v>
      </c>
      <c r="C551" s="143" t="s">
        <v>1240</v>
      </c>
      <c r="D551" s="157">
        <v>1</v>
      </c>
      <c r="E551" s="144">
        <v>17776</v>
      </c>
      <c r="F551" s="145">
        <v>11554.400000000001</v>
      </c>
      <c r="G551" s="146" t="e">
        <f>+VLOOKUP(B551,PRESUPUESTO!$A$1:$M$626,12,FALSE)</f>
        <v>#N/A</v>
      </c>
    </row>
    <row r="552" spans="1:7" ht="15.6" hidden="1" thickTop="1" thickBot="1" x14ac:dyDescent="0.35">
      <c r="A552" s="154">
        <v>546</v>
      </c>
      <c r="B552" s="158" t="s">
        <v>1693</v>
      </c>
      <c r="C552" s="143" t="s">
        <v>1240</v>
      </c>
      <c r="D552" s="157">
        <v>1</v>
      </c>
      <c r="E552" s="144">
        <v>494623</v>
      </c>
      <c r="F552" s="145">
        <v>321504.95</v>
      </c>
      <c r="G552" s="146" t="e">
        <f>+VLOOKUP(B552,PRESUPUESTO!$A$1:$M$626,12,FALSE)</f>
        <v>#N/A</v>
      </c>
    </row>
    <row r="553" spans="1:7" ht="15.6" hidden="1" thickTop="1" thickBot="1" x14ac:dyDescent="0.35">
      <c r="A553" s="154">
        <v>547</v>
      </c>
      <c r="B553" s="158" t="s">
        <v>1694</v>
      </c>
      <c r="C553" s="143" t="s">
        <v>1240</v>
      </c>
      <c r="D553" s="157">
        <v>1</v>
      </c>
      <c r="E553" s="144">
        <v>599441</v>
      </c>
      <c r="F553" s="145">
        <v>389636.65</v>
      </c>
      <c r="G553" s="146" t="e">
        <f>+VLOOKUP(B553,PRESUPUESTO!$A$1:$M$626,12,FALSE)</f>
        <v>#N/A</v>
      </c>
    </row>
    <row r="554" spans="1:7" ht="15.6" hidden="1" thickTop="1" thickBot="1" x14ac:dyDescent="0.35">
      <c r="A554" s="154">
        <v>548</v>
      </c>
      <c r="B554" s="158" t="s">
        <v>1337</v>
      </c>
      <c r="C554" s="143" t="s">
        <v>1240</v>
      </c>
      <c r="D554" s="157">
        <v>1</v>
      </c>
      <c r="E554" s="144">
        <v>816114</v>
      </c>
      <c r="F554" s="145">
        <v>530474.10000000009</v>
      </c>
      <c r="G554" s="146" t="e">
        <f>+VLOOKUP(B554,PRESUPUESTO!$A$1:$M$626,12,FALSE)</f>
        <v>#N/A</v>
      </c>
    </row>
    <row r="555" spans="1:7" ht="15.6" hidden="1" thickTop="1" thickBot="1" x14ac:dyDescent="0.35">
      <c r="A555" s="154">
        <v>549</v>
      </c>
      <c r="B555" s="158" t="s">
        <v>1695</v>
      </c>
      <c r="C555" s="143" t="s">
        <v>1240</v>
      </c>
      <c r="D555" s="157">
        <v>1</v>
      </c>
      <c r="E555" s="144">
        <v>292226</v>
      </c>
      <c r="F555" s="145">
        <v>189946.90000000002</v>
      </c>
      <c r="G555" s="146" t="e">
        <f>+VLOOKUP(B555,PRESUPUESTO!$A$1:$M$626,12,FALSE)</f>
        <v>#N/A</v>
      </c>
    </row>
    <row r="556" spans="1:7" ht="15.6" hidden="1" thickTop="1" thickBot="1" x14ac:dyDescent="0.35">
      <c r="A556" s="154">
        <v>550</v>
      </c>
      <c r="B556" s="158" t="s">
        <v>1696</v>
      </c>
      <c r="C556" s="143" t="s">
        <v>1240</v>
      </c>
      <c r="D556" s="157"/>
      <c r="E556" s="144">
        <v>972860</v>
      </c>
      <c r="F556" s="145">
        <v>632359</v>
      </c>
      <c r="G556" s="146" t="e">
        <f>+VLOOKUP(B556,PRESUPUESTO!$A$1:$M$626,12,FALSE)</f>
        <v>#N/A</v>
      </c>
    </row>
    <row r="557" spans="1:7" ht="15.6" hidden="1" thickTop="1" thickBot="1" x14ac:dyDescent="0.35">
      <c r="A557" s="154">
        <v>551</v>
      </c>
      <c r="B557" s="158" t="s">
        <v>1697</v>
      </c>
      <c r="C557" s="143" t="s">
        <v>1240</v>
      </c>
      <c r="D557" s="157">
        <v>1</v>
      </c>
      <c r="E557" s="144">
        <v>917588</v>
      </c>
      <c r="F557" s="145">
        <v>596432.19999999995</v>
      </c>
      <c r="G557" s="146" t="e">
        <f>+VLOOKUP(B557,PRESUPUESTO!$A$1:$M$626,12,FALSE)</f>
        <v>#N/A</v>
      </c>
    </row>
    <row r="558" spans="1:7" ht="15.6" hidden="1" thickTop="1" thickBot="1" x14ac:dyDescent="0.35">
      <c r="A558" s="154">
        <v>552</v>
      </c>
      <c r="B558" s="158" t="s">
        <v>1637</v>
      </c>
      <c r="C558" s="143" t="s">
        <v>1240</v>
      </c>
      <c r="D558" s="157">
        <v>1</v>
      </c>
      <c r="E558" s="144">
        <v>78148</v>
      </c>
      <c r="F558" s="145">
        <v>50796.2</v>
      </c>
      <c r="G558" s="146" t="e">
        <f>+VLOOKUP(B558,PRESUPUESTO!$A$1:$M$626,12,FALSE)</f>
        <v>#N/A</v>
      </c>
    </row>
    <row r="559" spans="1:7" ht="15.6" hidden="1" thickTop="1" thickBot="1" x14ac:dyDescent="0.35">
      <c r="A559" s="154">
        <v>553</v>
      </c>
      <c r="B559" s="158" t="s">
        <v>1698</v>
      </c>
      <c r="C559" s="143" t="s">
        <v>1240</v>
      </c>
      <c r="D559" s="157">
        <v>1</v>
      </c>
      <c r="E559" s="144">
        <v>328886</v>
      </c>
      <c r="F559" s="145">
        <v>213775.90000000002</v>
      </c>
      <c r="G559" s="146" t="e">
        <f>+VLOOKUP(B559,PRESUPUESTO!$A$1:$M$626,12,FALSE)</f>
        <v>#N/A</v>
      </c>
    </row>
    <row r="560" spans="1:7" ht="15.6" hidden="1" thickTop="1" thickBot="1" x14ac:dyDescent="0.35">
      <c r="A560" s="154">
        <v>555</v>
      </c>
      <c r="B560" s="158" t="s">
        <v>1699</v>
      </c>
      <c r="C560" s="143" t="s">
        <v>1240</v>
      </c>
      <c r="D560" s="157">
        <v>1</v>
      </c>
      <c r="E560" s="144">
        <v>22629180</v>
      </c>
      <c r="F560" s="161">
        <v>8000000</v>
      </c>
      <c r="G560" s="146" t="e">
        <f>+VLOOKUP(B560,PRESUPUESTO!$A$1:$M$626,12,FALSE)</f>
        <v>#N/A</v>
      </c>
    </row>
    <row r="561" spans="1:7" ht="15.6" hidden="1" thickTop="1" thickBot="1" x14ac:dyDescent="0.35">
      <c r="A561" s="154">
        <v>556</v>
      </c>
      <c r="B561" s="158" t="s">
        <v>1700</v>
      </c>
      <c r="C561" s="143" t="s">
        <v>1240</v>
      </c>
      <c r="D561" s="157">
        <v>1</v>
      </c>
      <c r="E561" s="144">
        <v>3549109</v>
      </c>
      <c r="F561" s="145">
        <v>2306920.85</v>
      </c>
      <c r="G561" s="146" t="e">
        <f>+VLOOKUP(B561,PRESUPUESTO!$A$1:$M$626,12,FALSE)</f>
        <v>#N/A</v>
      </c>
    </row>
    <row r="562" spans="1:7" ht="15.6" hidden="1" thickTop="1" thickBot="1" x14ac:dyDescent="0.35">
      <c r="A562" s="154">
        <v>557</v>
      </c>
      <c r="B562" s="158" t="s">
        <v>1701</v>
      </c>
      <c r="C562" s="143" t="s">
        <v>1240</v>
      </c>
      <c r="D562" s="157">
        <v>1</v>
      </c>
      <c r="E562" s="144">
        <v>969002</v>
      </c>
      <c r="F562" s="145">
        <v>629851.30000000005</v>
      </c>
      <c r="G562" s="146" t="e">
        <f>+VLOOKUP(B562,PRESUPUESTO!$A$1:$M$626,12,FALSE)</f>
        <v>#N/A</v>
      </c>
    </row>
    <row r="563" spans="1:7" ht="15.6" hidden="1" thickTop="1" thickBot="1" x14ac:dyDescent="0.35">
      <c r="A563" s="154">
        <v>558</v>
      </c>
      <c r="B563" s="158" t="s">
        <v>1702</v>
      </c>
      <c r="C563" s="143" t="s">
        <v>1240</v>
      </c>
      <c r="D563" s="157">
        <v>1</v>
      </c>
      <c r="E563" s="144">
        <v>369201</v>
      </c>
      <c r="F563" s="145">
        <v>239980.65000000002</v>
      </c>
      <c r="G563" s="146" t="e">
        <f>+VLOOKUP(B563,PRESUPUESTO!$A$1:$M$626,12,FALSE)</f>
        <v>#N/A</v>
      </c>
    </row>
    <row r="564" spans="1:7" ht="15.6" hidden="1" thickTop="1" thickBot="1" x14ac:dyDescent="0.35">
      <c r="A564" s="154">
        <v>559</v>
      </c>
      <c r="B564" s="158" t="s">
        <v>1703</v>
      </c>
      <c r="C564" s="143" t="s">
        <v>1240</v>
      </c>
      <c r="D564" s="157">
        <v>1</v>
      </c>
      <c r="E564" s="144">
        <v>18261</v>
      </c>
      <c r="F564" s="145">
        <v>11869.650000000001</v>
      </c>
      <c r="G564" s="146" t="e">
        <f>+VLOOKUP(B564,PRESUPUESTO!$A$1:$M$626,12,FALSE)</f>
        <v>#N/A</v>
      </c>
    </row>
    <row r="565" spans="1:7" ht="15.6" thickTop="1" thickBot="1" x14ac:dyDescent="0.35">
      <c r="A565" s="154">
        <v>560</v>
      </c>
      <c r="B565" s="158" t="s">
        <v>91</v>
      </c>
      <c r="C565" s="143" t="s">
        <v>1240</v>
      </c>
      <c r="D565" s="157">
        <v>1</v>
      </c>
      <c r="E565" s="144">
        <v>429200</v>
      </c>
      <c r="F565" s="145">
        <v>278980</v>
      </c>
      <c r="G565" s="146">
        <f>+VLOOKUP(B565,PRESUPUESTO!$A$1:$M$626,12,FALSE)</f>
        <v>598000</v>
      </c>
    </row>
    <row r="566" spans="1:7" ht="15.6" hidden="1" thickTop="1" thickBot="1" x14ac:dyDescent="0.35">
      <c r="A566" s="154">
        <v>561</v>
      </c>
      <c r="B566" s="158" t="s">
        <v>1704</v>
      </c>
      <c r="C566" s="143" t="s">
        <v>1240</v>
      </c>
      <c r="D566" s="157">
        <v>1</v>
      </c>
      <c r="E566" s="144">
        <v>92218</v>
      </c>
      <c r="F566" s="145">
        <v>59941.7</v>
      </c>
      <c r="G566" s="146" t="e">
        <f>+VLOOKUP(B566,PRESUPUESTO!$A$1:$M$626,12,FALSE)</f>
        <v>#N/A</v>
      </c>
    </row>
    <row r="567" spans="1:7" ht="15.6" hidden="1" thickTop="1" thickBot="1" x14ac:dyDescent="0.35">
      <c r="A567" s="154">
        <v>562</v>
      </c>
      <c r="B567" s="158" t="s">
        <v>1664</v>
      </c>
      <c r="C567" s="143" t="s">
        <v>1240</v>
      </c>
      <c r="D567" s="157">
        <v>1</v>
      </c>
      <c r="E567" s="144">
        <v>381273</v>
      </c>
      <c r="F567" s="145">
        <v>247827.45</v>
      </c>
      <c r="G567" s="146" t="e">
        <f>+VLOOKUP(B567,PRESUPUESTO!$A$1:$M$626,12,FALSE)</f>
        <v>#N/A</v>
      </c>
    </row>
    <row r="568" spans="1:7" ht="15.6" hidden="1" thickTop="1" thickBot="1" x14ac:dyDescent="0.35">
      <c r="A568" s="154">
        <v>563</v>
      </c>
      <c r="B568" s="158" t="s">
        <v>1705</v>
      </c>
      <c r="C568" s="143" t="s">
        <v>1240</v>
      </c>
      <c r="D568" s="157">
        <v>1</v>
      </c>
      <c r="E568" s="144">
        <v>1262427</v>
      </c>
      <c r="F568" s="145">
        <v>820577.55</v>
      </c>
      <c r="G568" s="146" t="e">
        <f>+VLOOKUP(B568,PRESUPUESTO!$A$1:$M$626,12,FALSE)</f>
        <v>#N/A</v>
      </c>
    </row>
    <row r="569" spans="1:7" ht="15.6" hidden="1" thickTop="1" thickBot="1" x14ac:dyDescent="0.35">
      <c r="A569" s="154">
        <v>564</v>
      </c>
      <c r="B569" s="158" t="s">
        <v>1706</v>
      </c>
      <c r="C569" s="143" t="s">
        <v>1240</v>
      </c>
      <c r="D569" s="157">
        <v>1</v>
      </c>
      <c r="E569" s="144">
        <v>608081</v>
      </c>
      <c r="F569" s="145">
        <v>395252.65</v>
      </c>
      <c r="G569" s="146" t="e">
        <f>+VLOOKUP(B569,PRESUPUESTO!$A$1:$M$626,12,FALSE)</f>
        <v>#N/A</v>
      </c>
    </row>
    <row r="570" spans="1:7" ht="15.6" hidden="1" thickTop="1" thickBot="1" x14ac:dyDescent="0.35">
      <c r="A570" s="154">
        <v>565</v>
      </c>
      <c r="B570" s="158" t="s">
        <v>1707</v>
      </c>
      <c r="C570" s="143" t="s">
        <v>1240</v>
      </c>
      <c r="D570" s="157">
        <v>1</v>
      </c>
      <c r="E570" s="144">
        <v>689434</v>
      </c>
      <c r="F570" s="145">
        <v>448132.1</v>
      </c>
      <c r="G570" s="146" t="e">
        <f>+VLOOKUP(B570,PRESUPUESTO!$A$1:$M$626,12,FALSE)</f>
        <v>#N/A</v>
      </c>
    </row>
    <row r="571" spans="1:7" ht="15.6" hidden="1" thickTop="1" thickBot="1" x14ac:dyDescent="0.35">
      <c r="A571" s="154">
        <v>566</v>
      </c>
      <c r="B571" s="158" t="s">
        <v>1708</v>
      </c>
      <c r="C571" s="143" t="s">
        <v>1240</v>
      </c>
      <c r="D571" s="157">
        <v>1</v>
      </c>
      <c r="E571" s="144">
        <v>117010</v>
      </c>
      <c r="F571" s="145">
        <v>76056.5</v>
      </c>
      <c r="G571" s="146" t="e">
        <f>+VLOOKUP(B571,PRESUPUESTO!$A$1:$M$626,12,FALSE)</f>
        <v>#N/A</v>
      </c>
    </row>
    <row r="572" spans="1:7" ht="15.6" hidden="1" thickTop="1" thickBot="1" x14ac:dyDescent="0.35">
      <c r="A572" s="154">
        <v>567</v>
      </c>
      <c r="B572" s="158" t="s">
        <v>1709</v>
      </c>
      <c r="C572" s="143" t="s">
        <v>1240</v>
      </c>
      <c r="D572" s="157">
        <v>1</v>
      </c>
      <c r="E572" s="144">
        <v>833420</v>
      </c>
      <c r="F572" s="145">
        <v>541723</v>
      </c>
      <c r="G572" s="146" t="e">
        <f>+VLOOKUP(B572,PRESUPUESTO!$A$1:$M$626,12,FALSE)</f>
        <v>#N/A</v>
      </c>
    </row>
    <row r="573" spans="1:7" ht="15.6" hidden="1" thickTop="1" thickBot="1" x14ac:dyDescent="0.35">
      <c r="A573" s="154">
        <v>568</v>
      </c>
      <c r="B573" s="158" t="s">
        <v>1710</v>
      </c>
      <c r="C573" s="143" t="s">
        <v>1240</v>
      </c>
      <c r="D573" s="157">
        <v>1</v>
      </c>
      <c r="E573" s="144">
        <v>630166</v>
      </c>
      <c r="F573" s="145">
        <v>409607.9</v>
      </c>
      <c r="G573" s="146" t="e">
        <f>+VLOOKUP(B573,PRESUPUESTO!$A$1:$M$626,12,FALSE)</f>
        <v>#N/A</v>
      </c>
    </row>
    <row r="574" spans="1:7" ht="15.6" hidden="1" thickTop="1" thickBot="1" x14ac:dyDescent="0.35">
      <c r="A574" s="154">
        <v>569</v>
      </c>
      <c r="B574" s="158" t="s">
        <v>1711</v>
      </c>
      <c r="C574" s="143" t="s">
        <v>1240</v>
      </c>
      <c r="D574" s="157">
        <v>1</v>
      </c>
      <c r="E574" s="144">
        <v>2695278</v>
      </c>
      <c r="F574" s="145">
        <v>1751930.7000000002</v>
      </c>
      <c r="G574" s="146" t="e">
        <f>+VLOOKUP(B574,PRESUPUESTO!$A$1:$M$626,12,FALSE)</f>
        <v>#N/A</v>
      </c>
    </row>
    <row r="575" spans="1:7" ht="15.6" hidden="1" thickTop="1" thickBot="1" x14ac:dyDescent="0.35">
      <c r="A575" s="154">
        <v>570</v>
      </c>
      <c r="B575" s="158" t="s">
        <v>1712</v>
      </c>
      <c r="C575" s="143" t="s">
        <v>1240</v>
      </c>
      <c r="D575" s="157">
        <v>1</v>
      </c>
      <c r="E575" s="144">
        <v>175960</v>
      </c>
      <c r="F575" s="145">
        <v>114374</v>
      </c>
      <c r="G575" s="146" t="e">
        <f>+VLOOKUP(B575,PRESUPUESTO!$A$1:$M$626,12,FALSE)</f>
        <v>#N/A</v>
      </c>
    </row>
    <row r="576" spans="1:7" ht="15.6" hidden="1" thickTop="1" thickBot="1" x14ac:dyDescent="0.35">
      <c r="A576" s="154">
        <v>571</v>
      </c>
      <c r="B576" s="158" t="s">
        <v>1713</v>
      </c>
      <c r="C576" s="143" t="s">
        <v>1240</v>
      </c>
      <c r="D576" s="157">
        <v>1</v>
      </c>
      <c r="E576" s="144">
        <v>559214</v>
      </c>
      <c r="F576" s="145">
        <v>363489.1</v>
      </c>
      <c r="G576" s="146" t="e">
        <f>+VLOOKUP(B576,PRESUPUESTO!$A$1:$M$626,12,FALSE)</f>
        <v>#N/A</v>
      </c>
    </row>
    <row r="577" spans="1:7" ht="15.6" hidden="1" thickTop="1" thickBot="1" x14ac:dyDescent="0.35">
      <c r="A577" s="154">
        <v>572</v>
      </c>
      <c r="B577" s="158" t="s">
        <v>1714</v>
      </c>
      <c r="C577" s="143" t="s">
        <v>1240</v>
      </c>
      <c r="D577" s="157">
        <v>1</v>
      </c>
      <c r="E577" s="144">
        <v>1217658</v>
      </c>
      <c r="F577" s="145">
        <v>791477.7</v>
      </c>
      <c r="G577" s="146" t="e">
        <f>+VLOOKUP(B577,PRESUPUESTO!$A$1:$M$626,12,FALSE)</f>
        <v>#N/A</v>
      </c>
    </row>
    <row r="578" spans="1:7" ht="15.6" hidden="1" thickTop="1" thickBot="1" x14ac:dyDescent="0.35">
      <c r="A578" s="154">
        <v>573</v>
      </c>
      <c r="B578" s="158" t="s">
        <v>1715</v>
      </c>
      <c r="C578" s="143" t="s">
        <v>1240</v>
      </c>
      <c r="D578" s="157">
        <v>1</v>
      </c>
      <c r="E578" s="144">
        <v>3494298</v>
      </c>
      <c r="F578" s="145">
        <v>2271293.7000000002</v>
      </c>
      <c r="G578" s="146" t="e">
        <f>+VLOOKUP(B578,PRESUPUESTO!$A$1:$M$626,12,FALSE)</f>
        <v>#N/A</v>
      </c>
    </row>
    <row r="579" spans="1:7" ht="15.6" hidden="1" thickTop="1" thickBot="1" x14ac:dyDescent="0.35">
      <c r="A579" s="154">
        <v>574</v>
      </c>
      <c r="B579" s="158" t="s">
        <v>1716</v>
      </c>
      <c r="C579" s="143" t="s">
        <v>1240</v>
      </c>
      <c r="D579" s="157">
        <v>1</v>
      </c>
      <c r="E579" s="144">
        <v>2776413</v>
      </c>
      <c r="F579" s="145">
        <v>1804668.4500000002</v>
      </c>
      <c r="G579" s="146" t="e">
        <f>+VLOOKUP(B579,PRESUPUESTO!$A$1:$M$626,12,FALSE)</f>
        <v>#N/A</v>
      </c>
    </row>
    <row r="580" spans="1:7" ht="15.6" hidden="1" thickTop="1" thickBot="1" x14ac:dyDescent="0.35">
      <c r="A580" s="154">
        <v>575</v>
      </c>
      <c r="B580" s="158" t="s">
        <v>1717</v>
      </c>
      <c r="C580" s="143" t="s">
        <v>1240</v>
      </c>
      <c r="D580" s="157">
        <v>1</v>
      </c>
      <c r="E580" s="144">
        <v>593238</v>
      </c>
      <c r="F580" s="145">
        <v>385604.7</v>
      </c>
      <c r="G580" s="146" t="e">
        <f>+VLOOKUP(B580,PRESUPUESTO!$A$1:$M$626,12,FALSE)</f>
        <v>#N/A</v>
      </c>
    </row>
    <row r="581" spans="1:7" ht="15.6" hidden="1" thickTop="1" thickBot="1" x14ac:dyDescent="0.35">
      <c r="A581" s="154">
        <v>576</v>
      </c>
      <c r="B581" s="158" t="s">
        <v>1718</v>
      </c>
      <c r="C581" s="143" t="s">
        <v>1240</v>
      </c>
      <c r="D581" s="157">
        <v>1</v>
      </c>
      <c r="E581" s="144">
        <v>774339</v>
      </c>
      <c r="F581" s="145">
        <v>503320.35000000003</v>
      </c>
      <c r="G581" s="146" t="e">
        <f>+VLOOKUP(B581,PRESUPUESTO!$A$1:$M$626,12,FALSE)</f>
        <v>#N/A</v>
      </c>
    </row>
    <row r="582" spans="1:7" ht="15.6" hidden="1" thickTop="1" thickBot="1" x14ac:dyDescent="0.35">
      <c r="A582" s="154">
        <v>577</v>
      </c>
      <c r="B582" s="158" t="s">
        <v>1005</v>
      </c>
      <c r="C582" s="143" t="s">
        <v>1240</v>
      </c>
      <c r="D582" s="157">
        <v>1</v>
      </c>
      <c r="E582" s="144">
        <v>369148</v>
      </c>
      <c r="F582" s="145">
        <v>239946.2</v>
      </c>
      <c r="G582" s="146" t="e">
        <f>+VLOOKUP(B582,PRESUPUESTO!$A$1:$M$626,12,FALSE)</f>
        <v>#N/A</v>
      </c>
    </row>
    <row r="583" spans="1:7" ht="15.6" hidden="1" thickTop="1" thickBot="1" x14ac:dyDescent="0.35">
      <c r="A583" s="154">
        <v>578</v>
      </c>
      <c r="B583" s="158" t="s">
        <v>1669</v>
      </c>
      <c r="C583" s="143" t="s">
        <v>1240</v>
      </c>
      <c r="D583" s="157">
        <v>1</v>
      </c>
      <c r="E583" s="144">
        <v>329701</v>
      </c>
      <c r="F583" s="145">
        <v>214305.65000000002</v>
      </c>
      <c r="G583" s="146" t="e">
        <f>+VLOOKUP(B583,PRESUPUESTO!$A$1:$M$626,12,FALSE)</f>
        <v>#N/A</v>
      </c>
    </row>
    <row r="584" spans="1:7" ht="15.6" hidden="1" thickTop="1" thickBot="1" x14ac:dyDescent="0.35">
      <c r="A584" s="154">
        <v>579</v>
      </c>
      <c r="B584" s="158" t="s">
        <v>1719</v>
      </c>
      <c r="C584" s="143" t="s">
        <v>1240</v>
      </c>
      <c r="D584" s="157">
        <v>1</v>
      </c>
      <c r="E584" s="144">
        <v>229138</v>
      </c>
      <c r="F584" s="145">
        <v>148939.70000000001</v>
      </c>
      <c r="G584" s="146" t="e">
        <f>+VLOOKUP(B584,PRESUPUESTO!$A$1:$M$626,12,FALSE)</f>
        <v>#N/A</v>
      </c>
    </row>
    <row r="585" spans="1:7" ht="15.6" hidden="1" thickTop="1" thickBot="1" x14ac:dyDescent="0.35">
      <c r="A585" s="154">
        <v>580</v>
      </c>
      <c r="B585" s="158" t="s">
        <v>1720</v>
      </c>
      <c r="C585" s="143" t="s">
        <v>1240</v>
      </c>
      <c r="D585" s="157">
        <v>1</v>
      </c>
      <c r="E585" s="144">
        <v>1056357</v>
      </c>
      <c r="F585" s="145">
        <v>686632.05</v>
      </c>
      <c r="G585" s="146" t="e">
        <f>+VLOOKUP(B585,PRESUPUESTO!$A$1:$M$626,12,FALSE)</f>
        <v>#N/A</v>
      </c>
    </row>
    <row r="586" spans="1:7" ht="15.6" hidden="1" thickTop="1" thickBot="1" x14ac:dyDescent="0.35">
      <c r="A586" s="154">
        <v>581</v>
      </c>
      <c r="B586" s="158" t="s">
        <v>1721</v>
      </c>
      <c r="C586" s="143" t="s">
        <v>1240</v>
      </c>
      <c r="D586" s="157">
        <v>1</v>
      </c>
      <c r="E586" s="144">
        <v>19317602</v>
      </c>
      <c r="F586" s="161">
        <v>13000000</v>
      </c>
      <c r="G586" s="146" t="e">
        <f>+VLOOKUP(B586,PRESUPUESTO!$A$1:$M$626,12,FALSE)</f>
        <v>#N/A</v>
      </c>
    </row>
    <row r="587" spans="1:7" ht="15.6" hidden="1" thickTop="1" thickBot="1" x14ac:dyDescent="0.35">
      <c r="A587" s="154">
        <v>582</v>
      </c>
      <c r="B587" s="158" t="s">
        <v>754</v>
      </c>
      <c r="C587" s="143" t="s">
        <v>1240</v>
      </c>
      <c r="D587" s="157"/>
      <c r="E587" s="144">
        <v>5664932</v>
      </c>
      <c r="F587" s="145">
        <v>3682205.8</v>
      </c>
      <c r="G587" s="146" t="e">
        <f>+VLOOKUP(B587,PRESUPUESTO!$A$1:$M$626,12,FALSE)</f>
        <v>#N/A</v>
      </c>
    </row>
    <row r="588" spans="1:7" ht="15.6" hidden="1" thickTop="1" thickBot="1" x14ac:dyDescent="0.35">
      <c r="A588" s="154">
        <v>583</v>
      </c>
      <c r="B588" s="158" t="s">
        <v>1722</v>
      </c>
      <c r="C588" s="143" t="s">
        <v>1240</v>
      </c>
      <c r="D588" s="157">
        <v>1</v>
      </c>
      <c r="E588" s="144">
        <v>4861</v>
      </c>
      <c r="F588" s="145">
        <v>3159.65</v>
      </c>
      <c r="G588" s="146" t="e">
        <f>+VLOOKUP(B588,PRESUPUESTO!$A$1:$M$626,12,FALSE)</f>
        <v>#N/A</v>
      </c>
    </row>
    <row r="589" spans="1:7" ht="15.6" hidden="1" thickTop="1" thickBot="1" x14ac:dyDescent="0.35">
      <c r="A589" s="154">
        <v>584</v>
      </c>
      <c r="B589" s="158" t="s">
        <v>1723</v>
      </c>
      <c r="C589" s="143" t="s">
        <v>1240</v>
      </c>
      <c r="D589" s="157">
        <v>1</v>
      </c>
      <c r="E589" s="144">
        <v>12311212</v>
      </c>
      <c r="F589" s="145">
        <v>8002287.7999999998</v>
      </c>
      <c r="G589" s="146" t="e">
        <f>+VLOOKUP(B589,PRESUPUESTO!$A$1:$M$626,12,FALSE)</f>
        <v>#N/A</v>
      </c>
    </row>
    <row r="590" spans="1:7" ht="15.6" hidden="1" thickTop="1" thickBot="1" x14ac:dyDescent="0.35">
      <c r="A590" s="154">
        <v>587</v>
      </c>
      <c r="B590" s="158" t="s">
        <v>1724</v>
      </c>
      <c r="C590" s="143" t="s">
        <v>1240</v>
      </c>
      <c r="D590" s="157">
        <v>1</v>
      </c>
      <c r="E590" s="144">
        <v>745243</v>
      </c>
      <c r="F590" s="145">
        <v>484407.95</v>
      </c>
      <c r="G590" s="146" t="e">
        <f>+VLOOKUP(B590,PRESUPUESTO!$A$1:$M$626,12,FALSE)</f>
        <v>#N/A</v>
      </c>
    </row>
    <row r="591" spans="1:7" ht="15.6" hidden="1" thickTop="1" thickBot="1" x14ac:dyDescent="0.35">
      <c r="A591" s="154">
        <v>588</v>
      </c>
      <c r="B591" s="158" t="s">
        <v>1725</v>
      </c>
      <c r="C591" s="143" t="s">
        <v>1240</v>
      </c>
      <c r="D591" s="157">
        <v>1</v>
      </c>
      <c r="E591" s="144">
        <v>77494</v>
      </c>
      <c r="F591" s="145">
        <v>50371.100000000006</v>
      </c>
      <c r="G591" s="146" t="e">
        <f>+VLOOKUP(B591,PRESUPUESTO!$A$1:$M$626,12,FALSE)</f>
        <v>#N/A</v>
      </c>
    </row>
    <row r="592" spans="1:7" ht="15.6" hidden="1" thickTop="1" thickBot="1" x14ac:dyDescent="0.35">
      <c r="A592" s="154">
        <v>589</v>
      </c>
      <c r="B592" s="158" t="s">
        <v>1726</v>
      </c>
      <c r="C592" s="143" t="s">
        <v>1240</v>
      </c>
      <c r="D592" s="157">
        <v>1</v>
      </c>
      <c r="E592" s="144">
        <v>28125</v>
      </c>
      <c r="F592" s="145">
        <v>18281.25</v>
      </c>
      <c r="G592" s="146" t="e">
        <f>+VLOOKUP(B592,PRESUPUESTO!$A$1:$M$626,12,FALSE)</f>
        <v>#N/A</v>
      </c>
    </row>
    <row r="593" spans="1:7" ht="15.6" hidden="1" thickTop="1" thickBot="1" x14ac:dyDescent="0.35">
      <c r="A593" s="154">
        <v>590</v>
      </c>
      <c r="B593" s="158" t="s">
        <v>1727</v>
      </c>
      <c r="C593" s="143" t="s">
        <v>1240</v>
      </c>
      <c r="D593" s="157">
        <v>1</v>
      </c>
      <c r="E593" s="144">
        <v>2293257</v>
      </c>
      <c r="F593" s="145">
        <v>1490617.05</v>
      </c>
      <c r="G593" s="146" t="e">
        <f>+VLOOKUP(B593,PRESUPUESTO!$A$1:$M$626,12,FALSE)</f>
        <v>#N/A</v>
      </c>
    </row>
    <row r="594" spans="1:7" ht="15.6" hidden="1" thickTop="1" thickBot="1" x14ac:dyDescent="0.35">
      <c r="A594" s="154">
        <v>591</v>
      </c>
      <c r="B594" s="158" t="s">
        <v>1728</v>
      </c>
      <c r="C594" s="143" t="s">
        <v>1240</v>
      </c>
      <c r="D594" s="157">
        <v>1</v>
      </c>
      <c r="E594" s="144">
        <v>2091268</v>
      </c>
      <c r="F594" s="145">
        <v>1359324.2000000002</v>
      </c>
      <c r="G594" s="146" t="e">
        <f>+VLOOKUP(B594,PRESUPUESTO!$A$1:$M$626,12,FALSE)</f>
        <v>#N/A</v>
      </c>
    </row>
    <row r="595" spans="1:7" ht="15.6" hidden="1" thickTop="1" thickBot="1" x14ac:dyDescent="0.35">
      <c r="A595" s="154">
        <v>593</v>
      </c>
      <c r="B595" s="158" t="s">
        <v>1729</v>
      </c>
      <c r="C595" s="143" t="s">
        <v>1240</v>
      </c>
      <c r="D595" s="157">
        <v>1</v>
      </c>
      <c r="E595" s="144">
        <v>296046</v>
      </c>
      <c r="F595" s="145">
        <v>192429.90000000002</v>
      </c>
      <c r="G595" s="146" t="e">
        <f>+VLOOKUP(B595,PRESUPUESTO!$A$1:$M$626,12,FALSE)</f>
        <v>#N/A</v>
      </c>
    </row>
    <row r="596" spans="1:7" ht="15.6" hidden="1" thickTop="1" thickBot="1" x14ac:dyDescent="0.35">
      <c r="A596" s="154">
        <v>594</v>
      </c>
      <c r="B596" s="158" t="s">
        <v>1730</v>
      </c>
      <c r="C596" s="143" t="s">
        <v>1240</v>
      </c>
      <c r="D596" s="157">
        <v>1</v>
      </c>
      <c r="E596" s="144">
        <v>101981</v>
      </c>
      <c r="F596" s="145">
        <v>66287.649999999994</v>
      </c>
      <c r="G596" s="146" t="e">
        <f>+VLOOKUP(B596,PRESUPUESTO!$A$1:$M$626,12,FALSE)</f>
        <v>#N/A</v>
      </c>
    </row>
    <row r="597" spans="1:7" ht="15.6" hidden="1" thickTop="1" thickBot="1" x14ac:dyDescent="0.35">
      <c r="A597" s="154">
        <v>595</v>
      </c>
      <c r="B597" s="158" t="s">
        <v>1731</v>
      </c>
      <c r="C597" s="143" t="s">
        <v>1240</v>
      </c>
      <c r="D597" s="157">
        <v>1</v>
      </c>
      <c r="E597" s="144">
        <v>761063</v>
      </c>
      <c r="F597" s="145">
        <v>494690.95</v>
      </c>
      <c r="G597" s="146" t="e">
        <f>+VLOOKUP(B597,PRESUPUESTO!$A$1:$M$626,12,FALSE)</f>
        <v>#N/A</v>
      </c>
    </row>
    <row r="598" spans="1:7" ht="15.6" hidden="1" thickTop="1" thickBot="1" x14ac:dyDescent="0.35">
      <c r="A598" s="154">
        <v>596</v>
      </c>
      <c r="B598" s="158" t="s">
        <v>1732</v>
      </c>
      <c r="C598" s="143" t="s">
        <v>1240</v>
      </c>
      <c r="D598" s="157">
        <v>1</v>
      </c>
      <c r="E598" s="144">
        <v>1072091</v>
      </c>
      <c r="F598" s="145">
        <v>696859.15</v>
      </c>
      <c r="G598" s="146" t="e">
        <f>+VLOOKUP(B598,PRESUPUESTO!$A$1:$M$626,12,FALSE)</f>
        <v>#N/A</v>
      </c>
    </row>
    <row r="599" spans="1:7" ht="15.6" hidden="1" thickTop="1" thickBot="1" x14ac:dyDescent="0.35">
      <c r="A599" s="154">
        <v>597</v>
      </c>
      <c r="B599" s="158" t="s">
        <v>1733</v>
      </c>
      <c r="C599" s="143" t="s">
        <v>1240</v>
      </c>
      <c r="D599" s="157">
        <v>1</v>
      </c>
      <c r="E599" s="144">
        <v>354781</v>
      </c>
      <c r="F599" s="145">
        <v>230607.65000000002</v>
      </c>
      <c r="G599" s="146" t="e">
        <f>+VLOOKUP(B599,PRESUPUESTO!$A$1:$M$626,12,FALSE)</f>
        <v>#N/A</v>
      </c>
    </row>
    <row r="600" spans="1:7" ht="15.6" hidden="1" thickTop="1" thickBot="1" x14ac:dyDescent="0.35">
      <c r="A600" s="154">
        <v>598</v>
      </c>
      <c r="B600" s="158" t="s">
        <v>1523</v>
      </c>
      <c r="C600" s="143" t="s">
        <v>1240</v>
      </c>
      <c r="D600" s="157">
        <v>1</v>
      </c>
      <c r="E600" s="144">
        <v>181628</v>
      </c>
      <c r="F600" s="145">
        <v>118058.20000000001</v>
      </c>
      <c r="G600" s="146" t="e">
        <f>+VLOOKUP(B600,PRESUPUESTO!$A$1:$M$626,12,FALSE)</f>
        <v>#N/A</v>
      </c>
    </row>
    <row r="601" spans="1:7" ht="15.6" hidden="1" thickTop="1" thickBot="1" x14ac:dyDescent="0.35">
      <c r="A601" s="154">
        <v>599</v>
      </c>
      <c r="B601" s="158" t="s">
        <v>1734</v>
      </c>
      <c r="C601" s="143" t="s">
        <v>1240</v>
      </c>
      <c r="D601" s="157">
        <v>1</v>
      </c>
      <c r="E601" s="144">
        <v>288741</v>
      </c>
      <c r="F601" s="145">
        <v>187681.65000000002</v>
      </c>
      <c r="G601" s="146" t="e">
        <f>+VLOOKUP(B601,PRESUPUESTO!$A$1:$M$626,12,FALSE)</f>
        <v>#N/A</v>
      </c>
    </row>
    <row r="602" spans="1:7" ht="15.6" hidden="1" thickTop="1" thickBot="1" x14ac:dyDescent="0.35">
      <c r="A602" s="154">
        <v>600</v>
      </c>
      <c r="B602" s="158" t="s">
        <v>1735</v>
      </c>
      <c r="C602" s="143" t="s">
        <v>1240</v>
      </c>
      <c r="D602" s="157">
        <v>1</v>
      </c>
      <c r="E602" s="144">
        <v>68406</v>
      </c>
      <c r="F602" s="145">
        <v>44463.9</v>
      </c>
      <c r="G602" s="146" t="e">
        <f>+VLOOKUP(B602,PRESUPUESTO!$A$1:$M$626,12,FALSE)</f>
        <v>#N/A</v>
      </c>
    </row>
    <row r="603" spans="1:7" ht="15.6" hidden="1" thickTop="1" thickBot="1" x14ac:dyDescent="0.35">
      <c r="A603" s="154">
        <v>601</v>
      </c>
      <c r="B603" s="158" t="s">
        <v>1736</v>
      </c>
      <c r="C603" s="143" t="s">
        <v>1240</v>
      </c>
      <c r="D603" s="157">
        <v>1</v>
      </c>
      <c r="E603" s="144">
        <v>567925</v>
      </c>
      <c r="F603" s="145">
        <v>369151.25</v>
      </c>
      <c r="G603" s="146" t="e">
        <f>+VLOOKUP(B603,PRESUPUESTO!$A$1:$M$626,12,FALSE)</f>
        <v>#N/A</v>
      </c>
    </row>
    <row r="604" spans="1:7" ht="15.6" hidden="1" thickTop="1" thickBot="1" x14ac:dyDescent="0.35">
      <c r="A604" s="154">
        <v>602</v>
      </c>
      <c r="B604" s="158" t="s">
        <v>1737</v>
      </c>
      <c r="C604" s="143" t="s">
        <v>1240</v>
      </c>
      <c r="D604" s="157">
        <v>1</v>
      </c>
      <c r="E604" s="144">
        <v>206683</v>
      </c>
      <c r="F604" s="145">
        <v>134343.95000000001</v>
      </c>
      <c r="G604" s="146" t="e">
        <f>+VLOOKUP(B604,PRESUPUESTO!$A$1:$M$626,12,FALSE)</f>
        <v>#N/A</v>
      </c>
    </row>
    <row r="605" spans="1:7" ht="15.6" hidden="1" thickTop="1" thickBot="1" x14ac:dyDescent="0.35">
      <c r="A605" s="154">
        <v>603</v>
      </c>
      <c r="B605" s="158" t="s">
        <v>1673</v>
      </c>
      <c r="C605" s="143" t="s">
        <v>1240</v>
      </c>
      <c r="D605" s="157">
        <v>1</v>
      </c>
      <c r="E605" s="144">
        <v>399096</v>
      </c>
      <c r="F605" s="145">
        <v>259412.40000000002</v>
      </c>
      <c r="G605" s="146" t="e">
        <f>+VLOOKUP(B605,PRESUPUESTO!$A$1:$M$626,12,FALSE)</f>
        <v>#N/A</v>
      </c>
    </row>
    <row r="606" spans="1:7" ht="15.6" hidden="1" thickTop="1" thickBot="1" x14ac:dyDescent="0.35">
      <c r="A606" s="154">
        <v>604</v>
      </c>
      <c r="B606" s="158" t="s">
        <v>1557</v>
      </c>
      <c r="C606" s="143" t="s">
        <v>1240</v>
      </c>
      <c r="D606" s="157">
        <v>1</v>
      </c>
      <c r="E606" s="144">
        <v>127388</v>
      </c>
      <c r="F606" s="145">
        <v>82802.200000000012</v>
      </c>
      <c r="G606" s="146" t="e">
        <f>+VLOOKUP(B606,PRESUPUESTO!$A$1:$M$626,12,FALSE)</f>
        <v>#N/A</v>
      </c>
    </row>
    <row r="607" spans="1:7" ht="15.6" hidden="1" thickTop="1" thickBot="1" x14ac:dyDescent="0.35">
      <c r="A607" s="154">
        <v>605</v>
      </c>
      <c r="B607" s="158" t="s">
        <v>1738</v>
      </c>
      <c r="C607" s="143" t="s">
        <v>1240</v>
      </c>
      <c r="D607" s="157">
        <v>1</v>
      </c>
      <c r="E607" s="144">
        <v>823558</v>
      </c>
      <c r="F607" s="145">
        <v>535312.69999999995</v>
      </c>
      <c r="G607" s="146" t="e">
        <f>+VLOOKUP(B607,PRESUPUESTO!$A$1:$M$626,12,FALSE)</f>
        <v>#N/A</v>
      </c>
    </row>
    <row r="608" spans="1:7" ht="15.6" thickTop="1" thickBot="1" x14ac:dyDescent="0.35">
      <c r="A608" s="154">
        <v>606</v>
      </c>
      <c r="B608" s="158" t="s">
        <v>53</v>
      </c>
      <c r="C608" s="143" t="s">
        <v>1240</v>
      </c>
      <c r="D608" s="157">
        <v>1</v>
      </c>
      <c r="E608" s="144">
        <v>19570</v>
      </c>
      <c r="F608" s="145">
        <v>12720.5</v>
      </c>
      <c r="G608" s="146">
        <f>+VLOOKUP(B608,PRESUPUESTO!$A$1:$M$626,12,FALSE)</f>
        <v>26000</v>
      </c>
    </row>
    <row r="609" spans="1:7" ht="15.6" hidden="1" thickTop="1" thickBot="1" x14ac:dyDescent="0.35">
      <c r="A609" s="154">
        <v>607</v>
      </c>
      <c r="B609" s="158" t="s">
        <v>1739</v>
      </c>
      <c r="C609" s="143" t="s">
        <v>1240</v>
      </c>
      <c r="D609" s="157">
        <v>1</v>
      </c>
      <c r="E609" s="144">
        <v>826403</v>
      </c>
      <c r="F609" s="145">
        <v>537161.94999999995</v>
      </c>
      <c r="G609" s="146" t="e">
        <f>+VLOOKUP(B609,PRESUPUESTO!$A$1:$M$626,12,FALSE)</f>
        <v>#N/A</v>
      </c>
    </row>
    <row r="610" spans="1:7" ht="15.6" hidden="1" thickTop="1" thickBot="1" x14ac:dyDescent="0.35">
      <c r="A610" s="154">
        <v>608</v>
      </c>
      <c r="B610" s="158" t="s">
        <v>1740</v>
      </c>
      <c r="C610" s="143" t="s">
        <v>1240</v>
      </c>
      <c r="D610" s="157">
        <v>1</v>
      </c>
      <c r="E610" s="144">
        <v>180003</v>
      </c>
      <c r="F610" s="145">
        <v>117001.95000000001</v>
      </c>
      <c r="G610" s="146" t="e">
        <f>+VLOOKUP(B610,PRESUPUESTO!$A$1:$M$626,12,FALSE)</f>
        <v>#N/A</v>
      </c>
    </row>
    <row r="611" spans="1:7" ht="15.6" hidden="1" thickTop="1" thickBot="1" x14ac:dyDescent="0.35">
      <c r="A611" s="154">
        <v>609</v>
      </c>
      <c r="B611" s="158" t="s">
        <v>1741</v>
      </c>
      <c r="C611" s="143" t="s">
        <v>1240</v>
      </c>
      <c r="D611" s="157">
        <v>1</v>
      </c>
      <c r="E611" s="144">
        <v>192768</v>
      </c>
      <c r="F611" s="145">
        <v>125299.2</v>
      </c>
      <c r="G611" s="146" t="e">
        <f>+VLOOKUP(B611,PRESUPUESTO!$A$1:$M$626,12,FALSE)</f>
        <v>#N/A</v>
      </c>
    </row>
    <row r="612" spans="1:7" ht="15.6" hidden="1" thickTop="1" thickBot="1" x14ac:dyDescent="0.35">
      <c r="A612" s="154">
        <v>610</v>
      </c>
      <c r="B612" s="142" t="s">
        <v>1742</v>
      </c>
      <c r="C612" s="143" t="s">
        <v>1240</v>
      </c>
      <c r="D612" s="157">
        <v>1</v>
      </c>
      <c r="E612" s="144">
        <v>4134506</v>
      </c>
      <c r="F612" s="145">
        <v>2687428.9000000004</v>
      </c>
      <c r="G612" s="146" t="e">
        <f>+VLOOKUP(B612,PRESUPUESTO!$A$1:$M$626,12,FALSE)</f>
        <v>#N/A</v>
      </c>
    </row>
    <row r="613" spans="1:7" ht="15.6" hidden="1" thickTop="1" thickBot="1" x14ac:dyDescent="0.35">
      <c r="A613" s="154">
        <v>611</v>
      </c>
      <c r="B613" s="142" t="s">
        <v>1743</v>
      </c>
      <c r="C613" s="143" t="s">
        <v>1240</v>
      </c>
      <c r="D613" s="157">
        <v>1</v>
      </c>
      <c r="E613" s="144">
        <v>2475943</v>
      </c>
      <c r="F613" s="145">
        <v>1609362.9500000002</v>
      </c>
      <c r="G613" s="146" t="e">
        <f>+VLOOKUP(B613,PRESUPUESTO!$A$1:$M$626,12,FALSE)</f>
        <v>#N/A</v>
      </c>
    </row>
    <row r="614" spans="1:7" ht="15.6" hidden="1" thickTop="1" thickBot="1" x14ac:dyDescent="0.35">
      <c r="A614" s="154">
        <v>612</v>
      </c>
      <c r="B614" s="142" t="s">
        <v>1744</v>
      </c>
      <c r="C614" s="143" t="s">
        <v>1240</v>
      </c>
      <c r="D614" s="157">
        <v>1</v>
      </c>
      <c r="E614" s="144">
        <v>4941799</v>
      </c>
      <c r="F614" s="145">
        <v>3212169.35</v>
      </c>
      <c r="G614" s="146" t="e">
        <f>+VLOOKUP(B614,PRESUPUESTO!$A$1:$M$626,12,FALSE)</f>
        <v>#N/A</v>
      </c>
    </row>
    <row r="615" spans="1:7" ht="15.6" hidden="1" thickTop="1" thickBot="1" x14ac:dyDescent="0.35">
      <c r="A615" s="154">
        <v>613</v>
      </c>
      <c r="B615" s="158" t="s">
        <v>1745</v>
      </c>
      <c r="C615" s="143" t="s">
        <v>1240</v>
      </c>
      <c r="D615" s="157">
        <v>1</v>
      </c>
      <c r="E615" s="144">
        <v>372724</v>
      </c>
      <c r="F615" s="145">
        <v>242270.6</v>
      </c>
      <c r="G615" s="146" t="e">
        <f>+VLOOKUP(B615,PRESUPUESTO!$A$1:$M$626,12,FALSE)</f>
        <v>#N/A</v>
      </c>
    </row>
    <row r="616" spans="1:7" ht="15.45" hidden="1" customHeight="1" thickTop="1" thickBot="1" x14ac:dyDescent="0.35">
      <c r="A616" s="148" t="s">
        <v>1746</v>
      </c>
      <c r="B616" s="149"/>
      <c r="C616" s="150"/>
      <c r="D616" s="150"/>
      <c r="E616" s="144"/>
      <c r="F616" s="145"/>
      <c r="G616" s="146" t="e">
        <f>+VLOOKUP(B616,PRESUPUESTO!$A$1:$M$626,12,FALSE)</f>
        <v>#N/A</v>
      </c>
    </row>
    <row r="617" spans="1:7" ht="15.6" hidden="1" thickTop="1" thickBot="1" x14ac:dyDescent="0.35">
      <c r="A617" s="137" t="s">
        <v>335</v>
      </c>
      <c r="B617" s="138" t="s">
        <v>45</v>
      </c>
      <c r="C617" s="139" t="s">
        <v>344</v>
      </c>
      <c r="D617" s="139" t="s">
        <v>337</v>
      </c>
      <c r="E617" s="144"/>
      <c r="F617" s="145"/>
      <c r="G617" s="146" t="str">
        <f>+VLOOKUP(B617,PRESUPUESTO!$A$1:$M$626,12,FALSE)</f>
        <v/>
      </c>
    </row>
    <row r="618" spans="1:7" ht="15.6" hidden="1" thickTop="1" thickBot="1" x14ac:dyDescent="0.35">
      <c r="A618" s="154">
        <v>614</v>
      </c>
      <c r="B618" s="142" t="s">
        <v>1615</v>
      </c>
      <c r="C618" s="156" t="s">
        <v>1240</v>
      </c>
      <c r="D618" s="157">
        <v>1</v>
      </c>
      <c r="E618" s="144">
        <v>402118</v>
      </c>
      <c r="F618" s="145">
        <v>261376.7</v>
      </c>
      <c r="G618" s="146" t="e">
        <f>+VLOOKUP(B618,PRESUPUESTO!$A$1:$M$626,12,FALSE)</f>
        <v>#N/A</v>
      </c>
    </row>
    <row r="619" spans="1:7" ht="15.6" hidden="1" thickTop="1" thickBot="1" x14ac:dyDescent="0.35">
      <c r="A619" s="154">
        <v>615</v>
      </c>
      <c r="B619" s="142" t="s">
        <v>1616</v>
      </c>
      <c r="C619" s="156" t="s">
        <v>1240</v>
      </c>
      <c r="D619" s="157">
        <v>1</v>
      </c>
      <c r="E619" s="144">
        <v>502292</v>
      </c>
      <c r="F619" s="145">
        <v>326489.80000000005</v>
      </c>
      <c r="G619" s="146" t="e">
        <f>+VLOOKUP(B619,PRESUPUESTO!$A$1:$M$626,12,FALSE)</f>
        <v>#N/A</v>
      </c>
    </row>
    <row r="620" spans="1:7" ht="15.6" hidden="1" thickTop="1" thickBot="1" x14ac:dyDescent="0.35">
      <c r="A620" s="154">
        <v>616</v>
      </c>
      <c r="B620" s="142" t="s">
        <v>1617</v>
      </c>
      <c r="C620" s="156" t="s">
        <v>1240</v>
      </c>
      <c r="D620" s="157">
        <v>1</v>
      </c>
      <c r="E620" s="144">
        <v>474289</v>
      </c>
      <c r="F620" s="145">
        <v>308287.84999999998</v>
      </c>
      <c r="G620" s="146" t="e">
        <f>+VLOOKUP(B620,PRESUPUESTO!$A$1:$M$626,12,FALSE)</f>
        <v>#N/A</v>
      </c>
    </row>
    <row r="621" spans="1:7" ht="15.6" hidden="1" thickTop="1" thickBot="1" x14ac:dyDescent="0.35">
      <c r="A621" s="154">
        <v>617</v>
      </c>
      <c r="B621" s="142" t="s">
        <v>1618</v>
      </c>
      <c r="C621" s="156" t="s">
        <v>604</v>
      </c>
      <c r="D621" s="157">
        <v>1</v>
      </c>
      <c r="E621" s="144">
        <v>385123</v>
      </c>
      <c r="F621" s="145">
        <v>250329.95</v>
      </c>
      <c r="G621" s="146" t="e">
        <f>+VLOOKUP(B621,PRESUPUESTO!$A$1:$M$626,12,FALSE)</f>
        <v>#N/A</v>
      </c>
    </row>
    <row r="622" spans="1:7" ht="15.6" hidden="1" thickTop="1" thickBot="1" x14ac:dyDescent="0.35">
      <c r="A622" s="154">
        <v>618</v>
      </c>
      <c r="B622" s="142" t="s">
        <v>1619</v>
      </c>
      <c r="C622" s="156" t="s">
        <v>604</v>
      </c>
      <c r="D622" s="157">
        <v>1</v>
      </c>
      <c r="E622" s="144">
        <v>361728</v>
      </c>
      <c r="F622" s="145">
        <v>235123.20000000001</v>
      </c>
      <c r="G622" s="146" t="e">
        <f>+VLOOKUP(B622,PRESUPUESTO!$A$1:$M$626,12,FALSE)</f>
        <v>#N/A</v>
      </c>
    </row>
    <row r="623" spans="1:7" ht="15.6" hidden="1" thickTop="1" thickBot="1" x14ac:dyDescent="0.35">
      <c r="A623" s="154">
        <v>619</v>
      </c>
      <c r="B623" s="142" t="s">
        <v>1620</v>
      </c>
      <c r="C623" s="156" t="s">
        <v>604</v>
      </c>
      <c r="D623" s="157">
        <v>1</v>
      </c>
      <c r="E623" s="144">
        <v>431408</v>
      </c>
      <c r="F623" s="145">
        <v>280415.2</v>
      </c>
      <c r="G623" s="146" t="e">
        <f>+VLOOKUP(B623,PRESUPUESTO!$A$1:$M$626,12,FALSE)</f>
        <v>#N/A</v>
      </c>
    </row>
    <row r="624" spans="1:7" ht="15.6" hidden="1" thickTop="1" thickBot="1" x14ac:dyDescent="0.35">
      <c r="A624" s="154">
        <v>620</v>
      </c>
      <c r="B624" s="142" t="s">
        <v>1621</v>
      </c>
      <c r="C624" s="156" t="s">
        <v>604</v>
      </c>
      <c r="D624" s="157">
        <v>1</v>
      </c>
      <c r="E624" s="144">
        <v>412453</v>
      </c>
      <c r="F624" s="145">
        <v>268094.45</v>
      </c>
      <c r="G624" s="146" t="e">
        <f>+VLOOKUP(B624,PRESUPUESTO!$A$1:$M$626,12,FALSE)</f>
        <v>#N/A</v>
      </c>
    </row>
    <row r="625" spans="1:7" ht="15.6" hidden="1" thickTop="1" thickBot="1" x14ac:dyDescent="0.35">
      <c r="A625" s="154">
        <v>621</v>
      </c>
      <c r="B625" s="142" t="s">
        <v>1622</v>
      </c>
      <c r="C625" s="156" t="s">
        <v>604</v>
      </c>
      <c r="D625" s="157">
        <v>1</v>
      </c>
      <c r="E625" s="144">
        <v>494517</v>
      </c>
      <c r="F625" s="145">
        <v>321436.05000000005</v>
      </c>
      <c r="G625" s="146" t="e">
        <f>+VLOOKUP(B625,PRESUPUESTO!$A$1:$M$626,12,FALSE)</f>
        <v>#N/A</v>
      </c>
    </row>
    <row r="626" spans="1:7" ht="15.6" hidden="1" thickTop="1" thickBot="1" x14ac:dyDescent="0.35">
      <c r="A626" s="154">
        <v>622</v>
      </c>
      <c r="B626" s="142" t="s">
        <v>1648</v>
      </c>
      <c r="C626" s="156" t="s">
        <v>604</v>
      </c>
      <c r="D626" s="157">
        <v>1</v>
      </c>
      <c r="E626" s="144">
        <v>275703</v>
      </c>
      <c r="F626" s="145">
        <v>179206.95</v>
      </c>
      <c r="G626" s="146" t="e">
        <f>+VLOOKUP(B626,PRESUPUESTO!$A$1:$M$626,12,FALSE)</f>
        <v>#N/A</v>
      </c>
    </row>
    <row r="627" spans="1:7" ht="15.6" hidden="1" thickTop="1" thickBot="1" x14ac:dyDescent="0.35">
      <c r="A627" s="154">
        <v>623</v>
      </c>
      <c r="B627" s="142" t="s">
        <v>1625</v>
      </c>
      <c r="C627" s="156" t="s">
        <v>1240</v>
      </c>
      <c r="D627" s="157">
        <v>1</v>
      </c>
      <c r="E627" s="144">
        <v>1795476</v>
      </c>
      <c r="F627" s="145">
        <v>1167059.3999999999</v>
      </c>
      <c r="G627" s="146" t="e">
        <f>+VLOOKUP(B627,PRESUPUESTO!$A$1:$M$626,12,FALSE)</f>
        <v>#N/A</v>
      </c>
    </row>
    <row r="628" spans="1:7" ht="15.6" hidden="1" thickTop="1" thickBot="1" x14ac:dyDescent="0.35">
      <c r="A628" s="154">
        <v>624</v>
      </c>
      <c r="B628" s="142" t="s">
        <v>1626</v>
      </c>
      <c r="C628" s="156" t="s">
        <v>1240</v>
      </c>
      <c r="D628" s="157">
        <v>1</v>
      </c>
      <c r="E628" s="144">
        <v>4773450</v>
      </c>
      <c r="F628" s="145">
        <v>3102742.5</v>
      </c>
      <c r="G628" s="146" t="e">
        <f>+VLOOKUP(B628,PRESUPUESTO!$A$1:$M$626,12,FALSE)</f>
        <v>#N/A</v>
      </c>
    </row>
    <row r="629" spans="1:7" ht="15.6" hidden="1" thickTop="1" thickBot="1" x14ac:dyDescent="0.35">
      <c r="A629" s="154">
        <v>626</v>
      </c>
      <c r="B629" s="142" t="s">
        <v>382</v>
      </c>
      <c r="C629" s="156" t="s">
        <v>1240</v>
      </c>
      <c r="D629" s="157">
        <v>1</v>
      </c>
      <c r="E629" s="144">
        <v>924659</v>
      </c>
      <c r="F629" s="145">
        <v>601028.35000000009</v>
      </c>
      <c r="G629" s="146" t="e">
        <f>+VLOOKUP(B629,PRESUPUESTO!$A$1:$M$626,12,FALSE)</f>
        <v>#N/A</v>
      </c>
    </row>
    <row r="630" spans="1:7" ht="15.6" hidden="1" thickTop="1" thickBot="1" x14ac:dyDescent="0.35">
      <c r="A630" s="154">
        <v>627</v>
      </c>
      <c r="B630" s="142" t="s">
        <v>1627</v>
      </c>
      <c r="C630" s="156" t="s">
        <v>1240</v>
      </c>
      <c r="D630" s="157">
        <v>1</v>
      </c>
      <c r="E630" s="144">
        <v>1822786</v>
      </c>
      <c r="F630" s="145">
        <v>1184810.8999999999</v>
      </c>
      <c r="G630" s="146" t="e">
        <f>+VLOOKUP(B630,PRESUPUESTO!$A$1:$M$626,12,FALSE)</f>
        <v>#N/A</v>
      </c>
    </row>
    <row r="631" spans="1:7" ht="15.45" hidden="1" customHeight="1" thickTop="1" thickBot="1" x14ac:dyDescent="0.35">
      <c r="A631" s="151" t="s">
        <v>1747</v>
      </c>
      <c r="B631" s="152"/>
      <c r="C631" s="153"/>
      <c r="D631" s="153"/>
      <c r="E631" s="144"/>
      <c r="F631" s="145"/>
      <c r="G631" s="146" t="e">
        <f>+VLOOKUP(B631,PRESUPUESTO!$A$1:$M$626,12,FALSE)</f>
        <v>#N/A</v>
      </c>
    </row>
    <row r="632" spans="1:7" ht="15.6" hidden="1" thickTop="1" thickBot="1" x14ac:dyDescent="0.35">
      <c r="A632" s="137" t="s">
        <v>335</v>
      </c>
      <c r="B632" s="138" t="s">
        <v>45</v>
      </c>
      <c r="C632" s="139" t="s">
        <v>344</v>
      </c>
      <c r="D632" s="139" t="s">
        <v>337</v>
      </c>
      <c r="E632" s="144"/>
      <c r="F632" s="145"/>
      <c r="G632" s="146" t="str">
        <f>+VLOOKUP(B632,PRESUPUESTO!$A$1:$M$626,12,FALSE)</f>
        <v/>
      </c>
    </row>
    <row r="633" spans="1:7" ht="15.6" hidden="1" thickTop="1" thickBot="1" x14ac:dyDescent="0.35">
      <c r="A633" s="154">
        <v>628</v>
      </c>
      <c r="B633" s="158" t="s">
        <v>841</v>
      </c>
      <c r="C633" s="156" t="s">
        <v>1240</v>
      </c>
      <c r="D633" s="157">
        <v>1</v>
      </c>
      <c r="E633" s="144">
        <v>2181579</v>
      </c>
      <c r="F633" s="145">
        <v>1418026.35</v>
      </c>
      <c r="G633" s="146" t="e">
        <f>+VLOOKUP(B633,PRESUPUESTO!$A$1:$M$626,12,FALSE)</f>
        <v>#N/A</v>
      </c>
    </row>
    <row r="634" spans="1:7" ht="15.6" hidden="1" thickTop="1" thickBot="1" x14ac:dyDescent="0.35">
      <c r="A634" s="154">
        <v>629</v>
      </c>
      <c r="B634" s="158" t="s">
        <v>1748</v>
      </c>
      <c r="C634" s="156" t="s">
        <v>1240</v>
      </c>
      <c r="D634" s="157">
        <v>1</v>
      </c>
      <c r="E634" s="144">
        <v>2070478</v>
      </c>
      <c r="F634" s="145">
        <v>1345810.7000000002</v>
      </c>
      <c r="G634" s="146" t="e">
        <f>+VLOOKUP(B634,PRESUPUESTO!$A$1:$M$626,12,FALSE)</f>
        <v>#N/A</v>
      </c>
    </row>
    <row r="635" spans="1:7" ht="15.6" hidden="1" thickTop="1" thickBot="1" x14ac:dyDescent="0.35">
      <c r="A635" s="154">
        <v>630</v>
      </c>
      <c r="B635" s="158" t="s">
        <v>1749</v>
      </c>
      <c r="C635" s="156" t="s">
        <v>1240</v>
      </c>
      <c r="D635" s="157">
        <v>1</v>
      </c>
      <c r="E635" s="144">
        <v>285677</v>
      </c>
      <c r="F635" s="145">
        <v>185690.05</v>
      </c>
      <c r="G635" s="146" t="e">
        <f>+VLOOKUP(B635,PRESUPUESTO!$A$1:$M$626,12,FALSE)</f>
        <v>#N/A</v>
      </c>
    </row>
    <row r="636" spans="1:7" ht="15.6" hidden="1" thickTop="1" thickBot="1" x14ac:dyDescent="0.35">
      <c r="A636" s="154">
        <v>631</v>
      </c>
      <c r="B636" s="158" t="s">
        <v>1750</v>
      </c>
      <c r="C636" s="156" t="s">
        <v>1240</v>
      </c>
      <c r="D636" s="157">
        <v>1</v>
      </c>
      <c r="E636" s="144">
        <v>120330</v>
      </c>
      <c r="F636" s="145">
        <v>78214.5</v>
      </c>
      <c r="G636" s="146" t="e">
        <f>+VLOOKUP(B636,PRESUPUESTO!$A$1:$M$626,12,FALSE)</f>
        <v>#N/A</v>
      </c>
    </row>
    <row r="637" spans="1:7" ht="15.6" hidden="1" thickTop="1" thickBot="1" x14ac:dyDescent="0.35">
      <c r="A637" s="154">
        <v>632</v>
      </c>
      <c r="B637" s="158" t="s">
        <v>1680</v>
      </c>
      <c r="C637" s="156" t="s">
        <v>1240</v>
      </c>
      <c r="D637" s="157">
        <v>1</v>
      </c>
      <c r="E637" s="144">
        <v>539049</v>
      </c>
      <c r="F637" s="145">
        <v>350381.85</v>
      </c>
      <c r="G637" s="146" t="e">
        <f>+VLOOKUP(B637,PRESUPUESTO!$A$1:$M$626,12,FALSE)</f>
        <v>#N/A</v>
      </c>
    </row>
    <row r="638" spans="1:7" ht="15.6" hidden="1" thickTop="1" thickBot="1" x14ac:dyDescent="0.35">
      <c r="A638" s="154">
        <v>633</v>
      </c>
      <c r="B638" s="158" t="s">
        <v>1278</v>
      </c>
      <c r="C638" s="156" t="s">
        <v>1240</v>
      </c>
      <c r="D638" s="157">
        <v>1</v>
      </c>
      <c r="E638" s="144">
        <v>1007495</v>
      </c>
      <c r="F638" s="145">
        <v>654871.75</v>
      </c>
      <c r="G638" s="146" t="e">
        <f>+VLOOKUP(B638,PRESUPUESTO!$A$1:$M$626,12,FALSE)</f>
        <v>#N/A</v>
      </c>
    </row>
    <row r="639" spans="1:7" ht="15.6" hidden="1" thickTop="1" thickBot="1" x14ac:dyDescent="0.35">
      <c r="A639" s="154">
        <v>634</v>
      </c>
      <c r="B639" s="158" t="s">
        <v>1279</v>
      </c>
      <c r="C639" s="156" t="s">
        <v>1240</v>
      </c>
      <c r="D639" s="157">
        <v>1</v>
      </c>
      <c r="E639" s="144">
        <v>581550</v>
      </c>
      <c r="F639" s="145">
        <v>378007.5</v>
      </c>
      <c r="G639" s="146" t="e">
        <f>+VLOOKUP(B639,PRESUPUESTO!$A$1:$M$626,12,FALSE)</f>
        <v>#N/A</v>
      </c>
    </row>
    <row r="640" spans="1:7" ht="15.6" hidden="1" thickTop="1" thickBot="1" x14ac:dyDescent="0.35">
      <c r="A640" s="154">
        <v>635</v>
      </c>
      <c r="B640" s="158" t="s">
        <v>1751</v>
      </c>
      <c r="C640" s="156" t="s">
        <v>1240</v>
      </c>
      <c r="D640" s="157">
        <v>1</v>
      </c>
      <c r="E640" s="144">
        <v>387213</v>
      </c>
      <c r="F640" s="145">
        <v>251688.45</v>
      </c>
      <c r="G640" s="146" t="e">
        <f>+VLOOKUP(B640,PRESUPUESTO!$A$1:$M$626,12,FALSE)</f>
        <v>#N/A</v>
      </c>
    </row>
    <row r="641" spans="1:7" ht="15.6" hidden="1" thickTop="1" thickBot="1" x14ac:dyDescent="0.35">
      <c r="A641" s="154">
        <v>636</v>
      </c>
      <c r="B641" s="158" t="s">
        <v>972</v>
      </c>
      <c r="C641" s="156" t="s">
        <v>1240</v>
      </c>
      <c r="D641" s="157">
        <v>1</v>
      </c>
      <c r="E641" s="144">
        <v>2238861</v>
      </c>
      <c r="F641" s="145">
        <v>1455259.65</v>
      </c>
      <c r="G641" s="146" t="e">
        <f>+VLOOKUP(B641,PRESUPUESTO!$A$1:$M$626,12,FALSE)</f>
        <v>#N/A</v>
      </c>
    </row>
    <row r="642" spans="1:7" ht="15.6" hidden="1" thickTop="1" thickBot="1" x14ac:dyDescent="0.35">
      <c r="A642" s="154">
        <v>637</v>
      </c>
      <c r="B642" s="158" t="s">
        <v>1752</v>
      </c>
      <c r="C642" s="156" t="s">
        <v>1240</v>
      </c>
      <c r="D642" s="157">
        <v>1</v>
      </c>
      <c r="E642" s="144">
        <v>1028867</v>
      </c>
      <c r="F642" s="145">
        <v>668763.55000000005</v>
      </c>
      <c r="G642" s="146" t="e">
        <f>+VLOOKUP(B642,PRESUPUESTO!$A$1:$M$626,12,FALSE)</f>
        <v>#N/A</v>
      </c>
    </row>
    <row r="643" spans="1:7" ht="15.6" hidden="1" thickTop="1" thickBot="1" x14ac:dyDescent="0.35">
      <c r="A643" s="154">
        <v>638</v>
      </c>
      <c r="B643" s="158" t="s">
        <v>1753</v>
      </c>
      <c r="C643" s="156" t="s">
        <v>1240</v>
      </c>
      <c r="D643" s="157">
        <v>1</v>
      </c>
      <c r="E643" s="144">
        <v>152342</v>
      </c>
      <c r="F643" s="145">
        <v>99022.3</v>
      </c>
      <c r="G643" s="146" t="e">
        <f>+VLOOKUP(B643,PRESUPUESTO!$A$1:$M$626,12,FALSE)</f>
        <v>#N/A</v>
      </c>
    </row>
    <row r="644" spans="1:7" ht="15.6" hidden="1" thickTop="1" thickBot="1" x14ac:dyDescent="0.35">
      <c r="A644" s="154">
        <v>639</v>
      </c>
      <c r="B644" s="158" t="s">
        <v>1754</v>
      </c>
      <c r="C644" s="156" t="s">
        <v>1240</v>
      </c>
      <c r="D644" s="157">
        <v>1</v>
      </c>
      <c r="E644" s="144">
        <v>1132878</v>
      </c>
      <c r="F644" s="145">
        <v>736370.7</v>
      </c>
      <c r="G644" s="146" t="e">
        <f>+VLOOKUP(B644,PRESUPUESTO!$A$1:$M$626,12,FALSE)</f>
        <v>#N/A</v>
      </c>
    </row>
    <row r="645" spans="1:7" ht="15.6" hidden="1" thickTop="1" thickBot="1" x14ac:dyDescent="0.35">
      <c r="A645" s="154">
        <v>640</v>
      </c>
      <c r="B645" s="158" t="s">
        <v>1755</v>
      </c>
      <c r="C645" s="156" t="s">
        <v>1240</v>
      </c>
      <c r="D645" s="157">
        <v>1</v>
      </c>
      <c r="E645" s="144">
        <v>243796</v>
      </c>
      <c r="F645" s="145">
        <v>158467.40000000002</v>
      </c>
      <c r="G645" s="146" t="e">
        <f>+VLOOKUP(B645,PRESUPUESTO!$A$1:$M$626,12,FALSE)</f>
        <v>#N/A</v>
      </c>
    </row>
    <row r="646" spans="1:7" ht="15.6" hidden="1" thickTop="1" thickBot="1" x14ac:dyDescent="0.35">
      <c r="A646" s="154">
        <v>641</v>
      </c>
      <c r="B646" s="158" t="s">
        <v>1756</v>
      </c>
      <c r="C646" s="156" t="s">
        <v>1240</v>
      </c>
      <c r="D646" s="157">
        <v>1</v>
      </c>
      <c r="E646" s="144">
        <v>5658726</v>
      </c>
      <c r="F646" s="145">
        <v>3678171.9000000004</v>
      </c>
      <c r="G646" s="146" t="e">
        <f>+VLOOKUP(B646,PRESUPUESTO!$A$1:$M$626,12,FALSE)</f>
        <v>#N/A</v>
      </c>
    </row>
    <row r="647" spans="1:7" ht="15.6" hidden="1" thickTop="1" thickBot="1" x14ac:dyDescent="0.35">
      <c r="A647" s="154">
        <v>642</v>
      </c>
      <c r="B647" s="158" t="s">
        <v>1757</v>
      </c>
      <c r="C647" s="156" t="s">
        <v>1240</v>
      </c>
      <c r="D647" s="157">
        <v>1</v>
      </c>
      <c r="E647" s="144">
        <v>245759</v>
      </c>
      <c r="F647" s="145">
        <v>159743.35</v>
      </c>
      <c r="G647" s="146" t="e">
        <f>+VLOOKUP(B647,PRESUPUESTO!$A$1:$M$626,12,FALSE)</f>
        <v>#N/A</v>
      </c>
    </row>
    <row r="648" spans="1:7" ht="15.6" hidden="1" thickTop="1" thickBot="1" x14ac:dyDescent="0.35">
      <c r="A648" s="154">
        <v>643</v>
      </c>
      <c r="B648" s="158" t="s">
        <v>1758</v>
      </c>
      <c r="C648" s="156" t="s">
        <v>1240</v>
      </c>
      <c r="D648" s="157">
        <v>1</v>
      </c>
      <c r="E648" s="144">
        <v>1302026</v>
      </c>
      <c r="F648" s="145">
        <v>846316.9</v>
      </c>
      <c r="G648" s="146" t="e">
        <f>+VLOOKUP(B648,PRESUPUESTO!$A$1:$M$626,12,FALSE)</f>
        <v>#N/A</v>
      </c>
    </row>
    <row r="649" spans="1:7" ht="15.6" hidden="1" thickTop="1" thickBot="1" x14ac:dyDescent="0.35">
      <c r="A649" s="154">
        <v>644</v>
      </c>
      <c r="B649" s="158" t="s">
        <v>1759</v>
      </c>
      <c r="C649" s="156" t="s">
        <v>1240</v>
      </c>
      <c r="D649" s="157">
        <v>1</v>
      </c>
      <c r="E649" s="144">
        <v>1037293</v>
      </c>
      <c r="F649" s="145">
        <v>674240.45</v>
      </c>
      <c r="G649" s="146" t="e">
        <f>+VLOOKUP(B649,PRESUPUESTO!$A$1:$M$626,12,FALSE)</f>
        <v>#N/A</v>
      </c>
    </row>
    <row r="650" spans="1:7" ht="15.6" hidden="1" thickTop="1" thickBot="1" x14ac:dyDescent="0.35">
      <c r="A650" s="154">
        <v>645</v>
      </c>
      <c r="B650" s="158" t="s">
        <v>1760</v>
      </c>
      <c r="C650" s="156" t="s">
        <v>1240</v>
      </c>
      <c r="D650" s="157">
        <v>1</v>
      </c>
      <c r="E650" s="144">
        <v>1578953</v>
      </c>
      <c r="F650" s="145">
        <v>1026319.4500000001</v>
      </c>
      <c r="G650" s="146" t="e">
        <f>+VLOOKUP(B650,PRESUPUESTO!$A$1:$M$626,12,FALSE)</f>
        <v>#N/A</v>
      </c>
    </row>
    <row r="651" spans="1:7" ht="15.6" hidden="1" thickTop="1" thickBot="1" x14ac:dyDescent="0.35">
      <c r="A651" s="154">
        <v>647</v>
      </c>
      <c r="B651" s="158" t="s">
        <v>1337</v>
      </c>
      <c r="C651" s="156" t="s">
        <v>1240</v>
      </c>
      <c r="D651" s="157">
        <v>1</v>
      </c>
      <c r="E651" s="144">
        <v>570769</v>
      </c>
      <c r="F651" s="145">
        <v>370999.85</v>
      </c>
      <c r="G651" s="146" t="e">
        <f>+VLOOKUP(B651,PRESUPUESTO!$A$1:$M$626,12,FALSE)</f>
        <v>#N/A</v>
      </c>
    </row>
    <row r="652" spans="1:7" ht="15.6" hidden="1" thickTop="1" thickBot="1" x14ac:dyDescent="0.35">
      <c r="A652" s="154">
        <v>648</v>
      </c>
      <c r="B652" s="158" t="s">
        <v>1761</v>
      </c>
      <c r="C652" s="156" t="s">
        <v>1240</v>
      </c>
      <c r="D652" s="157">
        <v>1</v>
      </c>
      <c r="E652" s="144">
        <v>3775321</v>
      </c>
      <c r="F652" s="145">
        <v>2453958.6500000004</v>
      </c>
      <c r="G652" s="146" t="e">
        <f>+VLOOKUP(B652,PRESUPUESTO!$A$1:$M$626,12,FALSE)</f>
        <v>#N/A</v>
      </c>
    </row>
    <row r="653" spans="1:7" ht="15.6" hidden="1" thickTop="1" thickBot="1" x14ac:dyDescent="0.35">
      <c r="A653" s="154">
        <v>649</v>
      </c>
      <c r="B653" s="158" t="s">
        <v>1762</v>
      </c>
      <c r="C653" s="156" t="s">
        <v>1240</v>
      </c>
      <c r="D653" s="157">
        <v>1</v>
      </c>
      <c r="E653" s="144">
        <v>941777</v>
      </c>
      <c r="F653" s="145">
        <v>612155.05000000005</v>
      </c>
      <c r="G653" s="146" t="e">
        <f>+VLOOKUP(B653,PRESUPUESTO!$A$1:$M$626,12,FALSE)</f>
        <v>#N/A</v>
      </c>
    </row>
    <row r="654" spans="1:7" ht="15.6" thickTop="1" thickBot="1" x14ac:dyDescent="0.35">
      <c r="A654" s="154">
        <v>650</v>
      </c>
      <c r="B654" s="158" t="s">
        <v>208</v>
      </c>
      <c r="C654" s="156" t="s">
        <v>1240</v>
      </c>
      <c r="D654" s="157">
        <v>1</v>
      </c>
      <c r="E654" s="144">
        <v>737741</v>
      </c>
      <c r="F654" s="145">
        <v>479531.65</v>
      </c>
      <c r="G654" s="146">
        <f>+VLOOKUP(B654,PRESUPUESTO!$A$1:$M$626,12,FALSE)</f>
        <v>1960000</v>
      </c>
    </row>
    <row r="655" spans="1:7" ht="15.6" hidden="1" thickTop="1" thickBot="1" x14ac:dyDescent="0.35">
      <c r="A655" s="154">
        <v>651</v>
      </c>
      <c r="B655" s="158" t="s">
        <v>1763</v>
      </c>
      <c r="C655" s="156" t="s">
        <v>1240</v>
      </c>
      <c r="D655" s="157">
        <v>1</v>
      </c>
      <c r="E655" s="144">
        <v>1302074</v>
      </c>
      <c r="F655" s="145">
        <v>846348.10000000009</v>
      </c>
      <c r="G655" s="146" t="e">
        <f>+VLOOKUP(B655,PRESUPUESTO!$A$1:$M$626,12,FALSE)</f>
        <v>#N/A</v>
      </c>
    </row>
    <row r="656" spans="1:7" ht="15.6" hidden="1" thickTop="1" thickBot="1" x14ac:dyDescent="0.35">
      <c r="A656" s="154">
        <v>652</v>
      </c>
      <c r="B656" s="158" t="s">
        <v>1764</v>
      </c>
      <c r="C656" s="156" t="s">
        <v>1240</v>
      </c>
      <c r="D656" s="157">
        <v>1</v>
      </c>
      <c r="E656" s="144">
        <v>1222138</v>
      </c>
      <c r="F656" s="145">
        <v>794389.7</v>
      </c>
      <c r="G656" s="146" t="e">
        <f>+VLOOKUP(B656,PRESUPUESTO!$A$1:$M$626,12,FALSE)</f>
        <v>#N/A</v>
      </c>
    </row>
    <row r="657" spans="1:7" ht="15.6" hidden="1" thickTop="1" thickBot="1" x14ac:dyDescent="0.35">
      <c r="A657" s="154">
        <v>653</v>
      </c>
      <c r="B657" s="158" t="s">
        <v>1765</v>
      </c>
      <c r="C657" s="156" t="s">
        <v>1240</v>
      </c>
      <c r="D657" s="157">
        <v>1</v>
      </c>
      <c r="E657" s="144">
        <v>302331</v>
      </c>
      <c r="F657" s="145">
        <v>196515.15000000002</v>
      </c>
      <c r="G657" s="146" t="e">
        <f>+VLOOKUP(B657,PRESUPUESTO!$A$1:$M$626,12,FALSE)</f>
        <v>#N/A</v>
      </c>
    </row>
    <row r="658" spans="1:7" ht="15.6" hidden="1" thickTop="1" thickBot="1" x14ac:dyDescent="0.35">
      <c r="A658" s="154">
        <v>654</v>
      </c>
      <c r="B658" s="158" t="s">
        <v>1766</v>
      </c>
      <c r="C658" s="156" t="s">
        <v>1240</v>
      </c>
      <c r="D658" s="157">
        <v>1</v>
      </c>
      <c r="E658" s="144">
        <v>296652</v>
      </c>
      <c r="F658" s="145">
        <v>192823.8</v>
      </c>
      <c r="G658" s="146" t="e">
        <f>+VLOOKUP(B658,PRESUPUESTO!$A$1:$M$626,12,FALSE)</f>
        <v>#N/A</v>
      </c>
    </row>
    <row r="659" spans="1:7" ht="15.6" hidden="1" thickTop="1" thickBot="1" x14ac:dyDescent="0.35">
      <c r="A659" s="154">
        <v>655</v>
      </c>
      <c r="B659" s="158" t="s">
        <v>1767</v>
      </c>
      <c r="C659" s="156" t="s">
        <v>1240</v>
      </c>
      <c r="D659" s="157">
        <v>1</v>
      </c>
      <c r="E659" s="144">
        <v>1068103</v>
      </c>
      <c r="F659" s="145">
        <v>694266.95</v>
      </c>
      <c r="G659" s="146" t="e">
        <f>+VLOOKUP(B659,PRESUPUESTO!$A$1:$M$626,12,FALSE)</f>
        <v>#N/A</v>
      </c>
    </row>
    <row r="660" spans="1:7" ht="15.6" hidden="1" thickTop="1" thickBot="1" x14ac:dyDescent="0.35">
      <c r="A660" s="154">
        <v>656</v>
      </c>
      <c r="B660" s="158" t="s">
        <v>1768</v>
      </c>
      <c r="C660" s="156" t="s">
        <v>1240</v>
      </c>
      <c r="D660" s="157">
        <v>1</v>
      </c>
      <c r="E660" s="144">
        <v>1390684</v>
      </c>
      <c r="F660" s="145">
        <v>903944.60000000009</v>
      </c>
      <c r="G660" s="146" t="e">
        <f>+VLOOKUP(B660,PRESUPUESTO!$A$1:$M$626,12,FALSE)</f>
        <v>#N/A</v>
      </c>
    </row>
    <row r="661" spans="1:7" ht="15.6" hidden="1" thickTop="1" thickBot="1" x14ac:dyDescent="0.35">
      <c r="A661" s="154">
        <v>657</v>
      </c>
      <c r="B661" s="158" t="s">
        <v>1769</v>
      </c>
      <c r="C661" s="156" t="s">
        <v>1240</v>
      </c>
      <c r="D661" s="157">
        <v>1</v>
      </c>
      <c r="E661" s="144">
        <v>758588</v>
      </c>
      <c r="F661" s="145">
        <v>493082.2</v>
      </c>
      <c r="G661" s="146" t="e">
        <f>+VLOOKUP(B661,PRESUPUESTO!$A$1:$M$626,12,FALSE)</f>
        <v>#N/A</v>
      </c>
    </row>
    <row r="662" spans="1:7" ht="15.6" hidden="1" thickTop="1" thickBot="1" x14ac:dyDescent="0.35">
      <c r="A662" s="154">
        <v>658</v>
      </c>
      <c r="B662" s="158" t="s">
        <v>1402</v>
      </c>
      <c r="C662" s="156" t="s">
        <v>1240</v>
      </c>
      <c r="D662" s="157">
        <v>1</v>
      </c>
      <c r="E662" s="144">
        <v>1350920</v>
      </c>
      <c r="F662" s="145">
        <v>878098</v>
      </c>
      <c r="G662" s="146" t="e">
        <f>+VLOOKUP(B662,PRESUPUESTO!$A$1:$M$626,12,FALSE)</f>
        <v>#N/A</v>
      </c>
    </row>
    <row r="663" spans="1:7" ht="15.6" hidden="1" thickTop="1" thickBot="1" x14ac:dyDescent="0.35">
      <c r="A663" s="154">
        <v>659</v>
      </c>
      <c r="B663" s="158" t="s">
        <v>1770</v>
      </c>
      <c r="C663" s="156" t="s">
        <v>1240</v>
      </c>
      <c r="D663" s="157">
        <v>1</v>
      </c>
      <c r="E663" s="144">
        <v>421656</v>
      </c>
      <c r="F663" s="145">
        <v>274076.40000000002</v>
      </c>
      <c r="G663" s="146" t="e">
        <f>+VLOOKUP(B663,PRESUPUESTO!$A$1:$M$626,12,FALSE)</f>
        <v>#N/A</v>
      </c>
    </row>
    <row r="664" spans="1:7" ht="15.6" hidden="1" thickTop="1" thickBot="1" x14ac:dyDescent="0.35">
      <c r="A664" s="154">
        <v>660</v>
      </c>
      <c r="B664" s="158" t="s">
        <v>1771</v>
      </c>
      <c r="C664" s="156" t="s">
        <v>1240</v>
      </c>
      <c r="D664" s="157">
        <v>1</v>
      </c>
      <c r="E664" s="144">
        <v>710499</v>
      </c>
      <c r="F664" s="145">
        <v>461824.35</v>
      </c>
      <c r="G664" s="146" t="e">
        <f>+VLOOKUP(B664,PRESUPUESTO!$A$1:$M$626,12,FALSE)</f>
        <v>#N/A</v>
      </c>
    </row>
    <row r="665" spans="1:7" ht="15.6" hidden="1" thickTop="1" thickBot="1" x14ac:dyDescent="0.35">
      <c r="A665" s="154">
        <v>661</v>
      </c>
      <c r="B665" s="158" t="s">
        <v>1772</v>
      </c>
      <c r="C665" s="156" t="s">
        <v>1240</v>
      </c>
      <c r="D665" s="157">
        <v>1</v>
      </c>
      <c r="E665" s="144">
        <v>166453</v>
      </c>
      <c r="F665" s="145">
        <v>108194.45000000001</v>
      </c>
      <c r="G665" s="146" t="e">
        <f>+VLOOKUP(B665,PRESUPUESTO!$A$1:$M$626,12,FALSE)</f>
        <v>#N/A</v>
      </c>
    </row>
    <row r="666" spans="1:7" ht="15.6" hidden="1" thickTop="1" thickBot="1" x14ac:dyDescent="0.35">
      <c r="A666" s="154">
        <v>662</v>
      </c>
      <c r="B666" s="158" t="s">
        <v>1773</v>
      </c>
      <c r="C666" s="156" t="s">
        <v>1240</v>
      </c>
      <c r="D666" s="157">
        <v>1</v>
      </c>
      <c r="E666" s="144">
        <v>2637489</v>
      </c>
      <c r="F666" s="145">
        <v>1714367.85</v>
      </c>
      <c r="G666" s="146" t="e">
        <f>+VLOOKUP(B666,PRESUPUESTO!$A$1:$M$626,12,FALSE)</f>
        <v>#N/A</v>
      </c>
    </row>
    <row r="667" spans="1:7" ht="15.6" hidden="1" thickTop="1" thickBot="1" x14ac:dyDescent="0.35">
      <c r="A667" s="154">
        <v>663</v>
      </c>
      <c r="B667" s="158" t="s">
        <v>1713</v>
      </c>
      <c r="C667" s="156" t="s">
        <v>1240</v>
      </c>
      <c r="D667" s="157">
        <v>1</v>
      </c>
      <c r="E667" s="144">
        <v>391788</v>
      </c>
      <c r="F667" s="145">
        <v>254662.2</v>
      </c>
      <c r="G667" s="146" t="e">
        <f>+VLOOKUP(B667,PRESUPUESTO!$A$1:$M$626,12,FALSE)</f>
        <v>#N/A</v>
      </c>
    </row>
    <row r="668" spans="1:7" ht="15.6" hidden="1" thickTop="1" thickBot="1" x14ac:dyDescent="0.35">
      <c r="A668" s="154">
        <v>665</v>
      </c>
      <c r="B668" s="158" t="s">
        <v>1774</v>
      </c>
      <c r="C668" s="156" t="s">
        <v>1240</v>
      </c>
      <c r="D668" s="157">
        <v>1</v>
      </c>
      <c r="E668" s="144">
        <v>502723</v>
      </c>
      <c r="F668" s="145">
        <v>326769.95</v>
      </c>
      <c r="G668" s="146" t="e">
        <f>+VLOOKUP(B668,PRESUPUESTO!$A$1:$M$626,12,FALSE)</f>
        <v>#N/A</v>
      </c>
    </row>
    <row r="669" spans="1:7" ht="15.6" hidden="1" thickTop="1" thickBot="1" x14ac:dyDescent="0.35">
      <c r="A669" s="154">
        <v>666</v>
      </c>
      <c r="B669" s="158" t="s">
        <v>1775</v>
      </c>
      <c r="C669" s="156" t="s">
        <v>1240</v>
      </c>
      <c r="D669" s="157">
        <v>1</v>
      </c>
      <c r="E669" s="144">
        <v>527233</v>
      </c>
      <c r="F669" s="145">
        <v>342701.45</v>
      </c>
      <c r="G669" s="146" t="e">
        <f>+VLOOKUP(B669,PRESUPUESTO!$A$1:$M$626,12,FALSE)</f>
        <v>#N/A</v>
      </c>
    </row>
    <row r="670" spans="1:7" ht="15.6" hidden="1" thickTop="1" thickBot="1" x14ac:dyDescent="0.35">
      <c r="A670" s="154">
        <v>667</v>
      </c>
      <c r="B670" s="158" t="s">
        <v>1776</v>
      </c>
      <c r="C670" s="156" t="s">
        <v>1240</v>
      </c>
      <c r="D670" s="157">
        <v>1</v>
      </c>
      <c r="E670" s="144">
        <v>617245</v>
      </c>
      <c r="F670" s="145">
        <v>401209.25</v>
      </c>
      <c r="G670" s="146" t="e">
        <f>+VLOOKUP(B670,PRESUPUESTO!$A$1:$M$626,12,FALSE)</f>
        <v>#N/A</v>
      </c>
    </row>
    <row r="671" spans="1:7" ht="15.6" hidden="1" thickTop="1" thickBot="1" x14ac:dyDescent="0.35">
      <c r="A671" s="154">
        <v>668</v>
      </c>
      <c r="B671" s="158" t="s">
        <v>1777</v>
      </c>
      <c r="C671" s="156" t="s">
        <v>1240</v>
      </c>
      <c r="D671" s="157">
        <v>1</v>
      </c>
      <c r="E671" s="144">
        <v>822212</v>
      </c>
      <c r="F671" s="145">
        <v>534437.80000000005</v>
      </c>
      <c r="G671" s="146" t="e">
        <f>+VLOOKUP(B671,PRESUPUESTO!$A$1:$M$626,12,FALSE)</f>
        <v>#N/A</v>
      </c>
    </row>
    <row r="672" spans="1:7" ht="15.6" hidden="1" thickTop="1" thickBot="1" x14ac:dyDescent="0.35">
      <c r="A672" s="154">
        <v>669</v>
      </c>
      <c r="B672" s="158" t="s">
        <v>1778</v>
      </c>
      <c r="C672" s="156" t="s">
        <v>1240</v>
      </c>
      <c r="D672" s="157">
        <v>1</v>
      </c>
      <c r="E672" s="144">
        <v>786239</v>
      </c>
      <c r="F672" s="145">
        <v>511055.35000000003</v>
      </c>
      <c r="G672" s="146" t="e">
        <f>+VLOOKUP(B672,PRESUPUESTO!$A$1:$M$626,12,FALSE)</f>
        <v>#N/A</v>
      </c>
    </row>
    <row r="673" spans="1:7" ht="15.6" hidden="1" thickTop="1" thickBot="1" x14ac:dyDescent="0.35">
      <c r="A673" s="154">
        <v>670</v>
      </c>
      <c r="B673" s="158" t="s">
        <v>1005</v>
      </c>
      <c r="C673" s="156" t="s">
        <v>1240</v>
      </c>
      <c r="D673" s="157">
        <v>1</v>
      </c>
      <c r="E673" s="144">
        <v>336262</v>
      </c>
      <c r="F673" s="145">
        <v>218570.3</v>
      </c>
      <c r="G673" s="146" t="e">
        <f>+VLOOKUP(B673,PRESUPUESTO!$A$1:$M$626,12,FALSE)</f>
        <v>#N/A</v>
      </c>
    </row>
    <row r="674" spans="1:7" ht="15.6" hidden="1" thickTop="1" thickBot="1" x14ac:dyDescent="0.35">
      <c r="A674" s="154">
        <v>671</v>
      </c>
      <c r="B674" s="158" t="s">
        <v>1779</v>
      </c>
      <c r="C674" s="156" t="s">
        <v>1240</v>
      </c>
      <c r="D674" s="157">
        <v>1</v>
      </c>
      <c r="E674" s="144">
        <v>562196</v>
      </c>
      <c r="F674" s="145">
        <v>365427.4</v>
      </c>
      <c r="G674" s="146" t="e">
        <f>+VLOOKUP(B674,PRESUPUESTO!$A$1:$M$626,12,FALSE)</f>
        <v>#N/A</v>
      </c>
    </row>
    <row r="675" spans="1:7" ht="15.6" hidden="1" thickTop="1" thickBot="1" x14ac:dyDescent="0.35">
      <c r="A675" s="154">
        <v>672</v>
      </c>
      <c r="B675" s="158" t="s">
        <v>754</v>
      </c>
      <c r="C675" s="156" t="s">
        <v>1240</v>
      </c>
      <c r="D675" s="157">
        <v>1</v>
      </c>
      <c r="E675" s="144">
        <v>5330352</v>
      </c>
      <c r="F675" s="145">
        <v>3464728.8</v>
      </c>
      <c r="G675" s="146" t="e">
        <f>+VLOOKUP(B675,PRESUPUESTO!$A$1:$M$626,12,FALSE)</f>
        <v>#N/A</v>
      </c>
    </row>
    <row r="676" spans="1:7" ht="15.6" hidden="1" thickTop="1" thickBot="1" x14ac:dyDescent="0.35">
      <c r="A676" s="154">
        <v>673</v>
      </c>
      <c r="B676" s="158" t="s">
        <v>1780</v>
      </c>
      <c r="C676" s="156" t="s">
        <v>1240</v>
      </c>
      <c r="D676" s="157">
        <v>1</v>
      </c>
      <c r="E676" s="144">
        <v>10945977</v>
      </c>
      <c r="F676" s="145">
        <v>7114885.0500000007</v>
      </c>
      <c r="G676" s="146" t="e">
        <f>+VLOOKUP(B676,PRESUPUESTO!$A$1:$M$626,12,FALSE)</f>
        <v>#N/A</v>
      </c>
    </row>
    <row r="677" spans="1:7" ht="15.6" hidden="1" thickTop="1" thickBot="1" x14ac:dyDescent="0.35">
      <c r="A677" s="154">
        <v>674</v>
      </c>
      <c r="B677" s="158" t="s">
        <v>1781</v>
      </c>
      <c r="C677" s="156" t="s">
        <v>1240</v>
      </c>
      <c r="D677" s="157">
        <v>1</v>
      </c>
      <c r="E677" s="144">
        <v>10973675</v>
      </c>
      <c r="F677" s="145">
        <v>7132888.75</v>
      </c>
      <c r="G677" s="146" t="e">
        <f>+VLOOKUP(B677,PRESUPUESTO!$A$1:$M$626,12,FALSE)</f>
        <v>#N/A</v>
      </c>
    </row>
    <row r="678" spans="1:7" ht="15.6" hidden="1" thickTop="1" thickBot="1" x14ac:dyDescent="0.35">
      <c r="A678" s="154">
        <v>675</v>
      </c>
      <c r="B678" s="158" t="s">
        <v>1782</v>
      </c>
      <c r="C678" s="156" t="s">
        <v>1240</v>
      </c>
      <c r="D678" s="157">
        <v>1</v>
      </c>
      <c r="E678" s="144">
        <v>400350</v>
      </c>
      <c r="F678" s="145">
        <v>260227.5</v>
      </c>
      <c r="G678" s="146" t="e">
        <f>+VLOOKUP(B678,PRESUPUESTO!$A$1:$M$626,12,FALSE)</f>
        <v>#N/A</v>
      </c>
    </row>
    <row r="679" spans="1:7" ht="15.6" hidden="1" thickTop="1" thickBot="1" x14ac:dyDescent="0.35">
      <c r="A679" s="154">
        <v>677</v>
      </c>
      <c r="B679" s="158" t="s">
        <v>1783</v>
      </c>
      <c r="C679" s="156" t="s">
        <v>1240</v>
      </c>
      <c r="D679" s="157">
        <v>1</v>
      </c>
      <c r="E679" s="144">
        <v>521934</v>
      </c>
      <c r="F679" s="145">
        <v>339257.1</v>
      </c>
      <c r="G679" s="146" t="e">
        <f>+VLOOKUP(B679,PRESUPUESTO!$A$1:$M$626,12,FALSE)</f>
        <v>#N/A</v>
      </c>
    </row>
    <row r="680" spans="1:7" ht="15.6" hidden="1" thickTop="1" thickBot="1" x14ac:dyDescent="0.35">
      <c r="A680" s="154">
        <v>678</v>
      </c>
      <c r="B680" s="158" t="s">
        <v>1784</v>
      </c>
      <c r="C680" s="156" t="s">
        <v>1240</v>
      </c>
      <c r="D680" s="157">
        <v>1</v>
      </c>
      <c r="E680" s="144">
        <v>590735</v>
      </c>
      <c r="F680" s="145">
        <v>383977.75</v>
      </c>
      <c r="G680" s="146" t="e">
        <f>+VLOOKUP(B680,PRESUPUESTO!$A$1:$M$626,12,FALSE)</f>
        <v>#N/A</v>
      </c>
    </row>
    <row r="681" spans="1:7" ht="15.6" hidden="1" thickTop="1" thickBot="1" x14ac:dyDescent="0.35">
      <c r="A681" s="154">
        <v>679</v>
      </c>
      <c r="B681" s="158" t="s">
        <v>1785</v>
      </c>
      <c r="C681" s="156" t="s">
        <v>1240</v>
      </c>
      <c r="D681" s="157">
        <v>1</v>
      </c>
      <c r="E681" s="144">
        <v>248827</v>
      </c>
      <c r="F681" s="145">
        <v>161737.54999999999</v>
      </c>
      <c r="G681" s="146" t="e">
        <f>+VLOOKUP(B681,PRESUPUESTO!$A$1:$M$626,12,FALSE)</f>
        <v>#N/A</v>
      </c>
    </row>
    <row r="682" spans="1:7" ht="15.6" hidden="1" thickTop="1" thickBot="1" x14ac:dyDescent="0.35">
      <c r="A682" s="154">
        <v>680</v>
      </c>
      <c r="B682" s="158" t="s">
        <v>1786</v>
      </c>
      <c r="C682" s="156" t="s">
        <v>1240</v>
      </c>
      <c r="D682" s="157">
        <v>1</v>
      </c>
      <c r="E682" s="144">
        <v>475497</v>
      </c>
      <c r="F682" s="145">
        <v>309073.05000000005</v>
      </c>
      <c r="G682" s="146" t="e">
        <f>+VLOOKUP(B682,PRESUPUESTO!$A$1:$M$626,12,FALSE)</f>
        <v>#N/A</v>
      </c>
    </row>
    <row r="683" spans="1:7" ht="15.6" hidden="1" thickTop="1" thickBot="1" x14ac:dyDescent="0.35">
      <c r="A683" s="154">
        <v>681</v>
      </c>
      <c r="B683" s="158" t="s">
        <v>1787</v>
      </c>
      <c r="C683" s="156" t="s">
        <v>1240</v>
      </c>
      <c r="D683" s="157">
        <v>1</v>
      </c>
      <c r="E683" s="144">
        <v>200922</v>
      </c>
      <c r="F683" s="145">
        <v>130599.3</v>
      </c>
      <c r="G683" s="146" t="e">
        <f>+VLOOKUP(B683,PRESUPUESTO!$A$1:$M$626,12,FALSE)</f>
        <v>#N/A</v>
      </c>
    </row>
    <row r="684" spans="1:7" ht="15.6" hidden="1" thickTop="1" thickBot="1" x14ac:dyDescent="0.35">
      <c r="A684" s="154">
        <v>682</v>
      </c>
      <c r="B684" s="158" t="s">
        <v>1788</v>
      </c>
      <c r="C684" s="156" t="s">
        <v>1240</v>
      </c>
      <c r="D684" s="157">
        <v>1</v>
      </c>
      <c r="E684" s="144">
        <v>1028549</v>
      </c>
      <c r="F684" s="145">
        <v>668556.85000000009</v>
      </c>
      <c r="G684" s="146" t="e">
        <f>+VLOOKUP(B684,PRESUPUESTO!$A$1:$M$626,12,FALSE)</f>
        <v>#N/A</v>
      </c>
    </row>
    <row r="685" spans="1:7" ht="15.6" hidden="1" thickTop="1" thickBot="1" x14ac:dyDescent="0.35">
      <c r="A685" s="154">
        <v>683</v>
      </c>
      <c r="B685" s="158" t="s">
        <v>1789</v>
      </c>
      <c r="C685" s="156" t="s">
        <v>1240</v>
      </c>
      <c r="D685" s="157">
        <v>1</v>
      </c>
      <c r="E685" s="144">
        <v>1583435</v>
      </c>
      <c r="F685" s="145">
        <v>1029232.75</v>
      </c>
      <c r="G685" s="146" t="e">
        <f>+VLOOKUP(B685,PRESUPUESTO!$A$1:$M$626,12,FALSE)</f>
        <v>#N/A</v>
      </c>
    </row>
    <row r="686" spans="1:7" ht="15.6" hidden="1" thickTop="1" thickBot="1" x14ac:dyDescent="0.35">
      <c r="A686" s="154">
        <v>684</v>
      </c>
      <c r="B686" s="158" t="s">
        <v>1557</v>
      </c>
      <c r="C686" s="156" t="s">
        <v>1240</v>
      </c>
      <c r="D686" s="157">
        <v>1</v>
      </c>
      <c r="E686" s="144">
        <v>147096</v>
      </c>
      <c r="F686" s="145">
        <v>95612.4</v>
      </c>
      <c r="G686" s="146" t="e">
        <f>+VLOOKUP(B686,PRESUPUESTO!$A$1:$M$626,12,FALSE)</f>
        <v>#N/A</v>
      </c>
    </row>
    <row r="687" spans="1:7" ht="15.6" hidden="1" thickTop="1" thickBot="1" x14ac:dyDescent="0.35">
      <c r="A687" s="154">
        <v>685</v>
      </c>
      <c r="B687" s="158" t="s">
        <v>1790</v>
      </c>
      <c r="C687" s="156" t="s">
        <v>1240</v>
      </c>
      <c r="D687" s="157">
        <v>1</v>
      </c>
      <c r="E687" s="144">
        <v>1152894</v>
      </c>
      <c r="F687" s="145">
        <v>749381.10000000009</v>
      </c>
      <c r="G687" s="146" t="e">
        <f>+VLOOKUP(B687,PRESUPUESTO!$A$1:$M$626,12,FALSE)</f>
        <v>#N/A</v>
      </c>
    </row>
    <row r="688" spans="1:7" ht="15.6" hidden="1" thickTop="1" thickBot="1" x14ac:dyDescent="0.35">
      <c r="A688" s="154">
        <v>686</v>
      </c>
      <c r="B688" s="158" t="s">
        <v>1791</v>
      </c>
      <c r="C688" s="156" t="s">
        <v>1240</v>
      </c>
      <c r="D688" s="157">
        <v>1</v>
      </c>
      <c r="E688" s="144">
        <v>386751</v>
      </c>
      <c r="F688" s="145">
        <v>251388.15</v>
      </c>
      <c r="G688" s="146" t="e">
        <f>+VLOOKUP(B688,PRESUPUESTO!$A$1:$M$626,12,FALSE)</f>
        <v>#N/A</v>
      </c>
    </row>
    <row r="689" spans="1:7" ht="15.6" hidden="1" thickTop="1" thickBot="1" x14ac:dyDescent="0.35">
      <c r="A689" s="154">
        <v>687</v>
      </c>
      <c r="B689" s="158" t="s">
        <v>1792</v>
      </c>
      <c r="C689" s="156" t="s">
        <v>1240</v>
      </c>
      <c r="D689" s="157">
        <v>1</v>
      </c>
      <c r="E689" s="144">
        <v>55479</v>
      </c>
      <c r="F689" s="145">
        <v>36061.350000000006</v>
      </c>
      <c r="G689" s="146" t="e">
        <f>+VLOOKUP(B689,PRESUPUESTO!$A$1:$M$626,12,FALSE)</f>
        <v>#N/A</v>
      </c>
    </row>
    <row r="690" spans="1:7" ht="15.6" hidden="1" thickTop="1" thickBot="1" x14ac:dyDescent="0.35">
      <c r="A690" s="154">
        <v>688</v>
      </c>
      <c r="B690" s="158" t="s">
        <v>1793</v>
      </c>
      <c r="C690" s="156" t="s">
        <v>1240</v>
      </c>
      <c r="D690" s="157">
        <v>1</v>
      </c>
      <c r="E690" s="144">
        <v>1875115</v>
      </c>
      <c r="F690" s="145">
        <v>1218824.75</v>
      </c>
      <c r="G690" s="146" t="e">
        <f>+VLOOKUP(B690,PRESUPUESTO!$A$1:$M$626,12,FALSE)</f>
        <v>#N/A</v>
      </c>
    </row>
    <row r="691" spans="1:7" ht="15.6" hidden="1" thickTop="1" thickBot="1" x14ac:dyDescent="0.35">
      <c r="A691" s="154">
        <v>689</v>
      </c>
      <c r="B691" s="158" t="s">
        <v>1739</v>
      </c>
      <c r="C691" s="156" t="s">
        <v>1240</v>
      </c>
      <c r="D691" s="157">
        <v>1</v>
      </c>
      <c r="E691" s="144">
        <v>796787</v>
      </c>
      <c r="F691" s="145">
        <v>517911.55000000005</v>
      </c>
      <c r="G691" s="146" t="e">
        <f>+VLOOKUP(B691,PRESUPUESTO!$A$1:$M$626,12,FALSE)</f>
        <v>#N/A</v>
      </c>
    </row>
    <row r="692" spans="1:7" ht="15.45" hidden="1" customHeight="1" thickTop="1" thickBot="1" x14ac:dyDescent="0.35">
      <c r="A692" s="151" t="s">
        <v>1794</v>
      </c>
      <c r="B692" s="152"/>
      <c r="C692" s="153"/>
      <c r="D692" s="153"/>
      <c r="E692" s="144"/>
      <c r="F692" s="145"/>
      <c r="G692" s="146" t="e">
        <f>+VLOOKUP(B692,PRESUPUESTO!$A$1:$M$626,12,FALSE)</f>
        <v>#N/A</v>
      </c>
    </row>
    <row r="693" spans="1:7" ht="15.6" hidden="1" thickTop="1" thickBot="1" x14ac:dyDescent="0.35">
      <c r="A693" s="137" t="s">
        <v>335</v>
      </c>
      <c r="B693" s="138" t="s">
        <v>45</v>
      </c>
      <c r="C693" s="139" t="s">
        <v>344</v>
      </c>
      <c r="D693" s="139" t="s">
        <v>337</v>
      </c>
      <c r="E693" s="144"/>
      <c r="F693" s="145"/>
      <c r="G693" s="146" t="str">
        <f>+VLOOKUP(B693,PRESUPUESTO!$A$1:$M$626,12,FALSE)</f>
        <v/>
      </c>
    </row>
    <row r="694" spans="1:7" ht="15.6" hidden="1" thickTop="1" thickBot="1" x14ac:dyDescent="0.35">
      <c r="A694" s="154">
        <v>690</v>
      </c>
      <c r="B694" s="158" t="s">
        <v>841</v>
      </c>
      <c r="C694" s="156" t="s">
        <v>1240</v>
      </c>
      <c r="D694" s="157">
        <v>1</v>
      </c>
      <c r="E694" s="144">
        <v>2143530</v>
      </c>
      <c r="F694" s="145">
        <v>1393294.5</v>
      </c>
      <c r="G694" s="146" t="e">
        <f>+VLOOKUP(B694,PRESUPUESTO!$A$1:$M$626,12,FALSE)</f>
        <v>#N/A</v>
      </c>
    </row>
    <row r="695" spans="1:7" ht="15.6" hidden="1" thickTop="1" thickBot="1" x14ac:dyDescent="0.35">
      <c r="A695" s="154">
        <v>691</v>
      </c>
      <c r="B695" s="158" t="s">
        <v>1278</v>
      </c>
      <c r="C695" s="156" t="s">
        <v>1240</v>
      </c>
      <c r="D695" s="157">
        <v>1</v>
      </c>
      <c r="E695" s="144">
        <v>1007495</v>
      </c>
      <c r="F695" s="145">
        <v>654871.75</v>
      </c>
      <c r="G695" s="146" t="e">
        <f>+VLOOKUP(B695,PRESUPUESTO!$A$1:$M$626,12,FALSE)</f>
        <v>#N/A</v>
      </c>
    </row>
    <row r="696" spans="1:7" ht="15.6" hidden="1" thickTop="1" thickBot="1" x14ac:dyDescent="0.35">
      <c r="A696" s="154">
        <v>692</v>
      </c>
      <c r="B696" s="158" t="s">
        <v>1795</v>
      </c>
      <c r="C696" s="156" t="s">
        <v>1240</v>
      </c>
      <c r="D696" s="157">
        <v>1</v>
      </c>
      <c r="E696" s="144">
        <v>588916</v>
      </c>
      <c r="F696" s="145">
        <v>382795.4</v>
      </c>
      <c r="G696" s="146" t="e">
        <f>+VLOOKUP(B696,PRESUPUESTO!$A$1:$M$626,12,FALSE)</f>
        <v>#N/A</v>
      </c>
    </row>
    <row r="697" spans="1:7" ht="15.6" thickTop="1" thickBot="1" x14ac:dyDescent="0.35">
      <c r="A697" s="154">
        <v>693</v>
      </c>
      <c r="B697" s="158" t="s">
        <v>220</v>
      </c>
      <c r="C697" s="156" t="s">
        <v>1240</v>
      </c>
      <c r="D697" s="157">
        <v>1</v>
      </c>
      <c r="E697" s="144">
        <v>12522902</v>
      </c>
      <c r="F697" s="161">
        <v>8000000</v>
      </c>
      <c r="G697" s="146">
        <f>+VLOOKUP(B697,PRESUPUESTO!$A$1:$M$626,12,FALSE)</f>
        <v>4805500</v>
      </c>
    </row>
    <row r="698" spans="1:7" ht="15.6" thickTop="1" thickBot="1" x14ac:dyDescent="0.35">
      <c r="A698" s="154">
        <v>694</v>
      </c>
      <c r="B698" s="158" t="s">
        <v>201</v>
      </c>
      <c r="C698" s="156" t="s">
        <v>1240</v>
      </c>
      <c r="D698" s="157">
        <v>1</v>
      </c>
      <c r="E698" s="144">
        <v>5743382</v>
      </c>
      <c r="F698" s="161">
        <v>2500000</v>
      </c>
      <c r="G698" s="146">
        <f>+VLOOKUP(B698,PRESUPUESTO!$A$1:$M$626,12,FALSE)</f>
        <v>2130000</v>
      </c>
    </row>
    <row r="699" spans="1:7" ht="15.6" hidden="1" thickTop="1" thickBot="1" x14ac:dyDescent="0.35">
      <c r="A699" s="154">
        <v>695</v>
      </c>
      <c r="B699" s="158" t="s">
        <v>972</v>
      </c>
      <c r="C699" s="156" t="s">
        <v>1240</v>
      </c>
      <c r="D699" s="157">
        <v>1</v>
      </c>
      <c r="E699" s="144">
        <v>2470696</v>
      </c>
      <c r="F699" s="145">
        <v>1605952.4</v>
      </c>
      <c r="G699" s="146" t="e">
        <f>+VLOOKUP(B699,PRESUPUESTO!$A$1:$M$626,12,FALSE)</f>
        <v>#N/A</v>
      </c>
    </row>
    <row r="700" spans="1:7" ht="15.6" hidden="1" thickTop="1" thickBot="1" x14ac:dyDescent="0.35">
      <c r="A700" s="154">
        <v>696</v>
      </c>
      <c r="B700" s="158" t="s">
        <v>1796</v>
      </c>
      <c r="C700" s="156" t="s">
        <v>1240</v>
      </c>
      <c r="D700" s="157">
        <v>1</v>
      </c>
      <c r="E700" s="144">
        <v>5699121</v>
      </c>
      <c r="F700" s="161">
        <v>2500000</v>
      </c>
      <c r="G700" s="146" t="e">
        <f>+VLOOKUP(B700,PRESUPUESTO!$A$1:$M$626,12,FALSE)</f>
        <v>#N/A</v>
      </c>
    </row>
    <row r="701" spans="1:7" ht="15.6" hidden="1" thickTop="1" thickBot="1" x14ac:dyDescent="0.35">
      <c r="A701" s="154">
        <v>697</v>
      </c>
      <c r="B701" s="162" t="s">
        <v>1797</v>
      </c>
      <c r="C701" s="156" t="s">
        <v>1240</v>
      </c>
      <c r="D701" s="157">
        <v>1</v>
      </c>
      <c r="E701" s="144">
        <v>8697882</v>
      </c>
      <c r="F701" s="161">
        <v>1600000</v>
      </c>
      <c r="G701" s="146" t="e">
        <f>+VLOOKUP(B701,PRESUPUESTO!$A$1:$M$626,12,FALSE)</f>
        <v>#N/A</v>
      </c>
    </row>
    <row r="702" spans="1:7" ht="15.6" hidden="1" thickTop="1" thickBot="1" x14ac:dyDescent="0.35">
      <c r="A702" s="154">
        <v>698</v>
      </c>
      <c r="B702" s="162" t="s">
        <v>1756</v>
      </c>
      <c r="C702" s="156" t="s">
        <v>1240</v>
      </c>
      <c r="D702" s="157">
        <v>1</v>
      </c>
      <c r="E702" s="144">
        <v>5852444</v>
      </c>
      <c r="F702" s="145">
        <v>3804088.6</v>
      </c>
      <c r="G702" s="146" t="e">
        <f>+VLOOKUP(B702,PRESUPUESTO!$A$1:$M$626,12,FALSE)</f>
        <v>#N/A</v>
      </c>
    </row>
    <row r="703" spans="1:7" ht="15.6" hidden="1" thickTop="1" thickBot="1" x14ac:dyDescent="0.35">
      <c r="A703" s="154">
        <v>699</v>
      </c>
      <c r="B703" s="158" t="s">
        <v>1075</v>
      </c>
      <c r="C703" s="156" t="s">
        <v>1240</v>
      </c>
      <c r="D703" s="157">
        <v>1</v>
      </c>
      <c r="E703" s="144">
        <v>481256</v>
      </c>
      <c r="F703" s="145">
        <v>312816.40000000002</v>
      </c>
      <c r="G703" s="146" t="e">
        <f>+VLOOKUP(B703,PRESUPUESTO!$A$1:$M$626,12,FALSE)</f>
        <v>#N/A</v>
      </c>
    </row>
    <row r="704" spans="1:7" ht="15.6" hidden="1" thickTop="1" thickBot="1" x14ac:dyDescent="0.35">
      <c r="A704" s="154">
        <v>700</v>
      </c>
      <c r="B704" s="158" t="s">
        <v>1760</v>
      </c>
      <c r="C704" s="156" t="s">
        <v>1240</v>
      </c>
      <c r="D704" s="157">
        <v>1</v>
      </c>
      <c r="E704" s="144">
        <v>1445908</v>
      </c>
      <c r="F704" s="145">
        <v>939840.2</v>
      </c>
      <c r="G704" s="146" t="e">
        <f>+VLOOKUP(B704,PRESUPUESTO!$A$1:$M$626,12,FALSE)</f>
        <v>#N/A</v>
      </c>
    </row>
    <row r="705" spans="1:7" ht="15.6" hidden="1" thickTop="1" thickBot="1" x14ac:dyDescent="0.35">
      <c r="A705" s="154">
        <v>701</v>
      </c>
      <c r="B705" s="158" t="s">
        <v>1798</v>
      </c>
      <c r="C705" s="156" t="s">
        <v>1240</v>
      </c>
      <c r="D705" s="157">
        <v>1</v>
      </c>
      <c r="E705" s="144">
        <v>1452681</v>
      </c>
      <c r="F705" s="145">
        <v>944242.65</v>
      </c>
      <c r="G705" s="146" t="e">
        <f>+VLOOKUP(B705,PRESUPUESTO!$A$1:$M$626,12,FALSE)</f>
        <v>#N/A</v>
      </c>
    </row>
    <row r="706" spans="1:7" ht="15.6" hidden="1" thickTop="1" thickBot="1" x14ac:dyDescent="0.35">
      <c r="A706" s="154">
        <v>703</v>
      </c>
      <c r="B706" s="158" t="s">
        <v>1799</v>
      </c>
      <c r="C706" s="156" t="s">
        <v>1240</v>
      </c>
      <c r="D706" s="157">
        <v>1</v>
      </c>
      <c r="E706" s="144">
        <v>13124451</v>
      </c>
      <c r="F706" s="161">
        <v>6000000</v>
      </c>
      <c r="G706" s="146" t="e">
        <f>+VLOOKUP(B706,PRESUPUESTO!$A$1:$M$626,12,FALSE)</f>
        <v>#N/A</v>
      </c>
    </row>
    <row r="707" spans="1:7" ht="15.6" hidden="1" thickTop="1" thickBot="1" x14ac:dyDescent="0.35">
      <c r="A707" s="154">
        <v>704</v>
      </c>
      <c r="B707" s="158" t="s">
        <v>1800</v>
      </c>
      <c r="C707" s="156" t="s">
        <v>1240</v>
      </c>
      <c r="D707" s="157">
        <v>1</v>
      </c>
      <c r="E707" s="144">
        <v>8341405</v>
      </c>
      <c r="F707" s="161">
        <v>6000000</v>
      </c>
      <c r="G707" s="146" t="e">
        <f>+VLOOKUP(B707,PRESUPUESTO!$A$1:$M$626,12,FALSE)</f>
        <v>#N/A</v>
      </c>
    </row>
    <row r="708" spans="1:7" ht="15.6" hidden="1" thickTop="1" thickBot="1" x14ac:dyDescent="0.35">
      <c r="A708" s="154">
        <v>705</v>
      </c>
      <c r="B708" s="158" t="s">
        <v>1337</v>
      </c>
      <c r="C708" s="156" t="s">
        <v>1240</v>
      </c>
      <c r="D708" s="157">
        <v>1</v>
      </c>
      <c r="E708" s="144">
        <v>748899</v>
      </c>
      <c r="F708" s="145">
        <v>486784.35</v>
      </c>
      <c r="G708" s="146" t="e">
        <f>+VLOOKUP(B708,PRESUPUESTO!$A$1:$M$626,12,FALSE)</f>
        <v>#N/A</v>
      </c>
    </row>
    <row r="709" spans="1:7" ht="15.6" hidden="1" thickTop="1" thickBot="1" x14ac:dyDescent="0.35">
      <c r="A709" s="154">
        <v>706</v>
      </c>
      <c r="B709" s="158" t="s">
        <v>1801</v>
      </c>
      <c r="C709" s="156" t="s">
        <v>1240</v>
      </c>
      <c r="D709" s="157">
        <v>1</v>
      </c>
      <c r="E709" s="144">
        <v>795335</v>
      </c>
      <c r="F709" s="145">
        <v>516967.75</v>
      </c>
      <c r="G709" s="146" t="e">
        <f>+VLOOKUP(B709,PRESUPUESTO!$A$1:$M$626,12,FALSE)</f>
        <v>#N/A</v>
      </c>
    </row>
    <row r="710" spans="1:7" ht="15.6" hidden="1" thickTop="1" thickBot="1" x14ac:dyDescent="0.35">
      <c r="A710" s="154">
        <v>707</v>
      </c>
      <c r="B710" s="158" t="s">
        <v>1802</v>
      </c>
      <c r="C710" s="156" t="s">
        <v>1240</v>
      </c>
      <c r="D710" s="157">
        <v>1</v>
      </c>
      <c r="E710" s="144">
        <v>852957</v>
      </c>
      <c r="F710" s="145">
        <v>554422.05000000005</v>
      </c>
      <c r="G710" s="146" t="e">
        <f>+VLOOKUP(B710,PRESUPUESTO!$A$1:$M$626,12,FALSE)</f>
        <v>#N/A</v>
      </c>
    </row>
    <row r="711" spans="1:7" ht="15.6" hidden="1" thickTop="1" thickBot="1" x14ac:dyDescent="0.35">
      <c r="A711" s="154">
        <v>708</v>
      </c>
      <c r="B711" s="158" t="s">
        <v>1803</v>
      </c>
      <c r="C711" s="156" t="s">
        <v>1240</v>
      </c>
      <c r="D711" s="157">
        <v>1</v>
      </c>
      <c r="E711" s="144">
        <v>800577</v>
      </c>
      <c r="F711" s="145">
        <v>520375.05000000005</v>
      </c>
      <c r="G711" s="146" t="e">
        <f>+VLOOKUP(B711,PRESUPUESTO!$A$1:$M$626,12,FALSE)</f>
        <v>#N/A</v>
      </c>
    </row>
    <row r="712" spans="1:7" ht="15.6" hidden="1" thickTop="1" thickBot="1" x14ac:dyDescent="0.35">
      <c r="A712" s="154">
        <v>709</v>
      </c>
      <c r="B712" s="158" t="s">
        <v>1804</v>
      </c>
      <c r="C712" s="156" t="s">
        <v>1240</v>
      </c>
      <c r="D712" s="157">
        <v>1</v>
      </c>
      <c r="E712" s="144">
        <v>784036</v>
      </c>
      <c r="F712" s="145">
        <v>509623.4</v>
      </c>
      <c r="G712" s="146" t="e">
        <f>+VLOOKUP(B712,PRESUPUESTO!$A$1:$M$626,12,FALSE)</f>
        <v>#N/A</v>
      </c>
    </row>
    <row r="713" spans="1:7" ht="15.6" hidden="1" thickTop="1" thickBot="1" x14ac:dyDescent="0.35">
      <c r="A713" s="154">
        <v>710</v>
      </c>
      <c r="B713" s="158" t="s">
        <v>1805</v>
      </c>
      <c r="C713" s="156" t="s">
        <v>1240</v>
      </c>
      <c r="D713" s="157">
        <v>1</v>
      </c>
      <c r="E713" s="144">
        <v>678200</v>
      </c>
      <c r="F713" s="145">
        <v>440830</v>
      </c>
      <c r="G713" s="146" t="e">
        <f>+VLOOKUP(B713,PRESUPUESTO!$A$1:$M$626,12,FALSE)</f>
        <v>#N/A</v>
      </c>
    </row>
    <row r="714" spans="1:7" ht="15.6" hidden="1" thickTop="1" thickBot="1" x14ac:dyDescent="0.35">
      <c r="A714" s="154">
        <v>711</v>
      </c>
      <c r="B714" s="158" t="s">
        <v>1806</v>
      </c>
      <c r="C714" s="156" t="s">
        <v>1240</v>
      </c>
      <c r="D714" s="157">
        <v>1</v>
      </c>
      <c r="E714" s="144">
        <v>752054</v>
      </c>
      <c r="F714" s="145">
        <v>488835.10000000003</v>
      </c>
      <c r="G714" s="146" t="e">
        <f>+VLOOKUP(B714,PRESUPUESTO!$A$1:$M$626,12,FALSE)</f>
        <v>#N/A</v>
      </c>
    </row>
    <row r="715" spans="1:7" ht="15.6" hidden="1" thickTop="1" thickBot="1" x14ac:dyDescent="0.35">
      <c r="A715" s="154">
        <v>712</v>
      </c>
      <c r="B715" s="158" t="s">
        <v>1807</v>
      </c>
      <c r="C715" s="156" t="s">
        <v>1240</v>
      </c>
      <c r="D715" s="157">
        <v>1</v>
      </c>
      <c r="E715" s="144">
        <v>796161</v>
      </c>
      <c r="F715" s="145">
        <v>517504.65</v>
      </c>
      <c r="G715" s="146" t="e">
        <f>+VLOOKUP(B715,PRESUPUESTO!$A$1:$M$626,12,FALSE)</f>
        <v>#N/A</v>
      </c>
    </row>
    <row r="716" spans="1:7" ht="15.6" hidden="1" thickTop="1" thickBot="1" x14ac:dyDescent="0.35">
      <c r="A716" s="154">
        <v>713</v>
      </c>
      <c r="B716" s="158" t="s">
        <v>1808</v>
      </c>
      <c r="C716" s="156" t="s">
        <v>1240</v>
      </c>
      <c r="D716" s="157">
        <v>1</v>
      </c>
      <c r="E716" s="144">
        <v>767732</v>
      </c>
      <c r="F716" s="145">
        <v>499025.8</v>
      </c>
      <c r="G716" s="146" t="e">
        <f>+VLOOKUP(B716,PRESUPUESTO!$A$1:$M$626,12,FALSE)</f>
        <v>#N/A</v>
      </c>
    </row>
    <row r="717" spans="1:7" ht="15.6" hidden="1" thickTop="1" thickBot="1" x14ac:dyDescent="0.35">
      <c r="A717" s="154">
        <v>714</v>
      </c>
      <c r="B717" s="158" t="s">
        <v>1763</v>
      </c>
      <c r="C717" s="156" t="s">
        <v>1240</v>
      </c>
      <c r="D717" s="157">
        <v>1</v>
      </c>
      <c r="E717" s="144">
        <v>1375715</v>
      </c>
      <c r="F717" s="145">
        <v>894214.75</v>
      </c>
      <c r="G717" s="146" t="e">
        <f>+VLOOKUP(B717,PRESUPUESTO!$A$1:$M$626,12,FALSE)</f>
        <v>#N/A</v>
      </c>
    </row>
    <row r="718" spans="1:7" ht="15.6" hidden="1" thickTop="1" thickBot="1" x14ac:dyDescent="0.35">
      <c r="A718" s="154">
        <v>715</v>
      </c>
      <c r="B718" s="158" t="s">
        <v>1809</v>
      </c>
      <c r="C718" s="156" t="s">
        <v>1240</v>
      </c>
      <c r="D718" s="157">
        <v>1</v>
      </c>
      <c r="E718" s="144">
        <v>1511745</v>
      </c>
      <c r="F718" s="145">
        <v>982634.25</v>
      </c>
      <c r="G718" s="146" t="e">
        <f>+VLOOKUP(B718,PRESUPUESTO!$A$1:$M$626,12,FALSE)</f>
        <v>#N/A</v>
      </c>
    </row>
    <row r="719" spans="1:7" ht="15.6" hidden="1" thickTop="1" thickBot="1" x14ac:dyDescent="0.35">
      <c r="A719" s="154">
        <v>716</v>
      </c>
      <c r="B719" s="158" t="s">
        <v>1810</v>
      </c>
      <c r="C719" s="156" t="s">
        <v>1240</v>
      </c>
      <c r="D719" s="157">
        <v>1</v>
      </c>
      <c r="E719" s="144">
        <v>695355</v>
      </c>
      <c r="F719" s="145">
        <v>451980.75</v>
      </c>
      <c r="G719" s="146" t="e">
        <f>+VLOOKUP(B719,PRESUPUESTO!$A$1:$M$626,12,FALSE)</f>
        <v>#N/A</v>
      </c>
    </row>
    <row r="720" spans="1:7" ht="15.6" hidden="1" thickTop="1" thickBot="1" x14ac:dyDescent="0.35">
      <c r="A720" s="154">
        <v>717</v>
      </c>
      <c r="B720" s="158" t="s">
        <v>1811</v>
      </c>
      <c r="C720" s="156" t="s">
        <v>1240</v>
      </c>
      <c r="D720" s="157">
        <v>1</v>
      </c>
      <c r="E720" s="144">
        <v>7373135</v>
      </c>
      <c r="F720" s="161">
        <v>850000</v>
      </c>
      <c r="G720" s="146" t="e">
        <f>+VLOOKUP(B720,PRESUPUESTO!$A$1:$M$626,12,FALSE)</f>
        <v>#N/A</v>
      </c>
    </row>
    <row r="721" spans="1:7" ht="15.6" hidden="1" thickTop="1" thickBot="1" x14ac:dyDescent="0.35">
      <c r="A721" s="154">
        <v>718</v>
      </c>
      <c r="B721" s="158" t="s">
        <v>1812</v>
      </c>
      <c r="C721" s="156" t="s">
        <v>1240</v>
      </c>
      <c r="D721" s="157">
        <v>1</v>
      </c>
      <c r="E721" s="144">
        <v>923428</v>
      </c>
      <c r="F721" s="145">
        <v>600228.19999999995</v>
      </c>
      <c r="G721" s="146" t="e">
        <f>+VLOOKUP(B721,PRESUPUESTO!$A$1:$M$626,12,FALSE)</f>
        <v>#N/A</v>
      </c>
    </row>
    <row r="722" spans="1:7" ht="15.6" hidden="1" thickTop="1" thickBot="1" x14ac:dyDescent="0.35">
      <c r="A722" s="154">
        <v>719</v>
      </c>
      <c r="B722" s="158" t="s">
        <v>1701</v>
      </c>
      <c r="C722" s="156" t="s">
        <v>1240</v>
      </c>
      <c r="D722" s="157">
        <v>1</v>
      </c>
      <c r="E722" s="144">
        <v>989139</v>
      </c>
      <c r="F722" s="145">
        <v>642940.35000000009</v>
      </c>
      <c r="G722" s="146" t="e">
        <f>+VLOOKUP(B722,PRESUPUESTO!$A$1:$M$626,12,FALSE)</f>
        <v>#N/A</v>
      </c>
    </row>
    <row r="723" spans="1:7" ht="15.6" hidden="1" thickTop="1" thickBot="1" x14ac:dyDescent="0.35">
      <c r="A723" s="154">
        <v>720</v>
      </c>
      <c r="B723" s="158" t="s">
        <v>1813</v>
      </c>
      <c r="C723" s="156" t="s">
        <v>1240</v>
      </c>
      <c r="D723" s="157">
        <v>1</v>
      </c>
      <c r="E723" s="144">
        <v>1417902</v>
      </c>
      <c r="F723" s="145">
        <v>921636.3</v>
      </c>
      <c r="G723" s="146" t="e">
        <f>+VLOOKUP(B723,PRESUPUESTO!$A$1:$M$626,12,FALSE)</f>
        <v>#N/A</v>
      </c>
    </row>
    <row r="724" spans="1:7" ht="15.6" thickTop="1" thickBot="1" x14ac:dyDescent="0.35">
      <c r="A724" s="154">
        <v>721</v>
      </c>
      <c r="B724" s="158" t="s">
        <v>91</v>
      </c>
      <c r="C724" s="156" t="s">
        <v>1240</v>
      </c>
      <c r="D724" s="157">
        <v>1</v>
      </c>
      <c r="E724" s="144">
        <v>1025331</v>
      </c>
      <c r="F724" s="145">
        <v>666465.15</v>
      </c>
      <c r="G724" s="146">
        <f>+VLOOKUP(B724,PRESUPUESTO!$A$1:$M$626,12,FALSE)</f>
        <v>598000</v>
      </c>
    </row>
    <row r="725" spans="1:7" ht="15.6" hidden="1" thickTop="1" thickBot="1" x14ac:dyDescent="0.35">
      <c r="A725" s="154">
        <v>722</v>
      </c>
      <c r="B725" s="158" t="s">
        <v>1814</v>
      </c>
      <c r="C725" s="156" t="s">
        <v>1240</v>
      </c>
      <c r="D725" s="157">
        <v>1</v>
      </c>
      <c r="E725" s="144">
        <v>370812</v>
      </c>
      <c r="F725" s="145">
        <v>241027.8</v>
      </c>
      <c r="G725" s="146" t="e">
        <f>+VLOOKUP(B725,PRESUPUESTO!$A$1:$M$626,12,FALSE)</f>
        <v>#N/A</v>
      </c>
    </row>
    <row r="726" spans="1:7" ht="15.6" hidden="1" thickTop="1" thickBot="1" x14ac:dyDescent="0.35">
      <c r="A726" s="154">
        <v>723</v>
      </c>
      <c r="B726" s="158" t="s">
        <v>1664</v>
      </c>
      <c r="C726" s="156" t="s">
        <v>1240</v>
      </c>
      <c r="D726" s="157">
        <v>1</v>
      </c>
      <c r="E726" s="144">
        <v>362160</v>
      </c>
      <c r="F726" s="145">
        <v>235404</v>
      </c>
      <c r="G726" s="146" t="e">
        <f>+VLOOKUP(B726,PRESUPUESTO!$A$1:$M$626,12,FALSE)</f>
        <v>#N/A</v>
      </c>
    </row>
    <row r="727" spans="1:7" ht="15.6" hidden="1" thickTop="1" thickBot="1" x14ac:dyDescent="0.35">
      <c r="A727" s="154">
        <v>724</v>
      </c>
      <c r="B727" s="158" t="s">
        <v>1402</v>
      </c>
      <c r="C727" s="156" t="s">
        <v>1240</v>
      </c>
      <c r="D727" s="157">
        <v>1</v>
      </c>
      <c r="E727" s="144">
        <v>1437656</v>
      </c>
      <c r="F727" s="145">
        <v>934476.4</v>
      </c>
      <c r="G727" s="146" t="e">
        <f>+VLOOKUP(B727,PRESUPUESTO!$A$1:$M$626,12,FALSE)</f>
        <v>#N/A</v>
      </c>
    </row>
    <row r="728" spans="1:7" ht="15.6" hidden="1" thickTop="1" thickBot="1" x14ac:dyDescent="0.35">
      <c r="A728" s="154">
        <v>725</v>
      </c>
      <c r="B728" s="158" t="s">
        <v>1815</v>
      </c>
      <c r="C728" s="156" t="s">
        <v>1240</v>
      </c>
      <c r="D728" s="157">
        <v>1</v>
      </c>
      <c r="E728" s="144">
        <v>609503</v>
      </c>
      <c r="F728" s="145">
        <v>396176.95</v>
      </c>
      <c r="G728" s="146" t="e">
        <f>+VLOOKUP(B728,PRESUPUESTO!$A$1:$M$626,12,FALSE)</f>
        <v>#N/A</v>
      </c>
    </row>
    <row r="729" spans="1:7" ht="15.6" hidden="1" thickTop="1" thickBot="1" x14ac:dyDescent="0.35">
      <c r="A729" s="154">
        <v>726</v>
      </c>
      <c r="B729" s="158" t="s">
        <v>1816</v>
      </c>
      <c r="C729" s="156" t="s">
        <v>1240</v>
      </c>
      <c r="D729" s="157">
        <v>1</v>
      </c>
      <c r="E729" s="144">
        <v>7804554</v>
      </c>
      <c r="F729" s="161">
        <v>2000000</v>
      </c>
      <c r="G729" s="146" t="e">
        <f>+VLOOKUP(B729,PRESUPUESTO!$A$1:$M$626,12,FALSE)</f>
        <v>#N/A</v>
      </c>
    </row>
    <row r="730" spans="1:7" ht="15.6" hidden="1" thickTop="1" thickBot="1" x14ac:dyDescent="0.35">
      <c r="A730" s="154">
        <v>727</v>
      </c>
      <c r="B730" s="158" t="s">
        <v>1817</v>
      </c>
      <c r="C730" s="156" t="s">
        <v>1240</v>
      </c>
      <c r="D730" s="157">
        <v>1</v>
      </c>
      <c r="E730" s="144">
        <v>1771856</v>
      </c>
      <c r="F730" s="145">
        <v>1151706.3999999999</v>
      </c>
      <c r="G730" s="146" t="e">
        <f>+VLOOKUP(B730,PRESUPUESTO!$A$1:$M$626,12,FALSE)</f>
        <v>#N/A</v>
      </c>
    </row>
    <row r="731" spans="1:7" ht="15.6" hidden="1" thickTop="1" thickBot="1" x14ac:dyDescent="0.35">
      <c r="A731" s="154">
        <v>728</v>
      </c>
      <c r="B731" s="158" t="s">
        <v>1818</v>
      </c>
      <c r="C731" s="156" t="s">
        <v>1240</v>
      </c>
      <c r="D731" s="157">
        <v>1</v>
      </c>
      <c r="E731" s="144">
        <v>803382</v>
      </c>
      <c r="F731" s="145">
        <v>522198.30000000005</v>
      </c>
      <c r="G731" s="146" t="e">
        <f>+VLOOKUP(B731,PRESUPUESTO!$A$1:$M$626,12,FALSE)</f>
        <v>#N/A</v>
      </c>
    </row>
    <row r="732" spans="1:7" ht="15.6" hidden="1" thickTop="1" thickBot="1" x14ac:dyDescent="0.35">
      <c r="A732" s="154">
        <v>729</v>
      </c>
      <c r="B732" s="158" t="s">
        <v>1819</v>
      </c>
      <c r="C732" s="156" t="s">
        <v>1240</v>
      </c>
      <c r="D732" s="157">
        <v>1</v>
      </c>
      <c r="E732" s="144">
        <v>4863665</v>
      </c>
      <c r="F732" s="145">
        <v>3161382.25</v>
      </c>
      <c r="G732" s="146" t="e">
        <f>+VLOOKUP(B732,PRESUPUESTO!$A$1:$M$626,12,FALSE)</f>
        <v>#N/A</v>
      </c>
    </row>
    <row r="733" spans="1:7" ht="15.6" hidden="1" thickTop="1" thickBot="1" x14ac:dyDescent="0.35">
      <c r="A733" s="154">
        <v>730</v>
      </c>
      <c r="B733" s="158" t="s">
        <v>1820</v>
      </c>
      <c r="C733" s="156" t="s">
        <v>1240</v>
      </c>
      <c r="D733" s="157">
        <v>1</v>
      </c>
      <c r="E733" s="144">
        <v>12357916</v>
      </c>
      <c r="F733" s="145">
        <v>8032645.4000000004</v>
      </c>
      <c r="G733" s="146" t="e">
        <f>+VLOOKUP(B733,PRESUPUESTO!$A$1:$M$626,12,FALSE)</f>
        <v>#N/A</v>
      </c>
    </row>
    <row r="734" spans="1:7" ht="15.6" hidden="1" thickTop="1" thickBot="1" x14ac:dyDescent="0.35">
      <c r="A734" s="154">
        <v>731</v>
      </c>
      <c r="B734" s="158" t="s">
        <v>1706</v>
      </c>
      <c r="C734" s="156" t="s">
        <v>1240</v>
      </c>
      <c r="D734" s="157">
        <v>1</v>
      </c>
      <c r="E734" s="144">
        <v>491468</v>
      </c>
      <c r="F734" s="145">
        <v>319454.2</v>
      </c>
      <c r="G734" s="146" t="e">
        <f>+VLOOKUP(B734,PRESUPUESTO!$A$1:$M$626,12,FALSE)</f>
        <v>#N/A</v>
      </c>
    </row>
    <row r="735" spans="1:7" ht="15.6" hidden="1" thickTop="1" thickBot="1" x14ac:dyDescent="0.35">
      <c r="A735" s="154">
        <v>732</v>
      </c>
      <c r="B735" s="158" t="s">
        <v>1821</v>
      </c>
      <c r="C735" s="156" t="s">
        <v>1240</v>
      </c>
      <c r="D735" s="157">
        <v>1</v>
      </c>
      <c r="E735" s="144">
        <v>1775507</v>
      </c>
      <c r="F735" s="145">
        <v>1154079.55</v>
      </c>
      <c r="G735" s="146" t="e">
        <f>+VLOOKUP(B735,PRESUPUESTO!$A$1:$M$626,12,FALSE)</f>
        <v>#N/A</v>
      </c>
    </row>
    <row r="736" spans="1:7" ht="15.6" hidden="1" thickTop="1" thickBot="1" x14ac:dyDescent="0.35">
      <c r="A736" s="154">
        <v>733</v>
      </c>
      <c r="B736" s="158" t="s">
        <v>1822</v>
      </c>
      <c r="C736" s="156" t="s">
        <v>1240</v>
      </c>
      <c r="D736" s="157">
        <v>1</v>
      </c>
      <c r="E736" s="144">
        <v>2055383</v>
      </c>
      <c r="F736" s="145">
        <v>1335998.9500000002</v>
      </c>
      <c r="G736" s="146" t="e">
        <f>+VLOOKUP(B736,PRESUPUESTO!$A$1:$M$626,12,FALSE)</f>
        <v>#N/A</v>
      </c>
    </row>
    <row r="737" spans="1:7" ht="15.6" hidden="1" thickTop="1" thickBot="1" x14ac:dyDescent="0.35">
      <c r="A737" s="154">
        <v>734</v>
      </c>
      <c r="B737" s="158" t="s">
        <v>1823</v>
      </c>
      <c r="C737" s="156" t="s">
        <v>1240</v>
      </c>
      <c r="D737" s="157">
        <v>1</v>
      </c>
      <c r="E737" s="144">
        <v>11385546</v>
      </c>
      <c r="F737" s="145">
        <v>7400604.9000000004</v>
      </c>
      <c r="G737" s="146" t="e">
        <f>+VLOOKUP(B737,PRESUPUESTO!$A$1:$M$626,12,FALSE)</f>
        <v>#N/A</v>
      </c>
    </row>
    <row r="738" spans="1:7" ht="15.6" hidden="1" thickTop="1" thickBot="1" x14ac:dyDescent="0.35">
      <c r="A738" s="154">
        <v>735</v>
      </c>
      <c r="B738" s="158" t="s">
        <v>1824</v>
      </c>
      <c r="C738" s="156" t="s">
        <v>1240</v>
      </c>
      <c r="D738" s="157">
        <v>1</v>
      </c>
      <c r="E738" s="144">
        <v>9792106</v>
      </c>
      <c r="F738" s="145">
        <v>6364868.9000000004</v>
      </c>
      <c r="G738" s="146" t="e">
        <f>+VLOOKUP(B738,PRESUPUESTO!$A$1:$M$626,12,FALSE)</f>
        <v>#N/A</v>
      </c>
    </row>
    <row r="739" spans="1:7" ht="15.6" hidden="1" thickTop="1" thickBot="1" x14ac:dyDescent="0.35">
      <c r="A739" s="154">
        <v>736</v>
      </c>
      <c r="B739" s="158" t="s">
        <v>1825</v>
      </c>
      <c r="C739" s="156" t="s">
        <v>1240</v>
      </c>
      <c r="D739" s="157">
        <v>1</v>
      </c>
      <c r="E739" s="144">
        <v>5112654</v>
      </c>
      <c r="F739" s="161">
        <v>500000</v>
      </c>
      <c r="G739" s="146" t="e">
        <f>+VLOOKUP(B739,PRESUPUESTO!$A$1:$M$626,12,FALSE)</f>
        <v>#N/A</v>
      </c>
    </row>
    <row r="740" spans="1:7" ht="15.6" hidden="1" thickTop="1" thickBot="1" x14ac:dyDescent="0.35">
      <c r="A740" s="154">
        <v>737</v>
      </c>
      <c r="B740" s="158" t="s">
        <v>1826</v>
      </c>
      <c r="C740" s="156" t="s">
        <v>1240</v>
      </c>
      <c r="D740" s="157">
        <v>1</v>
      </c>
      <c r="E740" s="144">
        <v>1672582</v>
      </c>
      <c r="F740" s="145">
        <v>1087178.3</v>
      </c>
      <c r="G740" s="146" t="e">
        <f>+VLOOKUP(B740,PRESUPUESTO!$A$1:$M$626,12,FALSE)</f>
        <v>#N/A</v>
      </c>
    </row>
    <row r="741" spans="1:7" ht="15.6" hidden="1" thickTop="1" thickBot="1" x14ac:dyDescent="0.35">
      <c r="A741" s="154">
        <v>738</v>
      </c>
      <c r="B741" s="158" t="s">
        <v>1827</v>
      </c>
      <c r="C741" s="156" t="s">
        <v>1240</v>
      </c>
      <c r="D741" s="157">
        <v>1</v>
      </c>
      <c r="E741" s="144">
        <v>11154159</v>
      </c>
      <c r="F741" s="161">
        <v>1200000</v>
      </c>
      <c r="G741" s="146" t="e">
        <f>+VLOOKUP(B741,PRESUPUESTO!$A$1:$M$626,12,FALSE)</f>
        <v>#N/A</v>
      </c>
    </row>
    <row r="742" spans="1:7" ht="15.6" hidden="1" thickTop="1" thickBot="1" x14ac:dyDescent="0.35">
      <c r="A742" s="154">
        <v>739</v>
      </c>
      <c r="B742" s="158" t="s">
        <v>1828</v>
      </c>
      <c r="C742" s="156" t="s">
        <v>1240</v>
      </c>
      <c r="D742" s="157">
        <v>1</v>
      </c>
      <c r="E742" s="144">
        <v>1742718</v>
      </c>
      <c r="F742" s="145">
        <v>1132766.7000000002</v>
      </c>
      <c r="G742" s="146" t="e">
        <f>+VLOOKUP(B742,PRESUPUESTO!$A$1:$M$626,12,FALSE)</f>
        <v>#N/A</v>
      </c>
    </row>
    <row r="743" spans="1:7" ht="15.6" hidden="1" thickTop="1" thickBot="1" x14ac:dyDescent="0.35">
      <c r="A743" s="154">
        <v>740</v>
      </c>
      <c r="B743" s="158" t="s">
        <v>1829</v>
      </c>
      <c r="C743" s="156" t="s">
        <v>1240</v>
      </c>
      <c r="D743" s="157">
        <v>1</v>
      </c>
      <c r="E743" s="144">
        <v>9697574</v>
      </c>
      <c r="F743" s="161">
        <v>1500000</v>
      </c>
      <c r="G743" s="146" t="e">
        <f>+VLOOKUP(B743,PRESUPUESTO!$A$1:$M$626,12,FALSE)</f>
        <v>#N/A</v>
      </c>
    </row>
    <row r="744" spans="1:7" ht="15.6" hidden="1" thickTop="1" thickBot="1" x14ac:dyDescent="0.35">
      <c r="A744" s="154">
        <v>741</v>
      </c>
      <c r="B744" s="162" t="s">
        <v>1830</v>
      </c>
      <c r="C744" s="156" t="s">
        <v>1240</v>
      </c>
      <c r="D744" s="157">
        <v>1</v>
      </c>
      <c r="E744" s="144">
        <v>2603265</v>
      </c>
      <c r="F744" s="145">
        <v>1692122.25</v>
      </c>
      <c r="G744" s="146" t="e">
        <f>+VLOOKUP(B744,PRESUPUESTO!$A$1:$M$626,12,FALSE)</f>
        <v>#N/A</v>
      </c>
    </row>
    <row r="745" spans="1:7" ht="15.6" hidden="1" thickTop="1" thickBot="1" x14ac:dyDescent="0.35">
      <c r="A745" s="154">
        <v>742</v>
      </c>
      <c r="B745" s="158" t="s">
        <v>1713</v>
      </c>
      <c r="C745" s="156" t="s">
        <v>1240</v>
      </c>
      <c r="D745" s="157">
        <v>1</v>
      </c>
      <c r="E745" s="144">
        <v>386881</v>
      </c>
      <c r="F745" s="145">
        <v>251472.65</v>
      </c>
      <c r="G745" s="146" t="e">
        <f>+VLOOKUP(B745,PRESUPUESTO!$A$1:$M$626,12,FALSE)</f>
        <v>#N/A</v>
      </c>
    </row>
    <row r="746" spans="1:7" ht="15.6" hidden="1" thickTop="1" thickBot="1" x14ac:dyDescent="0.35">
      <c r="A746" s="154">
        <v>743</v>
      </c>
      <c r="B746" s="158" t="s">
        <v>1831</v>
      </c>
      <c r="C746" s="156" t="s">
        <v>1240</v>
      </c>
      <c r="D746" s="157">
        <v>1</v>
      </c>
      <c r="E746" s="144">
        <v>314171</v>
      </c>
      <c r="F746" s="145">
        <v>204211.15000000002</v>
      </c>
      <c r="G746" s="146" t="e">
        <f>+VLOOKUP(B746,PRESUPUESTO!$A$1:$M$626,12,FALSE)</f>
        <v>#N/A</v>
      </c>
    </row>
    <row r="747" spans="1:7" ht="15.6" hidden="1" thickTop="1" thickBot="1" x14ac:dyDescent="0.35">
      <c r="A747" s="154">
        <v>744</v>
      </c>
      <c r="B747" s="158" t="s">
        <v>1776</v>
      </c>
      <c r="C747" s="156" t="s">
        <v>1240</v>
      </c>
      <c r="D747" s="157">
        <v>1</v>
      </c>
      <c r="E747" s="144">
        <v>588520</v>
      </c>
      <c r="F747" s="145">
        <v>382538</v>
      </c>
      <c r="G747" s="146" t="e">
        <f>+VLOOKUP(B747,PRESUPUESTO!$A$1:$M$626,12,FALSE)</f>
        <v>#N/A</v>
      </c>
    </row>
    <row r="748" spans="1:7" ht="15.6" hidden="1" thickTop="1" thickBot="1" x14ac:dyDescent="0.35">
      <c r="A748" s="154">
        <v>745</v>
      </c>
      <c r="B748" s="158" t="s">
        <v>1832</v>
      </c>
      <c r="C748" s="156" t="s">
        <v>1240</v>
      </c>
      <c r="D748" s="157">
        <v>1</v>
      </c>
      <c r="E748" s="144">
        <v>597623</v>
      </c>
      <c r="F748" s="145">
        <v>388454.95</v>
      </c>
      <c r="G748" s="146" t="e">
        <f>+VLOOKUP(B748,PRESUPUESTO!$A$1:$M$626,12,FALSE)</f>
        <v>#N/A</v>
      </c>
    </row>
    <row r="749" spans="1:7" ht="15.6" hidden="1" thickTop="1" thickBot="1" x14ac:dyDescent="0.35">
      <c r="A749" s="154">
        <v>746</v>
      </c>
      <c r="B749" s="158" t="s">
        <v>1833</v>
      </c>
      <c r="C749" s="156" t="s">
        <v>1240</v>
      </c>
      <c r="D749" s="157">
        <v>1</v>
      </c>
      <c r="E749" s="144">
        <v>409755</v>
      </c>
      <c r="F749" s="145">
        <v>266340.75</v>
      </c>
      <c r="G749" s="146" t="e">
        <f>+VLOOKUP(B749,PRESUPUESTO!$A$1:$M$626,12,FALSE)</f>
        <v>#N/A</v>
      </c>
    </row>
    <row r="750" spans="1:7" ht="15.6" hidden="1" thickTop="1" thickBot="1" x14ac:dyDescent="0.35">
      <c r="A750" s="154">
        <v>747</v>
      </c>
      <c r="B750" s="158" t="s">
        <v>1005</v>
      </c>
      <c r="C750" s="156" t="s">
        <v>1240</v>
      </c>
      <c r="D750" s="157">
        <v>1</v>
      </c>
      <c r="E750" s="144">
        <v>332680</v>
      </c>
      <c r="F750" s="145">
        <v>216242</v>
      </c>
      <c r="G750" s="146" t="e">
        <f>+VLOOKUP(B750,PRESUPUESTO!$A$1:$M$626,12,FALSE)</f>
        <v>#N/A</v>
      </c>
    </row>
    <row r="751" spans="1:7" ht="15.6" hidden="1" thickTop="1" thickBot="1" x14ac:dyDescent="0.35">
      <c r="A751" s="154">
        <v>748</v>
      </c>
      <c r="B751" s="158" t="s">
        <v>754</v>
      </c>
      <c r="C751" s="156" t="s">
        <v>1240</v>
      </c>
      <c r="D751" s="157">
        <v>1</v>
      </c>
      <c r="E751" s="144">
        <v>3083521</v>
      </c>
      <c r="F751" s="145">
        <v>2004288.6500000001</v>
      </c>
      <c r="G751" s="146" t="e">
        <f>+VLOOKUP(B751,PRESUPUESTO!$A$1:$M$626,12,FALSE)</f>
        <v>#N/A</v>
      </c>
    </row>
    <row r="752" spans="1:7" ht="15.6" hidden="1" thickTop="1" thickBot="1" x14ac:dyDescent="0.35">
      <c r="A752" s="154">
        <v>749</v>
      </c>
      <c r="B752" s="162" t="s">
        <v>1834</v>
      </c>
      <c r="C752" s="156" t="s">
        <v>1240</v>
      </c>
      <c r="D752" s="157">
        <v>1</v>
      </c>
      <c r="E752" s="144">
        <v>9472146</v>
      </c>
      <c r="F752" s="161">
        <v>3200000</v>
      </c>
      <c r="G752" s="146" t="e">
        <f>+VLOOKUP(B752,PRESUPUESTO!$A$1:$M$626,12,FALSE)</f>
        <v>#N/A</v>
      </c>
    </row>
    <row r="753" spans="1:7" ht="15.6" hidden="1" thickTop="1" thickBot="1" x14ac:dyDescent="0.35">
      <c r="A753" s="154">
        <v>750</v>
      </c>
      <c r="B753" s="158" t="s">
        <v>1835</v>
      </c>
      <c r="C753" s="156" t="s">
        <v>1240</v>
      </c>
      <c r="D753" s="157">
        <v>1</v>
      </c>
      <c r="E753" s="144">
        <v>54629</v>
      </c>
      <c r="F753" s="145">
        <v>35508.850000000006</v>
      </c>
      <c r="G753" s="146" t="e">
        <f>+VLOOKUP(B753,PRESUPUESTO!$A$1:$M$626,12,FALSE)</f>
        <v>#N/A</v>
      </c>
    </row>
    <row r="754" spans="1:7" ht="15.6" hidden="1" thickTop="1" thickBot="1" x14ac:dyDescent="0.35">
      <c r="A754" s="154">
        <v>751</v>
      </c>
      <c r="B754" s="158" t="s">
        <v>1836</v>
      </c>
      <c r="C754" s="156" t="s">
        <v>1240</v>
      </c>
      <c r="D754" s="157">
        <v>1</v>
      </c>
      <c r="E754" s="144">
        <v>59137</v>
      </c>
      <c r="F754" s="145">
        <v>38439.050000000003</v>
      </c>
      <c r="G754" s="146" t="e">
        <f>+VLOOKUP(B754,PRESUPUESTO!$A$1:$M$626,12,FALSE)</f>
        <v>#N/A</v>
      </c>
    </row>
    <row r="755" spans="1:7" ht="15.6" hidden="1" thickTop="1" thickBot="1" x14ac:dyDescent="0.35">
      <c r="A755" s="154">
        <v>752</v>
      </c>
      <c r="B755" s="158" t="s">
        <v>1837</v>
      </c>
      <c r="C755" s="156" t="s">
        <v>1240</v>
      </c>
      <c r="D755" s="157">
        <v>1</v>
      </c>
      <c r="E755" s="144">
        <v>436241</v>
      </c>
      <c r="F755" s="145">
        <v>283556.65000000002</v>
      </c>
      <c r="G755" s="146" t="e">
        <f>+VLOOKUP(B755,PRESUPUESTO!$A$1:$M$626,12,FALSE)</f>
        <v>#N/A</v>
      </c>
    </row>
    <row r="756" spans="1:7" ht="15.6" hidden="1" thickTop="1" thickBot="1" x14ac:dyDescent="0.35">
      <c r="A756" s="154">
        <v>754</v>
      </c>
      <c r="B756" s="158" t="s">
        <v>1838</v>
      </c>
      <c r="C756" s="156" t="s">
        <v>1240</v>
      </c>
      <c r="D756" s="157">
        <v>1</v>
      </c>
      <c r="E756" s="144">
        <v>260721</v>
      </c>
      <c r="F756" s="145">
        <v>169468.65000000002</v>
      </c>
      <c r="G756" s="146" t="e">
        <f>+VLOOKUP(B756,PRESUPUESTO!$A$1:$M$626,12,FALSE)</f>
        <v>#N/A</v>
      </c>
    </row>
    <row r="757" spans="1:7" ht="15.6" hidden="1" thickTop="1" thickBot="1" x14ac:dyDescent="0.35">
      <c r="A757" s="154">
        <v>755</v>
      </c>
      <c r="B757" s="158" t="s">
        <v>1839</v>
      </c>
      <c r="C757" s="156" t="s">
        <v>1240</v>
      </c>
      <c r="D757" s="157">
        <v>1</v>
      </c>
      <c r="E757" s="144">
        <v>202571</v>
      </c>
      <c r="F757" s="145">
        <v>131671.15000000002</v>
      </c>
      <c r="G757" s="146" t="e">
        <f>+VLOOKUP(B757,PRESUPUESTO!$A$1:$M$626,12,FALSE)</f>
        <v>#N/A</v>
      </c>
    </row>
    <row r="758" spans="1:7" ht="15.6" hidden="1" thickTop="1" thickBot="1" x14ac:dyDescent="0.35">
      <c r="A758" s="154">
        <v>756</v>
      </c>
      <c r="B758" s="158" t="s">
        <v>1840</v>
      </c>
      <c r="C758" s="156" t="s">
        <v>1240</v>
      </c>
      <c r="D758" s="157">
        <v>1</v>
      </c>
      <c r="E758" s="144">
        <v>508002</v>
      </c>
      <c r="F758" s="145">
        <v>330201.30000000005</v>
      </c>
      <c r="G758" s="146" t="e">
        <f>+VLOOKUP(B758,PRESUPUESTO!$A$1:$M$626,12,FALSE)</f>
        <v>#N/A</v>
      </c>
    </row>
    <row r="759" spans="1:7" ht="15.6" hidden="1" thickTop="1" thickBot="1" x14ac:dyDescent="0.35">
      <c r="A759" s="154">
        <v>757</v>
      </c>
      <c r="B759" s="158" t="s">
        <v>1730</v>
      </c>
      <c r="C759" s="156" t="s">
        <v>1240</v>
      </c>
      <c r="D759" s="157">
        <v>1</v>
      </c>
      <c r="E759" s="144">
        <v>89306</v>
      </c>
      <c r="F759" s="145">
        <v>58048.9</v>
      </c>
      <c r="G759" s="146" t="e">
        <f>+VLOOKUP(B759,PRESUPUESTO!$A$1:$M$626,12,FALSE)</f>
        <v>#N/A</v>
      </c>
    </row>
    <row r="760" spans="1:7" ht="15.6" hidden="1" thickTop="1" thickBot="1" x14ac:dyDescent="0.35">
      <c r="A760" s="154">
        <v>758</v>
      </c>
      <c r="B760" s="162" t="s">
        <v>1841</v>
      </c>
      <c r="C760" s="156" t="s">
        <v>1240</v>
      </c>
      <c r="D760" s="157">
        <v>1</v>
      </c>
      <c r="E760" s="144">
        <v>27628</v>
      </c>
      <c r="F760" s="145">
        <v>17958.2</v>
      </c>
      <c r="G760" s="146" t="e">
        <f>+VLOOKUP(B760,PRESUPUESTO!$A$1:$M$626,12,FALSE)</f>
        <v>#N/A</v>
      </c>
    </row>
    <row r="761" spans="1:7" ht="15.6" hidden="1" thickTop="1" thickBot="1" x14ac:dyDescent="0.35">
      <c r="A761" s="154">
        <v>759</v>
      </c>
      <c r="B761" s="158" t="s">
        <v>1842</v>
      </c>
      <c r="C761" s="156" t="s">
        <v>1240</v>
      </c>
      <c r="D761" s="157">
        <v>1</v>
      </c>
      <c r="E761" s="144">
        <v>32412</v>
      </c>
      <c r="F761" s="145">
        <v>21067.800000000003</v>
      </c>
      <c r="G761" s="146" t="e">
        <f>+VLOOKUP(B761,PRESUPUESTO!$A$1:$M$626,12,FALSE)</f>
        <v>#N/A</v>
      </c>
    </row>
    <row r="762" spans="1:7" ht="15.6" hidden="1" thickTop="1" thickBot="1" x14ac:dyDescent="0.35">
      <c r="A762" s="154">
        <v>760</v>
      </c>
      <c r="B762" s="158" t="s">
        <v>1523</v>
      </c>
      <c r="C762" s="156" t="s">
        <v>1240</v>
      </c>
      <c r="D762" s="157">
        <v>1</v>
      </c>
      <c r="E762" s="144">
        <v>199451</v>
      </c>
      <c r="F762" s="161">
        <v>55000</v>
      </c>
      <c r="G762" s="146" t="e">
        <f>+VLOOKUP(B762,PRESUPUESTO!$A$1:$M$626,12,FALSE)</f>
        <v>#N/A</v>
      </c>
    </row>
    <row r="763" spans="1:7" ht="15.6" hidden="1" thickTop="1" thickBot="1" x14ac:dyDescent="0.35">
      <c r="A763" s="154">
        <v>761</v>
      </c>
      <c r="B763" s="162" t="s">
        <v>1843</v>
      </c>
      <c r="C763" s="156" t="s">
        <v>1240</v>
      </c>
      <c r="D763" s="157">
        <v>1</v>
      </c>
      <c r="E763" s="144">
        <v>1529577</v>
      </c>
      <c r="F763" s="161">
        <v>850000</v>
      </c>
      <c r="G763" s="146" t="e">
        <f>+VLOOKUP(B763,PRESUPUESTO!$A$1:$M$626,12,FALSE)</f>
        <v>#N/A</v>
      </c>
    </row>
    <row r="764" spans="1:7" ht="15.6" hidden="1" thickTop="1" thickBot="1" x14ac:dyDescent="0.35">
      <c r="A764" s="154">
        <v>762</v>
      </c>
      <c r="B764" s="158" t="s">
        <v>1844</v>
      </c>
      <c r="C764" s="156" t="s">
        <v>1240</v>
      </c>
      <c r="D764" s="157">
        <v>1</v>
      </c>
      <c r="E764" s="144">
        <v>1099605</v>
      </c>
      <c r="F764" s="145">
        <v>714743.25</v>
      </c>
      <c r="G764" s="146" t="e">
        <f>+VLOOKUP(B764,PRESUPUESTO!$A$1:$M$626,12,FALSE)</f>
        <v>#N/A</v>
      </c>
    </row>
    <row r="765" spans="1:7" ht="15.6" hidden="1" thickTop="1" thickBot="1" x14ac:dyDescent="0.35">
      <c r="A765" s="154">
        <v>763</v>
      </c>
      <c r="B765" s="158" t="s">
        <v>1845</v>
      </c>
      <c r="C765" s="156" t="s">
        <v>1240</v>
      </c>
      <c r="D765" s="157">
        <v>1</v>
      </c>
      <c r="E765" s="144">
        <v>56981</v>
      </c>
      <c r="F765" s="145">
        <v>37037.65</v>
      </c>
      <c r="G765" s="146" t="e">
        <f>+VLOOKUP(B765,PRESUPUESTO!$A$1:$M$626,12,FALSE)</f>
        <v>#N/A</v>
      </c>
    </row>
    <row r="766" spans="1:7" ht="15.6" hidden="1" thickTop="1" thickBot="1" x14ac:dyDescent="0.35">
      <c r="A766" s="154">
        <v>764</v>
      </c>
      <c r="B766" s="162" t="s">
        <v>1846</v>
      </c>
      <c r="C766" s="156" t="s">
        <v>1240</v>
      </c>
      <c r="D766" s="157">
        <v>1</v>
      </c>
      <c r="E766" s="144">
        <v>54465</v>
      </c>
      <c r="F766" s="145">
        <v>35402.25</v>
      </c>
      <c r="G766" s="146" t="e">
        <f>+VLOOKUP(B766,PRESUPUESTO!$A$1:$M$626,12,FALSE)</f>
        <v>#N/A</v>
      </c>
    </row>
    <row r="767" spans="1:7" ht="15.6" hidden="1" thickTop="1" thickBot="1" x14ac:dyDescent="0.35">
      <c r="A767" s="154">
        <v>765</v>
      </c>
      <c r="B767" s="158" t="s">
        <v>1847</v>
      </c>
      <c r="C767" s="156" t="s">
        <v>1240</v>
      </c>
      <c r="D767" s="157">
        <v>1</v>
      </c>
      <c r="E767" s="144">
        <v>316752</v>
      </c>
      <c r="F767" s="145">
        <v>205888.8</v>
      </c>
      <c r="G767" s="146" t="e">
        <f>+VLOOKUP(B767,PRESUPUESTO!$A$1:$M$626,12,FALSE)</f>
        <v>#N/A</v>
      </c>
    </row>
    <row r="768" spans="1:7" ht="15.6" hidden="1" thickTop="1" thickBot="1" x14ac:dyDescent="0.35">
      <c r="A768" s="154">
        <v>766</v>
      </c>
      <c r="B768" s="158" t="s">
        <v>1848</v>
      </c>
      <c r="C768" s="156" t="s">
        <v>1240</v>
      </c>
      <c r="D768" s="157">
        <v>1</v>
      </c>
      <c r="E768" s="144">
        <v>198737</v>
      </c>
      <c r="F768" s="145">
        <v>129179.05</v>
      </c>
      <c r="G768" s="146" t="e">
        <f>+VLOOKUP(B768,PRESUPUESTO!$A$1:$M$626,12,FALSE)</f>
        <v>#N/A</v>
      </c>
    </row>
    <row r="769" spans="1:7" ht="15.6" hidden="1" thickTop="1" thickBot="1" x14ac:dyDescent="0.35">
      <c r="A769" s="154">
        <v>767</v>
      </c>
      <c r="B769" s="158" t="s">
        <v>1849</v>
      </c>
      <c r="C769" s="156" t="s">
        <v>1240</v>
      </c>
      <c r="D769" s="157">
        <v>1</v>
      </c>
      <c r="E769" s="144">
        <v>615278</v>
      </c>
      <c r="F769" s="145">
        <v>399930.7</v>
      </c>
      <c r="G769" s="146" t="e">
        <f>+VLOOKUP(B769,PRESUPUESTO!$A$1:$M$626,12,FALSE)</f>
        <v>#N/A</v>
      </c>
    </row>
    <row r="770" spans="1:7" ht="15.6" hidden="1" thickTop="1" thickBot="1" x14ac:dyDescent="0.35">
      <c r="A770" s="154">
        <v>768</v>
      </c>
      <c r="B770" s="158" t="s">
        <v>1850</v>
      </c>
      <c r="C770" s="156" t="s">
        <v>1240</v>
      </c>
      <c r="D770" s="157">
        <v>1</v>
      </c>
      <c r="E770" s="144">
        <v>505217</v>
      </c>
      <c r="F770" s="145">
        <v>328391.05000000005</v>
      </c>
      <c r="G770" s="146" t="e">
        <f>+VLOOKUP(B770,PRESUPUESTO!$A$1:$M$626,12,FALSE)</f>
        <v>#N/A</v>
      </c>
    </row>
    <row r="771" spans="1:7" ht="15.6" hidden="1" thickTop="1" thickBot="1" x14ac:dyDescent="0.35">
      <c r="A771" s="154">
        <v>769</v>
      </c>
      <c r="B771" s="158" t="s">
        <v>1851</v>
      </c>
      <c r="C771" s="156" t="s">
        <v>1240</v>
      </c>
      <c r="D771" s="157">
        <v>1</v>
      </c>
      <c r="E771" s="144">
        <v>185260</v>
      </c>
      <c r="F771" s="145">
        <v>120419</v>
      </c>
      <c r="G771" s="146" t="e">
        <f>+VLOOKUP(B771,PRESUPUESTO!$A$1:$M$626,12,FALSE)</f>
        <v>#N/A</v>
      </c>
    </row>
    <row r="772" spans="1:7" ht="15.6" hidden="1" thickTop="1" thickBot="1" x14ac:dyDescent="0.35">
      <c r="A772" s="154">
        <v>770</v>
      </c>
      <c r="B772" s="158" t="s">
        <v>1557</v>
      </c>
      <c r="C772" s="156" t="s">
        <v>1240</v>
      </c>
      <c r="D772" s="157">
        <v>1</v>
      </c>
      <c r="E772" s="144">
        <v>140488</v>
      </c>
      <c r="F772" s="145">
        <v>91317.200000000012</v>
      </c>
      <c r="G772" s="146" t="e">
        <f>+VLOOKUP(B772,PRESUPUESTO!$A$1:$M$626,12,FALSE)</f>
        <v>#N/A</v>
      </c>
    </row>
    <row r="773" spans="1:7" ht="15.6" hidden="1" thickTop="1" thickBot="1" x14ac:dyDescent="0.35">
      <c r="A773" s="154">
        <v>771</v>
      </c>
      <c r="B773" s="158" t="s">
        <v>1852</v>
      </c>
      <c r="C773" s="156" t="s">
        <v>1240</v>
      </c>
      <c r="D773" s="157">
        <v>1</v>
      </c>
      <c r="E773" s="144">
        <v>100121</v>
      </c>
      <c r="F773" s="145">
        <v>65078.65</v>
      </c>
      <c r="G773" s="146" t="e">
        <f>+VLOOKUP(B773,PRESUPUESTO!$A$1:$M$626,12,FALSE)</f>
        <v>#N/A</v>
      </c>
    </row>
    <row r="774" spans="1:7" ht="15.6" hidden="1" thickTop="1" thickBot="1" x14ac:dyDescent="0.35">
      <c r="A774" s="154">
        <v>772</v>
      </c>
      <c r="B774" s="158" t="s">
        <v>1739</v>
      </c>
      <c r="C774" s="156" t="s">
        <v>1240</v>
      </c>
      <c r="D774" s="157">
        <v>1</v>
      </c>
      <c r="E774" s="144">
        <v>831688</v>
      </c>
      <c r="F774" s="145">
        <v>540597.19999999995</v>
      </c>
      <c r="G774" s="146" t="e">
        <f>+VLOOKUP(B774,PRESUPUESTO!$A$1:$M$626,12,FALSE)</f>
        <v>#N/A</v>
      </c>
    </row>
    <row r="775" spans="1:7" ht="15.6" hidden="1" thickTop="1" thickBot="1" x14ac:dyDescent="0.35">
      <c r="A775" s="154">
        <v>773</v>
      </c>
      <c r="B775" s="158" t="s">
        <v>1740</v>
      </c>
      <c r="C775" s="156" t="s">
        <v>1240</v>
      </c>
      <c r="D775" s="157">
        <v>1</v>
      </c>
      <c r="E775" s="144">
        <v>163724</v>
      </c>
      <c r="F775" s="145">
        <v>106420.6</v>
      </c>
      <c r="G775" s="146" t="e">
        <f>+VLOOKUP(B775,PRESUPUESTO!$A$1:$M$626,12,FALSE)</f>
        <v>#N/A</v>
      </c>
    </row>
    <row r="776" spans="1:7" ht="15.45" hidden="1" customHeight="1" thickTop="1" thickBot="1" x14ac:dyDescent="0.35">
      <c r="A776" s="151" t="s">
        <v>1853</v>
      </c>
      <c r="B776" s="152"/>
      <c r="C776" s="153"/>
      <c r="D776" s="153"/>
      <c r="E776" s="144"/>
      <c r="F776" s="145"/>
      <c r="G776" s="146" t="e">
        <f>+VLOOKUP(B776,PRESUPUESTO!$A$1:$M$626,12,FALSE)</f>
        <v>#N/A</v>
      </c>
    </row>
    <row r="777" spans="1:7" ht="15.6" hidden="1" thickTop="1" thickBot="1" x14ac:dyDescent="0.35">
      <c r="A777" s="137" t="s">
        <v>335</v>
      </c>
      <c r="B777" s="138" t="s">
        <v>45</v>
      </c>
      <c r="C777" s="139" t="s">
        <v>344</v>
      </c>
      <c r="D777" s="139" t="s">
        <v>337</v>
      </c>
      <c r="E777" s="144"/>
      <c r="F777" s="145"/>
      <c r="G777" s="146" t="str">
        <f>+VLOOKUP(B777,PRESUPUESTO!$A$1:$M$626,12,FALSE)</f>
        <v/>
      </c>
    </row>
    <row r="778" spans="1:7" ht="15.6" hidden="1" thickTop="1" thickBot="1" x14ac:dyDescent="0.35">
      <c r="A778" s="154">
        <v>774</v>
      </c>
      <c r="B778" s="158" t="s">
        <v>841</v>
      </c>
      <c r="C778" s="156" t="s">
        <v>1240</v>
      </c>
      <c r="D778" s="157">
        <v>1</v>
      </c>
      <c r="E778" s="144">
        <v>2158878</v>
      </c>
      <c r="F778" s="145">
        <v>1403270.7000000002</v>
      </c>
      <c r="G778" s="146" t="e">
        <f>+VLOOKUP(B778,PRESUPUESTO!$A$1:$M$626,12,FALSE)</f>
        <v>#N/A</v>
      </c>
    </row>
    <row r="779" spans="1:7" ht="15.6" hidden="1" thickTop="1" thickBot="1" x14ac:dyDescent="0.35">
      <c r="A779" s="154">
        <v>775</v>
      </c>
      <c r="B779" s="158" t="s">
        <v>1278</v>
      </c>
      <c r="C779" s="156" t="s">
        <v>1240</v>
      </c>
      <c r="D779" s="157">
        <v>1</v>
      </c>
      <c r="E779" s="144">
        <v>1007495</v>
      </c>
      <c r="F779" s="145">
        <v>654871.75</v>
      </c>
      <c r="G779" s="146" t="e">
        <f>+VLOOKUP(B779,PRESUPUESTO!$A$1:$M$626,12,FALSE)</f>
        <v>#N/A</v>
      </c>
    </row>
    <row r="780" spans="1:7" ht="15.6" thickTop="1" thickBot="1" x14ac:dyDescent="0.35">
      <c r="A780" s="154">
        <v>776</v>
      </c>
      <c r="B780" s="158" t="s">
        <v>220</v>
      </c>
      <c r="C780" s="156" t="s">
        <v>1240</v>
      </c>
      <c r="D780" s="157">
        <v>1</v>
      </c>
      <c r="E780" s="144">
        <v>12823076</v>
      </c>
      <c r="F780" s="161">
        <v>3600000</v>
      </c>
      <c r="G780" s="146">
        <f>+VLOOKUP(B780,PRESUPUESTO!$A$1:$M$626,12,FALSE)</f>
        <v>4805500</v>
      </c>
    </row>
    <row r="781" spans="1:7" ht="15.6" thickTop="1" thickBot="1" x14ac:dyDescent="0.35">
      <c r="A781" s="154">
        <v>777</v>
      </c>
      <c r="B781" s="158" t="s">
        <v>201</v>
      </c>
      <c r="C781" s="156" t="s">
        <v>1240</v>
      </c>
      <c r="D781" s="157">
        <v>1</v>
      </c>
      <c r="E781" s="144">
        <v>5908760</v>
      </c>
      <c r="F781" s="145">
        <v>3840694</v>
      </c>
      <c r="G781" s="146">
        <f>+VLOOKUP(B781,PRESUPUESTO!$A$1:$M$626,12,FALSE)</f>
        <v>2130000</v>
      </c>
    </row>
    <row r="782" spans="1:7" ht="15.6" hidden="1" thickTop="1" thickBot="1" x14ac:dyDescent="0.35">
      <c r="A782" s="154">
        <v>778</v>
      </c>
      <c r="B782" s="158" t="s">
        <v>972</v>
      </c>
      <c r="C782" s="156" t="s">
        <v>1240</v>
      </c>
      <c r="D782" s="157">
        <v>1</v>
      </c>
      <c r="E782" s="144">
        <v>2473776</v>
      </c>
      <c r="F782" s="145">
        <v>1607954.4</v>
      </c>
      <c r="G782" s="146" t="e">
        <f>+VLOOKUP(B782,PRESUPUESTO!$A$1:$M$626,12,FALSE)</f>
        <v>#N/A</v>
      </c>
    </row>
    <row r="783" spans="1:7" ht="15.6" hidden="1" thickTop="1" thickBot="1" x14ac:dyDescent="0.35">
      <c r="A783" s="154">
        <v>779</v>
      </c>
      <c r="B783" s="158" t="s">
        <v>1755</v>
      </c>
      <c r="C783" s="156" t="s">
        <v>1240</v>
      </c>
      <c r="D783" s="157">
        <v>1</v>
      </c>
      <c r="E783" s="144">
        <v>286945</v>
      </c>
      <c r="F783" s="145">
        <v>186514.25</v>
      </c>
      <c r="G783" s="146" t="e">
        <f>+VLOOKUP(B783,PRESUPUESTO!$A$1:$M$626,12,FALSE)</f>
        <v>#N/A</v>
      </c>
    </row>
    <row r="784" spans="1:7" ht="15.6" hidden="1" thickTop="1" thickBot="1" x14ac:dyDescent="0.35">
      <c r="A784" s="154">
        <v>780</v>
      </c>
      <c r="B784" s="158" t="s">
        <v>1854</v>
      </c>
      <c r="C784" s="156" t="s">
        <v>1240</v>
      </c>
      <c r="D784" s="157">
        <v>1</v>
      </c>
      <c r="E784" s="144">
        <v>921628</v>
      </c>
      <c r="F784" s="145">
        <v>599058.19999999995</v>
      </c>
      <c r="G784" s="146" t="e">
        <f>+VLOOKUP(B784,PRESUPUESTO!$A$1:$M$626,12,FALSE)</f>
        <v>#N/A</v>
      </c>
    </row>
    <row r="785" spans="1:7" ht="15.6" hidden="1" thickTop="1" thickBot="1" x14ac:dyDescent="0.35">
      <c r="A785" s="154">
        <v>781</v>
      </c>
      <c r="B785" s="158" t="s">
        <v>1855</v>
      </c>
      <c r="C785" s="156" t="s">
        <v>1240</v>
      </c>
      <c r="D785" s="157">
        <v>1</v>
      </c>
      <c r="E785" s="144">
        <v>370127</v>
      </c>
      <c r="F785" s="145">
        <v>240582.55</v>
      </c>
      <c r="G785" s="146" t="e">
        <f>+VLOOKUP(B785,PRESUPUESTO!$A$1:$M$626,12,FALSE)</f>
        <v>#N/A</v>
      </c>
    </row>
    <row r="786" spans="1:7" ht="15.6" hidden="1" thickTop="1" thickBot="1" x14ac:dyDescent="0.35">
      <c r="A786" s="154">
        <v>782</v>
      </c>
      <c r="B786" s="158" t="s">
        <v>1756</v>
      </c>
      <c r="C786" s="156" t="s">
        <v>1240</v>
      </c>
      <c r="D786" s="157">
        <v>1</v>
      </c>
      <c r="E786" s="144">
        <v>2813576</v>
      </c>
      <c r="F786" s="145">
        <v>1828824.4</v>
      </c>
      <c r="G786" s="146" t="e">
        <f>+VLOOKUP(B786,PRESUPUESTO!$A$1:$M$626,12,FALSE)</f>
        <v>#N/A</v>
      </c>
    </row>
    <row r="787" spans="1:7" ht="15.6" hidden="1" thickTop="1" thickBot="1" x14ac:dyDescent="0.35">
      <c r="A787" s="154">
        <v>783</v>
      </c>
      <c r="B787" s="158" t="s">
        <v>1856</v>
      </c>
      <c r="C787" s="156" t="s">
        <v>1240</v>
      </c>
      <c r="D787" s="157">
        <v>1</v>
      </c>
      <c r="E787" s="144">
        <v>228921</v>
      </c>
      <c r="F787" s="145">
        <v>148798.65000000002</v>
      </c>
      <c r="G787" s="146" t="e">
        <f>+VLOOKUP(B787,PRESUPUESTO!$A$1:$M$626,12,FALSE)</f>
        <v>#N/A</v>
      </c>
    </row>
    <row r="788" spans="1:7" ht="15.6" hidden="1" thickTop="1" thickBot="1" x14ac:dyDescent="0.35">
      <c r="A788" s="154">
        <v>784</v>
      </c>
      <c r="B788" s="158" t="s">
        <v>1075</v>
      </c>
      <c r="C788" s="156" t="s">
        <v>1240</v>
      </c>
      <c r="D788" s="157">
        <v>1</v>
      </c>
      <c r="E788" s="144">
        <v>477940</v>
      </c>
      <c r="F788" s="145">
        <v>310661</v>
      </c>
      <c r="G788" s="146" t="e">
        <f>+VLOOKUP(B788,PRESUPUESTO!$A$1:$M$626,12,FALSE)</f>
        <v>#N/A</v>
      </c>
    </row>
    <row r="789" spans="1:7" ht="15.6" hidden="1" thickTop="1" thickBot="1" x14ac:dyDescent="0.35">
      <c r="A789" s="154">
        <v>785</v>
      </c>
      <c r="B789" s="158" t="s">
        <v>1760</v>
      </c>
      <c r="C789" s="156" t="s">
        <v>1240</v>
      </c>
      <c r="D789" s="157">
        <v>1</v>
      </c>
      <c r="E789" s="144">
        <v>1117007</v>
      </c>
      <c r="F789" s="145">
        <v>726054.55</v>
      </c>
      <c r="G789" s="146" t="e">
        <f>+VLOOKUP(B789,PRESUPUESTO!$A$1:$M$626,12,FALSE)</f>
        <v>#N/A</v>
      </c>
    </row>
    <row r="790" spans="1:7" ht="15.6" hidden="1" thickTop="1" thickBot="1" x14ac:dyDescent="0.35">
      <c r="A790" s="154">
        <v>786</v>
      </c>
      <c r="B790" s="158" t="s">
        <v>1798</v>
      </c>
      <c r="C790" s="156" t="s">
        <v>1240</v>
      </c>
      <c r="D790" s="157">
        <v>1</v>
      </c>
      <c r="E790" s="144">
        <v>1131965</v>
      </c>
      <c r="F790" s="145">
        <v>735777.25</v>
      </c>
      <c r="G790" s="146" t="e">
        <f>+VLOOKUP(B790,PRESUPUESTO!$A$1:$M$626,12,FALSE)</f>
        <v>#N/A</v>
      </c>
    </row>
    <row r="791" spans="1:7" ht="15.6" hidden="1" thickTop="1" thickBot="1" x14ac:dyDescent="0.35">
      <c r="A791" s="154">
        <v>788</v>
      </c>
      <c r="B791" s="158" t="s">
        <v>1337</v>
      </c>
      <c r="C791" s="156" t="s">
        <v>1240</v>
      </c>
      <c r="D791" s="157">
        <v>1</v>
      </c>
      <c r="E791" s="144">
        <v>760376</v>
      </c>
      <c r="F791" s="145">
        <v>494244.4</v>
      </c>
      <c r="G791" s="146" t="e">
        <f>+VLOOKUP(B791,PRESUPUESTO!$A$1:$M$626,12,FALSE)</f>
        <v>#N/A</v>
      </c>
    </row>
    <row r="792" spans="1:7" ht="15.6" hidden="1" thickTop="1" thickBot="1" x14ac:dyDescent="0.35">
      <c r="A792" s="154">
        <v>789</v>
      </c>
      <c r="B792" s="158" t="s">
        <v>1857</v>
      </c>
      <c r="C792" s="156" t="s">
        <v>1240</v>
      </c>
      <c r="D792" s="157">
        <v>1</v>
      </c>
      <c r="E792" s="144">
        <v>387755</v>
      </c>
      <c r="F792" s="145">
        <v>252040.75</v>
      </c>
      <c r="G792" s="146" t="e">
        <f>+VLOOKUP(B792,PRESUPUESTO!$A$1:$M$626,12,FALSE)</f>
        <v>#N/A</v>
      </c>
    </row>
    <row r="793" spans="1:7" ht="15.6" hidden="1" thickTop="1" thickBot="1" x14ac:dyDescent="0.35">
      <c r="A793" s="154">
        <v>790</v>
      </c>
      <c r="B793" s="158" t="s">
        <v>1858</v>
      </c>
      <c r="C793" s="156" t="s">
        <v>1240</v>
      </c>
      <c r="D793" s="157">
        <v>1</v>
      </c>
      <c r="E793" s="144">
        <v>187013</v>
      </c>
      <c r="F793" s="145">
        <v>121558.45000000001</v>
      </c>
      <c r="G793" s="146" t="e">
        <f>+VLOOKUP(B793,PRESUPUESTO!$A$1:$M$626,12,FALSE)</f>
        <v>#N/A</v>
      </c>
    </row>
    <row r="794" spans="1:7" ht="15.6" hidden="1" thickTop="1" thickBot="1" x14ac:dyDescent="0.35">
      <c r="A794" s="154">
        <v>791</v>
      </c>
      <c r="B794" s="158" t="s">
        <v>1859</v>
      </c>
      <c r="C794" s="156" t="s">
        <v>1240</v>
      </c>
      <c r="D794" s="157">
        <v>1</v>
      </c>
      <c r="E794" s="144">
        <v>98835</v>
      </c>
      <c r="F794" s="145">
        <v>64242.75</v>
      </c>
      <c r="G794" s="146" t="e">
        <f>+VLOOKUP(B794,PRESUPUESTO!$A$1:$M$626,12,FALSE)</f>
        <v>#N/A</v>
      </c>
    </row>
    <row r="795" spans="1:7" ht="15.6" hidden="1" thickTop="1" thickBot="1" x14ac:dyDescent="0.35">
      <c r="A795" s="154">
        <v>792</v>
      </c>
      <c r="B795" s="158" t="s">
        <v>1804</v>
      </c>
      <c r="C795" s="156" t="s">
        <v>1240</v>
      </c>
      <c r="D795" s="157">
        <v>1</v>
      </c>
      <c r="E795" s="144">
        <v>782535</v>
      </c>
      <c r="F795" s="145">
        <v>508647.75</v>
      </c>
      <c r="G795" s="146" t="e">
        <f>+VLOOKUP(B795,PRESUPUESTO!$A$1:$M$626,12,FALSE)</f>
        <v>#N/A</v>
      </c>
    </row>
    <row r="796" spans="1:7" ht="15.6" hidden="1" thickTop="1" thickBot="1" x14ac:dyDescent="0.35">
      <c r="A796" s="154">
        <v>793</v>
      </c>
      <c r="B796" s="158" t="s">
        <v>1763</v>
      </c>
      <c r="C796" s="156" t="s">
        <v>1240</v>
      </c>
      <c r="D796" s="157">
        <v>1</v>
      </c>
      <c r="E796" s="144">
        <v>1322569</v>
      </c>
      <c r="F796" s="145">
        <v>859669.85000000009</v>
      </c>
      <c r="G796" s="146" t="e">
        <f>+VLOOKUP(B796,PRESUPUESTO!$A$1:$M$626,12,FALSE)</f>
        <v>#N/A</v>
      </c>
    </row>
    <row r="797" spans="1:7" ht="15.6" hidden="1" thickTop="1" thickBot="1" x14ac:dyDescent="0.35">
      <c r="A797" s="154">
        <v>794</v>
      </c>
      <c r="B797" s="158" t="s">
        <v>1766</v>
      </c>
      <c r="C797" s="156" t="s">
        <v>1240</v>
      </c>
      <c r="D797" s="157">
        <v>1</v>
      </c>
      <c r="E797" s="144">
        <v>258480</v>
      </c>
      <c r="F797" s="145">
        <v>168012</v>
      </c>
      <c r="G797" s="146" t="e">
        <f>+VLOOKUP(B797,PRESUPUESTO!$A$1:$M$626,12,FALSE)</f>
        <v>#N/A</v>
      </c>
    </row>
    <row r="798" spans="1:7" ht="15.6" hidden="1" thickTop="1" thickBot="1" x14ac:dyDescent="0.35">
      <c r="A798" s="154">
        <v>795</v>
      </c>
      <c r="B798" s="158" t="s">
        <v>1701</v>
      </c>
      <c r="C798" s="156" t="s">
        <v>1240</v>
      </c>
      <c r="D798" s="157">
        <v>1</v>
      </c>
      <c r="E798" s="144">
        <v>971506</v>
      </c>
      <c r="F798" s="145">
        <v>631478.9</v>
      </c>
      <c r="G798" s="146" t="e">
        <f>+VLOOKUP(B798,PRESUPUESTO!$A$1:$M$626,12,FALSE)</f>
        <v>#N/A</v>
      </c>
    </row>
    <row r="799" spans="1:7" ht="15.6" hidden="1" thickTop="1" thickBot="1" x14ac:dyDescent="0.35">
      <c r="A799" s="154">
        <v>796</v>
      </c>
      <c r="B799" s="158" t="s">
        <v>1860</v>
      </c>
      <c r="C799" s="156" t="s">
        <v>1240</v>
      </c>
      <c r="D799" s="157">
        <v>1</v>
      </c>
      <c r="E799" s="144">
        <v>7003969</v>
      </c>
      <c r="F799" s="145">
        <v>4552579.8499999996</v>
      </c>
      <c r="G799" s="146" t="e">
        <f>+VLOOKUP(B799,PRESUPUESTO!$A$1:$M$626,12,FALSE)</f>
        <v>#N/A</v>
      </c>
    </row>
    <row r="800" spans="1:7" ht="15.6" hidden="1" thickTop="1" thickBot="1" x14ac:dyDescent="0.35">
      <c r="A800" s="154">
        <v>797</v>
      </c>
      <c r="B800" s="158" t="s">
        <v>1768</v>
      </c>
      <c r="C800" s="156" t="s">
        <v>1240</v>
      </c>
      <c r="D800" s="157">
        <v>1</v>
      </c>
      <c r="E800" s="144">
        <v>1128713</v>
      </c>
      <c r="F800" s="145">
        <v>733663.45</v>
      </c>
      <c r="G800" s="146" t="e">
        <f>+VLOOKUP(B800,PRESUPUESTO!$A$1:$M$626,12,FALSE)</f>
        <v>#N/A</v>
      </c>
    </row>
    <row r="801" spans="1:7" ht="15.6" hidden="1" thickTop="1" thickBot="1" x14ac:dyDescent="0.35">
      <c r="A801" s="154">
        <v>798</v>
      </c>
      <c r="B801" s="158" t="s">
        <v>1705</v>
      </c>
      <c r="C801" s="156" t="s">
        <v>1240</v>
      </c>
      <c r="D801" s="157">
        <v>1</v>
      </c>
      <c r="E801" s="144">
        <v>1515276</v>
      </c>
      <c r="F801" s="145">
        <v>984929.4</v>
      </c>
      <c r="G801" s="146" t="e">
        <f>+VLOOKUP(B801,PRESUPUESTO!$A$1:$M$626,12,FALSE)</f>
        <v>#N/A</v>
      </c>
    </row>
    <row r="802" spans="1:7" ht="15.6" hidden="1" thickTop="1" thickBot="1" x14ac:dyDescent="0.35">
      <c r="A802" s="154">
        <v>799</v>
      </c>
      <c r="B802" s="158" t="s">
        <v>1861</v>
      </c>
      <c r="C802" s="156" t="s">
        <v>1240</v>
      </c>
      <c r="D802" s="157">
        <v>1</v>
      </c>
      <c r="E802" s="144">
        <v>3890010</v>
      </c>
      <c r="F802" s="145">
        <v>2528506.5</v>
      </c>
      <c r="G802" s="146" t="e">
        <f>+VLOOKUP(B802,PRESUPUESTO!$A$1:$M$626,12,FALSE)</f>
        <v>#N/A</v>
      </c>
    </row>
    <row r="803" spans="1:7" ht="15.6" hidden="1" thickTop="1" thickBot="1" x14ac:dyDescent="0.35">
      <c r="A803" s="154">
        <v>800</v>
      </c>
      <c r="B803" s="158" t="s">
        <v>1706</v>
      </c>
      <c r="C803" s="156" t="s">
        <v>1240</v>
      </c>
      <c r="D803" s="157">
        <v>1</v>
      </c>
      <c r="E803" s="144">
        <v>625846</v>
      </c>
      <c r="F803" s="145">
        <v>406799.9</v>
      </c>
      <c r="G803" s="146" t="e">
        <f>+VLOOKUP(B803,PRESUPUESTO!$A$1:$M$626,12,FALSE)</f>
        <v>#N/A</v>
      </c>
    </row>
    <row r="804" spans="1:7" ht="15.6" hidden="1" thickTop="1" thickBot="1" x14ac:dyDescent="0.35">
      <c r="A804" s="154">
        <v>801</v>
      </c>
      <c r="B804" s="158" t="s">
        <v>1822</v>
      </c>
      <c r="C804" s="156" t="s">
        <v>1240</v>
      </c>
      <c r="D804" s="157">
        <v>1</v>
      </c>
      <c r="E804" s="144">
        <v>1831525</v>
      </c>
      <c r="F804" s="145">
        <v>1190491.25</v>
      </c>
      <c r="G804" s="146" t="e">
        <f>+VLOOKUP(B804,PRESUPUESTO!$A$1:$M$626,12,FALSE)</f>
        <v>#N/A</v>
      </c>
    </row>
    <row r="805" spans="1:7" ht="15.6" hidden="1" thickTop="1" thickBot="1" x14ac:dyDescent="0.35">
      <c r="A805" s="154">
        <v>802</v>
      </c>
      <c r="B805" s="158" t="s">
        <v>1862</v>
      </c>
      <c r="C805" s="156" t="s">
        <v>1240</v>
      </c>
      <c r="D805" s="157">
        <v>1</v>
      </c>
      <c r="E805" s="144">
        <v>637085</v>
      </c>
      <c r="F805" s="145">
        <v>414105.25</v>
      </c>
      <c r="G805" s="146" t="e">
        <f>+VLOOKUP(B805,PRESUPUESTO!$A$1:$M$626,12,FALSE)</f>
        <v>#N/A</v>
      </c>
    </row>
    <row r="806" spans="1:7" ht="15.6" hidden="1" thickTop="1" thickBot="1" x14ac:dyDescent="0.35">
      <c r="A806" s="154">
        <v>803</v>
      </c>
      <c r="B806" s="158" t="s">
        <v>1863</v>
      </c>
      <c r="C806" s="156" t="s">
        <v>1240</v>
      </c>
      <c r="D806" s="157">
        <v>1</v>
      </c>
      <c r="E806" s="144">
        <v>690356</v>
      </c>
      <c r="F806" s="145">
        <v>448731.4</v>
      </c>
      <c r="G806" s="146" t="e">
        <f>+VLOOKUP(B806,PRESUPUESTO!$A$1:$M$626,12,FALSE)</f>
        <v>#N/A</v>
      </c>
    </row>
    <row r="807" spans="1:7" ht="15.6" hidden="1" thickTop="1" thickBot="1" x14ac:dyDescent="0.35">
      <c r="A807" s="154">
        <v>804</v>
      </c>
      <c r="B807" s="158" t="s">
        <v>1864</v>
      </c>
      <c r="C807" s="156" t="s">
        <v>1240</v>
      </c>
      <c r="D807" s="157">
        <v>1</v>
      </c>
      <c r="E807" s="144">
        <v>736907</v>
      </c>
      <c r="F807" s="145">
        <v>478989.55000000005</v>
      </c>
      <c r="G807" s="146" t="e">
        <f>+VLOOKUP(B807,PRESUPUESTO!$A$1:$M$626,12,FALSE)</f>
        <v>#N/A</v>
      </c>
    </row>
    <row r="808" spans="1:7" ht="15.6" hidden="1" thickTop="1" thickBot="1" x14ac:dyDescent="0.35">
      <c r="A808" s="154">
        <v>805</v>
      </c>
      <c r="B808" s="158" t="s">
        <v>1865</v>
      </c>
      <c r="C808" s="156" t="s">
        <v>1240</v>
      </c>
      <c r="D808" s="157">
        <v>1</v>
      </c>
      <c r="E808" s="144">
        <v>793174</v>
      </c>
      <c r="F808" s="145">
        <v>515563.10000000003</v>
      </c>
      <c r="G808" s="146" t="e">
        <f>+VLOOKUP(B808,PRESUPUESTO!$A$1:$M$626,12,FALSE)</f>
        <v>#N/A</v>
      </c>
    </row>
    <row r="809" spans="1:7" ht="15.6" hidden="1" thickTop="1" thickBot="1" x14ac:dyDescent="0.35">
      <c r="A809" s="154">
        <v>806</v>
      </c>
      <c r="B809" s="158" t="s">
        <v>1866</v>
      </c>
      <c r="C809" s="156" t="s">
        <v>1240</v>
      </c>
      <c r="D809" s="157">
        <v>1</v>
      </c>
      <c r="E809" s="144">
        <v>715691</v>
      </c>
      <c r="F809" s="145">
        <v>465199.15</v>
      </c>
      <c r="G809" s="146" t="e">
        <f>+VLOOKUP(B809,PRESUPUESTO!$A$1:$M$626,12,FALSE)</f>
        <v>#N/A</v>
      </c>
    </row>
    <row r="810" spans="1:7" ht="15.6" hidden="1" thickTop="1" thickBot="1" x14ac:dyDescent="0.35">
      <c r="A810" s="154">
        <v>807</v>
      </c>
      <c r="B810" s="158" t="s">
        <v>1867</v>
      </c>
      <c r="C810" s="156" t="s">
        <v>1240</v>
      </c>
      <c r="D810" s="157">
        <v>1</v>
      </c>
      <c r="E810" s="144">
        <v>798551</v>
      </c>
      <c r="F810" s="145">
        <v>519058.15</v>
      </c>
      <c r="G810" s="146" t="e">
        <f>+VLOOKUP(B810,PRESUPUESTO!$A$1:$M$626,12,FALSE)</f>
        <v>#N/A</v>
      </c>
    </row>
    <row r="811" spans="1:7" ht="15.6" hidden="1" thickTop="1" thickBot="1" x14ac:dyDescent="0.35">
      <c r="A811" s="154">
        <v>808</v>
      </c>
      <c r="B811" s="158" t="s">
        <v>1868</v>
      </c>
      <c r="C811" s="156" t="s">
        <v>1240</v>
      </c>
      <c r="D811" s="157">
        <v>1</v>
      </c>
      <c r="E811" s="144">
        <v>776037</v>
      </c>
      <c r="F811" s="145">
        <v>504424.05</v>
      </c>
      <c r="G811" s="146" t="e">
        <f>+VLOOKUP(B811,PRESUPUESTO!$A$1:$M$626,12,FALSE)</f>
        <v>#N/A</v>
      </c>
    </row>
    <row r="812" spans="1:7" ht="15.6" hidden="1" thickTop="1" thickBot="1" x14ac:dyDescent="0.35">
      <c r="A812" s="154">
        <v>809</v>
      </c>
      <c r="B812" s="158" t="s">
        <v>1869</v>
      </c>
      <c r="C812" s="156" t="s">
        <v>1240</v>
      </c>
      <c r="D812" s="157">
        <v>1</v>
      </c>
      <c r="E812" s="144">
        <v>383604</v>
      </c>
      <c r="F812" s="145">
        <v>249342.6</v>
      </c>
      <c r="G812" s="146" t="e">
        <f>+VLOOKUP(B812,PRESUPUESTO!$A$1:$M$626,12,FALSE)</f>
        <v>#N/A</v>
      </c>
    </row>
    <row r="813" spans="1:7" ht="15.6" hidden="1" thickTop="1" thickBot="1" x14ac:dyDescent="0.35">
      <c r="A813" s="154">
        <v>810</v>
      </c>
      <c r="B813" s="158" t="s">
        <v>1870</v>
      </c>
      <c r="C813" s="156" t="s">
        <v>1240</v>
      </c>
      <c r="D813" s="157">
        <v>1</v>
      </c>
      <c r="E813" s="144">
        <v>698293</v>
      </c>
      <c r="F813" s="145">
        <v>453890.45</v>
      </c>
      <c r="G813" s="146" t="e">
        <f>+VLOOKUP(B813,PRESUPUESTO!$A$1:$M$626,12,FALSE)</f>
        <v>#N/A</v>
      </c>
    </row>
    <row r="814" spans="1:7" ht="15.6" hidden="1" thickTop="1" thickBot="1" x14ac:dyDescent="0.35">
      <c r="A814" s="154">
        <v>811</v>
      </c>
      <c r="B814" s="158" t="s">
        <v>1773</v>
      </c>
      <c r="C814" s="156" t="s">
        <v>1240</v>
      </c>
      <c r="D814" s="157">
        <v>1</v>
      </c>
      <c r="E814" s="144">
        <v>2545658</v>
      </c>
      <c r="F814" s="145">
        <v>1654677.7000000002</v>
      </c>
      <c r="G814" s="146" t="e">
        <f>+VLOOKUP(B814,PRESUPUESTO!$A$1:$M$626,12,FALSE)</f>
        <v>#N/A</v>
      </c>
    </row>
    <row r="815" spans="1:7" ht="15.6" hidden="1" thickTop="1" thickBot="1" x14ac:dyDescent="0.35">
      <c r="A815" s="154">
        <v>812</v>
      </c>
      <c r="B815" s="158" t="s">
        <v>1713</v>
      </c>
      <c r="C815" s="156" t="s">
        <v>1240</v>
      </c>
      <c r="D815" s="157">
        <v>1</v>
      </c>
      <c r="E815" s="144">
        <v>379244</v>
      </c>
      <c r="F815" s="145">
        <v>246508.6</v>
      </c>
      <c r="G815" s="146" t="e">
        <f>+VLOOKUP(B815,PRESUPUESTO!$A$1:$M$626,12,FALSE)</f>
        <v>#N/A</v>
      </c>
    </row>
    <row r="816" spans="1:7" ht="15.6" hidden="1" thickTop="1" thickBot="1" x14ac:dyDescent="0.35">
      <c r="A816" s="154">
        <v>813</v>
      </c>
      <c r="B816" s="158" t="s">
        <v>1776</v>
      </c>
      <c r="C816" s="156" t="s">
        <v>1240</v>
      </c>
      <c r="D816" s="157">
        <v>1</v>
      </c>
      <c r="E816" s="144">
        <v>606677</v>
      </c>
      <c r="F816" s="145">
        <v>394340.05000000005</v>
      </c>
      <c r="G816" s="146" t="e">
        <f>+VLOOKUP(B816,PRESUPUESTO!$A$1:$M$626,12,FALSE)</f>
        <v>#N/A</v>
      </c>
    </row>
    <row r="817" spans="1:7" ht="15.6" hidden="1" thickTop="1" thickBot="1" x14ac:dyDescent="0.35">
      <c r="A817" s="154">
        <v>814</v>
      </c>
      <c r="B817" s="158" t="s">
        <v>1871</v>
      </c>
      <c r="C817" s="156" t="s">
        <v>1240</v>
      </c>
      <c r="D817" s="157">
        <v>1</v>
      </c>
      <c r="E817" s="144">
        <v>655265</v>
      </c>
      <c r="F817" s="145">
        <v>425922.25</v>
      </c>
      <c r="G817" s="146" t="e">
        <f>+VLOOKUP(B817,PRESUPUESTO!$A$1:$M$626,12,FALSE)</f>
        <v>#N/A</v>
      </c>
    </row>
    <row r="818" spans="1:7" ht="15.6" hidden="1" thickTop="1" thickBot="1" x14ac:dyDescent="0.35">
      <c r="A818" s="154">
        <v>815</v>
      </c>
      <c r="B818" s="158" t="s">
        <v>1005</v>
      </c>
      <c r="C818" s="156" t="s">
        <v>1240</v>
      </c>
      <c r="D818" s="157">
        <v>1</v>
      </c>
      <c r="E818" s="144">
        <v>325654</v>
      </c>
      <c r="F818" s="145">
        <v>211675.1</v>
      </c>
      <c r="G818" s="146" t="e">
        <f>+VLOOKUP(B818,PRESUPUESTO!$A$1:$M$626,12,FALSE)</f>
        <v>#N/A</v>
      </c>
    </row>
    <row r="819" spans="1:7" ht="15.6" hidden="1" thickTop="1" thickBot="1" x14ac:dyDescent="0.35">
      <c r="A819" s="154">
        <v>816</v>
      </c>
      <c r="B819" s="158" t="s">
        <v>754</v>
      </c>
      <c r="C819" s="156" t="s">
        <v>1240</v>
      </c>
      <c r="D819" s="157">
        <v>1</v>
      </c>
      <c r="E819" s="144">
        <v>3076078</v>
      </c>
      <c r="F819" s="145">
        <v>1999450.7</v>
      </c>
      <c r="G819" s="146" t="e">
        <f>+VLOOKUP(B819,PRESUPUESTO!$A$1:$M$626,12,FALSE)</f>
        <v>#N/A</v>
      </c>
    </row>
    <row r="820" spans="1:7" ht="15.6" hidden="1" thickTop="1" thickBot="1" x14ac:dyDescent="0.35">
      <c r="A820" s="154">
        <v>817</v>
      </c>
      <c r="B820" s="158" t="s">
        <v>1872</v>
      </c>
      <c r="C820" s="156" t="s">
        <v>1240</v>
      </c>
      <c r="D820" s="157">
        <v>1</v>
      </c>
      <c r="E820" s="144">
        <v>17252</v>
      </c>
      <c r="F820" s="145">
        <v>11213.8</v>
      </c>
      <c r="G820" s="146" t="e">
        <f>+VLOOKUP(B820,PRESUPUESTO!$A$1:$M$626,12,FALSE)</f>
        <v>#N/A</v>
      </c>
    </row>
    <row r="821" spans="1:7" ht="15.6" hidden="1" thickTop="1" thickBot="1" x14ac:dyDescent="0.35">
      <c r="A821" s="154">
        <v>818</v>
      </c>
      <c r="B821" s="158" t="s">
        <v>1873</v>
      </c>
      <c r="C821" s="156" t="s">
        <v>1240</v>
      </c>
      <c r="D821" s="157">
        <v>1</v>
      </c>
      <c r="E821" s="144">
        <v>373748</v>
      </c>
      <c r="F821" s="145">
        <v>242936.2</v>
      </c>
      <c r="G821" s="146" t="e">
        <f>+VLOOKUP(B821,PRESUPUESTO!$A$1:$M$626,12,FALSE)</f>
        <v>#N/A</v>
      </c>
    </row>
    <row r="822" spans="1:7" ht="15.6" hidden="1" thickTop="1" thickBot="1" x14ac:dyDescent="0.35">
      <c r="A822" s="154">
        <v>819</v>
      </c>
      <c r="B822" s="158" t="s">
        <v>1874</v>
      </c>
      <c r="C822" s="156" t="s">
        <v>1240</v>
      </c>
      <c r="D822" s="157">
        <v>1</v>
      </c>
      <c r="E822" s="144">
        <v>794009</v>
      </c>
      <c r="F822" s="145">
        <v>516105.85000000003</v>
      </c>
      <c r="G822" s="146" t="e">
        <f>+VLOOKUP(B822,PRESUPUESTO!$A$1:$M$626,12,FALSE)</f>
        <v>#N/A</v>
      </c>
    </row>
    <row r="823" spans="1:7" ht="15.6" hidden="1" thickTop="1" thickBot="1" x14ac:dyDescent="0.35">
      <c r="A823" s="154">
        <v>820</v>
      </c>
      <c r="B823" s="158" t="s">
        <v>1837</v>
      </c>
      <c r="C823" s="156" t="s">
        <v>1240</v>
      </c>
      <c r="D823" s="157">
        <v>1</v>
      </c>
      <c r="E823" s="144">
        <v>420225</v>
      </c>
      <c r="F823" s="145">
        <v>273146.25</v>
      </c>
      <c r="G823" s="146" t="e">
        <f>+VLOOKUP(B823,PRESUPUESTO!$A$1:$M$626,12,FALSE)</f>
        <v>#N/A</v>
      </c>
    </row>
    <row r="824" spans="1:7" ht="15.6" hidden="1" thickTop="1" thickBot="1" x14ac:dyDescent="0.35">
      <c r="A824" s="154">
        <v>821</v>
      </c>
      <c r="B824" s="158" t="s">
        <v>1785</v>
      </c>
      <c r="C824" s="156" t="s">
        <v>1240</v>
      </c>
      <c r="D824" s="157">
        <v>1</v>
      </c>
      <c r="E824" s="144">
        <v>244225</v>
      </c>
      <c r="F824" s="145">
        <v>158746.25</v>
      </c>
      <c r="G824" s="146" t="e">
        <f>+VLOOKUP(B824,PRESUPUESTO!$A$1:$M$626,12,FALSE)</f>
        <v>#N/A</v>
      </c>
    </row>
    <row r="825" spans="1:7" ht="15.6" hidden="1" thickTop="1" thickBot="1" x14ac:dyDescent="0.35">
      <c r="A825" s="154">
        <v>822</v>
      </c>
      <c r="B825" s="158" t="s">
        <v>1875</v>
      </c>
      <c r="C825" s="156" t="s">
        <v>1240</v>
      </c>
      <c r="D825" s="157">
        <v>1</v>
      </c>
      <c r="E825" s="144">
        <v>601518</v>
      </c>
      <c r="F825" s="145">
        <v>390986.7</v>
      </c>
      <c r="G825" s="146" t="e">
        <f>+VLOOKUP(B825,PRESUPUESTO!$A$1:$M$626,12,FALSE)</f>
        <v>#N/A</v>
      </c>
    </row>
    <row r="826" spans="1:7" ht="15.6" hidden="1" thickTop="1" thickBot="1" x14ac:dyDescent="0.35">
      <c r="A826" s="154">
        <v>823</v>
      </c>
      <c r="B826" s="158" t="s">
        <v>1786</v>
      </c>
      <c r="C826" s="156" t="s">
        <v>1240</v>
      </c>
      <c r="D826" s="157">
        <v>1</v>
      </c>
      <c r="E826" s="144">
        <v>469227</v>
      </c>
      <c r="F826" s="145">
        <v>304997.55000000005</v>
      </c>
      <c r="G826" s="146" t="e">
        <f>+VLOOKUP(B826,PRESUPUESTO!$A$1:$M$626,12,FALSE)</f>
        <v>#N/A</v>
      </c>
    </row>
    <row r="827" spans="1:7" ht="15.6" hidden="1" thickTop="1" thickBot="1" x14ac:dyDescent="0.35">
      <c r="A827" s="154">
        <v>824</v>
      </c>
      <c r="B827" s="158" t="s">
        <v>1876</v>
      </c>
      <c r="C827" s="156" t="s">
        <v>1240</v>
      </c>
      <c r="D827" s="157">
        <v>1</v>
      </c>
      <c r="E827" s="144">
        <v>115974</v>
      </c>
      <c r="F827" s="145">
        <v>75383.100000000006</v>
      </c>
      <c r="G827" s="146" t="e">
        <f>+VLOOKUP(B827,PRESUPUESTO!$A$1:$M$626,12,FALSE)</f>
        <v>#N/A</v>
      </c>
    </row>
    <row r="828" spans="1:7" ht="15.6" hidden="1" thickTop="1" thickBot="1" x14ac:dyDescent="0.35">
      <c r="A828" s="154">
        <v>825</v>
      </c>
      <c r="B828" s="158" t="s">
        <v>1523</v>
      </c>
      <c r="C828" s="156" t="s">
        <v>1240</v>
      </c>
      <c r="D828" s="157">
        <v>1</v>
      </c>
      <c r="E828" s="144">
        <v>207642</v>
      </c>
      <c r="F828" s="145">
        <v>134967.29999999999</v>
      </c>
      <c r="G828" s="146" t="e">
        <f>+VLOOKUP(B828,PRESUPUESTO!$A$1:$M$626,12,FALSE)</f>
        <v>#N/A</v>
      </c>
    </row>
    <row r="829" spans="1:7" ht="15.6" hidden="1" thickTop="1" thickBot="1" x14ac:dyDescent="0.35">
      <c r="A829" s="154">
        <v>826</v>
      </c>
      <c r="B829" s="158" t="s">
        <v>1877</v>
      </c>
      <c r="C829" s="156" t="s">
        <v>1240</v>
      </c>
      <c r="D829" s="157">
        <v>1</v>
      </c>
      <c r="E829" s="144">
        <v>742895</v>
      </c>
      <c r="F829" s="145">
        <v>482881.75</v>
      </c>
      <c r="G829" s="146" t="e">
        <f>+VLOOKUP(B829,PRESUPUESTO!$A$1:$M$626,12,FALSE)</f>
        <v>#N/A</v>
      </c>
    </row>
    <row r="830" spans="1:7" ht="15.6" hidden="1" thickTop="1" thickBot="1" x14ac:dyDescent="0.35">
      <c r="A830" s="154">
        <v>827</v>
      </c>
      <c r="B830" s="158" t="s">
        <v>1878</v>
      </c>
      <c r="C830" s="156" t="s">
        <v>1240</v>
      </c>
      <c r="D830" s="157">
        <v>1</v>
      </c>
      <c r="E830" s="144">
        <v>1621456</v>
      </c>
      <c r="F830" s="145">
        <v>1053946.3999999999</v>
      </c>
      <c r="G830" s="146" t="e">
        <f>+VLOOKUP(B830,PRESUPUESTO!$A$1:$M$626,12,FALSE)</f>
        <v>#N/A</v>
      </c>
    </row>
    <row r="831" spans="1:7" ht="15.6" hidden="1" thickTop="1" thickBot="1" x14ac:dyDescent="0.35">
      <c r="A831" s="154">
        <v>828</v>
      </c>
      <c r="B831" s="158" t="s">
        <v>1879</v>
      </c>
      <c r="C831" s="156" t="s">
        <v>1240</v>
      </c>
      <c r="D831" s="157">
        <v>1</v>
      </c>
      <c r="E831" s="144">
        <v>418416</v>
      </c>
      <c r="F831" s="145">
        <v>271970.40000000002</v>
      </c>
      <c r="G831" s="146" t="e">
        <f>+VLOOKUP(B831,PRESUPUESTO!$A$1:$M$626,12,FALSE)</f>
        <v>#N/A</v>
      </c>
    </row>
    <row r="832" spans="1:7" ht="15.6" hidden="1" thickTop="1" thickBot="1" x14ac:dyDescent="0.35">
      <c r="A832" s="154">
        <v>829</v>
      </c>
      <c r="B832" s="158" t="s">
        <v>1880</v>
      </c>
      <c r="C832" s="156" t="s">
        <v>1240</v>
      </c>
      <c r="D832" s="157">
        <v>1</v>
      </c>
      <c r="E832" s="144">
        <v>416440</v>
      </c>
      <c r="F832" s="145">
        <v>270686</v>
      </c>
      <c r="G832" s="146" t="e">
        <f>+VLOOKUP(B832,PRESUPUESTO!$A$1:$M$626,12,FALSE)</f>
        <v>#N/A</v>
      </c>
    </row>
    <row r="833" spans="1:7" ht="15.6" hidden="1" thickTop="1" thickBot="1" x14ac:dyDescent="0.35">
      <c r="A833" s="154">
        <v>830</v>
      </c>
      <c r="B833" s="158" t="s">
        <v>1851</v>
      </c>
      <c r="C833" s="156" t="s">
        <v>1240</v>
      </c>
      <c r="D833" s="157">
        <v>1</v>
      </c>
      <c r="E833" s="144">
        <v>145101</v>
      </c>
      <c r="F833" s="145">
        <v>94315.65</v>
      </c>
      <c r="G833" s="146" t="e">
        <f>+VLOOKUP(B833,PRESUPUESTO!$A$1:$M$626,12,FALSE)</f>
        <v>#N/A</v>
      </c>
    </row>
    <row r="834" spans="1:7" ht="15.6" hidden="1" thickTop="1" thickBot="1" x14ac:dyDescent="0.35">
      <c r="A834" s="154">
        <v>831</v>
      </c>
      <c r="B834" s="158" t="s">
        <v>1557</v>
      </c>
      <c r="C834" s="156" t="s">
        <v>1240</v>
      </c>
      <c r="D834" s="157">
        <v>1</v>
      </c>
      <c r="E834" s="144">
        <v>159263</v>
      </c>
      <c r="F834" s="145">
        <v>103520.95000000001</v>
      </c>
      <c r="G834" s="146" t="e">
        <f>+VLOOKUP(B834,PRESUPUESTO!$A$1:$M$626,12,FALSE)</f>
        <v>#N/A</v>
      </c>
    </row>
    <row r="835" spans="1:7" ht="15.6" hidden="1" thickTop="1" thickBot="1" x14ac:dyDescent="0.35">
      <c r="A835" s="154">
        <v>832</v>
      </c>
      <c r="B835" s="158" t="s">
        <v>1881</v>
      </c>
      <c r="C835" s="156" t="s">
        <v>1240</v>
      </c>
      <c r="D835" s="157">
        <v>1</v>
      </c>
      <c r="E835" s="144">
        <v>795041</v>
      </c>
      <c r="F835" s="145">
        <v>516776.65</v>
      </c>
      <c r="G835" s="146" t="e">
        <f>+VLOOKUP(B835,PRESUPUESTO!$A$1:$M$626,12,FALSE)</f>
        <v>#N/A</v>
      </c>
    </row>
    <row r="836" spans="1:7" ht="15.6" hidden="1" thickTop="1" thickBot="1" x14ac:dyDescent="0.35">
      <c r="A836" s="154">
        <v>833</v>
      </c>
      <c r="B836" s="158" t="s">
        <v>1882</v>
      </c>
      <c r="C836" s="156" t="s">
        <v>1240</v>
      </c>
      <c r="D836" s="157">
        <v>1</v>
      </c>
      <c r="E836" s="144">
        <v>710895</v>
      </c>
      <c r="F836" s="145">
        <v>462081.75</v>
      </c>
      <c r="G836" s="146" t="e">
        <f>+VLOOKUP(B836,PRESUPUESTO!$A$1:$M$626,12,FALSE)</f>
        <v>#N/A</v>
      </c>
    </row>
    <row r="837" spans="1:7" ht="15.6" hidden="1" thickTop="1" thickBot="1" x14ac:dyDescent="0.35">
      <c r="A837" s="154">
        <v>834</v>
      </c>
      <c r="B837" s="158" t="s">
        <v>1883</v>
      </c>
      <c r="C837" s="156" t="s">
        <v>1240</v>
      </c>
      <c r="D837" s="157">
        <v>1</v>
      </c>
      <c r="E837" s="144">
        <v>1047737</v>
      </c>
      <c r="F837" s="145">
        <v>681029.05</v>
      </c>
      <c r="G837" s="146" t="e">
        <f>+VLOOKUP(B837,PRESUPUESTO!$A$1:$M$626,12,FALSE)</f>
        <v>#N/A</v>
      </c>
    </row>
    <row r="838" spans="1:7" ht="15.6" hidden="1" thickTop="1" thickBot="1" x14ac:dyDescent="0.35">
      <c r="A838" s="154">
        <v>835</v>
      </c>
      <c r="B838" s="158" t="s">
        <v>1884</v>
      </c>
      <c r="C838" s="156" t="s">
        <v>1240</v>
      </c>
      <c r="D838" s="157">
        <v>1</v>
      </c>
      <c r="E838" s="144">
        <v>1021261</v>
      </c>
      <c r="F838" s="145">
        <v>663819.65</v>
      </c>
      <c r="G838" s="146" t="e">
        <f>+VLOOKUP(B838,PRESUPUESTO!$A$1:$M$626,12,FALSE)</f>
        <v>#N/A</v>
      </c>
    </row>
    <row r="839" spans="1:7" ht="15.6" hidden="1" thickTop="1" thickBot="1" x14ac:dyDescent="0.35">
      <c r="A839" s="154">
        <v>836</v>
      </c>
      <c r="B839" s="158" t="s">
        <v>1739</v>
      </c>
      <c r="C839" s="156" t="s">
        <v>1240</v>
      </c>
      <c r="D839" s="157">
        <v>1</v>
      </c>
      <c r="E839" s="144">
        <v>791293</v>
      </c>
      <c r="F839" s="145">
        <v>514340.45</v>
      </c>
      <c r="G839" s="146" t="e">
        <f>+VLOOKUP(B839,PRESUPUESTO!$A$1:$M$626,12,FALSE)</f>
        <v>#N/A</v>
      </c>
    </row>
    <row r="840" spans="1:7" ht="15.6" hidden="1" thickTop="1" thickBot="1" x14ac:dyDescent="0.35">
      <c r="A840" s="154">
        <v>837</v>
      </c>
      <c r="B840" s="158" t="s">
        <v>1740</v>
      </c>
      <c r="C840" s="156" t="s">
        <v>1240</v>
      </c>
      <c r="D840" s="157">
        <v>1</v>
      </c>
      <c r="E840" s="144">
        <v>162045</v>
      </c>
      <c r="F840" s="145">
        <v>105329.25</v>
      </c>
      <c r="G840" s="146" t="e">
        <f>+VLOOKUP(B840,PRESUPUESTO!$A$1:$M$626,12,FALSE)</f>
        <v>#N/A</v>
      </c>
    </row>
    <row r="841" spans="1:7" ht="15.6" hidden="1" thickTop="1" thickBot="1" x14ac:dyDescent="0.35">
      <c r="A841" s="154">
        <v>838</v>
      </c>
      <c r="B841" s="158" t="s">
        <v>1885</v>
      </c>
      <c r="C841" s="156" t="s">
        <v>1240</v>
      </c>
      <c r="D841" s="157">
        <v>1</v>
      </c>
      <c r="E841" s="144">
        <v>299542</v>
      </c>
      <c r="F841" s="145">
        <v>194702.3</v>
      </c>
      <c r="G841" s="146" t="e">
        <f>+VLOOKUP(B841,PRESUPUESTO!$A$1:$M$626,12,FALSE)</f>
        <v>#N/A</v>
      </c>
    </row>
    <row r="842" spans="1:7" ht="15.45" hidden="1" customHeight="1" thickTop="1" thickBot="1" x14ac:dyDescent="0.35">
      <c r="A842" s="151" t="s">
        <v>1886</v>
      </c>
      <c r="B842" s="152"/>
      <c r="C842" s="153"/>
      <c r="D842" s="153"/>
      <c r="E842" s="144"/>
      <c r="F842" s="145"/>
      <c r="G842" s="146" t="e">
        <f>+VLOOKUP(B842,PRESUPUESTO!$A$1:$M$626,12,FALSE)</f>
        <v>#N/A</v>
      </c>
    </row>
    <row r="843" spans="1:7" ht="15.6" hidden="1" thickTop="1" thickBot="1" x14ac:dyDescent="0.35">
      <c r="A843" s="163" t="s">
        <v>335</v>
      </c>
      <c r="B843" s="164" t="s">
        <v>45</v>
      </c>
      <c r="C843" s="165" t="s">
        <v>344</v>
      </c>
      <c r="D843" s="165" t="s">
        <v>337</v>
      </c>
      <c r="E843" s="144"/>
      <c r="F843" s="145"/>
      <c r="G843" s="146" t="str">
        <f>+VLOOKUP(B843,PRESUPUESTO!$A$1:$M$626,12,FALSE)</f>
        <v/>
      </c>
    </row>
    <row r="844" spans="1:7" ht="15.6" hidden="1" thickTop="1" thickBot="1" x14ac:dyDescent="0.35">
      <c r="A844" s="154">
        <v>839</v>
      </c>
      <c r="B844" s="158" t="s">
        <v>1278</v>
      </c>
      <c r="C844" s="156" t="s">
        <v>1240</v>
      </c>
      <c r="D844" s="157">
        <v>1</v>
      </c>
      <c r="E844" s="144">
        <v>1007495</v>
      </c>
      <c r="F844" s="145">
        <v>654871.75</v>
      </c>
      <c r="G844" s="146" t="e">
        <f>+VLOOKUP(B844,PRESUPUESTO!$A$1:$M$626,12,FALSE)</f>
        <v>#N/A</v>
      </c>
    </row>
    <row r="845" spans="1:7" ht="15.6" hidden="1" thickTop="1" thickBot="1" x14ac:dyDescent="0.35">
      <c r="A845" s="154">
        <v>840</v>
      </c>
      <c r="B845" s="158" t="s">
        <v>1756</v>
      </c>
      <c r="C845" s="156" t="s">
        <v>1240</v>
      </c>
      <c r="D845" s="157">
        <v>1</v>
      </c>
      <c r="E845" s="144">
        <v>522161</v>
      </c>
      <c r="F845" s="145">
        <v>339404.65</v>
      </c>
      <c r="G845" s="146" t="e">
        <f>+VLOOKUP(B845,PRESUPUESTO!$A$1:$M$626,12,FALSE)</f>
        <v>#N/A</v>
      </c>
    </row>
    <row r="846" spans="1:7" ht="15.6" hidden="1" thickTop="1" thickBot="1" x14ac:dyDescent="0.35">
      <c r="A846" s="154">
        <v>841</v>
      </c>
      <c r="B846" s="158" t="s">
        <v>1760</v>
      </c>
      <c r="C846" s="156" t="s">
        <v>1240</v>
      </c>
      <c r="D846" s="157">
        <v>1</v>
      </c>
      <c r="E846" s="144">
        <v>504384</v>
      </c>
      <c r="F846" s="145">
        <v>327849.59999999998</v>
      </c>
      <c r="G846" s="146" t="e">
        <f>+VLOOKUP(B846,PRESUPUESTO!$A$1:$M$626,12,FALSE)</f>
        <v>#N/A</v>
      </c>
    </row>
    <row r="847" spans="1:7" ht="15.6" hidden="1" thickTop="1" thickBot="1" x14ac:dyDescent="0.35">
      <c r="A847" s="154">
        <v>843</v>
      </c>
      <c r="B847" s="158" t="s">
        <v>1701</v>
      </c>
      <c r="C847" s="156" t="s">
        <v>1240</v>
      </c>
      <c r="D847" s="157">
        <v>1</v>
      </c>
      <c r="E847" s="144">
        <v>269615</v>
      </c>
      <c r="F847" s="145">
        <v>175249.75</v>
      </c>
      <c r="G847" s="146" t="e">
        <f>+VLOOKUP(B847,PRESUPUESTO!$A$1:$M$626,12,FALSE)</f>
        <v>#N/A</v>
      </c>
    </row>
    <row r="848" spans="1:7" ht="15.6" hidden="1" thickTop="1" thickBot="1" x14ac:dyDescent="0.35">
      <c r="A848" s="154">
        <v>844</v>
      </c>
      <c r="B848" s="158" t="s">
        <v>1822</v>
      </c>
      <c r="C848" s="156" t="s">
        <v>1240</v>
      </c>
      <c r="D848" s="157">
        <v>1</v>
      </c>
      <c r="E848" s="144">
        <v>576339</v>
      </c>
      <c r="F848" s="145">
        <v>374620.35</v>
      </c>
      <c r="G848" s="146" t="e">
        <f>+VLOOKUP(B848,PRESUPUESTO!$A$1:$M$626,12,FALSE)</f>
        <v>#N/A</v>
      </c>
    </row>
    <row r="849" spans="1:7" ht="15.6" hidden="1" thickTop="1" thickBot="1" x14ac:dyDescent="0.35">
      <c r="A849" s="154">
        <v>845</v>
      </c>
      <c r="B849" s="158" t="s">
        <v>1887</v>
      </c>
      <c r="C849" s="156" t="s">
        <v>1240</v>
      </c>
      <c r="D849" s="157">
        <v>1</v>
      </c>
      <c r="E849" s="144">
        <v>295252</v>
      </c>
      <c r="F849" s="145">
        <v>191913.8</v>
      </c>
      <c r="G849" s="146" t="e">
        <f>+VLOOKUP(B849,PRESUPUESTO!$A$1:$M$626,12,FALSE)</f>
        <v>#N/A</v>
      </c>
    </row>
    <row r="850" spans="1:7" ht="15.6" hidden="1" thickTop="1" thickBot="1" x14ac:dyDescent="0.35">
      <c r="A850" s="154">
        <v>846</v>
      </c>
      <c r="B850" s="158" t="s">
        <v>1888</v>
      </c>
      <c r="C850" s="156" t="s">
        <v>1240</v>
      </c>
      <c r="D850" s="157">
        <v>1</v>
      </c>
      <c r="E850" s="144">
        <v>515835</v>
      </c>
      <c r="F850" s="145">
        <v>335292.75</v>
      </c>
      <c r="G850" s="146" t="e">
        <f>+VLOOKUP(B850,PRESUPUESTO!$A$1:$M$626,12,FALSE)</f>
        <v>#N/A</v>
      </c>
    </row>
    <row r="851" spans="1:7" ht="15.6" hidden="1" thickTop="1" thickBot="1" x14ac:dyDescent="0.35">
      <c r="A851" s="154">
        <v>847</v>
      </c>
      <c r="B851" s="158" t="s">
        <v>1718</v>
      </c>
      <c r="C851" s="156" t="s">
        <v>1240</v>
      </c>
      <c r="D851" s="157">
        <v>1</v>
      </c>
      <c r="E851" s="144">
        <v>314932</v>
      </c>
      <c r="F851" s="145">
        <v>204705.8</v>
      </c>
      <c r="G851" s="146" t="e">
        <f>+VLOOKUP(B851,PRESUPUESTO!$A$1:$M$626,12,FALSE)</f>
        <v>#N/A</v>
      </c>
    </row>
    <row r="852" spans="1:7" ht="15.6" hidden="1" thickTop="1" thickBot="1" x14ac:dyDescent="0.35">
      <c r="A852" s="154">
        <v>848</v>
      </c>
      <c r="B852" s="158" t="s">
        <v>1005</v>
      </c>
      <c r="C852" s="156" t="s">
        <v>1240</v>
      </c>
      <c r="D852" s="157">
        <v>1</v>
      </c>
      <c r="E852" s="144">
        <v>463151</v>
      </c>
      <c r="F852" s="145">
        <v>301048.15000000002</v>
      </c>
      <c r="G852" s="146" t="e">
        <f>+VLOOKUP(B852,PRESUPUESTO!$A$1:$M$626,12,FALSE)</f>
        <v>#N/A</v>
      </c>
    </row>
    <row r="853" spans="1:7" ht="15.45" hidden="1" customHeight="1" thickTop="1" thickBot="1" x14ac:dyDescent="0.35">
      <c r="A853" s="148" t="s">
        <v>1889</v>
      </c>
      <c r="B853" s="149"/>
      <c r="C853" s="150"/>
      <c r="D853" s="150"/>
      <c r="E853" s="144"/>
      <c r="F853" s="145"/>
      <c r="G853" s="146" t="e">
        <f>+VLOOKUP(B853,PRESUPUESTO!$A$1:$M$626,12,FALSE)</f>
        <v>#N/A</v>
      </c>
    </row>
    <row r="854" spans="1:7" ht="15.6" hidden="1" thickTop="1" thickBot="1" x14ac:dyDescent="0.35">
      <c r="A854" s="137" t="s">
        <v>335</v>
      </c>
      <c r="B854" s="138" t="s">
        <v>45</v>
      </c>
      <c r="C854" s="139" t="s">
        <v>344</v>
      </c>
      <c r="D854" s="139" t="s">
        <v>337</v>
      </c>
      <c r="E854" s="144"/>
      <c r="F854" s="145"/>
      <c r="G854" s="146" t="str">
        <f>+VLOOKUP(B854,PRESUPUESTO!$A$1:$M$626,12,FALSE)</f>
        <v/>
      </c>
    </row>
    <row r="855" spans="1:7" ht="15.6" hidden="1" thickTop="1" thickBot="1" x14ac:dyDescent="0.35">
      <c r="A855" s="154">
        <v>849</v>
      </c>
      <c r="B855" s="142" t="s">
        <v>1615</v>
      </c>
      <c r="C855" s="156" t="s">
        <v>1240</v>
      </c>
      <c r="D855" s="157">
        <v>1</v>
      </c>
      <c r="E855" s="144">
        <v>402118</v>
      </c>
      <c r="F855" s="145">
        <v>261376.7</v>
      </c>
      <c r="G855" s="146" t="e">
        <f>+VLOOKUP(B855,PRESUPUESTO!$A$1:$M$626,12,FALSE)</f>
        <v>#N/A</v>
      </c>
    </row>
    <row r="856" spans="1:7" ht="15.6" hidden="1" thickTop="1" thickBot="1" x14ac:dyDescent="0.35">
      <c r="A856" s="154">
        <v>850</v>
      </c>
      <c r="B856" s="142" t="s">
        <v>1616</v>
      </c>
      <c r="C856" s="156" t="s">
        <v>1240</v>
      </c>
      <c r="D856" s="157">
        <v>1</v>
      </c>
      <c r="E856" s="144">
        <v>502292</v>
      </c>
      <c r="F856" s="145">
        <v>326489.80000000005</v>
      </c>
      <c r="G856" s="146" t="e">
        <f>+VLOOKUP(B856,PRESUPUESTO!$A$1:$M$626,12,FALSE)</f>
        <v>#N/A</v>
      </c>
    </row>
    <row r="857" spans="1:7" ht="15.6" hidden="1" thickTop="1" thickBot="1" x14ac:dyDescent="0.35">
      <c r="A857" s="154">
        <v>851</v>
      </c>
      <c r="B857" s="142" t="s">
        <v>1617</v>
      </c>
      <c r="C857" s="156" t="s">
        <v>1240</v>
      </c>
      <c r="D857" s="157">
        <v>1</v>
      </c>
      <c r="E857" s="144">
        <v>474289</v>
      </c>
      <c r="F857" s="145">
        <v>308287.84999999998</v>
      </c>
      <c r="G857" s="146" t="e">
        <f>+VLOOKUP(B857,PRESUPUESTO!$A$1:$M$626,12,FALSE)</f>
        <v>#N/A</v>
      </c>
    </row>
    <row r="858" spans="1:7" ht="15.6" hidden="1" thickTop="1" thickBot="1" x14ac:dyDescent="0.35">
      <c r="A858" s="154">
        <v>852</v>
      </c>
      <c r="B858" s="142" t="s">
        <v>1618</v>
      </c>
      <c r="C858" s="156" t="s">
        <v>604</v>
      </c>
      <c r="D858" s="157">
        <v>1</v>
      </c>
      <c r="E858" s="144">
        <v>385123</v>
      </c>
      <c r="F858" s="145">
        <v>250329.95</v>
      </c>
      <c r="G858" s="146" t="e">
        <f>+VLOOKUP(B858,PRESUPUESTO!$A$1:$M$626,12,FALSE)</f>
        <v>#N/A</v>
      </c>
    </row>
    <row r="859" spans="1:7" ht="15.6" hidden="1" thickTop="1" thickBot="1" x14ac:dyDescent="0.35">
      <c r="A859" s="154">
        <v>853</v>
      </c>
      <c r="B859" s="142" t="s">
        <v>1619</v>
      </c>
      <c r="C859" s="156" t="s">
        <v>604</v>
      </c>
      <c r="D859" s="157">
        <v>1</v>
      </c>
      <c r="E859" s="144">
        <v>361728</v>
      </c>
      <c r="F859" s="145">
        <v>235123.20000000001</v>
      </c>
      <c r="G859" s="146" t="e">
        <f>+VLOOKUP(B859,PRESUPUESTO!$A$1:$M$626,12,FALSE)</f>
        <v>#N/A</v>
      </c>
    </row>
    <row r="860" spans="1:7" ht="15.6" hidden="1" thickTop="1" thickBot="1" x14ac:dyDescent="0.35">
      <c r="A860" s="154">
        <v>854</v>
      </c>
      <c r="B860" s="142" t="s">
        <v>1620</v>
      </c>
      <c r="C860" s="156" t="s">
        <v>604</v>
      </c>
      <c r="D860" s="157">
        <v>1</v>
      </c>
      <c r="E860" s="144">
        <v>431408</v>
      </c>
      <c r="F860" s="145">
        <v>280415.2</v>
      </c>
      <c r="G860" s="146" t="e">
        <f>+VLOOKUP(B860,PRESUPUESTO!$A$1:$M$626,12,FALSE)</f>
        <v>#N/A</v>
      </c>
    </row>
    <row r="861" spans="1:7" ht="15.6" hidden="1" thickTop="1" thickBot="1" x14ac:dyDescent="0.35">
      <c r="A861" s="154">
        <v>855</v>
      </c>
      <c r="B861" s="142" t="s">
        <v>1621</v>
      </c>
      <c r="C861" s="156" t="s">
        <v>604</v>
      </c>
      <c r="D861" s="157">
        <v>1</v>
      </c>
      <c r="E861" s="144">
        <v>412453</v>
      </c>
      <c r="F861" s="145">
        <v>268094.45</v>
      </c>
      <c r="G861" s="146" t="e">
        <f>+VLOOKUP(B861,PRESUPUESTO!$A$1:$M$626,12,FALSE)</f>
        <v>#N/A</v>
      </c>
    </row>
    <row r="862" spans="1:7" ht="15.6" hidden="1" thickTop="1" thickBot="1" x14ac:dyDescent="0.35">
      <c r="A862" s="154">
        <v>856</v>
      </c>
      <c r="B862" s="142" t="s">
        <v>1622</v>
      </c>
      <c r="C862" s="156" t="s">
        <v>604</v>
      </c>
      <c r="D862" s="157">
        <v>1</v>
      </c>
      <c r="E862" s="144">
        <v>494517</v>
      </c>
      <c r="F862" s="145">
        <v>321436.05000000005</v>
      </c>
      <c r="G862" s="146" t="e">
        <f>+VLOOKUP(B862,PRESUPUESTO!$A$1:$M$626,12,FALSE)</f>
        <v>#N/A</v>
      </c>
    </row>
    <row r="863" spans="1:7" ht="15.6" hidden="1" thickTop="1" thickBot="1" x14ac:dyDescent="0.35">
      <c r="A863" s="154">
        <v>857</v>
      </c>
      <c r="B863" s="142" t="s">
        <v>1648</v>
      </c>
      <c r="C863" s="156" t="s">
        <v>604</v>
      </c>
      <c r="D863" s="157">
        <v>1</v>
      </c>
      <c r="E863" s="144">
        <v>275703</v>
      </c>
      <c r="F863" s="145">
        <v>179206.95</v>
      </c>
      <c r="G863" s="146" t="e">
        <f>+VLOOKUP(B863,PRESUPUESTO!$A$1:$M$626,12,FALSE)</f>
        <v>#N/A</v>
      </c>
    </row>
    <row r="864" spans="1:7" ht="15.6" hidden="1" thickTop="1" thickBot="1" x14ac:dyDescent="0.35">
      <c r="A864" s="154">
        <v>858</v>
      </c>
      <c r="B864" s="142" t="s">
        <v>1625</v>
      </c>
      <c r="C864" s="156" t="s">
        <v>1240</v>
      </c>
      <c r="D864" s="157">
        <v>1</v>
      </c>
      <c r="E864" s="144">
        <v>927036</v>
      </c>
      <c r="F864" s="145">
        <v>602573.4</v>
      </c>
      <c r="G864" s="146" t="e">
        <f>+VLOOKUP(B864,PRESUPUESTO!$A$1:$M$626,12,FALSE)</f>
        <v>#N/A</v>
      </c>
    </row>
    <row r="865" spans="1:7" ht="15.6" hidden="1" thickTop="1" thickBot="1" x14ac:dyDescent="0.35">
      <c r="A865" s="154">
        <v>859</v>
      </c>
      <c r="B865" s="142" t="s">
        <v>1626</v>
      </c>
      <c r="C865" s="156" t="s">
        <v>1240</v>
      </c>
      <c r="D865" s="157">
        <v>1</v>
      </c>
      <c r="E865" s="144">
        <v>751802</v>
      </c>
      <c r="F865" s="145">
        <v>488671.3</v>
      </c>
      <c r="G865" s="146" t="e">
        <f>+VLOOKUP(B865,PRESUPUESTO!$A$1:$M$626,12,FALSE)</f>
        <v>#N/A</v>
      </c>
    </row>
    <row r="866" spans="1:7" ht="15.6" hidden="1" thickTop="1" thickBot="1" x14ac:dyDescent="0.35">
      <c r="A866" s="154">
        <v>861</v>
      </c>
      <c r="B866" s="142" t="s">
        <v>382</v>
      </c>
      <c r="C866" s="156" t="s">
        <v>1240</v>
      </c>
      <c r="D866" s="157">
        <v>1</v>
      </c>
      <c r="E866" s="144">
        <v>709608</v>
      </c>
      <c r="F866" s="145">
        <v>461245.2</v>
      </c>
      <c r="G866" s="146" t="e">
        <f>+VLOOKUP(B866,PRESUPUESTO!$A$1:$M$626,12,FALSE)</f>
        <v>#N/A</v>
      </c>
    </row>
    <row r="867" spans="1:7" ht="15.6" hidden="1" thickTop="1" thickBot="1" x14ac:dyDescent="0.35">
      <c r="A867" s="154">
        <v>862</v>
      </c>
      <c r="B867" s="142" t="s">
        <v>1627</v>
      </c>
      <c r="C867" s="156" t="s">
        <v>1240</v>
      </c>
      <c r="D867" s="157">
        <v>1</v>
      </c>
      <c r="E867" s="144">
        <v>858165</v>
      </c>
      <c r="F867" s="145">
        <v>557807.25</v>
      </c>
      <c r="G867" s="146" t="e">
        <f>+VLOOKUP(B867,PRESUPUESTO!$A$1:$M$626,12,FALSE)</f>
        <v>#N/A</v>
      </c>
    </row>
    <row r="868" spans="1:7" ht="15.45" hidden="1" customHeight="1" thickTop="1" thickBot="1" x14ac:dyDescent="0.35">
      <c r="A868" s="151" t="s">
        <v>1890</v>
      </c>
      <c r="B868" s="152"/>
      <c r="C868" s="153"/>
      <c r="D868" s="153"/>
      <c r="E868" s="144"/>
      <c r="F868" s="145"/>
      <c r="G868" s="146" t="e">
        <f>+VLOOKUP(B868,PRESUPUESTO!$A$1:$M$626,12,FALSE)</f>
        <v>#N/A</v>
      </c>
    </row>
    <row r="869" spans="1:7" ht="15.6" hidden="1" thickTop="1" thickBot="1" x14ac:dyDescent="0.35">
      <c r="A869" s="137" t="s">
        <v>335</v>
      </c>
      <c r="B869" s="138" t="s">
        <v>45</v>
      </c>
      <c r="C869" s="139" t="s">
        <v>344</v>
      </c>
      <c r="D869" s="139" t="s">
        <v>337</v>
      </c>
      <c r="E869" s="144"/>
      <c r="F869" s="145"/>
      <c r="G869" s="146" t="str">
        <f>+VLOOKUP(B869,PRESUPUESTO!$A$1:$M$626,12,FALSE)</f>
        <v/>
      </c>
    </row>
    <row r="870" spans="1:7" ht="15.6" hidden="1" thickTop="1" thickBot="1" x14ac:dyDescent="0.35">
      <c r="A870" s="154">
        <v>863</v>
      </c>
      <c r="B870" s="158" t="s">
        <v>841</v>
      </c>
      <c r="C870" s="156" t="s">
        <v>1240</v>
      </c>
      <c r="D870" s="157">
        <v>1</v>
      </c>
      <c r="E870" s="144">
        <v>2255381</v>
      </c>
      <c r="F870" s="145">
        <v>1465997.65</v>
      </c>
      <c r="G870" s="146" t="e">
        <f>+VLOOKUP(B870,PRESUPUESTO!$A$1:$M$626,12,FALSE)</f>
        <v>#N/A</v>
      </c>
    </row>
    <row r="871" spans="1:7" ht="15.6" hidden="1" thickTop="1" thickBot="1" x14ac:dyDescent="0.35">
      <c r="A871" s="154">
        <v>864</v>
      </c>
      <c r="B871" s="158" t="s">
        <v>1891</v>
      </c>
      <c r="C871" s="156" t="s">
        <v>1240</v>
      </c>
      <c r="D871" s="157">
        <v>1</v>
      </c>
      <c r="E871" s="144">
        <v>593229</v>
      </c>
      <c r="F871" s="145">
        <v>385598.85</v>
      </c>
      <c r="G871" s="146" t="e">
        <f>+VLOOKUP(B871,PRESUPUESTO!$A$1:$M$626,12,FALSE)</f>
        <v>#N/A</v>
      </c>
    </row>
    <row r="872" spans="1:7" ht="15.6" hidden="1" thickTop="1" thickBot="1" x14ac:dyDescent="0.35">
      <c r="A872" s="154">
        <v>865</v>
      </c>
      <c r="B872" s="158" t="s">
        <v>1892</v>
      </c>
      <c r="C872" s="156" t="s">
        <v>1240</v>
      </c>
      <c r="D872" s="157">
        <v>1</v>
      </c>
      <c r="E872" s="144">
        <v>767684</v>
      </c>
      <c r="F872" s="145">
        <v>498994.60000000003</v>
      </c>
      <c r="G872" s="146" t="e">
        <f>+VLOOKUP(B872,PRESUPUESTO!$A$1:$M$626,12,FALSE)</f>
        <v>#N/A</v>
      </c>
    </row>
    <row r="873" spans="1:7" ht="15.6" hidden="1" thickTop="1" thickBot="1" x14ac:dyDescent="0.35">
      <c r="A873" s="154">
        <v>866</v>
      </c>
      <c r="B873" s="166" t="s">
        <v>1893</v>
      </c>
      <c r="C873" s="156" t="s">
        <v>1240</v>
      </c>
      <c r="D873" s="157">
        <v>1</v>
      </c>
      <c r="E873" s="144">
        <v>475924</v>
      </c>
      <c r="F873" s="145">
        <v>309350.59999999998</v>
      </c>
      <c r="G873" s="146" t="e">
        <f>+VLOOKUP(B873,PRESUPUESTO!$A$1:$M$626,12,FALSE)</f>
        <v>#N/A</v>
      </c>
    </row>
    <row r="874" spans="1:7" ht="15.6" hidden="1" thickTop="1" thickBot="1" x14ac:dyDescent="0.35">
      <c r="A874" s="154">
        <v>867</v>
      </c>
      <c r="B874" s="158" t="s">
        <v>1894</v>
      </c>
      <c r="C874" s="156" t="s">
        <v>1240</v>
      </c>
      <c r="D874" s="157">
        <v>1</v>
      </c>
      <c r="E874" s="144">
        <v>1023</v>
      </c>
      <c r="F874" s="145">
        <v>664.95</v>
      </c>
      <c r="G874" s="146" t="e">
        <f>+VLOOKUP(B874,PRESUPUESTO!$A$1:$M$626,12,FALSE)</f>
        <v>#N/A</v>
      </c>
    </row>
    <row r="875" spans="1:7" ht="15.6" hidden="1" thickTop="1" thickBot="1" x14ac:dyDescent="0.35">
      <c r="A875" s="154">
        <v>868</v>
      </c>
      <c r="B875" s="158" t="s">
        <v>1895</v>
      </c>
      <c r="C875" s="156" t="s">
        <v>1240</v>
      </c>
      <c r="D875" s="157">
        <v>1</v>
      </c>
      <c r="E875" s="144">
        <v>51509</v>
      </c>
      <c r="F875" s="145">
        <v>33480.850000000006</v>
      </c>
      <c r="G875" s="146" t="e">
        <f>+VLOOKUP(B875,PRESUPUESTO!$A$1:$M$626,12,FALSE)</f>
        <v>#N/A</v>
      </c>
    </row>
    <row r="876" spans="1:7" ht="15.6" hidden="1" thickTop="1" thickBot="1" x14ac:dyDescent="0.35">
      <c r="A876" s="154">
        <v>869</v>
      </c>
      <c r="B876" s="158" t="s">
        <v>1896</v>
      </c>
      <c r="C876" s="156" t="s">
        <v>1240</v>
      </c>
      <c r="D876" s="157">
        <v>1</v>
      </c>
      <c r="E876" s="144">
        <v>936122</v>
      </c>
      <c r="F876" s="145">
        <v>608479.30000000005</v>
      </c>
      <c r="G876" s="146" t="e">
        <f>+VLOOKUP(B876,PRESUPUESTO!$A$1:$M$626,12,FALSE)</f>
        <v>#N/A</v>
      </c>
    </row>
    <row r="877" spans="1:7" ht="15.6" hidden="1" thickTop="1" thickBot="1" x14ac:dyDescent="0.35">
      <c r="A877" s="154">
        <v>870</v>
      </c>
      <c r="B877" s="158" t="s">
        <v>1897</v>
      </c>
      <c r="C877" s="156" t="s">
        <v>1240</v>
      </c>
      <c r="D877" s="157">
        <v>1</v>
      </c>
      <c r="E877" s="144">
        <v>1591178</v>
      </c>
      <c r="F877" s="145">
        <v>1034265.7000000001</v>
      </c>
      <c r="G877" s="146" t="e">
        <f>+VLOOKUP(B877,PRESUPUESTO!$A$1:$M$626,12,FALSE)</f>
        <v>#N/A</v>
      </c>
    </row>
    <row r="878" spans="1:7" ht="15.6" hidden="1" thickTop="1" thickBot="1" x14ac:dyDescent="0.35">
      <c r="A878" s="154">
        <v>871</v>
      </c>
      <c r="B878" s="158" t="s">
        <v>1681</v>
      </c>
      <c r="C878" s="156" t="s">
        <v>1240</v>
      </c>
      <c r="D878" s="157">
        <v>1</v>
      </c>
      <c r="E878" s="144">
        <v>376065</v>
      </c>
      <c r="F878" s="145">
        <v>244442.25</v>
      </c>
      <c r="G878" s="146" t="e">
        <f>+VLOOKUP(B878,PRESUPUESTO!$A$1:$M$626,12,FALSE)</f>
        <v>#N/A</v>
      </c>
    </row>
    <row r="879" spans="1:7" ht="15.6" hidden="1" thickTop="1" thickBot="1" x14ac:dyDescent="0.35">
      <c r="A879" s="154">
        <v>872</v>
      </c>
      <c r="B879" s="158" t="s">
        <v>1898</v>
      </c>
      <c r="C879" s="156" t="s">
        <v>1240</v>
      </c>
      <c r="D879" s="157">
        <v>1</v>
      </c>
      <c r="E879" s="144">
        <v>975683</v>
      </c>
      <c r="F879" s="145">
        <v>634193.94999999995</v>
      </c>
      <c r="G879" s="146" t="e">
        <f>+VLOOKUP(B879,PRESUPUESTO!$A$1:$M$626,12,FALSE)</f>
        <v>#N/A</v>
      </c>
    </row>
    <row r="880" spans="1:7" ht="15.6" hidden="1" thickTop="1" thickBot="1" x14ac:dyDescent="0.35">
      <c r="A880" s="154">
        <v>873</v>
      </c>
      <c r="B880" s="166" t="s">
        <v>1899</v>
      </c>
      <c r="C880" s="156" t="s">
        <v>1240</v>
      </c>
      <c r="D880" s="157">
        <v>1</v>
      </c>
      <c r="E880" s="144">
        <v>641984</v>
      </c>
      <c r="F880" s="145">
        <v>417289.6</v>
      </c>
      <c r="G880" s="146" t="e">
        <f>+VLOOKUP(B880,PRESUPUESTO!$A$1:$M$626,12,FALSE)</f>
        <v>#N/A</v>
      </c>
    </row>
    <row r="881" spans="1:7" ht="15.6" hidden="1" thickTop="1" thickBot="1" x14ac:dyDescent="0.35">
      <c r="A881" s="154">
        <v>874</v>
      </c>
      <c r="B881" s="166" t="s">
        <v>1900</v>
      </c>
      <c r="C881" s="156" t="s">
        <v>1240</v>
      </c>
      <c r="D881" s="157">
        <v>1</v>
      </c>
      <c r="E881" s="144">
        <v>1125720</v>
      </c>
      <c r="F881" s="145">
        <v>731718</v>
      </c>
      <c r="G881" s="146" t="e">
        <f>+VLOOKUP(B881,PRESUPUESTO!$A$1:$M$626,12,FALSE)</f>
        <v>#N/A</v>
      </c>
    </row>
    <row r="882" spans="1:7" ht="15.6" hidden="1" thickTop="1" thickBot="1" x14ac:dyDescent="0.35">
      <c r="A882" s="154">
        <v>875</v>
      </c>
      <c r="B882" s="158" t="s">
        <v>1901</v>
      </c>
      <c r="C882" s="156" t="s">
        <v>1240</v>
      </c>
      <c r="D882" s="157">
        <v>1</v>
      </c>
      <c r="E882" s="144">
        <v>871747</v>
      </c>
      <c r="F882" s="145">
        <v>566635.55000000005</v>
      </c>
      <c r="G882" s="146" t="e">
        <f>+VLOOKUP(B882,PRESUPUESTO!$A$1:$M$626,12,FALSE)</f>
        <v>#N/A</v>
      </c>
    </row>
    <row r="883" spans="1:7" ht="15.6" hidden="1" thickTop="1" thickBot="1" x14ac:dyDescent="0.35">
      <c r="A883" s="154">
        <v>876</v>
      </c>
      <c r="B883" s="166" t="s">
        <v>1902</v>
      </c>
      <c r="C883" s="156" t="s">
        <v>1240</v>
      </c>
      <c r="D883" s="157">
        <v>1</v>
      </c>
      <c r="E883" s="144">
        <v>732811</v>
      </c>
      <c r="F883" s="145">
        <v>476327.15</v>
      </c>
      <c r="G883" s="146" t="e">
        <f>+VLOOKUP(B883,PRESUPUESTO!$A$1:$M$626,12,FALSE)</f>
        <v>#N/A</v>
      </c>
    </row>
    <row r="884" spans="1:7" ht="15.6" hidden="1" thickTop="1" thickBot="1" x14ac:dyDescent="0.35">
      <c r="A884" s="154">
        <v>877</v>
      </c>
      <c r="B884" s="158" t="s">
        <v>1903</v>
      </c>
      <c r="C884" s="156" t="s">
        <v>1240</v>
      </c>
      <c r="D884" s="157">
        <v>1</v>
      </c>
      <c r="E884" s="144">
        <v>7015369</v>
      </c>
      <c r="F884" s="145">
        <v>4559989.8499999996</v>
      </c>
      <c r="G884" s="146" t="e">
        <f>+VLOOKUP(B884,PRESUPUESTO!$A$1:$M$626,12,FALSE)</f>
        <v>#N/A</v>
      </c>
    </row>
    <row r="885" spans="1:7" ht="15.6" hidden="1" thickTop="1" thickBot="1" x14ac:dyDescent="0.35">
      <c r="A885" s="154">
        <v>878</v>
      </c>
      <c r="B885" s="158" t="s">
        <v>1904</v>
      </c>
      <c r="C885" s="156" t="s">
        <v>1240</v>
      </c>
      <c r="D885" s="157">
        <v>1</v>
      </c>
      <c r="E885" s="144">
        <v>1082556</v>
      </c>
      <c r="F885" s="145">
        <v>703661.4</v>
      </c>
      <c r="G885" s="146" t="e">
        <f>+VLOOKUP(B885,PRESUPUESTO!$A$1:$M$626,12,FALSE)</f>
        <v>#N/A</v>
      </c>
    </row>
    <row r="886" spans="1:7" ht="15.6" hidden="1" thickTop="1" thickBot="1" x14ac:dyDescent="0.35">
      <c r="A886" s="154">
        <v>879</v>
      </c>
      <c r="B886" s="158" t="s">
        <v>1905</v>
      </c>
      <c r="C886" s="156" t="s">
        <v>1240</v>
      </c>
      <c r="D886" s="157">
        <v>1</v>
      </c>
      <c r="E886" s="144">
        <v>199586</v>
      </c>
      <c r="F886" s="145">
        <v>129730.90000000001</v>
      </c>
      <c r="G886" s="146" t="e">
        <f>+VLOOKUP(B886,PRESUPUESTO!$A$1:$M$626,12,FALSE)</f>
        <v>#N/A</v>
      </c>
    </row>
    <row r="887" spans="1:7" ht="15.6" hidden="1" thickTop="1" thickBot="1" x14ac:dyDescent="0.35">
      <c r="A887" s="154">
        <v>880</v>
      </c>
      <c r="B887" s="158" t="s">
        <v>1906</v>
      </c>
      <c r="C887" s="156" t="s">
        <v>1240</v>
      </c>
      <c r="D887" s="157">
        <v>1</v>
      </c>
      <c r="E887" s="144">
        <v>714344</v>
      </c>
      <c r="F887" s="145">
        <v>464323.6</v>
      </c>
      <c r="G887" s="146" t="e">
        <f>+VLOOKUP(B887,PRESUPUESTO!$A$1:$M$626,12,FALSE)</f>
        <v>#N/A</v>
      </c>
    </row>
    <row r="888" spans="1:7" ht="15.6" hidden="1" thickTop="1" thickBot="1" x14ac:dyDescent="0.35">
      <c r="A888" s="154">
        <v>881</v>
      </c>
      <c r="B888" s="166" t="s">
        <v>1907</v>
      </c>
      <c r="C888" s="156" t="s">
        <v>1240</v>
      </c>
      <c r="D888" s="157">
        <v>1</v>
      </c>
      <c r="E888" s="144">
        <v>701446</v>
      </c>
      <c r="F888" s="145">
        <v>455939.9</v>
      </c>
      <c r="G888" s="146" t="e">
        <f>+VLOOKUP(B888,PRESUPUESTO!$A$1:$M$626,12,FALSE)</f>
        <v>#N/A</v>
      </c>
    </row>
    <row r="889" spans="1:7" ht="15.6" hidden="1" thickTop="1" thickBot="1" x14ac:dyDescent="0.35">
      <c r="A889" s="154">
        <v>882</v>
      </c>
      <c r="B889" s="158" t="s">
        <v>1908</v>
      </c>
      <c r="C889" s="156" t="s">
        <v>1240</v>
      </c>
      <c r="D889" s="157">
        <v>1</v>
      </c>
      <c r="E889" s="144">
        <v>1174528</v>
      </c>
      <c r="F889" s="145">
        <v>763443.19999999995</v>
      </c>
      <c r="G889" s="146" t="e">
        <f>+VLOOKUP(B889,PRESUPUESTO!$A$1:$M$626,12,FALSE)</f>
        <v>#N/A</v>
      </c>
    </row>
    <row r="890" spans="1:7" ht="15.6" hidden="1" thickTop="1" thickBot="1" x14ac:dyDescent="0.35">
      <c r="A890" s="154">
        <v>883</v>
      </c>
      <c r="B890" s="166" t="s">
        <v>1909</v>
      </c>
      <c r="C890" s="156" t="s">
        <v>1240</v>
      </c>
      <c r="D890" s="157">
        <v>1</v>
      </c>
      <c r="E890" s="144">
        <v>977911</v>
      </c>
      <c r="F890" s="145">
        <v>635642.15</v>
      </c>
      <c r="G890" s="146" t="e">
        <f>+VLOOKUP(B890,PRESUPUESTO!$A$1:$M$626,12,FALSE)</f>
        <v>#N/A</v>
      </c>
    </row>
    <row r="891" spans="1:7" ht="15.6" hidden="1" thickTop="1" thickBot="1" x14ac:dyDescent="0.35">
      <c r="A891" s="154">
        <v>884</v>
      </c>
      <c r="B891" s="166" t="s">
        <v>1910</v>
      </c>
      <c r="C891" s="156" t="s">
        <v>1240</v>
      </c>
      <c r="D891" s="157">
        <v>1</v>
      </c>
      <c r="E891" s="144">
        <v>1331442</v>
      </c>
      <c r="F891" s="145">
        <v>865437.3</v>
      </c>
      <c r="G891" s="146" t="e">
        <f>+VLOOKUP(B891,PRESUPUESTO!$A$1:$M$626,12,FALSE)</f>
        <v>#N/A</v>
      </c>
    </row>
    <row r="892" spans="1:7" ht="15.6" hidden="1" thickTop="1" thickBot="1" x14ac:dyDescent="0.35">
      <c r="A892" s="154">
        <v>885</v>
      </c>
      <c r="B892" s="166" t="s">
        <v>1911</v>
      </c>
      <c r="C892" s="156" t="s">
        <v>1240</v>
      </c>
      <c r="D892" s="157">
        <v>1</v>
      </c>
      <c r="E892" s="144">
        <v>5790240</v>
      </c>
      <c r="F892" s="145">
        <v>3763656</v>
      </c>
      <c r="G892" s="146" t="e">
        <f>+VLOOKUP(B892,PRESUPUESTO!$A$1:$M$626,12,FALSE)</f>
        <v>#N/A</v>
      </c>
    </row>
    <row r="893" spans="1:7" ht="15.6" hidden="1" thickTop="1" thickBot="1" x14ac:dyDescent="0.35">
      <c r="A893" s="154">
        <v>886</v>
      </c>
      <c r="B893" s="166" t="s">
        <v>1912</v>
      </c>
      <c r="C893" s="156" t="s">
        <v>1240</v>
      </c>
      <c r="D893" s="157">
        <v>1</v>
      </c>
      <c r="E893" s="144">
        <v>10673915</v>
      </c>
      <c r="F893" s="145">
        <v>6938044.75</v>
      </c>
      <c r="G893" s="146" t="e">
        <f>+VLOOKUP(B893,PRESUPUESTO!$A$1:$M$626,12,FALSE)</f>
        <v>#N/A</v>
      </c>
    </row>
    <row r="894" spans="1:7" ht="15.6" hidden="1" thickTop="1" thickBot="1" x14ac:dyDescent="0.35">
      <c r="A894" s="154">
        <v>887</v>
      </c>
      <c r="B894" s="158" t="s">
        <v>1913</v>
      </c>
      <c r="C894" s="156" t="s">
        <v>1240</v>
      </c>
      <c r="D894" s="157">
        <v>1</v>
      </c>
      <c r="E894" s="144">
        <v>580911</v>
      </c>
      <c r="F894" s="145">
        <v>377592.15</v>
      </c>
      <c r="G894" s="146" t="e">
        <f>+VLOOKUP(B894,PRESUPUESTO!$A$1:$M$626,12,FALSE)</f>
        <v>#N/A</v>
      </c>
    </row>
    <row r="895" spans="1:7" ht="15.6" hidden="1" thickTop="1" thickBot="1" x14ac:dyDescent="0.35">
      <c r="A895" s="154">
        <v>888</v>
      </c>
      <c r="B895" s="158" t="s">
        <v>1914</v>
      </c>
      <c r="C895" s="156" t="s">
        <v>1240</v>
      </c>
      <c r="D895" s="157">
        <v>1</v>
      </c>
      <c r="E895" s="144">
        <v>492875</v>
      </c>
      <c r="F895" s="145">
        <v>320368.75</v>
      </c>
      <c r="G895" s="146" t="e">
        <f>+VLOOKUP(B895,PRESUPUESTO!$A$1:$M$626,12,FALSE)</f>
        <v>#N/A</v>
      </c>
    </row>
    <row r="896" spans="1:7" ht="15.6" hidden="1" thickTop="1" thickBot="1" x14ac:dyDescent="0.35">
      <c r="A896" s="154">
        <v>889</v>
      </c>
      <c r="B896" s="158" t="s">
        <v>1915</v>
      </c>
      <c r="C896" s="156" t="s">
        <v>1240</v>
      </c>
      <c r="D896" s="157">
        <v>1</v>
      </c>
      <c r="E896" s="144">
        <v>3336989</v>
      </c>
      <c r="F896" s="145">
        <v>2169042.85</v>
      </c>
      <c r="G896" s="146" t="e">
        <f>+VLOOKUP(B896,PRESUPUESTO!$A$1:$M$626,12,FALSE)</f>
        <v>#N/A</v>
      </c>
    </row>
    <row r="897" spans="1:7" ht="15.6" hidden="1" thickTop="1" thickBot="1" x14ac:dyDescent="0.35">
      <c r="A897" s="154">
        <v>890</v>
      </c>
      <c r="B897" s="158" t="s">
        <v>1693</v>
      </c>
      <c r="C897" s="156" t="s">
        <v>1240</v>
      </c>
      <c r="D897" s="157">
        <v>1</v>
      </c>
      <c r="E897" s="144">
        <v>272481</v>
      </c>
      <c r="F897" s="145">
        <v>177112.65000000002</v>
      </c>
      <c r="G897" s="146" t="e">
        <f>+VLOOKUP(B897,PRESUPUESTO!$A$1:$M$626,12,FALSE)</f>
        <v>#N/A</v>
      </c>
    </row>
    <row r="898" spans="1:7" ht="15.6" hidden="1" thickTop="1" thickBot="1" x14ac:dyDescent="0.35">
      <c r="A898" s="154">
        <v>891</v>
      </c>
      <c r="B898" s="158" t="s">
        <v>1916</v>
      </c>
      <c r="C898" s="156" t="s">
        <v>1240</v>
      </c>
      <c r="D898" s="157">
        <v>1</v>
      </c>
      <c r="E898" s="144">
        <v>268121</v>
      </c>
      <c r="F898" s="145">
        <v>174278.65000000002</v>
      </c>
      <c r="G898" s="146" t="e">
        <f>+VLOOKUP(B898,PRESUPUESTO!$A$1:$M$626,12,FALSE)</f>
        <v>#N/A</v>
      </c>
    </row>
    <row r="899" spans="1:7" ht="15.6" hidden="1" thickTop="1" thickBot="1" x14ac:dyDescent="0.35">
      <c r="A899" s="154">
        <v>892</v>
      </c>
      <c r="B899" s="166" t="s">
        <v>1917</v>
      </c>
      <c r="C899" s="156" t="s">
        <v>1240</v>
      </c>
      <c r="D899" s="157">
        <v>1</v>
      </c>
      <c r="E899" s="144">
        <v>2050058</v>
      </c>
      <c r="F899" s="145">
        <v>1332537.7000000002</v>
      </c>
      <c r="G899" s="146" t="e">
        <f>+VLOOKUP(B899,PRESUPUESTO!$A$1:$M$626,12,FALSE)</f>
        <v>#N/A</v>
      </c>
    </row>
    <row r="900" spans="1:7" ht="15.6" hidden="1" thickTop="1" thickBot="1" x14ac:dyDescent="0.35">
      <c r="A900" s="154">
        <v>893</v>
      </c>
      <c r="B900" s="158" t="s">
        <v>1337</v>
      </c>
      <c r="C900" s="156" t="s">
        <v>1240</v>
      </c>
      <c r="D900" s="157">
        <v>1</v>
      </c>
      <c r="E900" s="144">
        <v>572721</v>
      </c>
      <c r="F900" s="145">
        <v>372268.65</v>
      </c>
      <c r="G900" s="146" t="e">
        <f>+VLOOKUP(B900,PRESUPUESTO!$A$1:$M$626,12,FALSE)</f>
        <v>#N/A</v>
      </c>
    </row>
    <row r="901" spans="1:7" ht="15.6" hidden="1" thickTop="1" thickBot="1" x14ac:dyDescent="0.35">
      <c r="A901" s="154">
        <v>894</v>
      </c>
      <c r="B901" s="158" t="s">
        <v>1918</v>
      </c>
      <c r="C901" s="156" t="s">
        <v>1240</v>
      </c>
      <c r="D901" s="157">
        <v>1</v>
      </c>
      <c r="E901" s="144">
        <v>294650</v>
      </c>
      <c r="F901" s="145">
        <v>191522.5</v>
      </c>
      <c r="G901" s="146" t="e">
        <f>+VLOOKUP(B901,PRESUPUESTO!$A$1:$M$626,12,FALSE)</f>
        <v>#N/A</v>
      </c>
    </row>
    <row r="902" spans="1:7" ht="15.6" hidden="1" thickTop="1" thickBot="1" x14ac:dyDescent="0.35">
      <c r="A902" s="154">
        <v>895</v>
      </c>
      <c r="B902" s="166" t="s">
        <v>1919</v>
      </c>
      <c r="C902" s="156" t="s">
        <v>1240</v>
      </c>
      <c r="D902" s="157">
        <v>1</v>
      </c>
      <c r="E902" s="144">
        <v>1039941</v>
      </c>
      <c r="F902" s="145">
        <v>675961.65</v>
      </c>
      <c r="G902" s="146" t="e">
        <f>+VLOOKUP(B902,PRESUPUESTO!$A$1:$M$626,12,FALSE)</f>
        <v>#N/A</v>
      </c>
    </row>
    <row r="903" spans="1:7" ht="15.6" hidden="1" thickTop="1" thickBot="1" x14ac:dyDescent="0.35">
      <c r="A903" s="154">
        <v>896</v>
      </c>
      <c r="B903" s="158" t="s">
        <v>1920</v>
      </c>
      <c r="C903" s="156" t="s">
        <v>1240</v>
      </c>
      <c r="D903" s="157">
        <v>1</v>
      </c>
      <c r="E903" s="144">
        <v>255579</v>
      </c>
      <c r="F903" s="145">
        <v>166126.35</v>
      </c>
      <c r="G903" s="146" t="e">
        <f>+VLOOKUP(B903,PRESUPUESTO!$A$1:$M$626,12,FALSE)</f>
        <v>#N/A</v>
      </c>
    </row>
    <row r="904" spans="1:7" ht="15.6" hidden="1" thickTop="1" thickBot="1" x14ac:dyDescent="0.35">
      <c r="A904" s="154">
        <v>897</v>
      </c>
      <c r="B904" s="158" t="s">
        <v>1921</v>
      </c>
      <c r="C904" s="156" t="s">
        <v>1240</v>
      </c>
      <c r="D904" s="157">
        <v>1</v>
      </c>
      <c r="E904" s="144">
        <v>737838</v>
      </c>
      <c r="F904" s="145">
        <v>479594.7</v>
      </c>
      <c r="G904" s="146" t="e">
        <f>+VLOOKUP(B904,PRESUPUESTO!$A$1:$M$626,12,FALSE)</f>
        <v>#N/A</v>
      </c>
    </row>
    <row r="905" spans="1:7" ht="15.6" hidden="1" thickTop="1" thickBot="1" x14ac:dyDescent="0.35">
      <c r="A905" s="154">
        <v>898</v>
      </c>
      <c r="B905" s="158" t="s">
        <v>1922</v>
      </c>
      <c r="C905" s="156" t="s">
        <v>1240</v>
      </c>
      <c r="D905" s="157">
        <v>1</v>
      </c>
      <c r="E905" s="144">
        <v>1197446</v>
      </c>
      <c r="F905" s="145">
        <v>778339.9</v>
      </c>
      <c r="G905" s="146" t="e">
        <f>+VLOOKUP(B905,PRESUPUESTO!$A$1:$M$626,12,FALSE)</f>
        <v>#N/A</v>
      </c>
    </row>
    <row r="906" spans="1:7" ht="15.6" hidden="1" thickTop="1" thickBot="1" x14ac:dyDescent="0.35">
      <c r="A906" s="154">
        <v>899</v>
      </c>
      <c r="B906" s="166" t="s">
        <v>1923</v>
      </c>
      <c r="C906" s="156" t="s">
        <v>1240</v>
      </c>
      <c r="D906" s="157">
        <v>1</v>
      </c>
      <c r="E906" s="144">
        <v>564396</v>
      </c>
      <c r="F906" s="145">
        <v>366857.4</v>
      </c>
      <c r="G906" s="146" t="e">
        <f>+VLOOKUP(B906,PRESUPUESTO!$A$1:$M$626,12,FALSE)</f>
        <v>#N/A</v>
      </c>
    </row>
    <row r="907" spans="1:7" ht="15.6" hidden="1" thickTop="1" thickBot="1" x14ac:dyDescent="0.35">
      <c r="A907" s="154">
        <v>900</v>
      </c>
      <c r="B907" s="158" t="s">
        <v>1768</v>
      </c>
      <c r="C907" s="156" t="s">
        <v>1240</v>
      </c>
      <c r="D907" s="157">
        <v>1</v>
      </c>
      <c r="E907" s="144">
        <v>1798167</v>
      </c>
      <c r="F907" s="145">
        <v>1168808.55</v>
      </c>
      <c r="G907" s="146" t="e">
        <f>+VLOOKUP(B907,PRESUPUESTO!$A$1:$M$626,12,FALSE)</f>
        <v>#N/A</v>
      </c>
    </row>
    <row r="908" spans="1:7" ht="15.6" hidden="1" thickTop="1" thickBot="1" x14ac:dyDescent="0.35">
      <c r="A908" s="154">
        <v>901</v>
      </c>
      <c r="B908" s="158" t="s">
        <v>1402</v>
      </c>
      <c r="C908" s="143" t="s">
        <v>1240</v>
      </c>
      <c r="D908" s="143">
        <v>1</v>
      </c>
      <c r="E908" s="144">
        <v>972477</v>
      </c>
      <c r="F908" s="145">
        <v>632110.05000000005</v>
      </c>
      <c r="G908" s="146" t="e">
        <f>+VLOOKUP(B908,PRESUPUESTO!$A$1:$M$626,12,FALSE)</f>
        <v>#N/A</v>
      </c>
    </row>
    <row r="909" spans="1:7" ht="15.6" hidden="1" thickTop="1" thickBot="1" x14ac:dyDescent="0.35">
      <c r="A909" s="154">
        <v>902</v>
      </c>
      <c r="B909" s="166" t="s">
        <v>1924</v>
      </c>
      <c r="C909" s="143" t="s">
        <v>1240</v>
      </c>
      <c r="D909" s="143">
        <v>1</v>
      </c>
      <c r="E909" s="144">
        <v>1221462</v>
      </c>
      <c r="F909" s="145">
        <v>793950.3</v>
      </c>
      <c r="G909" s="146" t="e">
        <f>+VLOOKUP(B909,PRESUPUESTO!$A$1:$M$626,12,FALSE)</f>
        <v>#N/A</v>
      </c>
    </row>
    <row r="910" spans="1:7" ht="15.6" hidden="1" thickTop="1" thickBot="1" x14ac:dyDescent="0.35">
      <c r="A910" s="154">
        <v>904</v>
      </c>
      <c r="B910" s="158" t="s">
        <v>1925</v>
      </c>
      <c r="C910" s="143" t="s">
        <v>1240</v>
      </c>
      <c r="D910" s="143">
        <v>1</v>
      </c>
      <c r="E910" s="144">
        <v>1639991</v>
      </c>
      <c r="F910" s="145">
        <v>1065994.1499999999</v>
      </c>
      <c r="G910" s="146" t="e">
        <f>+VLOOKUP(B910,PRESUPUESTO!$A$1:$M$626,12,FALSE)</f>
        <v>#N/A</v>
      </c>
    </row>
    <row r="911" spans="1:7" ht="15.6" hidden="1" thickTop="1" thickBot="1" x14ac:dyDescent="0.35">
      <c r="A911" s="154">
        <v>905</v>
      </c>
      <c r="B911" s="166" t="s">
        <v>1926</v>
      </c>
      <c r="C911" s="143" t="s">
        <v>1240</v>
      </c>
      <c r="D911" s="143">
        <v>1</v>
      </c>
      <c r="E911" s="144">
        <v>893213</v>
      </c>
      <c r="F911" s="145">
        <v>580588.44999999995</v>
      </c>
      <c r="G911" s="146" t="e">
        <f>+VLOOKUP(B911,PRESUPUESTO!$A$1:$M$626,12,FALSE)</f>
        <v>#N/A</v>
      </c>
    </row>
    <row r="912" spans="1:7" ht="15.6" hidden="1" thickTop="1" thickBot="1" x14ac:dyDescent="0.35">
      <c r="A912" s="154">
        <v>906</v>
      </c>
      <c r="B912" s="166" t="s">
        <v>1927</v>
      </c>
      <c r="C912" s="143" t="s">
        <v>1240</v>
      </c>
      <c r="D912" s="143">
        <v>1</v>
      </c>
      <c r="E912" s="144">
        <v>965520</v>
      </c>
      <c r="F912" s="145">
        <v>627588</v>
      </c>
      <c r="G912" s="146" t="e">
        <f>+VLOOKUP(B912,PRESUPUESTO!$A$1:$M$626,12,FALSE)</f>
        <v>#N/A</v>
      </c>
    </row>
    <row r="913" spans="1:7" ht="15.6" hidden="1" thickTop="1" thickBot="1" x14ac:dyDescent="0.35">
      <c r="A913" s="154">
        <v>907</v>
      </c>
      <c r="B913" s="166" t="s">
        <v>1928</v>
      </c>
      <c r="C913" s="143" t="s">
        <v>1240</v>
      </c>
      <c r="D913" s="143">
        <v>1</v>
      </c>
      <c r="E913" s="144">
        <v>820814</v>
      </c>
      <c r="F913" s="145">
        <v>533529.10000000009</v>
      </c>
      <c r="G913" s="146" t="e">
        <f>+VLOOKUP(B913,PRESUPUESTO!$A$1:$M$626,12,FALSE)</f>
        <v>#N/A</v>
      </c>
    </row>
    <row r="914" spans="1:7" ht="15.6" hidden="1" thickTop="1" thickBot="1" x14ac:dyDescent="0.35">
      <c r="A914" s="154">
        <v>908</v>
      </c>
      <c r="B914" s="166" t="s">
        <v>1716</v>
      </c>
      <c r="C914" s="143" t="s">
        <v>1240</v>
      </c>
      <c r="D914" s="143">
        <v>1</v>
      </c>
      <c r="E914" s="144">
        <v>4662455</v>
      </c>
      <c r="F914" s="145">
        <v>3030595.75</v>
      </c>
      <c r="G914" s="146" t="e">
        <f>+VLOOKUP(B914,PRESUPUESTO!$A$1:$M$626,12,FALSE)</f>
        <v>#N/A</v>
      </c>
    </row>
    <row r="915" spans="1:7" ht="15.6" hidden="1" thickTop="1" thickBot="1" x14ac:dyDescent="0.35">
      <c r="A915" s="154">
        <v>909</v>
      </c>
      <c r="B915" s="158" t="s">
        <v>1929</v>
      </c>
      <c r="C915" s="143" t="s">
        <v>1240</v>
      </c>
      <c r="D915" s="143">
        <v>1</v>
      </c>
      <c r="E915" s="144">
        <v>1081736</v>
      </c>
      <c r="F915" s="145">
        <v>703128.4</v>
      </c>
      <c r="G915" s="146" t="e">
        <f>+VLOOKUP(B915,PRESUPUESTO!$A$1:$M$626,12,FALSE)</f>
        <v>#N/A</v>
      </c>
    </row>
    <row r="916" spans="1:7" ht="15.6" hidden="1" thickTop="1" thickBot="1" x14ac:dyDescent="0.35">
      <c r="A916" s="154">
        <v>910</v>
      </c>
      <c r="B916" s="158" t="s">
        <v>1930</v>
      </c>
      <c r="C916" s="143" t="s">
        <v>1240</v>
      </c>
      <c r="D916" s="143">
        <v>1</v>
      </c>
      <c r="E916" s="144">
        <v>1196223</v>
      </c>
      <c r="F916" s="145">
        <v>777544.95</v>
      </c>
      <c r="G916" s="146" t="e">
        <f>+VLOOKUP(B916,PRESUPUESTO!$A$1:$M$626,12,FALSE)</f>
        <v>#N/A</v>
      </c>
    </row>
    <row r="917" spans="1:7" ht="15.6" hidden="1" thickTop="1" thickBot="1" x14ac:dyDescent="0.35">
      <c r="A917" s="154">
        <v>911</v>
      </c>
      <c r="B917" s="158" t="s">
        <v>1713</v>
      </c>
      <c r="C917" s="143" t="s">
        <v>1240</v>
      </c>
      <c r="D917" s="143">
        <v>1</v>
      </c>
      <c r="E917" s="144">
        <v>2261134</v>
      </c>
      <c r="F917" s="145">
        <v>1469737.1</v>
      </c>
      <c r="G917" s="146" t="e">
        <f>+VLOOKUP(B917,PRESUPUESTO!$A$1:$M$626,12,FALSE)</f>
        <v>#N/A</v>
      </c>
    </row>
    <row r="918" spans="1:7" ht="15.6" hidden="1" thickTop="1" thickBot="1" x14ac:dyDescent="0.35">
      <c r="A918" s="154">
        <v>912</v>
      </c>
      <c r="B918" s="158" t="s">
        <v>1931</v>
      </c>
      <c r="C918" s="143" t="s">
        <v>1240</v>
      </c>
      <c r="D918" s="143">
        <v>1</v>
      </c>
      <c r="E918" s="144">
        <v>484884</v>
      </c>
      <c r="F918" s="145">
        <v>315174.59999999998</v>
      </c>
      <c r="G918" s="146" t="e">
        <f>+VLOOKUP(B918,PRESUPUESTO!$A$1:$M$626,12,FALSE)</f>
        <v>#N/A</v>
      </c>
    </row>
    <row r="919" spans="1:7" ht="15.6" hidden="1" thickTop="1" thickBot="1" x14ac:dyDescent="0.35">
      <c r="A919" s="154">
        <v>913</v>
      </c>
      <c r="B919" s="158" t="s">
        <v>1717</v>
      </c>
      <c r="C919" s="143" t="s">
        <v>1240</v>
      </c>
      <c r="D919" s="143">
        <v>1</v>
      </c>
      <c r="E919" s="144">
        <v>1831886</v>
      </c>
      <c r="F919" s="145">
        <v>1190725.8999999999</v>
      </c>
      <c r="G919" s="146" t="e">
        <f>+VLOOKUP(B919,PRESUPUESTO!$A$1:$M$626,12,FALSE)</f>
        <v>#N/A</v>
      </c>
    </row>
    <row r="920" spans="1:7" ht="15.6" hidden="1" thickTop="1" thickBot="1" x14ac:dyDescent="0.35">
      <c r="A920" s="154">
        <v>914</v>
      </c>
      <c r="B920" s="158" t="s">
        <v>1718</v>
      </c>
      <c r="C920" s="143" t="s">
        <v>1240</v>
      </c>
      <c r="D920" s="143">
        <v>1</v>
      </c>
      <c r="E920" s="144">
        <v>388070</v>
      </c>
      <c r="F920" s="145">
        <v>252245.5</v>
      </c>
      <c r="G920" s="146" t="e">
        <f>+VLOOKUP(B920,PRESUPUESTO!$A$1:$M$626,12,FALSE)</f>
        <v>#N/A</v>
      </c>
    </row>
    <row r="921" spans="1:7" ht="15.6" hidden="1" thickTop="1" thickBot="1" x14ac:dyDescent="0.35">
      <c r="A921" s="154">
        <v>915</v>
      </c>
      <c r="B921" s="158" t="s">
        <v>1005</v>
      </c>
      <c r="C921" s="143" t="s">
        <v>1240</v>
      </c>
      <c r="D921" s="143">
        <v>1</v>
      </c>
      <c r="E921" s="144">
        <v>1362701</v>
      </c>
      <c r="F921" s="145">
        <v>885755.65</v>
      </c>
      <c r="G921" s="146" t="e">
        <f>+VLOOKUP(B921,PRESUPUESTO!$A$1:$M$626,12,FALSE)</f>
        <v>#N/A</v>
      </c>
    </row>
    <row r="922" spans="1:7" ht="15.6" hidden="1" thickTop="1" thickBot="1" x14ac:dyDescent="0.35">
      <c r="A922" s="154">
        <v>916</v>
      </c>
      <c r="B922" s="158" t="s">
        <v>754</v>
      </c>
      <c r="C922" s="143" t="s">
        <v>1240</v>
      </c>
      <c r="D922" s="143">
        <v>1</v>
      </c>
      <c r="E922" s="144">
        <v>559012</v>
      </c>
      <c r="F922" s="145">
        <v>363357.80000000005</v>
      </c>
      <c r="G922" s="146" t="e">
        <f>+VLOOKUP(B922,PRESUPUESTO!$A$1:$M$626,12,FALSE)</f>
        <v>#N/A</v>
      </c>
    </row>
    <row r="923" spans="1:7" ht="15.6" hidden="1" thickTop="1" thickBot="1" x14ac:dyDescent="0.35">
      <c r="A923" s="154">
        <v>917</v>
      </c>
      <c r="B923" s="166" t="s">
        <v>1932</v>
      </c>
      <c r="C923" s="143" t="s">
        <v>1240</v>
      </c>
      <c r="D923" s="143">
        <v>1</v>
      </c>
      <c r="E923" s="144">
        <v>553194</v>
      </c>
      <c r="F923" s="145">
        <v>359576.1</v>
      </c>
      <c r="G923" s="146" t="e">
        <f>+VLOOKUP(B923,PRESUPUESTO!$A$1:$M$626,12,FALSE)</f>
        <v>#N/A</v>
      </c>
    </row>
    <row r="924" spans="1:7" ht="15.6" hidden="1" thickTop="1" thickBot="1" x14ac:dyDescent="0.35">
      <c r="A924" s="154">
        <v>918</v>
      </c>
      <c r="B924" s="158" t="s">
        <v>1933</v>
      </c>
      <c r="C924" s="143" t="s">
        <v>1240</v>
      </c>
      <c r="D924" s="143">
        <v>1</v>
      </c>
      <c r="E924" s="144">
        <v>301044</v>
      </c>
      <c r="F924" s="145">
        <v>195678.6</v>
      </c>
      <c r="G924" s="146" t="e">
        <f>+VLOOKUP(B924,PRESUPUESTO!$A$1:$M$626,12,FALSE)</f>
        <v>#N/A</v>
      </c>
    </row>
    <row r="925" spans="1:7" ht="15.6" hidden="1" thickTop="1" thickBot="1" x14ac:dyDescent="0.35">
      <c r="A925" s="154">
        <v>919</v>
      </c>
      <c r="B925" s="158" t="s">
        <v>1934</v>
      </c>
      <c r="C925" s="156" t="s">
        <v>1240</v>
      </c>
      <c r="D925" s="157">
        <v>1</v>
      </c>
      <c r="E925" s="144">
        <v>4526406</v>
      </c>
      <c r="F925" s="145">
        <v>2942163.9000000004</v>
      </c>
      <c r="G925" s="146" t="e">
        <f>+VLOOKUP(B925,PRESUPUESTO!$A$1:$M$626,12,FALSE)</f>
        <v>#N/A</v>
      </c>
    </row>
    <row r="926" spans="1:7" ht="15.6" hidden="1" thickTop="1" thickBot="1" x14ac:dyDescent="0.35">
      <c r="A926" s="154">
        <v>920</v>
      </c>
      <c r="B926" s="142" t="s">
        <v>1935</v>
      </c>
      <c r="C926" s="156" t="s">
        <v>1240</v>
      </c>
      <c r="D926" s="157">
        <v>1</v>
      </c>
      <c r="E926" s="144">
        <v>7453653</v>
      </c>
      <c r="F926" s="145">
        <v>4844874.45</v>
      </c>
      <c r="G926" s="146" t="e">
        <f>+VLOOKUP(B926,PRESUPUESTO!$A$1:$M$626,12,FALSE)</f>
        <v>#N/A</v>
      </c>
    </row>
    <row r="927" spans="1:7" ht="30" hidden="1" thickTop="1" thickBot="1" x14ac:dyDescent="0.35">
      <c r="A927" s="154">
        <v>921</v>
      </c>
      <c r="B927" s="142" t="s">
        <v>1936</v>
      </c>
      <c r="C927" s="156" t="s">
        <v>1240</v>
      </c>
      <c r="D927" s="157">
        <v>1</v>
      </c>
      <c r="E927" s="144">
        <v>125070</v>
      </c>
      <c r="F927" s="145">
        <v>81295.5</v>
      </c>
      <c r="G927" s="146" t="e">
        <f>+VLOOKUP(B927,PRESUPUESTO!$A$1:$M$626,12,FALSE)</f>
        <v>#N/A</v>
      </c>
    </row>
    <row r="928" spans="1:7" ht="15.6" hidden="1" thickTop="1" thickBot="1" x14ac:dyDescent="0.35">
      <c r="A928" s="154">
        <v>922</v>
      </c>
      <c r="B928" s="142" t="s">
        <v>1837</v>
      </c>
      <c r="C928" s="156" t="s">
        <v>1240</v>
      </c>
      <c r="D928" s="157">
        <v>1</v>
      </c>
      <c r="E928" s="144">
        <v>1839100</v>
      </c>
      <c r="F928" s="145">
        <v>1195415</v>
      </c>
      <c r="G928" s="146" t="e">
        <f>+VLOOKUP(B928,PRESUPUESTO!$A$1:$M$626,12,FALSE)</f>
        <v>#N/A</v>
      </c>
    </row>
    <row r="929" spans="1:7" ht="15.6" hidden="1" thickTop="1" thickBot="1" x14ac:dyDescent="0.35">
      <c r="A929" s="154">
        <v>923</v>
      </c>
      <c r="B929" s="142" t="s">
        <v>1937</v>
      </c>
      <c r="C929" s="156" t="s">
        <v>1240</v>
      </c>
      <c r="D929" s="157">
        <v>1</v>
      </c>
      <c r="E929" s="144">
        <v>2579994</v>
      </c>
      <c r="F929" s="145">
        <v>1676996.1</v>
      </c>
      <c r="G929" s="146" t="e">
        <f>+VLOOKUP(B929,PRESUPUESTO!$A$1:$M$626,12,FALSE)</f>
        <v>#N/A</v>
      </c>
    </row>
    <row r="930" spans="1:7" ht="15.6" hidden="1" thickTop="1" thickBot="1" x14ac:dyDescent="0.35">
      <c r="A930" s="154">
        <v>925</v>
      </c>
      <c r="B930" s="142" t="s">
        <v>1938</v>
      </c>
      <c r="C930" s="156" t="s">
        <v>1240</v>
      </c>
      <c r="D930" s="157">
        <v>1</v>
      </c>
      <c r="E930" s="144">
        <v>538999</v>
      </c>
      <c r="F930" s="145">
        <v>350349.35</v>
      </c>
      <c r="G930" s="146" t="e">
        <f>+VLOOKUP(B930,PRESUPUESTO!$A$1:$M$626,12,FALSE)</f>
        <v>#N/A</v>
      </c>
    </row>
    <row r="931" spans="1:7" ht="15.6" hidden="1" thickTop="1" thickBot="1" x14ac:dyDescent="0.35">
      <c r="A931" s="154">
        <v>926</v>
      </c>
      <c r="B931" s="142" t="s">
        <v>1939</v>
      </c>
      <c r="C931" s="156" t="s">
        <v>1240</v>
      </c>
      <c r="D931" s="157">
        <v>1</v>
      </c>
      <c r="E931" s="144">
        <v>1033763</v>
      </c>
      <c r="F931" s="145">
        <v>671945.95</v>
      </c>
      <c r="G931" s="146" t="e">
        <f>+VLOOKUP(B931,PRESUPUESTO!$A$1:$M$626,12,FALSE)</f>
        <v>#N/A</v>
      </c>
    </row>
    <row r="932" spans="1:7" ht="15.6" hidden="1" thickTop="1" thickBot="1" x14ac:dyDescent="0.35">
      <c r="A932" s="154">
        <v>927</v>
      </c>
      <c r="B932" s="142" t="s">
        <v>1497</v>
      </c>
      <c r="C932" s="156" t="s">
        <v>1240</v>
      </c>
      <c r="D932" s="157">
        <v>1</v>
      </c>
      <c r="E932" s="144">
        <v>388528</v>
      </c>
      <c r="F932" s="145">
        <v>252543.2</v>
      </c>
      <c r="G932" s="146" t="e">
        <f>+VLOOKUP(B932,PRESUPUESTO!$A$1:$M$626,12,FALSE)</f>
        <v>#N/A</v>
      </c>
    </row>
    <row r="933" spans="1:7" ht="15.6" hidden="1" thickTop="1" thickBot="1" x14ac:dyDescent="0.35">
      <c r="A933" s="154">
        <v>928</v>
      </c>
      <c r="B933" s="142" t="s">
        <v>1940</v>
      </c>
      <c r="C933" s="156" t="s">
        <v>1240</v>
      </c>
      <c r="D933" s="157">
        <v>1</v>
      </c>
      <c r="E933" s="144">
        <v>459274</v>
      </c>
      <c r="F933" s="145">
        <v>298528.09999999998</v>
      </c>
      <c r="G933" s="146" t="e">
        <f>+VLOOKUP(B933,PRESUPUESTO!$A$1:$M$626,12,FALSE)</f>
        <v>#N/A</v>
      </c>
    </row>
    <row r="934" spans="1:7" ht="15.6" hidden="1" thickTop="1" thickBot="1" x14ac:dyDescent="0.35">
      <c r="A934" s="154">
        <v>929</v>
      </c>
      <c r="B934" s="142" t="s">
        <v>1941</v>
      </c>
      <c r="C934" s="156" t="s">
        <v>1240</v>
      </c>
      <c r="D934" s="157">
        <v>1</v>
      </c>
      <c r="E934" s="144">
        <v>2118119</v>
      </c>
      <c r="F934" s="145">
        <v>1376777.35</v>
      </c>
      <c r="G934" s="146" t="e">
        <f>+VLOOKUP(B934,PRESUPUESTO!$A$1:$M$626,12,FALSE)</f>
        <v>#N/A</v>
      </c>
    </row>
    <row r="935" spans="1:7" ht="15.6" hidden="1" thickTop="1" thickBot="1" x14ac:dyDescent="0.35">
      <c r="A935" s="154">
        <v>930</v>
      </c>
      <c r="B935" s="142" t="s">
        <v>1786</v>
      </c>
      <c r="C935" s="156" t="s">
        <v>1240</v>
      </c>
      <c r="D935" s="157">
        <v>1</v>
      </c>
      <c r="E935" s="144">
        <v>1542175</v>
      </c>
      <c r="F935" s="145">
        <v>1002413.75</v>
      </c>
      <c r="G935" s="146" t="e">
        <f>+VLOOKUP(B935,PRESUPUESTO!$A$1:$M$626,12,FALSE)</f>
        <v>#N/A</v>
      </c>
    </row>
    <row r="936" spans="1:7" ht="15.6" hidden="1" thickTop="1" thickBot="1" x14ac:dyDescent="0.35">
      <c r="A936" s="154">
        <v>931</v>
      </c>
      <c r="B936" s="142" t="s">
        <v>1942</v>
      </c>
      <c r="C936" s="156" t="s">
        <v>1240</v>
      </c>
      <c r="D936" s="157">
        <v>1</v>
      </c>
      <c r="E936" s="144">
        <v>203477</v>
      </c>
      <c r="F936" s="145">
        <v>132260.04999999999</v>
      </c>
      <c r="G936" s="146" t="e">
        <f>+VLOOKUP(B936,PRESUPUESTO!$A$1:$M$626,12,FALSE)</f>
        <v>#N/A</v>
      </c>
    </row>
    <row r="937" spans="1:7" ht="15.6" hidden="1" thickTop="1" thickBot="1" x14ac:dyDescent="0.35">
      <c r="A937" s="154">
        <v>932</v>
      </c>
      <c r="B937" s="166" t="s">
        <v>1943</v>
      </c>
      <c r="C937" s="156" t="s">
        <v>1240</v>
      </c>
      <c r="D937" s="157">
        <v>1</v>
      </c>
      <c r="E937" s="144">
        <v>193730</v>
      </c>
      <c r="F937" s="145">
        <v>125924.5</v>
      </c>
      <c r="G937" s="146" t="e">
        <f>+VLOOKUP(B937,PRESUPUESTO!$A$1:$M$626,12,FALSE)</f>
        <v>#N/A</v>
      </c>
    </row>
    <row r="938" spans="1:7" ht="15.6" hidden="1" thickTop="1" thickBot="1" x14ac:dyDescent="0.35">
      <c r="A938" s="154">
        <v>933</v>
      </c>
      <c r="B938" s="142" t="s">
        <v>1523</v>
      </c>
      <c r="C938" s="156" t="s">
        <v>1240</v>
      </c>
      <c r="D938" s="157">
        <v>1</v>
      </c>
      <c r="E938" s="144">
        <v>359177</v>
      </c>
      <c r="F938" s="145">
        <v>233465.05</v>
      </c>
      <c r="G938" s="146" t="e">
        <f>+VLOOKUP(B938,PRESUPUESTO!$A$1:$M$626,12,FALSE)</f>
        <v>#N/A</v>
      </c>
    </row>
    <row r="939" spans="1:7" ht="15.6" hidden="1" thickTop="1" thickBot="1" x14ac:dyDescent="0.35">
      <c r="A939" s="154">
        <v>934</v>
      </c>
      <c r="B939" s="142" t="s">
        <v>1557</v>
      </c>
      <c r="C939" s="156" t="s">
        <v>1240</v>
      </c>
      <c r="D939" s="157">
        <v>1</v>
      </c>
      <c r="E939" s="144">
        <v>4870</v>
      </c>
      <c r="F939" s="145">
        <v>3165.5</v>
      </c>
      <c r="G939" s="146" t="e">
        <f>+VLOOKUP(B939,PRESUPUESTO!$A$1:$M$626,12,FALSE)</f>
        <v>#N/A</v>
      </c>
    </row>
    <row r="940" spans="1:7" ht="15.6" hidden="1" thickTop="1" thickBot="1" x14ac:dyDescent="0.35">
      <c r="A940" s="154">
        <v>935</v>
      </c>
      <c r="B940" s="142" t="s">
        <v>1944</v>
      </c>
      <c r="C940" s="156" t="s">
        <v>1240</v>
      </c>
      <c r="D940" s="157">
        <v>1</v>
      </c>
      <c r="E940" s="144">
        <v>712392</v>
      </c>
      <c r="F940" s="145">
        <v>463054.80000000005</v>
      </c>
      <c r="G940" s="146" t="e">
        <f>+VLOOKUP(B940,PRESUPUESTO!$A$1:$M$626,12,FALSE)</f>
        <v>#N/A</v>
      </c>
    </row>
    <row r="941" spans="1:7" ht="15.6" hidden="1" thickTop="1" thickBot="1" x14ac:dyDescent="0.35">
      <c r="A941" s="154">
        <v>936</v>
      </c>
      <c r="B941" s="158" t="s">
        <v>1945</v>
      </c>
      <c r="C941" s="156" t="s">
        <v>1240</v>
      </c>
      <c r="D941" s="157">
        <v>1</v>
      </c>
      <c r="E941" s="144">
        <v>63218</v>
      </c>
      <c r="F941" s="145">
        <v>41091.699999999997</v>
      </c>
      <c r="G941" s="146" t="e">
        <f>+VLOOKUP(B941,PRESUPUESTO!$A$1:$M$626,12,FALSE)</f>
        <v>#N/A</v>
      </c>
    </row>
    <row r="942" spans="1:7" ht="15.6" hidden="1" thickTop="1" thickBot="1" x14ac:dyDescent="0.35">
      <c r="A942" s="154">
        <v>937</v>
      </c>
      <c r="B942" s="158" t="s">
        <v>1946</v>
      </c>
      <c r="C942" s="156" t="s">
        <v>1240</v>
      </c>
      <c r="D942" s="157">
        <v>1</v>
      </c>
      <c r="E942" s="144">
        <v>4938</v>
      </c>
      <c r="F942" s="145">
        <v>3209.7</v>
      </c>
      <c r="G942" s="146" t="e">
        <f>+VLOOKUP(B942,PRESUPUESTO!$A$1:$M$626,12,FALSE)</f>
        <v>#N/A</v>
      </c>
    </row>
    <row r="943" spans="1:7" ht="15.45" hidden="1" customHeight="1" thickTop="1" thickBot="1" x14ac:dyDescent="0.35">
      <c r="A943" s="151" t="s">
        <v>1947</v>
      </c>
      <c r="B943" s="152"/>
      <c r="C943" s="153"/>
      <c r="D943" s="153"/>
      <c r="E943" s="144"/>
      <c r="F943" s="145"/>
      <c r="G943" s="146" t="e">
        <f>+VLOOKUP(B943,PRESUPUESTO!$A$1:$M$626,12,FALSE)</f>
        <v>#N/A</v>
      </c>
    </row>
    <row r="944" spans="1:7" ht="15.6" hidden="1" thickTop="1" thickBot="1" x14ac:dyDescent="0.35">
      <c r="A944" s="137" t="s">
        <v>335</v>
      </c>
      <c r="B944" s="138" t="s">
        <v>45</v>
      </c>
      <c r="C944" s="139" t="s">
        <v>344</v>
      </c>
      <c r="D944" s="139" t="s">
        <v>337</v>
      </c>
      <c r="E944" s="144"/>
      <c r="F944" s="145"/>
      <c r="G944" s="146" t="str">
        <f>+VLOOKUP(B944,PRESUPUESTO!$A$1:$M$626,12,FALSE)</f>
        <v/>
      </c>
    </row>
    <row r="945" spans="1:7" ht="15.6" hidden="1" thickTop="1" thickBot="1" x14ac:dyDescent="0.35">
      <c r="A945" s="154">
        <v>938</v>
      </c>
      <c r="B945" s="158" t="s">
        <v>1681</v>
      </c>
      <c r="C945" s="156" t="s">
        <v>1240</v>
      </c>
      <c r="D945" s="157">
        <v>1</v>
      </c>
      <c r="E945" s="144">
        <v>371091</v>
      </c>
      <c r="F945" s="145">
        <v>241209.15000000002</v>
      </c>
      <c r="G945" s="146" t="e">
        <f>+VLOOKUP(B945,PRESUPUESTO!$A$1:$M$626,12,FALSE)</f>
        <v>#N/A</v>
      </c>
    </row>
    <row r="946" spans="1:7" ht="15.6" hidden="1" thickTop="1" thickBot="1" x14ac:dyDescent="0.35">
      <c r="A946" s="154">
        <v>939</v>
      </c>
      <c r="B946" s="158" t="s">
        <v>1948</v>
      </c>
      <c r="C946" s="156" t="s">
        <v>1240</v>
      </c>
      <c r="D946" s="157">
        <v>1</v>
      </c>
      <c r="E946" s="144">
        <v>850714</v>
      </c>
      <c r="F946" s="145">
        <v>552964.10000000009</v>
      </c>
      <c r="G946" s="146" t="e">
        <f>+VLOOKUP(B946,PRESUPUESTO!$A$1:$M$626,12,FALSE)</f>
        <v>#N/A</v>
      </c>
    </row>
    <row r="947" spans="1:7" ht="15.6" hidden="1" thickTop="1" thickBot="1" x14ac:dyDescent="0.35">
      <c r="A947" s="154">
        <v>940</v>
      </c>
      <c r="B947" s="158" t="s">
        <v>1949</v>
      </c>
      <c r="C947" s="156" t="s">
        <v>1240</v>
      </c>
      <c r="D947" s="157">
        <v>1</v>
      </c>
      <c r="E947" s="144">
        <v>522913</v>
      </c>
      <c r="F947" s="145">
        <v>339893.45</v>
      </c>
      <c r="G947" s="146" t="e">
        <f>+VLOOKUP(B947,PRESUPUESTO!$A$1:$M$626,12,FALSE)</f>
        <v>#N/A</v>
      </c>
    </row>
    <row r="948" spans="1:7" ht="15.6" hidden="1" thickTop="1" thickBot="1" x14ac:dyDescent="0.35">
      <c r="A948" s="154">
        <v>941</v>
      </c>
      <c r="B948" s="158" t="s">
        <v>1950</v>
      </c>
      <c r="C948" s="156" t="s">
        <v>1240</v>
      </c>
      <c r="D948" s="157">
        <v>1</v>
      </c>
      <c r="E948" s="144">
        <v>494462</v>
      </c>
      <c r="F948" s="145">
        <v>321400.30000000005</v>
      </c>
      <c r="G948" s="146" t="e">
        <f>+VLOOKUP(B948,PRESUPUESTO!$A$1:$M$626,12,FALSE)</f>
        <v>#N/A</v>
      </c>
    </row>
    <row r="949" spans="1:7" ht="15.6" hidden="1" thickTop="1" thickBot="1" x14ac:dyDescent="0.35">
      <c r="A949" s="154">
        <v>942</v>
      </c>
      <c r="B949" s="158" t="s">
        <v>1760</v>
      </c>
      <c r="C949" s="156" t="s">
        <v>1240</v>
      </c>
      <c r="D949" s="157">
        <v>1</v>
      </c>
      <c r="E949" s="144">
        <v>3481290</v>
      </c>
      <c r="F949" s="145">
        <v>2262838.5</v>
      </c>
      <c r="G949" s="146" t="e">
        <f>+VLOOKUP(B949,PRESUPUESTO!$A$1:$M$626,12,FALSE)</f>
        <v>#N/A</v>
      </c>
    </row>
    <row r="950" spans="1:7" ht="15.6" hidden="1" thickTop="1" thickBot="1" x14ac:dyDescent="0.35">
      <c r="A950" s="154">
        <v>943</v>
      </c>
      <c r="B950" s="158" t="s">
        <v>1693</v>
      </c>
      <c r="C950" s="156" t="s">
        <v>1240</v>
      </c>
      <c r="D950" s="157">
        <v>1</v>
      </c>
      <c r="E950" s="144">
        <v>269973</v>
      </c>
      <c r="F950" s="145">
        <v>175482.45</v>
      </c>
      <c r="G950" s="146" t="e">
        <f>+VLOOKUP(B950,PRESUPUESTO!$A$1:$M$626,12,FALSE)</f>
        <v>#N/A</v>
      </c>
    </row>
    <row r="951" spans="1:7" ht="15.6" hidden="1" thickTop="1" thickBot="1" x14ac:dyDescent="0.35">
      <c r="A951" s="154">
        <v>944</v>
      </c>
      <c r="B951" s="158" t="s">
        <v>1718</v>
      </c>
      <c r="C951" s="156" t="s">
        <v>1240</v>
      </c>
      <c r="D951" s="157">
        <v>1</v>
      </c>
      <c r="E951" s="144">
        <v>561401</v>
      </c>
      <c r="F951" s="145">
        <v>364910.65</v>
      </c>
      <c r="G951" s="146" t="e">
        <f>+VLOOKUP(B951,PRESUPUESTO!$A$1:$M$626,12,FALSE)</f>
        <v>#N/A</v>
      </c>
    </row>
    <row r="952" spans="1:7" ht="15.6" hidden="1" thickTop="1" thickBot="1" x14ac:dyDescent="0.35">
      <c r="A952" s="154">
        <v>945</v>
      </c>
      <c r="B952" s="158" t="s">
        <v>1641</v>
      </c>
      <c r="C952" s="156" t="s">
        <v>1240</v>
      </c>
      <c r="D952" s="157">
        <v>1</v>
      </c>
      <c r="E952" s="144">
        <v>304450</v>
      </c>
      <c r="F952" s="145">
        <v>197892.5</v>
      </c>
      <c r="G952" s="146" t="e">
        <f>+VLOOKUP(B952,PRESUPUESTO!$A$1:$M$626,12,FALSE)</f>
        <v>#N/A</v>
      </c>
    </row>
    <row r="953" spans="1:7" ht="15.6" hidden="1" thickTop="1" thickBot="1" x14ac:dyDescent="0.35">
      <c r="A953" s="154">
        <v>946</v>
      </c>
      <c r="B953" s="158" t="s">
        <v>1706</v>
      </c>
      <c r="C953" s="156" t="s">
        <v>1240</v>
      </c>
      <c r="D953" s="157">
        <v>1</v>
      </c>
      <c r="E953" s="144">
        <v>508604</v>
      </c>
      <c r="F953" s="145">
        <v>330592.59999999998</v>
      </c>
      <c r="G953" s="146" t="e">
        <f>+VLOOKUP(B953,PRESUPUESTO!$A$1:$M$626,12,FALSE)</f>
        <v>#N/A</v>
      </c>
    </row>
    <row r="954" spans="1:7" ht="15.6" hidden="1" thickTop="1" thickBot="1" x14ac:dyDescent="0.35">
      <c r="A954" s="154">
        <v>947</v>
      </c>
      <c r="B954" s="158" t="s">
        <v>1766</v>
      </c>
      <c r="C954" s="156" t="s">
        <v>1240</v>
      </c>
      <c r="D954" s="157">
        <v>1</v>
      </c>
      <c r="E954" s="144">
        <v>310597</v>
      </c>
      <c r="F954" s="145">
        <v>201888.05</v>
      </c>
      <c r="G954" s="146" t="e">
        <f>+VLOOKUP(B954,PRESUPUESTO!$A$1:$M$626,12,FALSE)</f>
        <v>#N/A</v>
      </c>
    </row>
    <row r="955" spans="1:7" ht="15.6" hidden="1" thickTop="1" thickBot="1" x14ac:dyDescent="0.35">
      <c r="A955" s="154">
        <v>948</v>
      </c>
      <c r="B955" s="158" t="s">
        <v>1951</v>
      </c>
      <c r="C955" s="156" t="s">
        <v>1240</v>
      </c>
      <c r="D955" s="157">
        <v>1</v>
      </c>
      <c r="E955" s="144">
        <v>789728</v>
      </c>
      <c r="F955" s="145">
        <v>513323.2</v>
      </c>
      <c r="G955" s="146" t="e">
        <f>+VLOOKUP(B955,PRESUPUESTO!$A$1:$M$626,12,FALSE)</f>
        <v>#N/A</v>
      </c>
    </row>
    <row r="956" spans="1:7" ht="15.6" hidden="1" thickTop="1" thickBot="1" x14ac:dyDescent="0.35">
      <c r="A956" s="154">
        <v>949</v>
      </c>
      <c r="B956" s="158" t="s">
        <v>1952</v>
      </c>
      <c r="C956" s="156" t="s">
        <v>1953</v>
      </c>
      <c r="D956" s="157">
        <v>1</v>
      </c>
      <c r="E956" s="144">
        <v>470208</v>
      </c>
      <c r="F956" s="145">
        <v>305635.20000000001</v>
      </c>
      <c r="G956" s="146" t="e">
        <f>+VLOOKUP(B956,PRESUPUESTO!$A$1:$M$626,12,FALSE)</f>
        <v>#N/A</v>
      </c>
    </row>
    <row r="957" spans="1:7" ht="15.45" hidden="1" customHeight="1" thickTop="1" thickBot="1" x14ac:dyDescent="0.35">
      <c r="A957" s="151" t="s">
        <v>1954</v>
      </c>
      <c r="B957" s="152"/>
      <c r="C957" s="153"/>
      <c r="D957" s="153"/>
      <c r="E957" s="144"/>
      <c r="F957" s="145"/>
      <c r="G957" s="146" t="e">
        <f>+VLOOKUP(B957,PRESUPUESTO!$A$1:$M$626,12,FALSE)</f>
        <v>#N/A</v>
      </c>
    </row>
    <row r="958" spans="1:7" ht="15.6" hidden="1" thickTop="1" thickBot="1" x14ac:dyDescent="0.35">
      <c r="A958" s="137" t="s">
        <v>335</v>
      </c>
      <c r="B958" s="138" t="s">
        <v>45</v>
      </c>
      <c r="C958" s="139" t="s">
        <v>344</v>
      </c>
      <c r="D958" s="139" t="s">
        <v>337</v>
      </c>
      <c r="E958" s="144"/>
      <c r="F958" s="145"/>
      <c r="G958" s="146" t="str">
        <f>+VLOOKUP(B958,PRESUPUESTO!$A$1:$M$626,12,FALSE)</f>
        <v/>
      </c>
    </row>
    <row r="959" spans="1:7" ht="15.6" hidden="1" thickTop="1" thickBot="1" x14ac:dyDescent="0.35">
      <c r="A959" s="154">
        <v>950</v>
      </c>
      <c r="B959" s="158" t="s">
        <v>1955</v>
      </c>
      <c r="C959" s="156" t="s">
        <v>1240</v>
      </c>
      <c r="D959" s="157">
        <v>1</v>
      </c>
      <c r="E959" s="144">
        <v>122148</v>
      </c>
      <c r="F959" s="145">
        <v>79396.200000000012</v>
      </c>
      <c r="G959" s="146" t="e">
        <f>+VLOOKUP(B959,PRESUPUESTO!$A$1:$M$626,12,FALSE)</f>
        <v>#N/A</v>
      </c>
    </row>
    <row r="960" spans="1:7" ht="15.6" hidden="1" thickTop="1" thickBot="1" x14ac:dyDescent="0.35">
      <c r="A960" s="154">
        <v>951</v>
      </c>
      <c r="B960" s="158" t="s">
        <v>841</v>
      </c>
      <c r="C960" s="156" t="s">
        <v>1240</v>
      </c>
      <c r="D960" s="157">
        <v>1</v>
      </c>
      <c r="E960" s="144">
        <v>2158809</v>
      </c>
      <c r="F960" s="145">
        <v>1403225.85</v>
      </c>
      <c r="G960" s="146" t="e">
        <f>+VLOOKUP(B960,PRESUPUESTO!$A$1:$M$626,12,FALSE)</f>
        <v>#N/A</v>
      </c>
    </row>
    <row r="961" spans="1:7" ht="15.6" hidden="1" thickTop="1" thickBot="1" x14ac:dyDescent="0.35">
      <c r="A961" s="154">
        <v>952</v>
      </c>
      <c r="B961" s="158" t="s">
        <v>1681</v>
      </c>
      <c r="C961" s="156" t="s">
        <v>1240</v>
      </c>
      <c r="D961" s="157">
        <v>1</v>
      </c>
      <c r="E961" s="144">
        <v>373923</v>
      </c>
      <c r="F961" s="145">
        <v>243049.95</v>
      </c>
      <c r="G961" s="146" t="e">
        <f>+VLOOKUP(B961,PRESUPUESTO!$A$1:$M$626,12,FALSE)</f>
        <v>#N/A</v>
      </c>
    </row>
    <row r="962" spans="1:7" ht="15.6" hidden="1" thickTop="1" thickBot="1" x14ac:dyDescent="0.35">
      <c r="A962" s="154">
        <v>953</v>
      </c>
      <c r="B962" s="158" t="s">
        <v>1948</v>
      </c>
      <c r="C962" s="156" t="s">
        <v>1240</v>
      </c>
      <c r="D962" s="157">
        <v>1</v>
      </c>
      <c r="E962" s="144">
        <v>850714</v>
      </c>
      <c r="F962" s="145">
        <v>552964.10000000009</v>
      </c>
      <c r="G962" s="146" t="e">
        <f>+VLOOKUP(B962,PRESUPUESTO!$A$1:$M$626,12,FALSE)</f>
        <v>#N/A</v>
      </c>
    </row>
    <row r="963" spans="1:7" ht="15.6" hidden="1" thickTop="1" thickBot="1" x14ac:dyDescent="0.35">
      <c r="A963" s="154">
        <v>954</v>
      </c>
      <c r="B963" s="158" t="s">
        <v>972</v>
      </c>
      <c r="C963" s="156" t="s">
        <v>1240</v>
      </c>
      <c r="D963" s="157">
        <v>1</v>
      </c>
      <c r="E963" s="144">
        <v>2092792</v>
      </c>
      <c r="F963" s="145">
        <v>1360314.8</v>
      </c>
      <c r="G963" s="146" t="e">
        <f>+VLOOKUP(B963,PRESUPUESTO!$A$1:$M$626,12,FALSE)</f>
        <v>#N/A</v>
      </c>
    </row>
    <row r="964" spans="1:7" ht="15.6" hidden="1" thickTop="1" thickBot="1" x14ac:dyDescent="0.35">
      <c r="A964" s="154">
        <v>955</v>
      </c>
      <c r="B964" s="158" t="s">
        <v>1903</v>
      </c>
      <c r="C964" s="156" t="s">
        <v>1240</v>
      </c>
      <c r="D964" s="157">
        <v>1</v>
      </c>
      <c r="E964" s="144">
        <v>1049165</v>
      </c>
      <c r="F964" s="145">
        <v>681957.25</v>
      </c>
      <c r="G964" s="146" t="e">
        <f>+VLOOKUP(B964,PRESUPUESTO!$A$1:$M$626,12,FALSE)</f>
        <v>#N/A</v>
      </c>
    </row>
    <row r="965" spans="1:7" ht="15.6" hidden="1" thickTop="1" thickBot="1" x14ac:dyDescent="0.35">
      <c r="A965" s="154">
        <v>956</v>
      </c>
      <c r="B965" s="158" t="s">
        <v>1956</v>
      </c>
      <c r="C965" s="156" t="s">
        <v>1240</v>
      </c>
      <c r="D965" s="157">
        <v>1</v>
      </c>
      <c r="E965" s="144">
        <v>152807</v>
      </c>
      <c r="F965" s="145">
        <v>99324.55</v>
      </c>
      <c r="G965" s="146" t="e">
        <f>+VLOOKUP(B965,PRESUPUESTO!$A$1:$M$626,12,FALSE)</f>
        <v>#N/A</v>
      </c>
    </row>
    <row r="966" spans="1:7" ht="15.6" hidden="1" thickTop="1" thickBot="1" x14ac:dyDescent="0.35">
      <c r="A966" s="154">
        <v>957</v>
      </c>
      <c r="B966" s="158" t="s">
        <v>1904</v>
      </c>
      <c r="C966" s="156" t="s">
        <v>1240</v>
      </c>
      <c r="D966" s="157">
        <v>1</v>
      </c>
      <c r="E966" s="144">
        <v>164879</v>
      </c>
      <c r="F966" s="145">
        <v>107171.35</v>
      </c>
      <c r="G966" s="146" t="e">
        <f>+VLOOKUP(B966,PRESUPUESTO!$A$1:$M$626,12,FALSE)</f>
        <v>#N/A</v>
      </c>
    </row>
    <row r="967" spans="1:7" ht="15.6" hidden="1" thickTop="1" thickBot="1" x14ac:dyDescent="0.35">
      <c r="A967" s="154">
        <v>958</v>
      </c>
      <c r="B967" s="158" t="s">
        <v>1905</v>
      </c>
      <c r="C967" s="156" t="s">
        <v>1240</v>
      </c>
      <c r="D967" s="157">
        <v>1</v>
      </c>
      <c r="E967" s="144">
        <v>700902</v>
      </c>
      <c r="F967" s="145">
        <v>455586.30000000005</v>
      </c>
      <c r="G967" s="146" t="e">
        <f>+VLOOKUP(B967,PRESUPUESTO!$A$1:$M$626,12,FALSE)</f>
        <v>#N/A</v>
      </c>
    </row>
    <row r="968" spans="1:7" ht="15.6" hidden="1" thickTop="1" thickBot="1" x14ac:dyDescent="0.35">
      <c r="A968" s="154">
        <v>959</v>
      </c>
      <c r="B968" s="158" t="s">
        <v>1906</v>
      </c>
      <c r="C968" s="156" t="s">
        <v>1240</v>
      </c>
      <c r="D968" s="157">
        <v>1</v>
      </c>
      <c r="E968" s="144">
        <v>713135</v>
      </c>
      <c r="F968" s="145">
        <v>463537.75</v>
      </c>
      <c r="G968" s="146" t="e">
        <f>+VLOOKUP(B968,PRESUPUESTO!$A$1:$M$626,12,FALSE)</f>
        <v>#N/A</v>
      </c>
    </row>
    <row r="969" spans="1:7" ht="15.6" hidden="1" thickTop="1" thickBot="1" x14ac:dyDescent="0.35">
      <c r="A969" s="154">
        <v>960</v>
      </c>
      <c r="B969" s="158" t="s">
        <v>1957</v>
      </c>
      <c r="C969" s="156" t="s">
        <v>1240</v>
      </c>
      <c r="D969" s="157">
        <v>1</v>
      </c>
      <c r="E969" s="144">
        <v>1122954</v>
      </c>
      <c r="F969" s="145">
        <v>729920.10000000009</v>
      </c>
      <c r="G969" s="146" t="e">
        <f>+VLOOKUP(B969,PRESUPUESTO!$A$1:$M$626,12,FALSE)</f>
        <v>#N/A</v>
      </c>
    </row>
    <row r="970" spans="1:7" ht="15.6" hidden="1" thickTop="1" thickBot="1" x14ac:dyDescent="0.35">
      <c r="A970" s="154">
        <v>961</v>
      </c>
      <c r="B970" s="158" t="s">
        <v>1958</v>
      </c>
      <c r="C970" s="156" t="s">
        <v>1240</v>
      </c>
      <c r="D970" s="157">
        <v>1</v>
      </c>
      <c r="E970" s="144">
        <v>310651</v>
      </c>
      <c r="F970" s="145">
        <v>201923.15000000002</v>
      </c>
      <c r="G970" s="146" t="e">
        <f>+VLOOKUP(B970,PRESUPUESTO!$A$1:$M$626,12,FALSE)</f>
        <v>#N/A</v>
      </c>
    </row>
    <row r="971" spans="1:7" ht="15.6" hidden="1" thickTop="1" thickBot="1" x14ac:dyDescent="0.35">
      <c r="A971" s="154">
        <v>962</v>
      </c>
      <c r="B971" s="158" t="s">
        <v>1950</v>
      </c>
      <c r="C971" s="156" t="s">
        <v>1240</v>
      </c>
      <c r="D971" s="157">
        <v>1</v>
      </c>
      <c r="E971" s="144">
        <v>583600</v>
      </c>
      <c r="F971" s="145">
        <v>379340</v>
      </c>
      <c r="G971" s="146" t="e">
        <f>+VLOOKUP(B971,PRESUPUESTO!$A$1:$M$626,12,FALSE)</f>
        <v>#N/A</v>
      </c>
    </row>
    <row r="972" spans="1:7" ht="15.6" hidden="1" thickTop="1" thickBot="1" x14ac:dyDescent="0.35">
      <c r="A972" s="154">
        <v>963</v>
      </c>
      <c r="B972" s="158" t="s">
        <v>1760</v>
      </c>
      <c r="C972" s="156" t="s">
        <v>1240</v>
      </c>
      <c r="D972" s="157">
        <v>1</v>
      </c>
      <c r="E972" s="144">
        <v>1107422</v>
      </c>
      <c r="F972" s="145">
        <v>719824.3</v>
      </c>
      <c r="G972" s="146" t="e">
        <f>+VLOOKUP(B972,PRESUPUESTO!$A$1:$M$626,12,FALSE)</f>
        <v>#N/A</v>
      </c>
    </row>
    <row r="973" spans="1:7" ht="15.6" hidden="1" thickTop="1" thickBot="1" x14ac:dyDescent="0.35">
      <c r="A973" s="154">
        <v>964</v>
      </c>
      <c r="B973" s="158" t="s">
        <v>1693</v>
      </c>
      <c r="C973" s="156" t="s">
        <v>1240</v>
      </c>
      <c r="D973" s="157">
        <v>1</v>
      </c>
      <c r="E973" s="144">
        <v>264872</v>
      </c>
      <c r="F973" s="145">
        <v>172166.8</v>
      </c>
      <c r="G973" s="146" t="e">
        <f>+VLOOKUP(B973,PRESUPUESTO!$A$1:$M$626,12,FALSE)</f>
        <v>#N/A</v>
      </c>
    </row>
    <row r="974" spans="1:7" ht="15.6" hidden="1" thickTop="1" thickBot="1" x14ac:dyDescent="0.35">
      <c r="A974" s="154">
        <v>965</v>
      </c>
      <c r="B974" s="158" t="s">
        <v>1916</v>
      </c>
      <c r="C974" s="156" t="s">
        <v>1240</v>
      </c>
      <c r="D974" s="157">
        <v>1</v>
      </c>
      <c r="E974" s="144">
        <v>327244</v>
      </c>
      <c r="F974" s="145">
        <v>212708.6</v>
      </c>
      <c r="G974" s="146" t="e">
        <f>+VLOOKUP(B974,PRESUPUESTO!$A$1:$M$626,12,FALSE)</f>
        <v>#N/A</v>
      </c>
    </row>
    <row r="975" spans="1:7" ht="15.6" hidden="1" thickTop="1" thickBot="1" x14ac:dyDescent="0.35">
      <c r="A975" s="154">
        <v>966</v>
      </c>
      <c r="B975" s="158" t="s">
        <v>1337</v>
      </c>
      <c r="C975" s="156" t="s">
        <v>1240</v>
      </c>
      <c r="D975" s="157">
        <v>1</v>
      </c>
      <c r="E975" s="144">
        <v>586851</v>
      </c>
      <c r="F975" s="145">
        <v>381453.15</v>
      </c>
      <c r="G975" s="146" t="e">
        <f>+VLOOKUP(B975,PRESUPUESTO!$A$1:$M$626,12,FALSE)</f>
        <v>#N/A</v>
      </c>
    </row>
    <row r="976" spans="1:7" ht="15.6" hidden="1" thickTop="1" thickBot="1" x14ac:dyDescent="0.35">
      <c r="A976" s="154">
        <v>967</v>
      </c>
      <c r="B976" s="158" t="s">
        <v>1959</v>
      </c>
      <c r="C976" s="156" t="s">
        <v>1240</v>
      </c>
      <c r="D976" s="157">
        <v>1</v>
      </c>
      <c r="E976" s="144">
        <v>241367</v>
      </c>
      <c r="F976" s="145">
        <v>156888.54999999999</v>
      </c>
      <c r="G976" s="146" t="e">
        <f>+VLOOKUP(B976,PRESUPUESTO!$A$1:$M$626,12,FALSE)</f>
        <v>#N/A</v>
      </c>
    </row>
    <row r="977" spans="1:7" ht="15.6" hidden="1" thickTop="1" thickBot="1" x14ac:dyDescent="0.35">
      <c r="A977" s="154">
        <v>968</v>
      </c>
      <c r="B977" s="158" t="s">
        <v>1960</v>
      </c>
      <c r="C977" s="156" t="s">
        <v>1240</v>
      </c>
      <c r="D977" s="157">
        <v>1</v>
      </c>
      <c r="E977" s="144">
        <v>272756</v>
      </c>
      <c r="F977" s="145">
        <v>177291.40000000002</v>
      </c>
      <c r="G977" s="146" t="e">
        <f>+VLOOKUP(B977,PRESUPUESTO!$A$1:$M$626,12,FALSE)</f>
        <v>#N/A</v>
      </c>
    </row>
    <row r="978" spans="1:7" ht="15.6" hidden="1" thickTop="1" thickBot="1" x14ac:dyDescent="0.35">
      <c r="A978" s="154">
        <v>969</v>
      </c>
      <c r="B978" s="158" t="s">
        <v>1961</v>
      </c>
      <c r="C978" s="156" t="s">
        <v>1240</v>
      </c>
      <c r="D978" s="157">
        <v>1</v>
      </c>
      <c r="E978" s="144">
        <v>742148</v>
      </c>
      <c r="F978" s="145">
        <v>482396.2</v>
      </c>
      <c r="G978" s="146" t="e">
        <f>+VLOOKUP(B978,PRESUPUESTO!$A$1:$M$626,12,FALSE)</f>
        <v>#N/A</v>
      </c>
    </row>
    <row r="979" spans="1:7" ht="15.6" hidden="1" thickTop="1" thickBot="1" x14ac:dyDescent="0.35">
      <c r="A979" s="154">
        <v>970</v>
      </c>
      <c r="B979" s="158" t="s">
        <v>1951</v>
      </c>
      <c r="C979" s="156" t="s">
        <v>1240</v>
      </c>
      <c r="D979" s="157">
        <v>1</v>
      </c>
      <c r="E979" s="144">
        <v>276877</v>
      </c>
      <c r="F979" s="145">
        <v>179970.05</v>
      </c>
      <c r="G979" s="146" t="e">
        <f>+VLOOKUP(B979,PRESUPUESTO!$A$1:$M$626,12,FALSE)</f>
        <v>#N/A</v>
      </c>
    </row>
    <row r="980" spans="1:7" ht="15.6" hidden="1" thickTop="1" thickBot="1" x14ac:dyDescent="0.35">
      <c r="A980" s="154">
        <v>971</v>
      </c>
      <c r="B980" s="158" t="s">
        <v>1962</v>
      </c>
      <c r="C980" s="156" t="s">
        <v>1240</v>
      </c>
      <c r="D980" s="157">
        <v>1</v>
      </c>
      <c r="E980" s="144">
        <v>522491</v>
      </c>
      <c r="F980" s="145">
        <v>339619.15</v>
      </c>
      <c r="G980" s="146" t="e">
        <f>+VLOOKUP(B980,PRESUPUESTO!$A$1:$M$626,12,FALSE)</f>
        <v>#N/A</v>
      </c>
    </row>
    <row r="981" spans="1:7" ht="15.6" hidden="1" thickTop="1" thickBot="1" x14ac:dyDescent="0.35">
      <c r="A981" s="154">
        <v>972</v>
      </c>
      <c r="B981" s="158" t="s">
        <v>1768</v>
      </c>
      <c r="C981" s="156" t="s">
        <v>1240</v>
      </c>
      <c r="D981" s="157">
        <v>1</v>
      </c>
      <c r="E981" s="144">
        <v>1044913</v>
      </c>
      <c r="F981" s="145">
        <v>679193.45</v>
      </c>
      <c r="G981" s="146" t="e">
        <f>+VLOOKUP(B981,PRESUPUESTO!$A$1:$M$626,12,FALSE)</f>
        <v>#N/A</v>
      </c>
    </row>
    <row r="982" spans="1:7" ht="15.6" hidden="1" thickTop="1" thickBot="1" x14ac:dyDescent="0.35">
      <c r="A982" s="154">
        <v>973</v>
      </c>
      <c r="B982" s="158" t="s">
        <v>1963</v>
      </c>
      <c r="C982" s="156" t="s">
        <v>1240</v>
      </c>
      <c r="D982" s="157">
        <v>1</v>
      </c>
      <c r="E982" s="144">
        <v>597202</v>
      </c>
      <c r="F982" s="145">
        <v>388181.30000000005</v>
      </c>
      <c r="G982" s="146" t="e">
        <f>+VLOOKUP(B982,PRESUPUESTO!$A$1:$M$626,12,FALSE)</f>
        <v>#N/A</v>
      </c>
    </row>
    <row r="983" spans="1:7" ht="15.6" hidden="1" thickTop="1" thickBot="1" x14ac:dyDescent="0.35">
      <c r="A983" s="154">
        <v>974</v>
      </c>
      <c r="B983" s="158" t="s">
        <v>1402</v>
      </c>
      <c r="C983" s="156" t="s">
        <v>1240</v>
      </c>
      <c r="D983" s="157">
        <v>1</v>
      </c>
      <c r="E983" s="144">
        <v>1644376</v>
      </c>
      <c r="F983" s="145">
        <v>1068844.3999999999</v>
      </c>
      <c r="G983" s="146" t="e">
        <f>+VLOOKUP(B983,PRESUPUESTO!$A$1:$M$626,12,FALSE)</f>
        <v>#N/A</v>
      </c>
    </row>
    <row r="984" spans="1:7" ht="15.6" hidden="1" thickTop="1" thickBot="1" x14ac:dyDescent="0.35">
      <c r="A984" s="154">
        <v>975</v>
      </c>
      <c r="B984" s="158" t="s">
        <v>1964</v>
      </c>
      <c r="C984" s="156" t="s">
        <v>1240</v>
      </c>
      <c r="D984" s="157">
        <v>1</v>
      </c>
      <c r="E984" s="144">
        <v>292375</v>
      </c>
      <c r="F984" s="145">
        <v>190043.75</v>
      </c>
      <c r="G984" s="146" t="e">
        <f>+VLOOKUP(B984,PRESUPUESTO!$A$1:$M$626,12,FALSE)</f>
        <v>#N/A</v>
      </c>
    </row>
    <row r="985" spans="1:7" ht="15.6" hidden="1" thickTop="1" thickBot="1" x14ac:dyDescent="0.35">
      <c r="A985" s="154">
        <v>976</v>
      </c>
      <c r="B985" s="158" t="s">
        <v>1706</v>
      </c>
      <c r="C985" s="156" t="s">
        <v>1240</v>
      </c>
      <c r="D985" s="157">
        <v>1</v>
      </c>
      <c r="E985" s="144">
        <v>515293</v>
      </c>
      <c r="F985" s="145">
        <v>334940.45</v>
      </c>
      <c r="G985" s="146" t="e">
        <f>+VLOOKUP(B985,PRESUPUESTO!$A$1:$M$626,12,FALSE)</f>
        <v>#N/A</v>
      </c>
    </row>
    <row r="986" spans="1:7" ht="15.6" hidden="1" thickTop="1" thickBot="1" x14ac:dyDescent="0.35">
      <c r="A986" s="154">
        <v>977</v>
      </c>
      <c r="B986" s="158" t="s">
        <v>1925</v>
      </c>
      <c r="C986" s="156" t="s">
        <v>1240</v>
      </c>
      <c r="D986" s="157">
        <v>1</v>
      </c>
      <c r="E986" s="144">
        <v>648816</v>
      </c>
      <c r="F986" s="145">
        <v>421730.4</v>
      </c>
      <c r="G986" s="146" t="e">
        <f>+VLOOKUP(B986,PRESUPUESTO!$A$1:$M$626,12,FALSE)</f>
        <v>#N/A</v>
      </c>
    </row>
    <row r="987" spans="1:7" ht="15.6" hidden="1" thickTop="1" thickBot="1" x14ac:dyDescent="0.35">
      <c r="A987" s="154">
        <v>978</v>
      </c>
      <c r="B987" s="158" t="s">
        <v>1965</v>
      </c>
      <c r="C987" s="156" t="s">
        <v>1240</v>
      </c>
      <c r="D987" s="157">
        <v>1</v>
      </c>
      <c r="E987" s="144">
        <v>833997</v>
      </c>
      <c r="F987" s="145">
        <v>542098.05000000005</v>
      </c>
      <c r="G987" s="146" t="e">
        <f>+VLOOKUP(B987,PRESUPUESTO!$A$1:$M$626,12,FALSE)</f>
        <v>#N/A</v>
      </c>
    </row>
    <row r="988" spans="1:7" ht="15.6" hidden="1" thickTop="1" thickBot="1" x14ac:dyDescent="0.35">
      <c r="A988" s="154">
        <v>979</v>
      </c>
      <c r="B988" s="158" t="s">
        <v>1713</v>
      </c>
      <c r="C988" s="156" t="s">
        <v>1240</v>
      </c>
      <c r="D988" s="157">
        <v>1</v>
      </c>
      <c r="E988" s="144">
        <v>347239</v>
      </c>
      <c r="F988" s="145">
        <v>225705.35</v>
      </c>
      <c r="G988" s="146" t="e">
        <f>+VLOOKUP(B988,PRESUPUESTO!$A$1:$M$626,12,FALSE)</f>
        <v>#N/A</v>
      </c>
    </row>
    <row r="989" spans="1:7" ht="15.6" hidden="1" thickTop="1" thickBot="1" x14ac:dyDescent="0.35">
      <c r="A989" s="154">
        <v>980</v>
      </c>
      <c r="B989" s="158" t="s">
        <v>1717</v>
      </c>
      <c r="C989" s="156" t="s">
        <v>1240</v>
      </c>
      <c r="D989" s="157">
        <v>1</v>
      </c>
      <c r="E989" s="144">
        <v>489358</v>
      </c>
      <c r="F989" s="145">
        <v>318082.7</v>
      </c>
      <c r="G989" s="146" t="e">
        <f>+VLOOKUP(B989,PRESUPUESTO!$A$1:$M$626,12,FALSE)</f>
        <v>#N/A</v>
      </c>
    </row>
    <row r="990" spans="1:7" ht="15.6" hidden="1" thickTop="1" thickBot="1" x14ac:dyDescent="0.35">
      <c r="A990" s="154">
        <v>981</v>
      </c>
      <c r="B990" s="158" t="s">
        <v>1718</v>
      </c>
      <c r="C990" s="156" t="s">
        <v>1240</v>
      </c>
      <c r="D990" s="157">
        <v>1</v>
      </c>
      <c r="E990" s="144">
        <v>672120</v>
      </c>
      <c r="F990" s="145">
        <v>436878</v>
      </c>
      <c r="G990" s="146" t="e">
        <f>+VLOOKUP(B990,PRESUPUESTO!$A$1:$M$626,12,FALSE)</f>
        <v>#N/A</v>
      </c>
    </row>
    <row r="991" spans="1:7" ht="15.6" hidden="1" thickTop="1" thickBot="1" x14ac:dyDescent="0.35">
      <c r="A991" s="154">
        <v>982</v>
      </c>
      <c r="B991" s="158" t="s">
        <v>1641</v>
      </c>
      <c r="C991" s="156" t="s">
        <v>1240</v>
      </c>
      <c r="D991" s="157">
        <v>1</v>
      </c>
      <c r="E991" s="144">
        <v>245435</v>
      </c>
      <c r="F991" s="145">
        <v>159532.75</v>
      </c>
      <c r="G991" s="146" t="e">
        <f>+VLOOKUP(B991,PRESUPUESTO!$A$1:$M$626,12,FALSE)</f>
        <v>#N/A</v>
      </c>
    </row>
    <row r="992" spans="1:7" ht="15.6" hidden="1" thickTop="1" thickBot="1" x14ac:dyDescent="0.35">
      <c r="A992" s="154">
        <v>983</v>
      </c>
      <c r="B992" s="158" t="s">
        <v>754</v>
      </c>
      <c r="C992" s="156" t="s">
        <v>1240</v>
      </c>
      <c r="D992" s="157">
        <v>1</v>
      </c>
      <c r="E992" s="144">
        <v>3209412</v>
      </c>
      <c r="F992" s="145">
        <v>2086117.8</v>
      </c>
      <c r="G992" s="146" t="e">
        <f>+VLOOKUP(B992,PRESUPUESTO!$A$1:$M$626,12,FALSE)</f>
        <v>#N/A</v>
      </c>
    </row>
    <row r="993" spans="1:7" ht="15.6" hidden="1" thickTop="1" thickBot="1" x14ac:dyDescent="0.35">
      <c r="A993" s="154">
        <v>984</v>
      </c>
      <c r="B993" s="158" t="s">
        <v>1966</v>
      </c>
      <c r="C993" s="156" t="s">
        <v>1240</v>
      </c>
      <c r="D993" s="157">
        <v>1</v>
      </c>
      <c r="E993" s="144">
        <v>764402</v>
      </c>
      <c r="F993" s="145">
        <v>496861.3</v>
      </c>
      <c r="G993" s="146" t="e">
        <f>+VLOOKUP(B993,PRESUPUESTO!$A$1:$M$626,12,FALSE)</f>
        <v>#N/A</v>
      </c>
    </row>
    <row r="994" spans="1:7" ht="15.6" hidden="1" thickTop="1" thickBot="1" x14ac:dyDescent="0.35">
      <c r="A994" s="154">
        <v>985</v>
      </c>
      <c r="B994" s="158" t="s">
        <v>1837</v>
      </c>
      <c r="C994" s="156" t="s">
        <v>1240</v>
      </c>
      <c r="D994" s="157">
        <v>1</v>
      </c>
      <c r="E994" s="144">
        <v>460954</v>
      </c>
      <c r="F994" s="145">
        <v>299620.09999999998</v>
      </c>
      <c r="G994" s="146" t="e">
        <f>+VLOOKUP(B994,PRESUPUESTO!$A$1:$M$626,12,FALSE)</f>
        <v>#N/A</v>
      </c>
    </row>
    <row r="995" spans="1:7" ht="15.6" hidden="1" thickTop="1" thickBot="1" x14ac:dyDescent="0.35">
      <c r="A995" s="154">
        <v>986</v>
      </c>
      <c r="B995" s="158" t="s">
        <v>1937</v>
      </c>
      <c r="C995" s="156" t="s">
        <v>1240</v>
      </c>
      <c r="D995" s="157">
        <v>1</v>
      </c>
      <c r="E995" s="144">
        <v>289060</v>
      </c>
      <c r="F995" s="145">
        <v>187889</v>
      </c>
      <c r="G995" s="146" t="e">
        <f>+VLOOKUP(B995,PRESUPUESTO!$A$1:$M$626,12,FALSE)</f>
        <v>#N/A</v>
      </c>
    </row>
    <row r="996" spans="1:7" ht="15.6" hidden="1" thickTop="1" thickBot="1" x14ac:dyDescent="0.35">
      <c r="A996" s="154">
        <v>987</v>
      </c>
      <c r="B996" s="158" t="s">
        <v>1967</v>
      </c>
      <c r="C996" s="156" t="s">
        <v>1240</v>
      </c>
      <c r="D996" s="157">
        <v>1</v>
      </c>
      <c r="E996" s="144">
        <v>223765</v>
      </c>
      <c r="F996" s="145">
        <v>145447.25</v>
      </c>
      <c r="G996" s="146" t="e">
        <f>+VLOOKUP(B996,PRESUPUESTO!$A$1:$M$626,12,FALSE)</f>
        <v>#N/A</v>
      </c>
    </row>
    <row r="997" spans="1:7" ht="15.6" hidden="1" thickTop="1" thickBot="1" x14ac:dyDescent="0.35">
      <c r="A997" s="154">
        <v>988</v>
      </c>
      <c r="B997" s="158" t="s">
        <v>1968</v>
      </c>
      <c r="C997" s="156" t="s">
        <v>1240</v>
      </c>
      <c r="D997" s="157">
        <v>1</v>
      </c>
      <c r="E997" s="144">
        <v>466406</v>
      </c>
      <c r="F997" s="145">
        <v>303163.90000000002</v>
      </c>
      <c r="G997" s="146" t="e">
        <f>+VLOOKUP(B997,PRESUPUESTO!$A$1:$M$626,12,FALSE)</f>
        <v>#N/A</v>
      </c>
    </row>
    <row r="998" spans="1:7" ht="15.6" hidden="1" thickTop="1" thickBot="1" x14ac:dyDescent="0.35">
      <c r="A998" s="154">
        <v>989</v>
      </c>
      <c r="B998" s="158" t="s">
        <v>1969</v>
      </c>
      <c r="C998" s="156" t="s">
        <v>1240</v>
      </c>
      <c r="D998" s="157">
        <v>1</v>
      </c>
      <c r="E998" s="144">
        <v>426721</v>
      </c>
      <c r="F998" s="145">
        <v>277368.65000000002</v>
      </c>
      <c r="G998" s="146" t="e">
        <f>+VLOOKUP(B998,PRESUPUESTO!$A$1:$M$626,12,FALSE)</f>
        <v>#N/A</v>
      </c>
    </row>
    <row r="999" spans="1:7" ht="15.6" hidden="1" thickTop="1" thickBot="1" x14ac:dyDescent="0.35">
      <c r="A999" s="154">
        <v>990</v>
      </c>
      <c r="B999" s="158" t="s">
        <v>1786</v>
      </c>
      <c r="C999" s="156" t="s">
        <v>1240</v>
      </c>
      <c r="D999" s="157">
        <v>1</v>
      </c>
      <c r="E999" s="144">
        <v>396517</v>
      </c>
      <c r="F999" s="145">
        <v>257736.05000000002</v>
      </c>
      <c r="G999" s="146" t="e">
        <f>+VLOOKUP(B999,PRESUPUESTO!$A$1:$M$626,12,FALSE)</f>
        <v>#N/A</v>
      </c>
    </row>
    <row r="1000" spans="1:7" ht="15.6" hidden="1" thickTop="1" thickBot="1" x14ac:dyDescent="0.35">
      <c r="A1000" s="154">
        <v>991</v>
      </c>
      <c r="B1000" s="158" t="s">
        <v>1970</v>
      </c>
      <c r="C1000" s="156" t="s">
        <v>1240</v>
      </c>
      <c r="D1000" s="157">
        <v>1</v>
      </c>
      <c r="E1000" s="144">
        <v>212202</v>
      </c>
      <c r="F1000" s="145">
        <v>137931.29999999999</v>
      </c>
      <c r="G1000" s="146" t="e">
        <f>+VLOOKUP(B1000,PRESUPUESTO!$A$1:$M$626,12,FALSE)</f>
        <v>#N/A</v>
      </c>
    </row>
    <row r="1001" spans="1:7" ht="15.6" hidden="1" thickTop="1" thickBot="1" x14ac:dyDescent="0.35">
      <c r="A1001" s="154">
        <v>992</v>
      </c>
      <c r="B1001" s="158" t="s">
        <v>1942</v>
      </c>
      <c r="C1001" s="156" t="s">
        <v>1240</v>
      </c>
      <c r="D1001" s="157">
        <v>1</v>
      </c>
      <c r="E1001" s="144">
        <v>632953</v>
      </c>
      <c r="F1001" s="145">
        <v>411419.45</v>
      </c>
      <c r="G1001" s="146" t="e">
        <f>+VLOOKUP(B1001,PRESUPUESTO!$A$1:$M$626,12,FALSE)</f>
        <v>#N/A</v>
      </c>
    </row>
    <row r="1002" spans="1:7" ht="15.6" hidden="1" thickTop="1" thickBot="1" x14ac:dyDescent="0.35">
      <c r="A1002" s="154">
        <v>993</v>
      </c>
      <c r="B1002" s="158" t="s">
        <v>1787</v>
      </c>
      <c r="C1002" s="156" t="s">
        <v>1240</v>
      </c>
      <c r="D1002" s="157">
        <v>1</v>
      </c>
      <c r="E1002" s="144">
        <v>67772</v>
      </c>
      <c r="F1002" s="145">
        <v>44051.8</v>
      </c>
      <c r="G1002" s="146" t="e">
        <f>+VLOOKUP(B1002,PRESUPUESTO!$A$1:$M$626,12,FALSE)</f>
        <v>#N/A</v>
      </c>
    </row>
    <row r="1003" spans="1:7" ht="15.6" hidden="1" thickTop="1" thickBot="1" x14ac:dyDescent="0.35">
      <c r="A1003" s="154">
        <v>994</v>
      </c>
      <c r="B1003" s="158" t="s">
        <v>1971</v>
      </c>
      <c r="C1003" s="156" t="s">
        <v>1240</v>
      </c>
      <c r="D1003" s="157">
        <v>1</v>
      </c>
      <c r="E1003" s="144">
        <v>220230</v>
      </c>
      <c r="F1003" s="145">
        <v>143149.5</v>
      </c>
      <c r="G1003" s="146" t="e">
        <f>+VLOOKUP(B1003,PRESUPUESTO!$A$1:$M$626,12,FALSE)</f>
        <v>#N/A</v>
      </c>
    </row>
    <row r="1004" spans="1:7" ht="15.6" hidden="1" thickTop="1" thickBot="1" x14ac:dyDescent="0.35">
      <c r="A1004" s="154">
        <v>995</v>
      </c>
      <c r="B1004" s="158" t="s">
        <v>1972</v>
      </c>
      <c r="C1004" s="156" t="s">
        <v>1240</v>
      </c>
      <c r="D1004" s="157">
        <v>1</v>
      </c>
      <c r="E1004" s="144">
        <v>327644</v>
      </c>
      <c r="F1004" s="145">
        <v>212968.6</v>
      </c>
      <c r="G1004" s="146" t="e">
        <f>+VLOOKUP(B1004,PRESUPUESTO!$A$1:$M$626,12,FALSE)</f>
        <v>#N/A</v>
      </c>
    </row>
    <row r="1005" spans="1:7" ht="15.6" hidden="1" thickTop="1" thickBot="1" x14ac:dyDescent="0.35">
      <c r="A1005" s="154">
        <v>996</v>
      </c>
      <c r="B1005" s="158" t="s">
        <v>1973</v>
      </c>
      <c r="C1005" s="156" t="s">
        <v>1240</v>
      </c>
      <c r="D1005" s="157">
        <v>1</v>
      </c>
      <c r="E1005" s="144">
        <v>171029</v>
      </c>
      <c r="F1005" s="145">
        <v>111168.85</v>
      </c>
      <c r="G1005" s="146" t="e">
        <f>+VLOOKUP(B1005,PRESUPUESTO!$A$1:$M$626,12,FALSE)</f>
        <v>#N/A</v>
      </c>
    </row>
    <row r="1006" spans="1:7" ht="15.6" hidden="1" thickTop="1" thickBot="1" x14ac:dyDescent="0.35">
      <c r="A1006" s="154">
        <v>997</v>
      </c>
      <c r="B1006" s="158" t="s">
        <v>1974</v>
      </c>
      <c r="C1006" s="156" t="s">
        <v>1240</v>
      </c>
      <c r="D1006" s="157">
        <v>1</v>
      </c>
      <c r="E1006" s="144">
        <v>130504</v>
      </c>
      <c r="F1006" s="145">
        <v>84827.6</v>
      </c>
      <c r="G1006" s="146" t="e">
        <f>+VLOOKUP(B1006,PRESUPUESTO!$A$1:$M$626,12,FALSE)</f>
        <v>#N/A</v>
      </c>
    </row>
    <row r="1007" spans="1:7" ht="15.6" hidden="1" thickTop="1" thickBot="1" x14ac:dyDescent="0.35">
      <c r="A1007" s="154">
        <v>998</v>
      </c>
      <c r="B1007" s="158" t="s">
        <v>1975</v>
      </c>
      <c r="C1007" s="156" t="s">
        <v>1240</v>
      </c>
      <c r="D1007" s="157">
        <v>1</v>
      </c>
      <c r="E1007" s="144">
        <v>130368</v>
      </c>
      <c r="F1007" s="145">
        <v>84739.200000000012</v>
      </c>
      <c r="G1007" s="146" t="e">
        <f>+VLOOKUP(B1007,PRESUPUESTO!$A$1:$M$626,12,FALSE)</f>
        <v>#N/A</v>
      </c>
    </row>
    <row r="1008" spans="1:7" ht="15.6" hidden="1" thickTop="1" thickBot="1" x14ac:dyDescent="0.35">
      <c r="A1008" s="154">
        <v>999</v>
      </c>
      <c r="B1008" s="158" t="s">
        <v>1976</v>
      </c>
      <c r="C1008" s="156" t="s">
        <v>1240</v>
      </c>
      <c r="D1008" s="157">
        <v>1</v>
      </c>
      <c r="E1008" s="144">
        <v>346496</v>
      </c>
      <c r="F1008" s="145">
        <v>225222.40000000002</v>
      </c>
      <c r="G1008" s="146" t="e">
        <f>+VLOOKUP(B1008,PRESUPUESTO!$A$1:$M$626,12,FALSE)</f>
        <v>#N/A</v>
      </c>
    </row>
    <row r="1009" spans="1:7" ht="15.6" hidden="1" thickTop="1" thickBot="1" x14ac:dyDescent="0.35">
      <c r="A1009" s="154">
        <v>1000</v>
      </c>
      <c r="B1009" s="158" t="s">
        <v>1557</v>
      </c>
      <c r="C1009" s="156" t="s">
        <v>1240</v>
      </c>
      <c r="D1009" s="157">
        <v>1</v>
      </c>
      <c r="E1009" s="144">
        <v>132494</v>
      </c>
      <c r="F1009" s="145">
        <v>86121.1</v>
      </c>
      <c r="G1009" s="146" t="e">
        <f>+VLOOKUP(B1009,PRESUPUESTO!$A$1:$M$626,12,FALSE)</f>
        <v>#N/A</v>
      </c>
    </row>
    <row r="1010" spans="1:7" ht="15.6" hidden="1" thickTop="1" thickBot="1" x14ac:dyDescent="0.35">
      <c r="A1010" s="154">
        <v>1001</v>
      </c>
      <c r="B1010" s="158" t="s">
        <v>1977</v>
      </c>
      <c r="C1010" s="156" t="s">
        <v>1240</v>
      </c>
      <c r="D1010" s="157">
        <v>1</v>
      </c>
      <c r="E1010" s="144">
        <v>388811</v>
      </c>
      <c r="F1010" s="145">
        <v>252727.15</v>
      </c>
      <c r="G1010" s="146" t="e">
        <f>+VLOOKUP(B1010,PRESUPUESTO!$A$1:$M$626,12,FALSE)</f>
        <v>#N/A</v>
      </c>
    </row>
    <row r="1011" spans="1:7" ht="15.6" hidden="1" thickTop="1" thickBot="1" x14ac:dyDescent="0.35">
      <c r="A1011" s="154">
        <v>1002</v>
      </c>
      <c r="B1011" s="158" t="s">
        <v>506</v>
      </c>
      <c r="C1011" s="156" t="s">
        <v>1240</v>
      </c>
      <c r="D1011" s="157">
        <v>1</v>
      </c>
      <c r="E1011" s="144">
        <v>646531</v>
      </c>
      <c r="F1011" s="145">
        <v>420245.15</v>
      </c>
      <c r="G1011" s="146" t="e">
        <f>+VLOOKUP(B1011,PRESUPUESTO!$A$1:$M$626,12,FALSE)</f>
        <v>#N/A</v>
      </c>
    </row>
    <row r="1012" spans="1:7" ht="15.6" hidden="1" thickTop="1" thickBot="1" x14ac:dyDescent="0.35">
      <c r="A1012" s="154">
        <v>1003</v>
      </c>
      <c r="B1012" s="158" t="s">
        <v>1978</v>
      </c>
      <c r="C1012" s="156" t="s">
        <v>1240</v>
      </c>
      <c r="D1012" s="157">
        <v>1</v>
      </c>
      <c r="E1012" s="144">
        <v>124692</v>
      </c>
      <c r="F1012" s="145">
        <v>81049.8</v>
      </c>
      <c r="G1012" s="146" t="e">
        <f>+VLOOKUP(B1012,PRESUPUESTO!$A$1:$M$626,12,FALSE)</f>
        <v>#N/A</v>
      </c>
    </row>
    <row r="1013" spans="1:7" ht="15.6" hidden="1" thickTop="1" thickBot="1" x14ac:dyDescent="0.35">
      <c r="A1013" s="154">
        <v>1004</v>
      </c>
      <c r="B1013" s="158" t="s">
        <v>1979</v>
      </c>
      <c r="C1013" s="156" t="s">
        <v>1240</v>
      </c>
      <c r="D1013" s="157">
        <v>1</v>
      </c>
      <c r="E1013" s="144">
        <v>241630</v>
      </c>
      <c r="F1013" s="145">
        <v>157059.5</v>
      </c>
      <c r="G1013" s="146" t="e">
        <f>+VLOOKUP(B1013,PRESUPUESTO!$A$1:$M$626,12,FALSE)</f>
        <v>#N/A</v>
      </c>
    </row>
    <row r="1014" spans="1:7" ht="15.6" hidden="1" thickTop="1" thickBot="1" x14ac:dyDescent="0.35">
      <c r="A1014" s="154">
        <v>1005</v>
      </c>
      <c r="B1014" s="158" t="s">
        <v>1980</v>
      </c>
      <c r="C1014" s="156" t="s">
        <v>1240</v>
      </c>
      <c r="D1014" s="157">
        <v>1</v>
      </c>
      <c r="E1014" s="144">
        <v>79206</v>
      </c>
      <c r="F1014" s="145">
        <v>51483.9</v>
      </c>
      <c r="G1014" s="146" t="e">
        <f>+VLOOKUP(B1014,PRESUPUESTO!$A$1:$M$626,12,FALSE)</f>
        <v>#N/A</v>
      </c>
    </row>
    <row r="1015" spans="1:7" ht="15.6" hidden="1" thickTop="1" thickBot="1" x14ac:dyDescent="0.35">
      <c r="A1015" s="154">
        <v>1006</v>
      </c>
      <c r="B1015" s="158" t="s">
        <v>1739</v>
      </c>
      <c r="C1015" s="156" t="s">
        <v>1240</v>
      </c>
      <c r="D1015" s="157">
        <v>1</v>
      </c>
      <c r="E1015" s="144">
        <v>589771</v>
      </c>
      <c r="F1015" s="145">
        <v>383351.15</v>
      </c>
      <c r="G1015" s="146" t="e">
        <f>+VLOOKUP(B1015,PRESUPUESTO!$A$1:$M$626,12,FALSE)</f>
        <v>#N/A</v>
      </c>
    </row>
    <row r="1016" spans="1:7" ht="15.6" hidden="1" thickTop="1" thickBot="1" x14ac:dyDescent="0.35">
      <c r="A1016" s="154">
        <v>1007</v>
      </c>
      <c r="B1016" s="158" t="s">
        <v>1981</v>
      </c>
      <c r="C1016" s="156" t="s">
        <v>1240</v>
      </c>
      <c r="D1016" s="157">
        <v>1</v>
      </c>
      <c r="E1016" s="144">
        <v>63432</v>
      </c>
      <c r="F1016" s="145">
        <v>41230.800000000003</v>
      </c>
      <c r="G1016" s="146" t="e">
        <f>+VLOOKUP(B1016,PRESUPUESTO!$A$1:$M$626,12,FALSE)</f>
        <v>#N/A</v>
      </c>
    </row>
    <row r="1017" spans="1:7" ht="15.45" hidden="1" customHeight="1" thickTop="1" thickBot="1" x14ac:dyDescent="0.35">
      <c r="A1017" s="148" t="s">
        <v>1982</v>
      </c>
      <c r="B1017" s="149"/>
      <c r="C1017" s="150"/>
      <c r="D1017" s="150"/>
      <c r="E1017" s="144"/>
      <c r="F1017" s="145"/>
      <c r="G1017" s="146" t="e">
        <f>+VLOOKUP(B1017,PRESUPUESTO!$A$1:$M$626,12,FALSE)</f>
        <v>#N/A</v>
      </c>
    </row>
    <row r="1018" spans="1:7" ht="15.6" hidden="1" thickTop="1" thickBot="1" x14ac:dyDescent="0.35">
      <c r="A1018" s="137" t="s">
        <v>335</v>
      </c>
      <c r="B1018" s="138" t="s">
        <v>45</v>
      </c>
      <c r="C1018" s="139" t="s">
        <v>344</v>
      </c>
      <c r="D1018" s="139" t="s">
        <v>337</v>
      </c>
      <c r="E1018" s="144"/>
      <c r="F1018" s="145"/>
      <c r="G1018" s="146" t="str">
        <f>+VLOOKUP(B1018,PRESUPUESTO!$A$1:$M$626,12,FALSE)</f>
        <v/>
      </c>
    </row>
    <row r="1019" spans="1:7" ht="15.6" hidden="1" thickTop="1" thickBot="1" x14ac:dyDescent="0.35">
      <c r="A1019" s="154">
        <v>1008</v>
      </c>
      <c r="B1019" s="142" t="s">
        <v>1615</v>
      </c>
      <c r="C1019" s="156" t="s">
        <v>1240</v>
      </c>
      <c r="D1019" s="157">
        <v>1</v>
      </c>
      <c r="E1019" s="144">
        <v>402118</v>
      </c>
      <c r="F1019" s="145">
        <v>261376.7</v>
      </c>
      <c r="G1019" s="146" t="e">
        <f>+VLOOKUP(B1019,PRESUPUESTO!$A$1:$M$626,12,FALSE)</f>
        <v>#N/A</v>
      </c>
    </row>
    <row r="1020" spans="1:7" ht="15.6" hidden="1" thickTop="1" thickBot="1" x14ac:dyDescent="0.35">
      <c r="A1020" s="154">
        <v>1009</v>
      </c>
      <c r="B1020" s="142" t="s">
        <v>1616</v>
      </c>
      <c r="C1020" s="156" t="s">
        <v>1240</v>
      </c>
      <c r="D1020" s="157">
        <v>1</v>
      </c>
      <c r="E1020" s="144">
        <v>502292</v>
      </c>
      <c r="F1020" s="145">
        <v>326489.80000000005</v>
      </c>
      <c r="G1020" s="146" t="e">
        <f>+VLOOKUP(B1020,PRESUPUESTO!$A$1:$M$626,12,FALSE)</f>
        <v>#N/A</v>
      </c>
    </row>
    <row r="1021" spans="1:7" ht="15.6" hidden="1" thickTop="1" thickBot="1" x14ac:dyDescent="0.35">
      <c r="A1021" s="154">
        <v>1010</v>
      </c>
      <c r="B1021" s="142" t="s">
        <v>1617</v>
      </c>
      <c r="C1021" s="156" t="s">
        <v>1240</v>
      </c>
      <c r="D1021" s="157">
        <v>1</v>
      </c>
      <c r="E1021" s="144">
        <v>474289</v>
      </c>
      <c r="F1021" s="145">
        <v>308287.84999999998</v>
      </c>
      <c r="G1021" s="146" t="e">
        <f>+VLOOKUP(B1021,PRESUPUESTO!$A$1:$M$626,12,FALSE)</f>
        <v>#N/A</v>
      </c>
    </row>
    <row r="1022" spans="1:7" ht="15.6" hidden="1" thickTop="1" thickBot="1" x14ac:dyDescent="0.35">
      <c r="A1022" s="154">
        <v>1011</v>
      </c>
      <c r="B1022" s="142" t="s">
        <v>1618</v>
      </c>
      <c r="C1022" s="156" t="s">
        <v>604</v>
      </c>
      <c r="D1022" s="157">
        <v>1</v>
      </c>
      <c r="E1022" s="144">
        <v>385123</v>
      </c>
      <c r="F1022" s="145">
        <v>250329.95</v>
      </c>
      <c r="G1022" s="146" t="e">
        <f>+VLOOKUP(B1022,PRESUPUESTO!$A$1:$M$626,12,FALSE)</f>
        <v>#N/A</v>
      </c>
    </row>
    <row r="1023" spans="1:7" ht="15.6" hidden="1" thickTop="1" thickBot="1" x14ac:dyDescent="0.35">
      <c r="A1023" s="154">
        <v>1012</v>
      </c>
      <c r="B1023" s="142" t="s">
        <v>1619</v>
      </c>
      <c r="C1023" s="156" t="s">
        <v>604</v>
      </c>
      <c r="D1023" s="157">
        <v>1</v>
      </c>
      <c r="E1023" s="144">
        <v>361728</v>
      </c>
      <c r="F1023" s="145">
        <v>235123.20000000001</v>
      </c>
      <c r="G1023" s="146" t="e">
        <f>+VLOOKUP(B1023,PRESUPUESTO!$A$1:$M$626,12,FALSE)</f>
        <v>#N/A</v>
      </c>
    </row>
    <row r="1024" spans="1:7" ht="15.6" hidden="1" thickTop="1" thickBot="1" x14ac:dyDescent="0.35">
      <c r="A1024" s="154">
        <v>1013</v>
      </c>
      <c r="B1024" s="142" t="s">
        <v>1620</v>
      </c>
      <c r="C1024" s="156" t="s">
        <v>604</v>
      </c>
      <c r="D1024" s="157">
        <v>1</v>
      </c>
      <c r="E1024" s="144">
        <v>431408</v>
      </c>
      <c r="F1024" s="145">
        <v>280415.2</v>
      </c>
      <c r="G1024" s="146" t="e">
        <f>+VLOOKUP(B1024,PRESUPUESTO!$A$1:$M$626,12,FALSE)</f>
        <v>#N/A</v>
      </c>
    </row>
    <row r="1025" spans="1:7" ht="15.6" hidden="1" thickTop="1" thickBot="1" x14ac:dyDescent="0.35">
      <c r="A1025" s="154">
        <v>1014</v>
      </c>
      <c r="B1025" s="142" t="s">
        <v>1621</v>
      </c>
      <c r="C1025" s="156" t="s">
        <v>604</v>
      </c>
      <c r="D1025" s="157">
        <v>1</v>
      </c>
      <c r="E1025" s="144">
        <v>412453</v>
      </c>
      <c r="F1025" s="145">
        <v>268094.45</v>
      </c>
      <c r="G1025" s="146" t="e">
        <f>+VLOOKUP(B1025,PRESUPUESTO!$A$1:$M$626,12,FALSE)</f>
        <v>#N/A</v>
      </c>
    </row>
    <row r="1026" spans="1:7" ht="15.6" hidden="1" thickTop="1" thickBot="1" x14ac:dyDescent="0.35">
      <c r="A1026" s="154">
        <v>1015</v>
      </c>
      <c r="B1026" s="142" t="s">
        <v>1622</v>
      </c>
      <c r="C1026" s="156" t="s">
        <v>604</v>
      </c>
      <c r="D1026" s="157">
        <v>1</v>
      </c>
      <c r="E1026" s="144">
        <v>494517</v>
      </c>
      <c r="F1026" s="145">
        <v>321436.05000000005</v>
      </c>
      <c r="G1026" s="146" t="e">
        <f>+VLOOKUP(B1026,PRESUPUESTO!$A$1:$M$626,12,FALSE)</f>
        <v>#N/A</v>
      </c>
    </row>
    <row r="1027" spans="1:7" ht="15.6" hidden="1" thickTop="1" thickBot="1" x14ac:dyDescent="0.35">
      <c r="A1027" s="154">
        <v>1016</v>
      </c>
      <c r="B1027" s="142" t="s">
        <v>1648</v>
      </c>
      <c r="C1027" s="156" t="s">
        <v>604</v>
      </c>
      <c r="D1027" s="157">
        <v>1</v>
      </c>
      <c r="E1027" s="144">
        <v>275703</v>
      </c>
      <c r="F1027" s="145">
        <v>179206.95</v>
      </c>
      <c r="G1027" s="146" t="e">
        <f>+VLOOKUP(B1027,PRESUPUESTO!$A$1:$M$626,12,FALSE)</f>
        <v>#N/A</v>
      </c>
    </row>
    <row r="1028" spans="1:7" ht="15.6" hidden="1" thickTop="1" thickBot="1" x14ac:dyDescent="0.35">
      <c r="A1028" s="154">
        <v>1017</v>
      </c>
      <c r="B1028" s="142" t="s">
        <v>1625</v>
      </c>
      <c r="C1028" s="156" t="s">
        <v>1240</v>
      </c>
      <c r="D1028" s="157">
        <v>1</v>
      </c>
      <c r="E1028" s="144">
        <v>927036</v>
      </c>
      <c r="F1028" s="145">
        <v>602573.4</v>
      </c>
      <c r="G1028" s="146" t="e">
        <f>+VLOOKUP(B1028,PRESUPUESTO!$A$1:$M$626,12,FALSE)</f>
        <v>#N/A</v>
      </c>
    </row>
    <row r="1029" spans="1:7" ht="15.6" hidden="1" thickTop="1" thickBot="1" x14ac:dyDescent="0.35">
      <c r="A1029" s="154">
        <v>1018</v>
      </c>
      <c r="B1029" s="142" t="s">
        <v>1626</v>
      </c>
      <c r="C1029" s="156" t="s">
        <v>1240</v>
      </c>
      <c r="D1029" s="157">
        <v>1</v>
      </c>
      <c r="E1029" s="144">
        <v>751802</v>
      </c>
      <c r="F1029" s="145">
        <v>488671.3</v>
      </c>
      <c r="G1029" s="146" t="e">
        <f>+VLOOKUP(B1029,PRESUPUESTO!$A$1:$M$626,12,FALSE)</f>
        <v>#N/A</v>
      </c>
    </row>
    <row r="1030" spans="1:7" ht="15.6" hidden="1" thickTop="1" thickBot="1" x14ac:dyDescent="0.35">
      <c r="A1030" s="154">
        <v>1020</v>
      </c>
      <c r="B1030" s="142" t="s">
        <v>382</v>
      </c>
      <c r="C1030" s="156" t="s">
        <v>1240</v>
      </c>
      <c r="D1030" s="157">
        <v>1</v>
      </c>
      <c r="E1030" s="144">
        <v>709608</v>
      </c>
      <c r="F1030" s="145">
        <v>461245.2</v>
      </c>
      <c r="G1030" s="146" t="e">
        <f>+VLOOKUP(B1030,PRESUPUESTO!$A$1:$M$626,12,FALSE)</f>
        <v>#N/A</v>
      </c>
    </row>
    <row r="1031" spans="1:7" ht="15.6" hidden="1" thickTop="1" thickBot="1" x14ac:dyDescent="0.35">
      <c r="A1031" s="154">
        <v>1021</v>
      </c>
      <c r="B1031" s="142" t="s">
        <v>1627</v>
      </c>
      <c r="C1031" s="156" t="s">
        <v>1240</v>
      </c>
      <c r="D1031" s="157">
        <v>1</v>
      </c>
      <c r="E1031" s="144">
        <v>858165</v>
      </c>
      <c r="F1031" s="145">
        <v>557807.25</v>
      </c>
      <c r="G1031" s="146" t="e">
        <f>+VLOOKUP(B1031,PRESUPUESTO!$A$1:$M$626,12,FALSE)</f>
        <v>#N/A</v>
      </c>
    </row>
    <row r="1032" spans="1:7" ht="15.45" hidden="1" customHeight="1" thickTop="1" thickBot="1" x14ac:dyDescent="0.35">
      <c r="A1032" s="151" t="s">
        <v>1983</v>
      </c>
      <c r="B1032" s="152"/>
      <c r="C1032" s="153"/>
      <c r="D1032" s="153"/>
      <c r="E1032" s="144"/>
      <c r="F1032" s="145"/>
      <c r="G1032" s="146" t="e">
        <f>+VLOOKUP(B1032,PRESUPUESTO!$A$1:$M$626,12,FALSE)</f>
        <v>#N/A</v>
      </c>
    </row>
    <row r="1033" spans="1:7" ht="15.6" hidden="1" thickTop="1" thickBot="1" x14ac:dyDescent="0.35">
      <c r="A1033" s="137" t="s">
        <v>335</v>
      </c>
      <c r="B1033" s="138" t="s">
        <v>45</v>
      </c>
      <c r="C1033" s="139" t="s">
        <v>344</v>
      </c>
      <c r="D1033" s="139" t="s">
        <v>337</v>
      </c>
      <c r="E1033" s="144"/>
      <c r="F1033" s="145"/>
      <c r="G1033" s="146" t="str">
        <f>+VLOOKUP(B1033,PRESUPUESTO!$A$1:$M$626,12,FALSE)</f>
        <v/>
      </c>
    </row>
    <row r="1034" spans="1:7" ht="15.6" hidden="1" thickTop="1" thickBot="1" x14ac:dyDescent="0.35">
      <c r="A1034" s="154">
        <v>1022</v>
      </c>
      <c r="B1034" s="158" t="s">
        <v>1948</v>
      </c>
      <c r="C1034" s="156" t="s">
        <v>1240</v>
      </c>
      <c r="D1034" s="157">
        <v>1</v>
      </c>
      <c r="E1034" s="144">
        <v>850714</v>
      </c>
      <c r="F1034" s="145">
        <v>552964.10000000009</v>
      </c>
      <c r="G1034" s="146" t="e">
        <f>+VLOOKUP(B1034,PRESUPUESTO!$A$1:$M$626,12,FALSE)</f>
        <v>#N/A</v>
      </c>
    </row>
    <row r="1035" spans="1:7" ht="15.6" hidden="1" thickTop="1" thickBot="1" x14ac:dyDescent="0.35">
      <c r="A1035" s="154">
        <v>1023</v>
      </c>
      <c r="B1035" s="158" t="s">
        <v>1760</v>
      </c>
      <c r="C1035" s="156" t="s">
        <v>1240</v>
      </c>
      <c r="D1035" s="157">
        <v>1</v>
      </c>
      <c r="E1035" s="144">
        <v>1119518</v>
      </c>
      <c r="F1035" s="145">
        <v>727686.7</v>
      </c>
      <c r="G1035" s="146" t="e">
        <f>+VLOOKUP(B1035,PRESUPUESTO!$A$1:$M$626,12,FALSE)</f>
        <v>#N/A</v>
      </c>
    </row>
    <row r="1036" spans="1:7" ht="15.6" hidden="1" thickTop="1" thickBot="1" x14ac:dyDescent="0.35">
      <c r="A1036" s="154">
        <v>1024</v>
      </c>
      <c r="B1036" s="158" t="s">
        <v>1984</v>
      </c>
      <c r="C1036" s="156" t="s">
        <v>1240</v>
      </c>
      <c r="D1036" s="157">
        <v>1</v>
      </c>
      <c r="E1036" s="144">
        <v>330506</v>
      </c>
      <c r="F1036" s="145">
        <v>214828.90000000002</v>
      </c>
      <c r="G1036" s="146" t="e">
        <f>+VLOOKUP(B1036,PRESUPUESTO!$A$1:$M$626,12,FALSE)</f>
        <v>#N/A</v>
      </c>
    </row>
    <row r="1037" spans="1:7" ht="15.6" hidden="1" thickTop="1" thickBot="1" x14ac:dyDescent="0.35">
      <c r="A1037" s="154">
        <v>1025</v>
      </c>
      <c r="B1037" s="158" t="s">
        <v>1718</v>
      </c>
      <c r="C1037" s="156" t="s">
        <v>1240</v>
      </c>
      <c r="D1037" s="157">
        <v>1</v>
      </c>
      <c r="E1037" s="144">
        <v>685041</v>
      </c>
      <c r="F1037" s="145">
        <v>445276.65</v>
      </c>
      <c r="G1037" s="146" t="e">
        <f>+VLOOKUP(B1037,PRESUPUESTO!$A$1:$M$626,12,FALSE)</f>
        <v>#N/A</v>
      </c>
    </row>
    <row r="1038" spans="1:7" ht="15.6" hidden="1" thickTop="1" thickBot="1" x14ac:dyDescent="0.35">
      <c r="A1038" s="154">
        <v>1026</v>
      </c>
      <c r="B1038" s="158" t="s">
        <v>1641</v>
      </c>
      <c r="C1038" s="156" t="s">
        <v>1240</v>
      </c>
      <c r="D1038" s="157">
        <v>1</v>
      </c>
      <c r="E1038" s="144">
        <v>250194</v>
      </c>
      <c r="F1038" s="145">
        <v>162626.1</v>
      </c>
      <c r="G1038" s="146" t="e">
        <f>+VLOOKUP(B1038,PRESUPUESTO!$A$1:$M$626,12,FALSE)</f>
        <v>#N/A</v>
      </c>
    </row>
    <row r="1039" spans="1:7" ht="15.6" hidden="1" thickTop="1" thickBot="1" x14ac:dyDescent="0.35">
      <c r="A1039" s="154">
        <v>1027</v>
      </c>
      <c r="B1039" s="158" t="s">
        <v>1706</v>
      </c>
      <c r="C1039" s="156" t="s">
        <v>1240</v>
      </c>
      <c r="D1039" s="157">
        <v>1</v>
      </c>
      <c r="E1039" s="144">
        <v>511284</v>
      </c>
      <c r="F1039" s="145">
        <v>332334.59999999998</v>
      </c>
      <c r="G1039" s="146" t="e">
        <f>+VLOOKUP(B1039,PRESUPUESTO!$A$1:$M$626,12,FALSE)</f>
        <v>#N/A</v>
      </c>
    </row>
    <row r="1040" spans="1:7" ht="15.6" hidden="1" thickTop="1" thickBot="1" x14ac:dyDescent="0.35">
      <c r="A1040" s="154">
        <v>1028</v>
      </c>
      <c r="B1040" s="158" t="s">
        <v>1766</v>
      </c>
      <c r="C1040" s="156" t="s">
        <v>1240</v>
      </c>
      <c r="D1040" s="157">
        <v>1</v>
      </c>
      <c r="E1040" s="144">
        <v>320021</v>
      </c>
      <c r="F1040" s="145">
        <v>208013.65000000002</v>
      </c>
      <c r="G1040" s="146" t="e">
        <f>+VLOOKUP(B1040,PRESUPUESTO!$A$1:$M$626,12,FALSE)</f>
        <v>#N/A</v>
      </c>
    </row>
    <row r="1041" spans="1:7" ht="15.6" hidden="1" thickTop="1" thickBot="1" x14ac:dyDescent="0.35">
      <c r="A1041" s="154">
        <v>1029</v>
      </c>
      <c r="B1041" s="158" t="s">
        <v>1985</v>
      </c>
      <c r="C1041" s="156" t="s">
        <v>1240</v>
      </c>
      <c r="D1041" s="157">
        <v>1</v>
      </c>
      <c r="E1041" s="144">
        <v>790629</v>
      </c>
      <c r="F1041" s="145">
        <v>513908.85000000003</v>
      </c>
      <c r="G1041" s="146" t="e">
        <f>+VLOOKUP(B1041,PRESUPUESTO!$A$1:$M$626,12,FALSE)</f>
        <v>#N/A</v>
      </c>
    </row>
    <row r="1042" spans="1:7" ht="15.6" hidden="1" thickTop="1" thickBot="1" x14ac:dyDescent="0.35">
      <c r="A1042" s="154">
        <v>1030</v>
      </c>
      <c r="B1042" s="158" t="s">
        <v>1986</v>
      </c>
      <c r="C1042" s="156" t="s">
        <v>1987</v>
      </c>
      <c r="D1042" s="157">
        <v>1</v>
      </c>
      <c r="E1042" s="144">
        <v>451460</v>
      </c>
      <c r="F1042" s="145">
        <v>293449</v>
      </c>
      <c r="G1042" s="146" t="e">
        <f>+VLOOKUP(B1042,PRESUPUESTO!$A$1:$M$626,12,FALSE)</f>
        <v>#N/A</v>
      </c>
    </row>
    <row r="1043" spans="1:7" ht="15.6" hidden="1" thickTop="1" thickBot="1" x14ac:dyDescent="0.35">
      <c r="A1043" s="154">
        <v>1031</v>
      </c>
      <c r="B1043" s="158" t="s">
        <v>1988</v>
      </c>
      <c r="C1043" s="156" t="s">
        <v>1240</v>
      </c>
      <c r="D1043" s="157">
        <v>1</v>
      </c>
      <c r="E1043" s="144">
        <v>299377</v>
      </c>
      <c r="F1043" s="145">
        <v>194595.05</v>
      </c>
      <c r="G1043" s="146" t="e">
        <f>+VLOOKUP(B1043,PRESUPUESTO!$A$1:$M$626,12,FALSE)</f>
        <v>#N/A</v>
      </c>
    </row>
    <row r="1044" spans="1:7" ht="15.45" hidden="1" customHeight="1" thickTop="1" thickBot="1" x14ac:dyDescent="0.35">
      <c r="A1044" s="151" t="s">
        <v>1989</v>
      </c>
      <c r="B1044" s="152"/>
      <c r="C1044" s="153"/>
      <c r="D1044" s="153"/>
      <c r="E1044" s="144"/>
      <c r="F1044" s="145"/>
      <c r="G1044" s="146" t="e">
        <f>+VLOOKUP(B1044,PRESUPUESTO!$A$1:$M$626,12,FALSE)</f>
        <v>#N/A</v>
      </c>
    </row>
    <row r="1045" spans="1:7" ht="15.6" hidden="1" thickTop="1" thickBot="1" x14ac:dyDescent="0.35">
      <c r="A1045" s="137" t="s">
        <v>335</v>
      </c>
      <c r="B1045" s="138" t="s">
        <v>45</v>
      </c>
      <c r="C1045" s="139" t="s">
        <v>344</v>
      </c>
      <c r="D1045" s="139" t="s">
        <v>337</v>
      </c>
      <c r="E1045" s="144"/>
      <c r="F1045" s="145"/>
      <c r="G1045" s="146" t="str">
        <f>+VLOOKUP(B1045,PRESUPUESTO!$A$1:$M$626,12,FALSE)</f>
        <v/>
      </c>
    </row>
    <row r="1046" spans="1:7" ht="15.6" hidden="1" thickTop="1" thickBot="1" x14ac:dyDescent="0.35">
      <c r="A1046" s="154">
        <v>1032</v>
      </c>
      <c r="B1046" s="142" t="s">
        <v>1615</v>
      </c>
      <c r="C1046" s="156" t="s">
        <v>1240</v>
      </c>
      <c r="D1046" s="157">
        <v>1</v>
      </c>
      <c r="E1046" s="144">
        <v>402118</v>
      </c>
      <c r="F1046" s="145">
        <v>261376.7</v>
      </c>
      <c r="G1046" s="146" t="e">
        <f>+VLOOKUP(B1046,PRESUPUESTO!$A$1:$M$626,12,FALSE)</f>
        <v>#N/A</v>
      </c>
    </row>
    <row r="1047" spans="1:7" ht="15.6" hidden="1" thickTop="1" thickBot="1" x14ac:dyDescent="0.35">
      <c r="A1047" s="154">
        <v>1033</v>
      </c>
      <c r="B1047" s="142" t="s">
        <v>1616</v>
      </c>
      <c r="C1047" s="156" t="s">
        <v>1240</v>
      </c>
      <c r="D1047" s="157">
        <v>1</v>
      </c>
      <c r="E1047" s="144">
        <v>502292</v>
      </c>
      <c r="F1047" s="145">
        <v>326489.80000000005</v>
      </c>
      <c r="G1047" s="146" t="e">
        <f>+VLOOKUP(B1047,PRESUPUESTO!$A$1:$M$626,12,FALSE)</f>
        <v>#N/A</v>
      </c>
    </row>
    <row r="1048" spans="1:7" ht="15.6" hidden="1" thickTop="1" thickBot="1" x14ac:dyDescent="0.35">
      <c r="A1048" s="154">
        <v>1034</v>
      </c>
      <c r="B1048" s="142" t="s">
        <v>1617</v>
      </c>
      <c r="C1048" s="156" t="s">
        <v>1240</v>
      </c>
      <c r="D1048" s="157">
        <v>1</v>
      </c>
      <c r="E1048" s="144">
        <v>474289</v>
      </c>
      <c r="F1048" s="145">
        <v>308287.84999999998</v>
      </c>
      <c r="G1048" s="146" t="e">
        <f>+VLOOKUP(B1048,PRESUPUESTO!$A$1:$M$626,12,FALSE)</f>
        <v>#N/A</v>
      </c>
    </row>
    <row r="1049" spans="1:7" ht="15.6" hidden="1" thickTop="1" thickBot="1" x14ac:dyDescent="0.35">
      <c r="A1049" s="154">
        <v>1035</v>
      </c>
      <c r="B1049" s="142" t="s">
        <v>1618</v>
      </c>
      <c r="C1049" s="156" t="s">
        <v>604</v>
      </c>
      <c r="D1049" s="157">
        <v>1</v>
      </c>
      <c r="E1049" s="144">
        <v>385123</v>
      </c>
      <c r="F1049" s="145">
        <v>250329.95</v>
      </c>
      <c r="G1049" s="146" t="e">
        <f>+VLOOKUP(B1049,PRESUPUESTO!$A$1:$M$626,12,FALSE)</f>
        <v>#N/A</v>
      </c>
    </row>
    <row r="1050" spans="1:7" ht="15.6" hidden="1" thickTop="1" thickBot="1" x14ac:dyDescent="0.35">
      <c r="A1050" s="154">
        <v>1036</v>
      </c>
      <c r="B1050" s="142" t="s">
        <v>1619</v>
      </c>
      <c r="C1050" s="156" t="s">
        <v>604</v>
      </c>
      <c r="D1050" s="157">
        <v>1</v>
      </c>
      <c r="E1050" s="144">
        <v>361728</v>
      </c>
      <c r="F1050" s="145">
        <v>235123.20000000001</v>
      </c>
      <c r="G1050" s="146" t="e">
        <f>+VLOOKUP(B1050,PRESUPUESTO!$A$1:$M$626,12,FALSE)</f>
        <v>#N/A</v>
      </c>
    </row>
    <row r="1051" spans="1:7" ht="15.6" hidden="1" thickTop="1" thickBot="1" x14ac:dyDescent="0.35">
      <c r="A1051" s="154">
        <v>1037</v>
      </c>
      <c r="B1051" s="142" t="s">
        <v>1620</v>
      </c>
      <c r="C1051" s="156" t="s">
        <v>604</v>
      </c>
      <c r="D1051" s="157">
        <v>1</v>
      </c>
      <c r="E1051" s="144">
        <v>431408</v>
      </c>
      <c r="F1051" s="145">
        <v>280415.2</v>
      </c>
      <c r="G1051" s="146" t="e">
        <f>+VLOOKUP(B1051,PRESUPUESTO!$A$1:$M$626,12,FALSE)</f>
        <v>#N/A</v>
      </c>
    </row>
    <row r="1052" spans="1:7" ht="15.6" hidden="1" thickTop="1" thickBot="1" x14ac:dyDescent="0.35">
      <c r="A1052" s="154">
        <v>1038</v>
      </c>
      <c r="B1052" s="142" t="s">
        <v>1621</v>
      </c>
      <c r="C1052" s="156" t="s">
        <v>604</v>
      </c>
      <c r="D1052" s="157">
        <v>1</v>
      </c>
      <c r="E1052" s="144">
        <v>412453</v>
      </c>
      <c r="F1052" s="145">
        <v>268094.45</v>
      </c>
      <c r="G1052" s="146" t="e">
        <f>+VLOOKUP(B1052,PRESUPUESTO!$A$1:$M$626,12,FALSE)</f>
        <v>#N/A</v>
      </c>
    </row>
    <row r="1053" spans="1:7" ht="15.6" hidden="1" thickTop="1" thickBot="1" x14ac:dyDescent="0.35">
      <c r="A1053" s="154">
        <v>1039</v>
      </c>
      <c r="B1053" s="142" t="s">
        <v>1622</v>
      </c>
      <c r="C1053" s="156" t="s">
        <v>604</v>
      </c>
      <c r="D1053" s="157">
        <v>1</v>
      </c>
      <c r="E1053" s="144">
        <v>494517</v>
      </c>
      <c r="F1053" s="145">
        <v>321436.05000000005</v>
      </c>
      <c r="G1053" s="146" t="e">
        <f>+VLOOKUP(B1053,PRESUPUESTO!$A$1:$M$626,12,FALSE)</f>
        <v>#N/A</v>
      </c>
    </row>
    <row r="1054" spans="1:7" ht="15.6" hidden="1" thickTop="1" thickBot="1" x14ac:dyDescent="0.35">
      <c r="A1054" s="154">
        <v>1040</v>
      </c>
      <c r="B1054" s="142" t="s">
        <v>1625</v>
      </c>
      <c r="C1054" s="156" t="s">
        <v>1240</v>
      </c>
      <c r="D1054" s="157">
        <v>1</v>
      </c>
      <c r="E1054" s="144">
        <v>927036</v>
      </c>
      <c r="F1054" s="145">
        <v>602573.4</v>
      </c>
      <c r="G1054" s="146" t="e">
        <f>+VLOOKUP(B1054,PRESUPUESTO!$A$1:$M$626,12,FALSE)</f>
        <v>#N/A</v>
      </c>
    </row>
    <row r="1055" spans="1:7" ht="15.6" hidden="1" thickTop="1" thickBot="1" x14ac:dyDescent="0.35">
      <c r="A1055" s="154">
        <v>1041</v>
      </c>
      <c r="B1055" s="142" t="s">
        <v>1626</v>
      </c>
      <c r="C1055" s="156" t="s">
        <v>1240</v>
      </c>
      <c r="D1055" s="157">
        <v>1</v>
      </c>
      <c r="E1055" s="144">
        <v>751802</v>
      </c>
      <c r="F1055" s="145">
        <v>488671.3</v>
      </c>
      <c r="G1055" s="146" t="e">
        <f>+VLOOKUP(B1055,PRESUPUESTO!$A$1:$M$626,12,FALSE)</f>
        <v>#N/A</v>
      </c>
    </row>
    <row r="1056" spans="1:7" ht="15.6" hidden="1" thickTop="1" thickBot="1" x14ac:dyDescent="0.35">
      <c r="A1056" s="154">
        <v>1043</v>
      </c>
      <c r="B1056" s="142" t="s">
        <v>382</v>
      </c>
      <c r="C1056" s="156" t="s">
        <v>1240</v>
      </c>
      <c r="D1056" s="157">
        <v>1</v>
      </c>
      <c r="E1056" s="144">
        <v>709608</v>
      </c>
      <c r="F1056" s="145">
        <v>461245.2</v>
      </c>
      <c r="G1056" s="146" t="e">
        <f>+VLOOKUP(B1056,PRESUPUESTO!$A$1:$M$626,12,FALSE)</f>
        <v>#N/A</v>
      </c>
    </row>
    <row r="1057" spans="1:7" ht="15.6" hidden="1" thickTop="1" thickBot="1" x14ac:dyDescent="0.35">
      <c r="A1057" s="154">
        <v>1044</v>
      </c>
      <c r="B1057" s="142" t="s">
        <v>1627</v>
      </c>
      <c r="C1057" s="156" t="s">
        <v>1240</v>
      </c>
      <c r="D1057" s="157">
        <v>1</v>
      </c>
      <c r="E1057" s="144">
        <v>858165</v>
      </c>
      <c r="F1057" s="145">
        <v>557807.25</v>
      </c>
      <c r="G1057" s="146" t="e">
        <f>+VLOOKUP(B1057,PRESUPUESTO!$A$1:$M$626,12,FALSE)</f>
        <v>#N/A</v>
      </c>
    </row>
    <row r="1058" spans="1:7" ht="15.6" hidden="1" thickTop="1" thickBot="1" x14ac:dyDescent="0.35">
      <c r="A1058" s="154">
        <v>1045</v>
      </c>
      <c r="B1058" s="158" t="s">
        <v>1990</v>
      </c>
      <c r="C1058" s="156" t="s">
        <v>1240</v>
      </c>
      <c r="D1058" s="157">
        <v>1</v>
      </c>
      <c r="E1058" s="144">
        <v>1822137</v>
      </c>
      <c r="F1058" s="145">
        <v>1184389.05</v>
      </c>
      <c r="G1058" s="146" t="e">
        <f>+VLOOKUP(B1058,PRESUPUESTO!$A$1:$M$626,12,FALSE)</f>
        <v>#N/A</v>
      </c>
    </row>
    <row r="1059" spans="1:7" ht="15.45" hidden="1" customHeight="1" thickTop="1" thickBot="1" x14ac:dyDescent="0.35">
      <c r="A1059" s="148" t="s">
        <v>1991</v>
      </c>
      <c r="B1059" s="149"/>
      <c r="C1059" s="150"/>
      <c r="D1059" s="150"/>
      <c r="E1059" s="144"/>
      <c r="F1059" s="145"/>
      <c r="G1059" s="146" t="e">
        <f>+VLOOKUP(B1059,PRESUPUESTO!$A$1:$M$626,12,FALSE)</f>
        <v>#N/A</v>
      </c>
    </row>
    <row r="1060" spans="1:7" ht="15.6" hidden="1" thickTop="1" thickBot="1" x14ac:dyDescent="0.35">
      <c r="A1060" s="137" t="s">
        <v>335</v>
      </c>
      <c r="B1060" s="138" t="s">
        <v>45</v>
      </c>
      <c r="C1060" s="139" t="s">
        <v>344</v>
      </c>
      <c r="D1060" s="139" t="s">
        <v>337</v>
      </c>
      <c r="E1060" s="144"/>
      <c r="F1060" s="145"/>
      <c r="G1060" s="146" t="str">
        <f>+VLOOKUP(B1060,PRESUPUESTO!$A$1:$M$626,12,FALSE)</f>
        <v/>
      </c>
    </row>
    <row r="1061" spans="1:7" ht="15.6" hidden="1" thickTop="1" thickBot="1" x14ac:dyDescent="0.35">
      <c r="A1061" s="154">
        <v>1046</v>
      </c>
      <c r="B1061" s="158" t="s">
        <v>841</v>
      </c>
      <c r="C1061" s="156" t="s">
        <v>1240</v>
      </c>
      <c r="D1061" s="157">
        <v>1</v>
      </c>
      <c r="E1061" s="144">
        <v>1895234</v>
      </c>
      <c r="F1061" s="145">
        <v>1231902.1000000001</v>
      </c>
      <c r="G1061" s="146" t="e">
        <f>+VLOOKUP(B1061,PRESUPUESTO!$A$1:$M$626,12,FALSE)</f>
        <v>#N/A</v>
      </c>
    </row>
    <row r="1062" spans="1:7" ht="15.6" hidden="1" thickTop="1" thickBot="1" x14ac:dyDescent="0.35">
      <c r="A1062" s="154">
        <v>1047</v>
      </c>
      <c r="B1062" s="158" t="s">
        <v>1992</v>
      </c>
      <c r="C1062" s="156" t="s">
        <v>1240</v>
      </c>
      <c r="D1062" s="157">
        <v>1</v>
      </c>
      <c r="E1062" s="144">
        <v>169824</v>
      </c>
      <c r="F1062" s="145">
        <v>110385.60000000001</v>
      </c>
      <c r="G1062" s="146" t="e">
        <f>+VLOOKUP(B1062,PRESUPUESTO!$A$1:$M$626,12,FALSE)</f>
        <v>#N/A</v>
      </c>
    </row>
    <row r="1063" spans="1:7" ht="15.6" hidden="1" thickTop="1" thickBot="1" x14ac:dyDescent="0.35">
      <c r="A1063" s="154">
        <v>1048</v>
      </c>
      <c r="B1063" s="158" t="s">
        <v>1993</v>
      </c>
      <c r="C1063" s="156" t="s">
        <v>1240</v>
      </c>
      <c r="D1063" s="157">
        <v>1</v>
      </c>
      <c r="E1063" s="144">
        <v>278994</v>
      </c>
      <c r="F1063" s="145">
        <v>181346.1</v>
      </c>
      <c r="G1063" s="146" t="e">
        <f>+VLOOKUP(B1063,PRESUPUESTO!$A$1:$M$626,12,FALSE)</f>
        <v>#N/A</v>
      </c>
    </row>
    <row r="1064" spans="1:7" ht="15.6" hidden="1" thickTop="1" thickBot="1" x14ac:dyDescent="0.35">
      <c r="A1064" s="154">
        <v>1049</v>
      </c>
      <c r="B1064" s="158" t="s">
        <v>501</v>
      </c>
      <c r="C1064" s="156" t="s">
        <v>1240</v>
      </c>
      <c r="D1064" s="157">
        <v>1</v>
      </c>
      <c r="E1064" s="144">
        <v>704575</v>
      </c>
      <c r="F1064" s="145">
        <v>457973.75</v>
      </c>
      <c r="G1064" s="146" t="e">
        <f>+VLOOKUP(B1064,PRESUPUESTO!$A$1:$M$626,12,FALSE)</f>
        <v>#N/A</v>
      </c>
    </row>
    <row r="1065" spans="1:7" ht="15.6" hidden="1" thickTop="1" thickBot="1" x14ac:dyDescent="0.35">
      <c r="A1065" s="154">
        <v>1050</v>
      </c>
      <c r="B1065" s="158" t="s">
        <v>1994</v>
      </c>
      <c r="C1065" s="156" t="s">
        <v>1240</v>
      </c>
      <c r="D1065" s="157">
        <v>1</v>
      </c>
      <c r="E1065" s="144">
        <v>2094740</v>
      </c>
      <c r="F1065" s="145">
        <v>1361581</v>
      </c>
      <c r="G1065" s="146" t="e">
        <f>+VLOOKUP(B1065,PRESUPUESTO!$A$1:$M$626,12,FALSE)</f>
        <v>#N/A</v>
      </c>
    </row>
    <row r="1066" spans="1:7" ht="15.6" hidden="1" thickTop="1" thickBot="1" x14ac:dyDescent="0.35">
      <c r="A1066" s="154">
        <v>1051</v>
      </c>
      <c r="B1066" s="158" t="s">
        <v>1995</v>
      </c>
      <c r="C1066" s="156" t="s">
        <v>1240</v>
      </c>
      <c r="D1066" s="157">
        <v>1</v>
      </c>
      <c r="E1066" s="144">
        <v>1634690</v>
      </c>
      <c r="F1066" s="145">
        <v>1062548.5</v>
      </c>
      <c r="G1066" s="146" t="e">
        <f>+VLOOKUP(B1066,PRESUPUESTO!$A$1:$M$626,12,FALSE)</f>
        <v>#N/A</v>
      </c>
    </row>
    <row r="1067" spans="1:7" ht="15.6" hidden="1" thickTop="1" thickBot="1" x14ac:dyDescent="0.35">
      <c r="A1067" s="154">
        <v>1052</v>
      </c>
      <c r="B1067" s="158" t="s">
        <v>1996</v>
      </c>
      <c r="C1067" s="156" t="s">
        <v>1240</v>
      </c>
      <c r="D1067" s="157">
        <v>1</v>
      </c>
      <c r="E1067" s="144">
        <v>1550089</v>
      </c>
      <c r="F1067" s="145">
        <v>1007557.85</v>
      </c>
      <c r="G1067" s="146" t="e">
        <f>+VLOOKUP(B1067,PRESUPUESTO!$A$1:$M$626,12,FALSE)</f>
        <v>#N/A</v>
      </c>
    </row>
    <row r="1068" spans="1:7" ht="15.6" hidden="1" thickTop="1" thickBot="1" x14ac:dyDescent="0.35">
      <c r="A1068" s="154">
        <v>1053</v>
      </c>
      <c r="B1068" s="158" t="s">
        <v>754</v>
      </c>
      <c r="C1068" s="156" t="s">
        <v>1240</v>
      </c>
      <c r="D1068" s="157">
        <v>1</v>
      </c>
      <c r="E1068" s="144">
        <v>2672037</v>
      </c>
      <c r="F1068" s="145">
        <v>1736824.05</v>
      </c>
      <c r="G1068" s="146" t="e">
        <f>+VLOOKUP(B1068,PRESUPUESTO!$A$1:$M$626,12,FALSE)</f>
        <v>#N/A</v>
      </c>
    </row>
    <row r="1069" spans="1:7" ht="15.6" hidden="1" thickTop="1" thickBot="1" x14ac:dyDescent="0.35">
      <c r="A1069" s="154">
        <v>1054</v>
      </c>
      <c r="B1069" s="158" t="s">
        <v>1997</v>
      </c>
      <c r="C1069" s="156" t="s">
        <v>1240</v>
      </c>
      <c r="D1069" s="157">
        <v>1</v>
      </c>
      <c r="E1069" s="144">
        <v>762394</v>
      </c>
      <c r="F1069" s="145">
        <v>495556.10000000003</v>
      </c>
      <c r="G1069" s="146" t="e">
        <f>+VLOOKUP(B1069,PRESUPUESTO!$A$1:$M$626,12,FALSE)</f>
        <v>#N/A</v>
      </c>
    </row>
    <row r="1070" spans="1:7" ht="15.6" hidden="1" thickTop="1" thickBot="1" x14ac:dyDescent="0.35">
      <c r="A1070" s="154">
        <v>1055</v>
      </c>
      <c r="B1070" s="158" t="s">
        <v>1998</v>
      </c>
      <c r="C1070" s="156" t="s">
        <v>1240</v>
      </c>
      <c r="D1070" s="157">
        <v>1</v>
      </c>
      <c r="E1070" s="144">
        <v>722732</v>
      </c>
      <c r="F1070" s="145">
        <v>469775.80000000005</v>
      </c>
      <c r="G1070" s="146" t="e">
        <f>+VLOOKUP(B1070,PRESUPUESTO!$A$1:$M$626,12,FALSE)</f>
        <v>#N/A</v>
      </c>
    </row>
    <row r="1071" spans="1:7" ht="15.6" hidden="1" thickTop="1" thickBot="1" x14ac:dyDescent="0.35">
      <c r="A1071" s="154">
        <v>1056</v>
      </c>
      <c r="B1071" s="158" t="s">
        <v>1999</v>
      </c>
      <c r="C1071" s="156" t="s">
        <v>1240</v>
      </c>
      <c r="D1071" s="157">
        <v>1</v>
      </c>
      <c r="E1071" s="144">
        <v>325644</v>
      </c>
      <c r="F1071" s="145">
        <v>211668.6</v>
      </c>
      <c r="G1071" s="146" t="e">
        <f>+VLOOKUP(B1071,PRESUPUESTO!$A$1:$M$626,12,FALSE)</f>
        <v>#N/A</v>
      </c>
    </row>
    <row r="1072" spans="1:7" ht="15.6" hidden="1" thickTop="1" thickBot="1" x14ac:dyDescent="0.35">
      <c r="A1072" s="154">
        <v>1057</v>
      </c>
      <c r="B1072" s="158" t="s">
        <v>2000</v>
      </c>
      <c r="C1072" s="156" t="s">
        <v>1240</v>
      </c>
      <c r="D1072" s="157">
        <v>1</v>
      </c>
      <c r="E1072" s="144">
        <v>618610</v>
      </c>
      <c r="F1072" s="145">
        <v>402096.5</v>
      </c>
      <c r="G1072" s="146" t="e">
        <f>+VLOOKUP(B1072,PRESUPUESTO!$A$1:$M$626,12,FALSE)</f>
        <v>#N/A</v>
      </c>
    </row>
    <row r="1073" spans="1:7" ht="15.6" hidden="1" thickTop="1" thickBot="1" x14ac:dyDescent="0.35">
      <c r="A1073" s="154">
        <v>1058</v>
      </c>
      <c r="B1073" s="158" t="s">
        <v>2001</v>
      </c>
      <c r="C1073" s="156" t="s">
        <v>1240</v>
      </c>
      <c r="D1073" s="157">
        <v>1</v>
      </c>
      <c r="E1073" s="144">
        <v>4844426</v>
      </c>
      <c r="F1073" s="145">
        <v>3148876.9000000004</v>
      </c>
      <c r="G1073" s="146" t="e">
        <f>+VLOOKUP(B1073,PRESUPUESTO!$A$1:$M$626,12,FALSE)</f>
        <v>#N/A</v>
      </c>
    </row>
    <row r="1074" spans="1:7" ht="15.6" hidden="1" thickTop="1" thickBot="1" x14ac:dyDescent="0.35">
      <c r="A1074" s="154">
        <v>1059</v>
      </c>
      <c r="B1074" s="158" t="s">
        <v>2002</v>
      </c>
      <c r="C1074" s="156" t="s">
        <v>1240</v>
      </c>
      <c r="D1074" s="157">
        <v>1</v>
      </c>
      <c r="E1074" s="144">
        <v>893074</v>
      </c>
      <c r="F1074" s="145">
        <v>580498.10000000009</v>
      </c>
      <c r="G1074" s="146" t="e">
        <f>+VLOOKUP(B1074,PRESUPUESTO!$A$1:$M$626,12,FALSE)</f>
        <v>#N/A</v>
      </c>
    </row>
    <row r="1075" spans="1:7" ht="15.6" hidden="1" thickTop="1" thickBot="1" x14ac:dyDescent="0.35">
      <c r="A1075" s="154">
        <v>1060</v>
      </c>
      <c r="B1075" s="158" t="s">
        <v>2003</v>
      </c>
      <c r="C1075" s="156" t="s">
        <v>1240</v>
      </c>
      <c r="D1075" s="157">
        <v>1</v>
      </c>
      <c r="E1075" s="144">
        <v>127887</v>
      </c>
      <c r="F1075" s="145">
        <v>83126.55</v>
      </c>
      <c r="G1075" s="146" t="e">
        <f>+VLOOKUP(B1075,PRESUPUESTO!$A$1:$M$626,12,FALSE)</f>
        <v>#N/A</v>
      </c>
    </row>
    <row r="1076" spans="1:7" ht="15.6" hidden="1" thickTop="1" thickBot="1" x14ac:dyDescent="0.35">
      <c r="A1076" s="154">
        <v>1061</v>
      </c>
      <c r="B1076" s="158" t="s">
        <v>2004</v>
      </c>
      <c r="C1076" s="156" t="s">
        <v>1240</v>
      </c>
      <c r="D1076" s="157">
        <v>1</v>
      </c>
      <c r="E1076" s="144">
        <v>1205144</v>
      </c>
      <c r="F1076" s="145">
        <v>783343.60000000009</v>
      </c>
      <c r="G1076" s="146" t="e">
        <f>+VLOOKUP(B1076,PRESUPUESTO!$A$1:$M$626,12,FALSE)</f>
        <v>#N/A</v>
      </c>
    </row>
    <row r="1077" spans="1:7" ht="15.6" hidden="1" thickTop="1" thickBot="1" x14ac:dyDescent="0.35">
      <c r="A1077" s="154">
        <v>1062</v>
      </c>
      <c r="B1077" s="167" t="s">
        <v>2005</v>
      </c>
      <c r="C1077" s="156" t="s">
        <v>1240</v>
      </c>
      <c r="D1077" s="157">
        <v>1</v>
      </c>
      <c r="E1077" s="144">
        <v>158551</v>
      </c>
      <c r="F1077" s="145">
        <v>103058.15</v>
      </c>
      <c r="G1077" s="146" t="e">
        <f>+VLOOKUP(B1077,PRESUPUESTO!$A$1:$M$626,12,FALSE)</f>
        <v>#N/A</v>
      </c>
    </row>
    <row r="1078" spans="1:7" ht="15.6" hidden="1" thickTop="1" thickBot="1" x14ac:dyDescent="0.35">
      <c r="A1078" s="154">
        <v>1063</v>
      </c>
      <c r="B1078" s="167" t="s">
        <v>2006</v>
      </c>
      <c r="C1078" s="156" t="s">
        <v>1240</v>
      </c>
      <c r="D1078" s="157">
        <v>1</v>
      </c>
      <c r="E1078" s="144">
        <v>1085666</v>
      </c>
      <c r="F1078" s="145">
        <v>705682.9</v>
      </c>
      <c r="G1078" s="146" t="e">
        <f>+VLOOKUP(B1078,PRESUPUESTO!$A$1:$M$626,12,FALSE)</f>
        <v>#N/A</v>
      </c>
    </row>
    <row r="1079" spans="1:7" ht="15.6" hidden="1" thickTop="1" thickBot="1" x14ac:dyDescent="0.35">
      <c r="A1079" s="154">
        <v>1064</v>
      </c>
      <c r="B1079" s="167" t="s">
        <v>1742</v>
      </c>
      <c r="C1079" s="156" t="s">
        <v>1240</v>
      </c>
      <c r="D1079" s="157">
        <v>1</v>
      </c>
      <c r="E1079" s="144">
        <v>1162208</v>
      </c>
      <c r="F1079" s="145">
        <v>755435.2</v>
      </c>
      <c r="G1079" s="146" t="e">
        <f>+VLOOKUP(B1079,PRESUPUESTO!$A$1:$M$626,12,FALSE)</f>
        <v>#N/A</v>
      </c>
    </row>
    <row r="1080" spans="1:7" ht="15.45" hidden="1" customHeight="1" thickTop="1" thickBot="1" x14ac:dyDescent="0.35">
      <c r="A1080" s="148" t="s">
        <v>2007</v>
      </c>
      <c r="B1080" s="149"/>
      <c r="C1080" s="150"/>
      <c r="D1080" s="150"/>
      <c r="E1080" s="144"/>
      <c r="F1080" s="145"/>
      <c r="G1080" s="146" t="e">
        <f>+VLOOKUP(B1080,PRESUPUESTO!$A$1:$M$626,12,FALSE)</f>
        <v>#N/A</v>
      </c>
    </row>
    <row r="1081" spans="1:7" ht="15.6" hidden="1" thickTop="1" thickBot="1" x14ac:dyDescent="0.35">
      <c r="A1081" s="137" t="s">
        <v>335</v>
      </c>
      <c r="B1081" s="138" t="s">
        <v>45</v>
      </c>
      <c r="C1081" s="139" t="s">
        <v>344</v>
      </c>
      <c r="D1081" s="139" t="s">
        <v>337</v>
      </c>
      <c r="E1081" s="144"/>
      <c r="F1081" s="145"/>
      <c r="G1081" s="146" t="str">
        <f>+VLOOKUP(B1081,PRESUPUESTO!$A$1:$M$626,12,FALSE)</f>
        <v/>
      </c>
    </row>
    <row r="1082" spans="1:7" ht="15.6" hidden="1" thickTop="1" thickBot="1" x14ac:dyDescent="0.35">
      <c r="A1082" s="154">
        <v>1065</v>
      </c>
      <c r="B1082" s="142" t="s">
        <v>1615</v>
      </c>
      <c r="C1082" s="156" t="s">
        <v>1240</v>
      </c>
      <c r="D1082" s="157">
        <v>1</v>
      </c>
      <c r="E1082" s="144">
        <v>402118</v>
      </c>
      <c r="F1082" s="145">
        <v>261376.7</v>
      </c>
      <c r="G1082" s="146" t="e">
        <f>+VLOOKUP(B1082,PRESUPUESTO!$A$1:$M$626,12,FALSE)</f>
        <v>#N/A</v>
      </c>
    </row>
    <row r="1083" spans="1:7" ht="15.6" hidden="1" thickTop="1" thickBot="1" x14ac:dyDescent="0.35">
      <c r="A1083" s="154">
        <v>1066</v>
      </c>
      <c r="B1083" s="142" t="s">
        <v>1616</v>
      </c>
      <c r="C1083" s="156" t="s">
        <v>1240</v>
      </c>
      <c r="D1083" s="157">
        <v>1</v>
      </c>
      <c r="E1083" s="144">
        <v>502292</v>
      </c>
      <c r="F1083" s="145">
        <v>326489.80000000005</v>
      </c>
      <c r="G1083" s="146" t="e">
        <f>+VLOOKUP(B1083,PRESUPUESTO!$A$1:$M$626,12,FALSE)</f>
        <v>#N/A</v>
      </c>
    </row>
    <row r="1084" spans="1:7" ht="15.6" hidden="1" thickTop="1" thickBot="1" x14ac:dyDescent="0.35">
      <c r="A1084" s="154">
        <v>1067</v>
      </c>
      <c r="B1084" s="142" t="s">
        <v>1617</v>
      </c>
      <c r="C1084" s="156" t="s">
        <v>1240</v>
      </c>
      <c r="D1084" s="157">
        <v>1</v>
      </c>
      <c r="E1084" s="144">
        <v>474289</v>
      </c>
      <c r="F1084" s="145">
        <v>308287.84999999998</v>
      </c>
      <c r="G1084" s="146" t="e">
        <f>+VLOOKUP(B1084,PRESUPUESTO!$A$1:$M$626,12,FALSE)</f>
        <v>#N/A</v>
      </c>
    </row>
    <row r="1085" spans="1:7" ht="15.6" hidden="1" thickTop="1" thickBot="1" x14ac:dyDescent="0.35">
      <c r="A1085" s="154">
        <v>1068</v>
      </c>
      <c r="B1085" s="142" t="s">
        <v>1618</v>
      </c>
      <c r="C1085" s="156" t="s">
        <v>604</v>
      </c>
      <c r="D1085" s="157">
        <v>1</v>
      </c>
      <c r="E1085" s="144">
        <v>385123</v>
      </c>
      <c r="F1085" s="145">
        <v>250329.95</v>
      </c>
      <c r="G1085" s="146" t="e">
        <f>+VLOOKUP(B1085,PRESUPUESTO!$A$1:$M$626,12,FALSE)</f>
        <v>#N/A</v>
      </c>
    </row>
    <row r="1086" spans="1:7" ht="15.6" hidden="1" thickTop="1" thickBot="1" x14ac:dyDescent="0.35">
      <c r="A1086" s="154">
        <v>1069</v>
      </c>
      <c r="B1086" s="142" t="s">
        <v>1619</v>
      </c>
      <c r="C1086" s="156" t="s">
        <v>604</v>
      </c>
      <c r="D1086" s="157">
        <v>1</v>
      </c>
      <c r="E1086" s="144">
        <v>361728</v>
      </c>
      <c r="F1086" s="145">
        <v>235123.20000000001</v>
      </c>
      <c r="G1086" s="146" t="e">
        <f>+VLOOKUP(B1086,PRESUPUESTO!$A$1:$M$626,12,FALSE)</f>
        <v>#N/A</v>
      </c>
    </row>
    <row r="1087" spans="1:7" ht="15.6" hidden="1" thickTop="1" thickBot="1" x14ac:dyDescent="0.35">
      <c r="A1087" s="154">
        <v>1070</v>
      </c>
      <c r="B1087" s="142" t="s">
        <v>1620</v>
      </c>
      <c r="C1087" s="156" t="s">
        <v>604</v>
      </c>
      <c r="D1087" s="157">
        <v>1</v>
      </c>
      <c r="E1087" s="144">
        <v>431408</v>
      </c>
      <c r="F1087" s="145">
        <v>280415.2</v>
      </c>
      <c r="G1087" s="146" t="e">
        <f>+VLOOKUP(B1087,PRESUPUESTO!$A$1:$M$626,12,FALSE)</f>
        <v>#N/A</v>
      </c>
    </row>
    <row r="1088" spans="1:7" ht="15.6" hidden="1" thickTop="1" thickBot="1" x14ac:dyDescent="0.35">
      <c r="A1088" s="154">
        <v>1071</v>
      </c>
      <c r="B1088" s="142" t="s">
        <v>1621</v>
      </c>
      <c r="C1088" s="156" t="s">
        <v>604</v>
      </c>
      <c r="D1088" s="157">
        <v>1</v>
      </c>
      <c r="E1088" s="144">
        <v>412453</v>
      </c>
      <c r="F1088" s="145">
        <v>268094.45</v>
      </c>
      <c r="G1088" s="146" t="e">
        <f>+VLOOKUP(B1088,PRESUPUESTO!$A$1:$M$626,12,FALSE)</f>
        <v>#N/A</v>
      </c>
    </row>
    <row r="1089" spans="1:7" ht="15.6" hidden="1" thickTop="1" thickBot="1" x14ac:dyDescent="0.35">
      <c r="A1089" s="154">
        <v>1072</v>
      </c>
      <c r="B1089" s="142" t="s">
        <v>1622</v>
      </c>
      <c r="C1089" s="156" t="s">
        <v>604</v>
      </c>
      <c r="D1089" s="157">
        <v>1</v>
      </c>
      <c r="E1089" s="144">
        <v>494517</v>
      </c>
      <c r="F1089" s="145">
        <v>321436.05000000005</v>
      </c>
      <c r="G1089" s="146" t="e">
        <f>+VLOOKUP(B1089,PRESUPUESTO!$A$1:$M$626,12,FALSE)</f>
        <v>#N/A</v>
      </c>
    </row>
    <row r="1090" spans="1:7" ht="15.6" hidden="1" thickTop="1" thickBot="1" x14ac:dyDescent="0.35">
      <c r="A1090" s="154">
        <v>1073</v>
      </c>
      <c r="B1090" s="142" t="s">
        <v>1648</v>
      </c>
      <c r="C1090" s="156" t="s">
        <v>604</v>
      </c>
      <c r="D1090" s="157">
        <v>1</v>
      </c>
      <c r="E1090" s="144">
        <v>275703</v>
      </c>
      <c r="F1090" s="145">
        <v>179206.95</v>
      </c>
      <c r="G1090" s="146" t="e">
        <f>+VLOOKUP(B1090,PRESUPUESTO!$A$1:$M$626,12,FALSE)</f>
        <v>#N/A</v>
      </c>
    </row>
    <row r="1091" spans="1:7" ht="15.6" hidden="1" thickTop="1" thickBot="1" x14ac:dyDescent="0.35">
      <c r="A1091" s="154">
        <v>1074</v>
      </c>
      <c r="B1091" s="142" t="s">
        <v>1625</v>
      </c>
      <c r="C1091" s="156" t="s">
        <v>1240</v>
      </c>
      <c r="D1091" s="157">
        <v>1</v>
      </c>
      <c r="E1091" s="144">
        <v>927036</v>
      </c>
      <c r="F1091" s="145">
        <v>602573.4</v>
      </c>
      <c r="G1091" s="146" t="e">
        <f>+VLOOKUP(B1091,PRESUPUESTO!$A$1:$M$626,12,FALSE)</f>
        <v>#N/A</v>
      </c>
    </row>
    <row r="1092" spans="1:7" ht="15.6" hidden="1" thickTop="1" thickBot="1" x14ac:dyDescent="0.35">
      <c r="A1092" s="154">
        <v>1075</v>
      </c>
      <c r="B1092" s="142" t="s">
        <v>1626</v>
      </c>
      <c r="C1092" s="156" t="s">
        <v>1240</v>
      </c>
      <c r="D1092" s="157">
        <v>1</v>
      </c>
      <c r="E1092" s="144">
        <v>751802</v>
      </c>
      <c r="F1092" s="145">
        <v>488671.3</v>
      </c>
      <c r="G1092" s="146" t="e">
        <f>+VLOOKUP(B1092,PRESUPUESTO!$A$1:$M$626,12,FALSE)</f>
        <v>#N/A</v>
      </c>
    </row>
    <row r="1093" spans="1:7" ht="15.6" hidden="1" thickTop="1" thickBot="1" x14ac:dyDescent="0.35">
      <c r="A1093" s="154">
        <v>1077</v>
      </c>
      <c r="B1093" s="142" t="s">
        <v>382</v>
      </c>
      <c r="C1093" s="156" t="s">
        <v>1240</v>
      </c>
      <c r="D1093" s="157">
        <v>1</v>
      </c>
      <c r="E1093" s="144">
        <v>709608</v>
      </c>
      <c r="F1093" s="145">
        <v>461245.2</v>
      </c>
      <c r="G1093" s="146" t="e">
        <f>+VLOOKUP(B1093,PRESUPUESTO!$A$1:$M$626,12,FALSE)</f>
        <v>#N/A</v>
      </c>
    </row>
    <row r="1094" spans="1:7" ht="15.6" hidden="1" thickTop="1" thickBot="1" x14ac:dyDescent="0.35">
      <c r="A1094" s="154">
        <v>1078</v>
      </c>
      <c r="B1094" s="142" t="s">
        <v>1627</v>
      </c>
      <c r="C1094" s="156" t="s">
        <v>1240</v>
      </c>
      <c r="D1094" s="157">
        <v>1</v>
      </c>
      <c r="E1094" s="144">
        <v>858165</v>
      </c>
      <c r="F1094" s="145">
        <v>557807.25</v>
      </c>
      <c r="G1094" s="146" t="e">
        <f>+VLOOKUP(B1094,PRESUPUESTO!$A$1:$M$626,12,FALSE)</f>
        <v>#N/A</v>
      </c>
    </row>
    <row r="1095" spans="1:7" ht="15.45" hidden="1" customHeight="1" thickTop="1" thickBot="1" x14ac:dyDescent="0.35">
      <c r="A1095" s="151" t="s">
        <v>2008</v>
      </c>
      <c r="B1095" s="152"/>
      <c r="C1095" s="153"/>
      <c r="D1095" s="153"/>
      <c r="E1095" s="144"/>
      <c r="F1095" s="145"/>
      <c r="G1095" s="146" t="e">
        <f>+VLOOKUP(B1095,PRESUPUESTO!$A$1:$M$626,12,FALSE)</f>
        <v>#N/A</v>
      </c>
    </row>
    <row r="1096" spans="1:7" ht="15.6" hidden="1" thickTop="1" thickBot="1" x14ac:dyDescent="0.35">
      <c r="A1096" s="137" t="s">
        <v>335</v>
      </c>
      <c r="B1096" s="138" t="s">
        <v>45</v>
      </c>
      <c r="C1096" s="139" t="s">
        <v>344</v>
      </c>
      <c r="D1096" s="139" t="s">
        <v>337</v>
      </c>
      <c r="E1096" s="144"/>
      <c r="F1096" s="145"/>
      <c r="G1096" s="146" t="str">
        <f>+VLOOKUP(B1096,PRESUPUESTO!$A$1:$M$626,12,FALSE)</f>
        <v/>
      </c>
    </row>
    <row r="1097" spans="1:7" ht="15.6" hidden="1" thickTop="1" thickBot="1" x14ac:dyDescent="0.35">
      <c r="A1097" s="154">
        <v>1079</v>
      </c>
      <c r="B1097" s="168" t="s">
        <v>2009</v>
      </c>
      <c r="C1097" s="123" t="s">
        <v>1240</v>
      </c>
      <c r="D1097" s="123">
        <v>1</v>
      </c>
      <c r="E1097" s="144">
        <v>2445622</v>
      </c>
      <c r="F1097" s="145">
        <v>1589654.3</v>
      </c>
      <c r="G1097" s="146" t="e">
        <f>+VLOOKUP(B1097,PRESUPUESTO!$A$1:$M$626,12,FALSE)</f>
        <v>#N/A</v>
      </c>
    </row>
    <row r="1098" spans="1:7" ht="15.6" hidden="1" thickTop="1" thickBot="1" x14ac:dyDescent="0.35">
      <c r="A1098" s="154">
        <v>1080</v>
      </c>
      <c r="B1098" s="168" t="s">
        <v>2010</v>
      </c>
      <c r="C1098" s="123" t="s">
        <v>1240</v>
      </c>
      <c r="D1098" s="123">
        <v>1</v>
      </c>
      <c r="E1098" s="144">
        <v>220175</v>
      </c>
      <c r="F1098" s="145">
        <v>143113.75</v>
      </c>
      <c r="G1098" s="146" t="e">
        <f>+VLOOKUP(B1098,PRESUPUESTO!$A$1:$M$626,12,FALSE)</f>
        <v>#N/A</v>
      </c>
    </row>
    <row r="1099" spans="1:7" ht="15.6" hidden="1" thickTop="1" thickBot="1" x14ac:dyDescent="0.35">
      <c r="A1099" s="154">
        <v>1081</v>
      </c>
      <c r="B1099" s="168" t="s">
        <v>710</v>
      </c>
      <c r="C1099" s="123" t="s">
        <v>1240</v>
      </c>
      <c r="D1099" s="123">
        <v>1</v>
      </c>
      <c r="E1099" s="144">
        <v>2703553</v>
      </c>
      <c r="F1099" s="145">
        <v>1757309.4500000002</v>
      </c>
      <c r="G1099" s="146" t="e">
        <f>+VLOOKUP(B1099,PRESUPUESTO!$A$1:$M$626,12,FALSE)</f>
        <v>#N/A</v>
      </c>
    </row>
    <row r="1100" spans="1:7" ht="15.6" hidden="1" thickTop="1" thickBot="1" x14ac:dyDescent="0.35">
      <c r="A1100" s="154">
        <v>1082</v>
      </c>
      <c r="B1100" s="168" t="s">
        <v>2011</v>
      </c>
      <c r="C1100" s="123" t="s">
        <v>1240</v>
      </c>
      <c r="D1100" s="123">
        <v>1</v>
      </c>
      <c r="E1100" s="144">
        <v>169483</v>
      </c>
      <c r="F1100" s="145">
        <v>110163.95000000001</v>
      </c>
      <c r="G1100" s="146" t="e">
        <f>+VLOOKUP(B1100,PRESUPUESTO!$A$1:$M$626,12,FALSE)</f>
        <v>#N/A</v>
      </c>
    </row>
    <row r="1101" spans="1:7" ht="15.6" hidden="1" thickTop="1" thickBot="1" x14ac:dyDescent="0.35">
      <c r="A1101" s="154">
        <v>1083</v>
      </c>
      <c r="B1101" s="168" t="s">
        <v>2012</v>
      </c>
      <c r="C1101" s="123" t="s">
        <v>1240</v>
      </c>
      <c r="D1101" s="123">
        <v>1</v>
      </c>
      <c r="E1101" s="144">
        <v>73206</v>
      </c>
      <c r="F1101" s="145">
        <v>47583.9</v>
      </c>
      <c r="G1101" s="146" t="e">
        <f>+VLOOKUP(B1101,PRESUPUESTO!$A$1:$M$626,12,FALSE)</f>
        <v>#N/A</v>
      </c>
    </row>
    <row r="1102" spans="1:7" ht="15.6" hidden="1" thickTop="1" thickBot="1" x14ac:dyDescent="0.35">
      <c r="A1102" s="154">
        <v>1084</v>
      </c>
      <c r="B1102" s="168" t="s">
        <v>2013</v>
      </c>
      <c r="C1102" s="123" t="s">
        <v>1240</v>
      </c>
      <c r="D1102" s="123">
        <v>1</v>
      </c>
      <c r="E1102" s="144">
        <v>1404352</v>
      </c>
      <c r="F1102" s="145">
        <v>912828.8</v>
      </c>
      <c r="G1102" s="146" t="e">
        <f>+VLOOKUP(B1102,PRESUPUESTO!$A$1:$M$626,12,FALSE)</f>
        <v>#N/A</v>
      </c>
    </row>
    <row r="1103" spans="1:7" ht="15.6" hidden="1" thickTop="1" thickBot="1" x14ac:dyDescent="0.35">
      <c r="A1103" s="154">
        <v>1085</v>
      </c>
      <c r="B1103" s="168" t="s">
        <v>730</v>
      </c>
      <c r="C1103" s="123" t="s">
        <v>1240</v>
      </c>
      <c r="D1103" s="123">
        <v>1</v>
      </c>
      <c r="E1103" s="144">
        <v>706733</v>
      </c>
      <c r="F1103" s="145">
        <v>459376.45</v>
      </c>
      <c r="G1103" s="146" t="e">
        <f>+VLOOKUP(B1103,PRESUPUESTO!$A$1:$M$626,12,FALSE)</f>
        <v>#N/A</v>
      </c>
    </row>
    <row r="1104" spans="1:7" ht="15.6" hidden="1" thickTop="1" thickBot="1" x14ac:dyDescent="0.35">
      <c r="A1104" s="154">
        <v>1086</v>
      </c>
      <c r="B1104" s="168" t="s">
        <v>2014</v>
      </c>
      <c r="C1104" s="123" t="s">
        <v>1240</v>
      </c>
      <c r="D1104" s="123">
        <v>1</v>
      </c>
      <c r="E1104" s="144">
        <v>150612</v>
      </c>
      <c r="F1104" s="145">
        <v>97897.8</v>
      </c>
      <c r="G1104" s="146" t="e">
        <f>+VLOOKUP(B1104,PRESUPUESTO!$A$1:$M$626,12,FALSE)</f>
        <v>#N/A</v>
      </c>
    </row>
    <row r="1105" spans="1:7" ht="15.6" hidden="1" thickTop="1" thickBot="1" x14ac:dyDescent="0.35">
      <c r="A1105" s="154">
        <v>1087</v>
      </c>
      <c r="B1105" s="168" t="s">
        <v>1217</v>
      </c>
      <c r="C1105" s="123" t="s">
        <v>1240</v>
      </c>
      <c r="D1105" s="123">
        <v>1</v>
      </c>
      <c r="E1105" s="144">
        <v>55173</v>
      </c>
      <c r="F1105" s="145">
        <v>35862.449999999997</v>
      </c>
      <c r="G1105" s="146" t="e">
        <f>+VLOOKUP(B1105,PRESUPUESTO!$A$1:$M$626,12,FALSE)</f>
        <v>#N/A</v>
      </c>
    </row>
    <row r="1106" spans="1:7" ht="15.6" hidden="1" thickTop="1" thickBot="1" x14ac:dyDescent="0.35">
      <c r="A1106" s="154">
        <v>1088</v>
      </c>
      <c r="B1106" s="168" t="s">
        <v>1218</v>
      </c>
      <c r="C1106" s="123" t="s">
        <v>1240</v>
      </c>
      <c r="D1106" s="123">
        <v>1</v>
      </c>
      <c r="E1106" s="144">
        <v>88489</v>
      </c>
      <c r="F1106" s="145">
        <v>57517.850000000006</v>
      </c>
      <c r="G1106" s="146" t="e">
        <f>+VLOOKUP(B1106,PRESUPUESTO!$A$1:$M$626,12,FALSE)</f>
        <v>#N/A</v>
      </c>
    </row>
    <row r="1107" spans="1:7" ht="15.6" hidden="1" thickTop="1" thickBot="1" x14ac:dyDescent="0.35">
      <c r="A1107" s="154">
        <v>1089</v>
      </c>
      <c r="B1107" s="168" t="s">
        <v>2015</v>
      </c>
      <c r="C1107" s="123" t="s">
        <v>1240</v>
      </c>
      <c r="D1107" s="123">
        <v>1</v>
      </c>
      <c r="E1107" s="144">
        <v>98724</v>
      </c>
      <c r="F1107" s="145">
        <v>64170.600000000006</v>
      </c>
      <c r="G1107" s="146" t="e">
        <f>+VLOOKUP(B1107,PRESUPUESTO!$A$1:$M$626,12,FALSE)</f>
        <v>#N/A</v>
      </c>
    </row>
    <row r="1108" spans="1:7" ht="15.6" hidden="1" thickTop="1" thickBot="1" x14ac:dyDescent="0.35">
      <c r="A1108" s="154">
        <v>1090</v>
      </c>
      <c r="B1108" s="168" t="s">
        <v>2016</v>
      </c>
      <c r="C1108" s="123" t="s">
        <v>1240</v>
      </c>
      <c r="D1108" s="123">
        <v>1</v>
      </c>
      <c r="E1108" s="144">
        <v>147957</v>
      </c>
      <c r="F1108" s="145">
        <v>96172.05</v>
      </c>
      <c r="G1108" s="146" t="e">
        <f>+VLOOKUP(B1108,PRESUPUESTO!$A$1:$M$626,12,FALSE)</f>
        <v>#N/A</v>
      </c>
    </row>
    <row r="1109" spans="1:7" ht="15.6" hidden="1" thickTop="1" thickBot="1" x14ac:dyDescent="0.35">
      <c r="A1109" s="154">
        <v>1091</v>
      </c>
      <c r="B1109" s="168" t="s">
        <v>2017</v>
      </c>
      <c r="C1109" s="123" t="s">
        <v>1240</v>
      </c>
      <c r="D1109" s="123">
        <v>1</v>
      </c>
      <c r="E1109" s="144">
        <v>140969</v>
      </c>
      <c r="F1109" s="145">
        <v>91629.85</v>
      </c>
      <c r="G1109" s="146" t="e">
        <f>+VLOOKUP(B1109,PRESUPUESTO!$A$1:$M$626,12,FALSE)</f>
        <v>#N/A</v>
      </c>
    </row>
    <row r="1110" spans="1:7" ht="15.6" hidden="1" thickTop="1" thickBot="1" x14ac:dyDescent="0.35">
      <c r="A1110" s="154">
        <v>1092</v>
      </c>
      <c r="B1110" s="168" t="s">
        <v>1403</v>
      </c>
      <c r="C1110" s="123" t="s">
        <v>1240</v>
      </c>
      <c r="D1110" s="123">
        <v>1</v>
      </c>
      <c r="E1110" s="144">
        <v>498658</v>
      </c>
      <c r="F1110" s="145">
        <v>324127.7</v>
      </c>
      <c r="G1110" s="146" t="e">
        <f>+VLOOKUP(B1110,PRESUPUESTO!$A$1:$M$626,12,FALSE)</f>
        <v>#N/A</v>
      </c>
    </row>
    <row r="1111" spans="1:7" ht="15.6" hidden="1" thickTop="1" thickBot="1" x14ac:dyDescent="0.35">
      <c r="A1111" s="154">
        <v>1093</v>
      </c>
      <c r="B1111" s="168" t="s">
        <v>1404</v>
      </c>
      <c r="C1111" s="123" t="s">
        <v>1240</v>
      </c>
      <c r="D1111" s="123">
        <v>1</v>
      </c>
      <c r="E1111" s="144">
        <v>536697</v>
      </c>
      <c r="F1111" s="145">
        <v>348853.05000000005</v>
      </c>
      <c r="G1111" s="146" t="e">
        <f>+VLOOKUP(B1111,PRESUPUESTO!$A$1:$M$626,12,FALSE)</f>
        <v>#N/A</v>
      </c>
    </row>
    <row r="1112" spans="1:7" ht="15.6" hidden="1" thickTop="1" thickBot="1" x14ac:dyDescent="0.35">
      <c r="A1112" s="154">
        <v>1094</v>
      </c>
      <c r="B1112" s="168" t="s">
        <v>2018</v>
      </c>
      <c r="C1112" s="123" t="s">
        <v>1240</v>
      </c>
      <c r="D1112" s="123">
        <v>1</v>
      </c>
      <c r="E1112" s="144">
        <v>793433</v>
      </c>
      <c r="F1112" s="145">
        <v>515731.45</v>
      </c>
      <c r="G1112" s="146" t="e">
        <f>+VLOOKUP(B1112,PRESUPUESTO!$A$1:$M$626,12,FALSE)</f>
        <v>#N/A</v>
      </c>
    </row>
    <row r="1113" spans="1:7" ht="15.6" hidden="1" thickTop="1" thickBot="1" x14ac:dyDescent="0.35">
      <c r="A1113" s="154">
        <v>1095</v>
      </c>
      <c r="B1113" s="168" t="s">
        <v>2019</v>
      </c>
      <c r="C1113" s="123" t="s">
        <v>1240</v>
      </c>
      <c r="D1113" s="123">
        <v>1</v>
      </c>
      <c r="E1113" s="144">
        <v>448270</v>
      </c>
      <c r="F1113" s="145">
        <v>291375.5</v>
      </c>
      <c r="G1113" s="146" t="e">
        <f>+VLOOKUP(B1113,PRESUPUESTO!$A$1:$M$626,12,FALSE)</f>
        <v>#N/A</v>
      </c>
    </row>
    <row r="1114" spans="1:7" ht="15.6" hidden="1" thickTop="1" thickBot="1" x14ac:dyDescent="0.35">
      <c r="A1114" s="154">
        <v>1096</v>
      </c>
      <c r="B1114" s="168" t="s">
        <v>1640</v>
      </c>
      <c r="C1114" s="123" t="s">
        <v>1240</v>
      </c>
      <c r="D1114" s="123">
        <v>1</v>
      </c>
      <c r="E1114" s="144">
        <v>8072640</v>
      </c>
      <c r="F1114" s="145">
        <v>5247216</v>
      </c>
      <c r="G1114" s="146" t="e">
        <f>+VLOOKUP(B1114,PRESUPUESTO!$A$1:$M$626,12,FALSE)</f>
        <v>#N/A</v>
      </c>
    </row>
    <row r="1115" spans="1:7" ht="15.6" hidden="1" thickTop="1" thickBot="1" x14ac:dyDescent="0.35">
      <c r="A1115" s="154">
        <v>1097</v>
      </c>
      <c r="B1115" s="168" t="s">
        <v>2020</v>
      </c>
      <c r="C1115" s="123" t="s">
        <v>1240</v>
      </c>
      <c r="D1115" s="123">
        <v>1</v>
      </c>
      <c r="E1115" s="144">
        <v>885662</v>
      </c>
      <c r="F1115" s="145">
        <v>575680.30000000005</v>
      </c>
      <c r="G1115" s="146" t="e">
        <f>+VLOOKUP(B1115,PRESUPUESTO!$A$1:$M$626,12,FALSE)</f>
        <v>#N/A</v>
      </c>
    </row>
    <row r="1116" spans="1:7" ht="15.6" hidden="1" thickTop="1" thickBot="1" x14ac:dyDescent="0.35">
      <c r="A1116" s="154">
        <v>1098</v>
      </c>
      <c r="B1116" s="169" t="s">
        <v>1423</v>
      </c>
      <c r="C1116" s="123" t="s">
        <v>1240</v>
      </c>
      <c r="D1116" s="123">
        <v>1</v>
      </c>
      <c r="E1116" s="144">
        <v>29576464</v>
      </c>
      <c r="F1116" s="145">
        <v>19224701.600000001</v>
      </c>
      <c r="G1116" s="146" t="e">
        <f>+VLOOKUP(B1116,PRESUPUESTO!$A$1:$M$626,12,FALSE)</f>
        <v>#N/A</v>
      </c>
    </row>
    <row r="1117" spans="1:7" ht="15.6" hidden="1" thickTop="1" thickBot="1" x14ac:dyDescent="0.35">
      <c r="A1117" s="154">
        <v>1099</v>
      </c>
      <c r="B1117" s="168" t="s">
        <v>2021</v>
      </c>
      <c r="C1117" s="123" t="s">
        <v>1240</v>
      </c>
      <c r="D1117" s="123">
        <v>1</v>
      </c>
      <c r="E1117" s="144">
        <v>342631</v>
      </c>
      <c r="F1117" s="145">
        <v>222710.15000000002</v>
      </c>
      <c r="G1117" s="146" t="e">
        <f>+VLOOKUP(B1117,PRESUPUESTO!$A$1:$M$626,12,FALSE)</f>
        <v>#N/A</v>
      </c>
    </row>
    <row r="1118" spans="1:7" ht="15.6" hidden="1" thickTop="1" thickBot="1" x14ac:dyDescent="0.35">
      <c r="A1118" s="154">
        <v>1100</v>
      </c>
      <c r="B1118" s="168" t="s">
        <v>2022</v>
      </c>
      <c r="C1118" s="123" t="s">
        <v>1240</v>
      </c>
      <c r="D1118" s="123">
        <v>1</v>
      </c>
      <c r="E1118" s="144">
        <v>29369</v>
      </c>
      <c r="F1118" s="145">
        <v>19089.849999999999</v>
      </c>
      <c r="G1118" s="146" t="e">
        <f>+VLOOKUP(B1118,PRESUPUESTO!$A$1:$M$626,12,FALSE)</f>
        <v>#N/A</v>
      </c>
    </row>
    <row r="1119" spans="1:7" ht="15.6" hidden="1" thickTop="1" thickBot="1" x14ac:dyDescent="0.35">
      <c r="A1119" s="154">
        <v>1101</v>
      </c>
      <c r="B1119" s="168" t="s">
        <v>1493</v>
      </c>
      <c r="C1119" s="123" t="s">
        <v>1240</v>
      </c>
      <c r="D1119" s="123">
        <v>1</v>
      </c>
      <c r="E1119" s="144">
        <v>115035</v>
      </c>
      <c r="F1119" s="145">
        <v>74772.75</v>
      </c>
      <c r="G1119" s="146" t="e">
        <f>+VLOOKUP(B1119,PRESUPUESTO!$A$1:$M$626,12,FALSE)</f>
        <v>#N/A</v>
      </c>
    </row>
    <row r="1120" spans="1:7" ht="15.6" hidden="1" thickTop="1" thickBot="1" x14ac:dyDescent="0.35">
      <c r="A1120" s="154">
        <v>1102</v>
      </c>
      <c r="B1120" s="168" t="s">
        <v>2023</v>
      </c>
      <c r="C1120" s="123" t="s">
        <v>1240</v>
      </c>
      <c r="D1120" s="123">
        <v>1</v>
      </c>
      <c r="E1120" s="144">
        <v>79456</v>
      </c>
      <c r="F1120" s="145">
        <v>51646.400000000001</v>
      </c>
      <c r="G1120" s="146" t="e">
        <f>+VLOOKUP(B1120,PRESUPUESTO!$A$1:$M$626,12,FALSE)</f>
        <v>#N/A</v>
      </c>
    </row>
    <row r="1121" spans="1:7" ht="15.6" hidden="1" thickTop="1" thickBot="1" x14ac:dyDescent="0.35">
      <c r="A1121" s="154">
        <v>1103</v>
      </c>
      <c r="B1121" s="168" t="s">
        <v>399</v>
      </c>
      <c r="C1121" s="123" t="s">
        <v>1240</v>
      </c>
      <c r="D1121" s="123">
        <v>1</v>
      </c>
      <c r="E1121" s="144">
        <v>474328</v>
      </c>
      <c r="F1121" s="145">
        <v>308313.2</v>
      </c>
      <c r="G1121" s="146" t="e">
        <f>+VLOOKUP(B1121,PRESUPUESTO!$A$1:$M$626,12,FALSE)</f>
        <v>#N/A</v>
      </c>
    </row>
    <row r="1122" spans="1:7" ht="15.6" hidden="1" thickTop="1" thickBot="1" x14ac:dyDescent="0.35">
      <c r="A1122" s="154">
        <v>1104</v>
      </c>
      <c r="B1122" s="168" t="s">
        <v>398</v>
      </c>
      <c r="C1122" s="123" t="s">
        <v>1240</v>
      </c>
      <c r="D1122" s="123">
        <v>1</v>
      </c>
      <c r="E1122" s="144">
        <v>452776</v>
      </c>
      <c r="F1122" s="145">
        <v>294304.40000000002</v>
      </c>
      <c r="G1122" s="146" t="e">
        <f>+VLOOKUP(B1122,PRESUPUESTO!$A$1:$M$626,12,FALSE)</f>
        <v>#N/A</v>
      </c>
    </row>
    <row r="1123" spans="1:7" ht="15.6" hidden="1" thickTop="1" thickBot="1" x14ac:dyDescent="0.35">
      <c r="A1123" s="154">
        <v>1105</v>
      </c>
      <c r="B1123" s="168" t="s">
        <v>1545</v>
      </c>
      <c r="C1123" s="123" t="s">
        <v>1240</v>
      </c>
      <c r="D1123" s="123">
        <v>1</v>
      </c>
      <c r="E1123" s="144">
        <v>1013580</v>
      </c>
      <c r="F1123" s="145">
        <v>658827</v>
      </c>
      <c r="G1123" s="146" t="e">
        <f>+VLOOKUP(B1123,PRESUPUESTO!$A$1:$M$626,12,FALSE)</f>
        <v>#N/A</v>
      </c>
    </row>
    <row r="1124" spans="1:7" ht="15.6" hidden="1" thickTop="1" thickBot="1" x14ac:dyDescent="0.35">
      <c r="A1124" s="154">
        <v>1106</v>
      </c>
      <c r="B1124" s="168" t="s">
        <v>1099</v>
      </c>
      <c r="C1124" s="123" t="s">
        <v>1240</v>
      </c>
      <c r="D1124" s="123">
        <v>1</v>
      </c>
      <c r="E1124" s="144">
        <v>444339</v>
      </c>
      <c r="F1124" s="145">
        <v>288820.34999999998</v>
      </c>
      <c r="G1124" s="146" t="e">
        <f>+VLOOKUP(B1124,PRESUPUESTO!$A$1:$M$626,12,FALSE)</f>
        <v>#N/A</v>
      </c>
    </row>
    <row r="1125" spans="1:7" ht="15.6" hidden="1" thickTop="1" thickBot="1" x14ac:dyDescent="0.35">
      <c r="A1125" s="154">
        <v>1107</v>
      </c>
      <c r="B1125" s="168" t="s">
        <v>2024</v>
      </c>
      <c r="C1125" s="123" t="s">
        <v>1240</v>
      </c>
      <c r="D1125" s="123">
        <v>1</v>
      </c>
      <c r="E1125" s="144">
        <v>728340</v>
      </c>
      <c r="F1125" s="145">
        <v>473421</v>
      </c>
      <c r="G1125" s="146" t="e">
        <f>+VLOOKUP(B1125,PRESUPUESTO!$A$1:$M$626,12,FALSE)</f>
        <v>#N/A</v>
      </c>
    </row>
    <row r="1126" spans="1:7" ht="15.6" hidden="1" thickTop="1" thickBot="1" x14ac:dyDescent="0.35">
      <c r="A1126" s="154">
        <v>1108</v>
      </c>
      <c r="B1126" s="168" t="s">
        <v>1557</v>
      </c>
      <c r="C1126" s="123" t="s">
        <v>1240</v>
      </c>
      <c r="D1126" s="123">
        <v>1</v>
      </c>
      <c r="E1126" s="144">
        <v>268325</v>
      </c>
      <c r="F1126" s="145">
        <v>174411.25</v>
      </c>
      <c r="G1126" s="146" t="e">
        <f>+VLOOKUP(B1126,PRESUPUESTO!$A$1:$M$626,12,FALSE)</f>
        <v>#N/A</v>
      </c>
    </row>
    <row r="1127" spans="1:7" ht="15.6" hidden="1" thickTop="1" thickBot="1" x14ac:dyDescent="0.35">
      <c r="A1127" s="154">
        <v>1109</v>
      </c>
      <c r="B1127" s="168" t="s">
        <v>2025</v>
      </c>
      <c r="C1127" s="123" t="s">
        <v>1240</v>
      </c>
      <c r="D1127" s="123">
        <v>1</v>
      </c>
      <c r="E1127" s="144">
        <v>414695</v>
      </c>
      <c r="F1127" s="145">
        <v>269551.75</v>
      </c>
      <c r="G1127" s="146" t="e">
        <f>+VLOOKUP(B1127,PRESUPUESTO!$A$1:$M$626,12,FALSE)</f>
        <v>#N/A</v>
      </c>
    </row>
    <row r="1128" spans="1:7" ht="15.6" hidden="1" thickTop="1" thickBot="1" x14ac:dyDescent="0.35">
      <c r="A1128" s="154">
        <v>1110</v>
      </c>
      <c r="B1128" s="168" t="s">
        <v>2026</v>
      </c>
      <c r="C1128" s="123" t="s">
        <v>1240</v>
      </c>
      <c r="D1128" s="123">
        <v>1</v>
      </c>
      <c r="E1128" s="144">
        <v>533042</v>
      </c>
      <c r="F1128" s="145">
        <v>346477.30000000005</v>
      </c>
      <c r="G1128" s="146" t="e">
        <f>+VLOOKUP(B1128,PRESUPUESTO!$A$1:$M$626,12,FALSE)</f>
        <v>#N/A</v>
      </c>
    </row>
    <row r="1129" spans="1:7" ht="15.6" hidden="1" thickTop="1" thickBot="1" x14ac:dyDescent="0.35">
      <c r="A1129" s="154">
        <v>1111</v>
      </c>
      <c r="B1129" s="168" t="s">
        <v>1085</v>
      </c>
      <c r="C1129" s="123" t="s">
        <v>1240</v>
      </c>
      <c r="D1129" s="123">
        <v>1</v>
      </c>
      <c r="E1129" s="144">
        <v>1740112</v>
      </c>
      <c r="F1129" s="145">
        <v>1131072.8</v>
      </c>
      <c r="G1129" s="146" t="e">
        <f>+VLOOKUP(B1129,PRESUPUESTO!$A$1:$M$626,12,FALSE)</f>
        <v>#N/A</v>
      </c>
    </row>
    <row r="1130" spans="1:7" ht="15.6" hidden="1" thickTop="1" thickBot="1" x14ac:dyDescent="0.35">
      <c r="A1130" s="154">
        <v>1112</v>
      </c>
      <c r="B1130" s="168" t="s">
        <v>414</v>
      </c>
      <c r="C1130" s="123" t="s">
        <v>1240</v>
      </c>
      <c r="D1130" s="123">
        <v>1</v>
      </c>
      <c r="E1130" s="144">
        <v>1427656</v>
      </c>
      <c r="F1130" s="145">
        <v>927976.4</v>
      </c>
      <c r="G1130" s="146" t="e">
        <f>+VLOOKUP(B1130,PRESUPUESTO!$A$1:$M$626,12,FALSE)</f>
        <v>#N/A</v>
      </c>
    </row>
    <row r="1131" spans="1:7" ht="15.6" hidden="1" thickTop="1" thickBot="1" x14ac:dyDescent="0.35">
      <c r="A1131" s="154">
        <v>1113</v>
      </c>
      <c r="B1131" s="168" t="s">
        <v>415</v>
      </c>
      <c r="C1131" s="123" t="s">
        <v>1240</v>
      </c>
      <c r="D1131" s="123">
        <v>1</v>
      </c>
      <c r="E1131" s="144">
        <v>1394019</v>
      </c>
      <c r="F1131" s="145">
        <v>906112.35000000009</v>
      </c>
      <c r="G1131" s="146" t="e">
        <f>+VLOOKUP(B1131,PRESUPUESTO!$A$1:$M$626,12,FALSE)</f>
        <v>#N/A</v>
      </c>
    </row>
    <row r="1132" spans="1:7" ht="15.6" hidden="1" thickTop="1" thickBot="1" x14ac:dyDescent="0.35">
      <c r="A1132" s="154">
        <v>1114</v>
      </c>
      <c r="B1132" s="168" t="s">
        <v>2027</v>
      </c>
      <c r="C1132" s="123" t="s">
        <v>1240</v>
      </c>
      <c r="D1132" s="123">
        <v>1</v>
      </c>
      <c r="E1132" s="144">
        <v>297622</v>
      </c>
      <c r="F1132" s="145">
        <v>193454.3</v>
      </c>
      <c r="G1132" s="146" t="e">
        <f>+VLOOKUP(B1132,PRESUPUESTO!$A$1:$M$626,12,FALSE)</f>
        <v>#N/A</v>
      </c>
    </row>
    <row r="1133" spans="1:7" ht="15.6" hidden="1" thickTop="1" thickBot="1" x14ac:dyDescent="0.35">
      <c r="A1133" s="154">
        <v>1115</v>
      </c>
      <c r="B1133" s="170" t="s">
        <v>2028</v>
      </c>
      <c r="C1133" s="123" t="s">
        <v>1240</v>
      </c>
      <c r="D1133" s="123">
        <v>1</v>
      </c>
      <c r="E1133" s="144">
        <v>2747083</v>
      </c>
      <c r="F1133" s="145">
        <v>1785603.9500000002</v>
      </c>
      <c r="G1133" s="146" t="e">
        <f>+VLOOKUP(B1133,PRESUPUESTO!$A$1:$M$626,12,FALSE)</f>
        <v>#N/A</v>
      </c>
    </row>
    <row r="1134" spans="1:7" ht="15.6" hidden="1" thickTop="1" thickBot="1" x14ac:dyDescent="0.35">
      <c r="A1134" s="154">
        <v>1116</v>
      </c>
      <c r="B1134" s="170" t="s">
        <v>2029</v>
      </c>
      <c r="C1134" s="123" t="s">
        <v>1240</v>
      </c>
      <c r="D1134" s="123">
        <v>1</v>
      </c>
      <c r="E1134" s="144">
        <v>5098188</v>
      </c>
      <c r="F1134" s="145">
        <v>3313822.2</v>
      </c>
      <c r="G1134" s="146" t="e">
        <f>+VLOOKUP(B1134,PRESUPUESTO!$A$1:$M$626,12,FALSE)</f>
        <v>#N/A</v>
      </c>
    </row>
    <row r="1135" spans="1:7" ht="15.45" hidden="1" customHeight="1" thickTop="1" thickBot="1" x14ac:dyDescent="0.35">
      <c r="A1135" s="148" t="s">
        <v>2030</v>
      </c>
      <c r="B1135" s="149"/>
      <c r="C1135" s="150"/>
      <c r="D1135" s="150"/>
      <c r="E1135" s="144"/>
      <c r="F1135" s="145"/>
      <c r="G1135" s="146" t="e">
        <f>+VLOOKUP(B1135,PRESUPUESTO!$A$1:$M$626,12,FALSE)</f>
        <v>#N/A</v>
      </c>
    </row>
    <row r="1136" spans="1:7" ht="15.6" hidden="1" thickTop="1" thickBot="1" x14ac:dyDescent="0.35">
      <c r="A1136" s="137" t="s">
        <v>335</v>
      </c>
      <c r="B1136" s="138" t="s">
        <v>45</v>
      </c>
      <c r="C1136" s="139" t="s">
        <v>344</v>
      </c>
      <c r="D1136" s="139" t="s">
        <v>337</v>
      </c>
      <c r="E1136" s="144"/>
      <c r="F1136" s="145"/>
      <c r="G1136" s="146" t="str">
        <f>+VLOOKUP(B1136,PRESUPUESTO!$A$1:$M$626,12,FALSE)</f>
        <v/>
      </c>
    </row>
    <row r="1137" spans="1:7" ht="15.6" hidden="1" thickTop="1" thickBot="1" x14ac:dyDescent="0.35">
      <c r="A1137" s="154">
        <v>1117</v>
      </c>
      <c r="B1137" s="142" t="s">
        <v>1615</v>
      </c>
      <c r="C1137" s="143" t="s">
        <v>604</v>
      </c>
      <c r="D1137" s="143">
        <v>1</v>
      </c>
      <c r="E1137" s="144">
        <v>402118</v>
      </c>
      <c r="F1137" s="145">
        <v>261376.7</v>
      </c>
      <c r="G1137" s="146" t="e">
        <f>+VLOOKUP(B1137,PRESUPUESTO!$A$1:$M$626,12,FALSE)</f>
        <v>#N/A</v>
      </c>
    </row>
    <row r="1138" spans="1:7" ht="15.6" hidden="1" thickTop="1" thickBot="1" x14ac:dyDescent="0.35">
      <c r="A1138" s="154">
        <v>1118</v>
      </c>
      <c r="B1138" s="142" t="s">
        <v>1616</v>
      </c>
      <c r="C1138" s="143" t="s">
        <v>604</v>
      </c>
      <c r="D1138" s="143">
        <v>1</v>
      </c>
      <c r="E1138" s="144">
        <v>502292</v>
      </c>
      <c r="F1138" s="145">
        <v>326489.80000000005</v>
      </c>
      <c r="G1138" s="146" t="e">
        <f>+VLOOKUP(B1138,PRESUPUESTO!$A$1:$M$626,12,FALSE)</f>
        <v>#N/A</v>
      </c>
    </row>
    <row r="1139" spans="1:7" ht="15.6" hidden="1" thickTop="1" thickBot="1" x14ac:dyDescent="0.35">
      <c r="A1139" s="154">
        <v>1119</v>
      </c>
      <c r="B1139" s="142" t="s">
        <v>1618</v>
      </c>
      <c r="C1139" s="143" t="s">
        <v>604</v>
      </c>
      <c r="D1139" s="143">
        <v>1</v>
      </c>
      <c r="E1139" s="144">
        <v>385123</v>
      </c>
      <c r="F1139" s="145">
        <v>250329.95</v>
      </c>
      <c r="G1139" s="146" t="e">
        <f>+VLOOKUP(B1139,PRESUPUESTO!$A$1:$M$626,12,FALSE)</f>
        <v>#N/A</v>
      </c>
    </row>
    <row r="1140" spans="1:7" ht="15.6" hidden="1" thickTop="1" thickBot="1" x14ac:dyDescent="0.35">
      <c r="A1140" s="154">
        <v>1120</v>
      </c>
      <c r="B1140" s="142" t="s">
        <v>1619</v>
      </c>
      <c r="C1140" s="143" t="s">
        <v>604</v>
      </c>
      <c r="D1140" s="143">
        <v>1</v>
      </c>
      <c r="E1140" s="144">
        <v>361728</v>
      </c>
      <c r="F1140" s="145">
        <v>235123.20000000001</v>
      </c>
      <c r="G1140" s="146" t="e">
        <f>+VLOOKUP(B1140,PRESUPUESTO!$A$1:$M$626,12,FALSE)</f>
        <v>#N/A</v>
      </c>
    </row>
    <row r="1141" spans="1:7" ht="15.6" hidden="1" thickTop="1" thickBot="1" x14ac:dyDescent="0.35">
      <c r="A1141" s="154">
        <v>1121</v>
      </c>
      <c r="B1141" s="142" t="s">
        <v>1621</v>
      </c>
      <c r="C1141" s="143" t="s">
        <v>1240</v>
      </c>
      <c r="D1141" s="143">
        <v>1</v>
      </c>
      <c r="E1141" s="144">
        <v>412453</v>
      </c>
      <c r="F1141" s="145">
        <v>268094.45</v>
      </c>
      <c r="G1141" s="146" t="e">
        <f>+VLOOKUP(B1141,PRESUPUESTO!$A$1:$M$626,12,FALSE)</f>
        <v>#N/A</v>
      </c>
    </row>
    <row r="1142" spans="1:7" ht="15.6" hidden="1" thickTop="1" thickBot="1" x14ac:dyDescent="0.35">
      <c r="A1142" s="154">
        <v>1122</v>
      </c>
      <c r="B1142" s="142" t="s">
        <v>1648</v>
      </c>
      <c r="C1142" s="143" t="s">
        <v>1240</v>
      </c>
      <c r="D1142" s="143">
        <v>1</v>
      </c>
      <c r="E1142" s="144">
        <v>275703</v>
      </c>
      <c r="F1142" s="145">
        <v>179206.95</v>
      </c>
      <c r="G1142" s="146" t="e">
        <f>+VLOOKUP(B1142,PRESUPUESTO!$A$1:$M$626,12,FALSE)</f>
        <v>#N/A</v>
      </c>
    </row>
    <row r="1143" spans="1:7" ht="15.6" hidden="1" thickTop="1" thickBot="1" x14ac:dyDescent="0.35">
      <c r="A1143" s="154">
        <v>1123</v>
      </c>
      <c r="B1143" s="142" t="s">
        <v>1624</v>
      </c>
      <c r="C1143" s="143" t="s">
        <v>1240</v>
      </c>
      <c r="D1143" s="143">
        <v>1</v>
      </c>
      <c r="E1143" s="144">
        <v>410720</v>
      </c>
      <c r="F1143" s="145">
        <v>266968</v>
      </c>
      <c r="G1143" s="146" t="e">
        <f>+VLOOKUP(B1143,PRESUPUESTO!$A$1:$M$626,12,FALSE)</f>
        <v>#N/A</v>
      </c>
    </row>
    <row r="1144" spans="1:7" ht="15.6" hidden="1" thickTop="1" thickBot="1" x14ac:dyDescent="0.35">
      <c r="A1144" s="154">
        <v>1124</v>
      </c>
      <c r="B1144" s="142" t="s">
        <v>1625</v>
      </c>
      <c r="C1144" s="143" t="s">
        <v>1240</v>
      </c>
      <c r="D1144" s="143">
        <v>1</v>
      </c>
      <c r="E1144" s="144">
        <v>927036</v>
      </c>
      <c r="F1144" s="145">
        <v>602573.4</v>
      </c>
      <c r="G1144" s="146" t="e">
        <f>+VLOOKUP(B1144,PRESUPUESTO!$A$1:$M$626,12,FALSE)</f>
        <v>#N/A</v>
      </c>
    </row>
    <row r="1145" spans="1:7" ht="15.6" hidden="1" thickTop="1" thickBot="1" x14ac:dyDescent="0.35">
      <c r="A1145" s="154">
        <v>1125</v>
      </c>
      <c r="B1145" s="142" t="s">
        <v>1626</v>
      </c>
      <c r="C1145" s="143" t="s">
        <v>1240</v>
      </c>
      <c r="D1145" s="143">
        <v>1</v>
      </c>
      <c r="E1145" s="144">
        <v>751802</v>
      </c>
      <c r="F1145" s="145">
        <v>488671.3</v>
      </c>
      <c r="G1145" s="146" t="e">
        <f>+VLOOKUP(B1145,PRESUPUESTO!$A$1:$M$626,12,FALSE)</f>
        <v>#N/A</v>
      </c>
    </row>
    <row r="1146" spans="1:7" ht="15.6" hidden="1" thickTop="1" thickBot="1" x14ac:dyDescent="0.35">
      <c r="A1146" s="154">
        <v>1127</v>
      </c>
      <c r="B1146" s="142" t="s">
        <v>382</v>
      </c>
      <c r="C1146" s="143" t="s">
        <v>1240</v>
      </c>
      <c r="D1146" s="143">
        <v>1</v>
      </c>
      <c r="E1146" s="144">
        <v>400020</v>
      </c>
      <c r="F1146" s="145">
        <v>260013</v>
      </c>
      <c r="G1146" s="146" t="e">
        <f>+VLOOKUP(B1146,PRESUPUESTO!$A$1:$M$626,12,FALSE)</f>
        <v>#N/A</v>
      </c>
    </row>
    <row r="1147" spans="1:7" ht="15.6" hidden="1" thickTop="1" thickBot="1" x14ac:dyDescent="0.35">
      <c r="A1147" s="154">
        <v>1128</v>
      </c>
      <c r="B1147" s="142" t="s">
        <v>1627</v>
      </c>
      <c r="C1147" s="143" t="s">
        <v>1240</v>
      </c>
      <c r="D1147" s="143">
        <v>1</v>
      </c>
      <c r="E1147" s="144">
        <v>356219</v>
      </c>
      <c r="F1147" s="145">
        <v>231542.35</v>
      </c>
      <c r="G1147" s="146" t="e">
        <f>+VLOOKUP(B1147,PRESUPUESTO!$A$1:$M$626,12,FALSE)</f>
        <v>#N/A</v>
      </c>
    </row>
    <row r="1148" spans="1:7" ht="15.6" hidden="1" thickTop="1" thickBot="1" x14ac:dyDescent="0.35">
      <c r="A1148" s="154">
        <v>1129</v>
      </c>
      <c r="B1148" s="142" t="s">
        <v>1649</v>
      </c>
      <c r="C1148" s="143" t="s">
        <v>1240</v>
      </c>
      <c r="D1148" s="143">
        <v>1</v>
      </c>
      <c r="E1148" s="144">
        <v>935453</v>
      </c>
      <c r="F1148" s="145">
        <v>608044.44999999995</v>
      </c>
      <c r="G1148" s="146" t="e">
        <f>+VLOOKUP(B1148,PRESUPUESTO!$A$1:$M$626,12,FALSE)</f>
        <v>#N/A</v>
      </c>
    </row>
    <row r="1149" spans="1:7" ht="15.45" hidden="1" customHeight="1" thickTop="1" thickBot="1" x14ac:dyDescent="0.35">
      <c r="A1149" s="151" t="s">
        <v>2031</v>
      </c>
      <c r="B1149" s="152"/>
      <c r="C1149" s="153"/>
      <c r="D1149" s="153"/>
      <c r="E1149" s="144"/>
      <c r="F1149" s="145"/>
      <c r="G1149" s="146" t="e">
        <f>+VLOOKUP(B1149,PRESUPUESTO!$A$1:$M$626,12,FALSE)</f>
        <v>#N/A</v>
      </c>
    </row>
    <row r="1150" spans="1:7" ht="15.6" hidden="1" thickTop="1" thickBot="1" x14ac:dyDescent="0.35">
      <c r="A1150" s="137" t="s">
        <v>335</v>
      </c>
      <c r="B1150" s="138" t="s">
        <v>45</v>
      </c>
      <c r="C1150" s="139" t="s">
        <v>344</v>
      </c>
      <c r="D1150" s="139" t="s">
        <v>337</v>
      </c>
      <c r="E1150" s="144"/>
      <c r="F1150" s="145"/>
      <c r="G1150" s="146" t="str">
        <f>+VLOOKUP(B1150,PRESUPUESTO!$A$1:$M$626,12,FALSE)</f>
        <v/>
      </c>
    </row>
    <row r="1151" spans="1:7" ht="15.6" hidden="1" thickTop="1" thickBot="1" x14ac:dyDescent="0.35">
      <c r="A1151" s="171">
        <v>1130</v>
      </c>
      <c r="B1151" s="168" t="s">
        <v>2032</v>
      </c>
      <c r="C1151" s="123" t="s">
        <v>346</v>
      </c>
      <c r="D1151" s="123">
        <v>1</v>
      </c>
      <c r="E1151" s="144">
        <v>61068</v>
      </c>
      <c r="F1151" s="145">
        <v>39694.199999999997</v>
      </c>
      <c r="G1151" s="146" t="e">
        <f>+VLOOKUP(B1151,PRESUPUESTO!$A$1:$M$626,12,FALSE)</f>
        <v>#N/A</v>
      </c>
    </row>
    <row r="1152" spans="1:7" ht="30" hidden="1" thickTop="1" thickBot="1" x14ac:dyDescent="0.35">
      <c r="A1152" s="171">
        <v>1131</v>
      </c>
      <c r="B1152" s="168" t="s">
        <v>2033</v>
      </c>
      <c r="C1152" s="123" t="s">
        <v>1240</v>
      </c>
      <c r="D1152" s="123">
        <v>1</v>
      </c>
      <c r="E1152" s="144">
        <v>235667</v>
      </c>
      <c r="F1152" s="145">
        <v>153183.54999999999</v>
      </c>
      <c r="G1152" s="146" t="e">
        <f>+VLOOKUP(B1152,PRESUPUESTO!$A$1:$M$626,12,FALSE)</f>
        <v>#N/A</v>
      </c>
    </row>
    <row r="1153" spans="1:7" ht="15.6" hidden="1" thickTop="1" thickBot="1" x14ac:dyDescent="0.35">
      <c r="A1153" s="171">
        <v>1132</v>
      </c>
      <c r="B1153" s="168" t="s">
        <v>2034</v>
      </c>
      <c r="C1153" s="123" t="s">
        <v>1240</v>
      </c>
      <c r="D1153" s="123">
        <v>1</v>
      </c>
      <c r="E1153" s="144">
        <v>24340</v>
      </c>
      <c r="F1153" s="145">
        <v>15821</v>
      </c>
      <c r="G1153" s="146" t="e">
        <f>+VLOOKUP(B1153,PRESUPUESTO!$A$1:$M$626,12,FALSE)</f>
        <v>#N/A</v>
      </c>
    </row>
    <row r="1154" spans="1:7" ht="15.6" hidden="1" thickTop="1" thickBot="1" x14ac:dyDescent="0.35">
      <c r="A1154" s="171">
        <v>1133</v>
      </c>
      <c r="B1154" s="168" t="s">
        <v>2035</v>
      </c>
      <c r="C1154" s="123" t="s">
        <v>1240</v>
      </c>
      <c r="D1154" s="123">
        <v>1</v>
      </c>
      <c r="E1154" s="144">
        <v>1015510</v>
      </c>
      <c r="F1154" s="145">
        <v>660081.5</v>
      </c>
      <c r="G1154" s="146" t="e">
        <f>+VLOOKUP(B1154,PRESUPUESTO!$A$1:$M$626,12,FALSE)</f>
        <v>#N/A</v>
      </c>
    </row>
    <row r="1155" spans="1:7" ht="15.6" hidden="1" thickTop="1" thickBot="1" x14ac:dyDescent="0.35">
      <c r="A1155" s="171">
        <v>1134</v>
      </c>
      <c r="B1155" s="168" t="s">
        <v>2036</v>
      </c>
      <c r="C1155" s="123" t="s">
        <v>1240</v>
      </c>
      <c r="D1155" s="123">
        <v>1</v>
      </c>
      <c r="E1155" s="144">
        <v>181266</v>
      </c>
      <c r="F1155" s="145">
        <v>117822.9</v>
      </c>
      <c r="G1155" s="146" t="e">
        <f>+VLOOKUP(B1155,PRESUPUESTO!$A$1:$M$626,12,FALSE)</f>
        <v>#N/A</v>
      </c>
    </row>
    <row r="1156" spans="1:7" ht="15.6" hidden="1" thickTop="1" thickBot="1" x14ac:dyDescent="0.35">
      <c r="A1156" s="171">
        <v>1135</v>
      </c>
      <c r="B1156" s="168" t="s">
        <v>2037</v>
      </c>
      <c r="C1156" s="123" t="s">
        <v>1240</v>
      </c>
      <c r="D1156" s="123">
        <v>1</v>
      </c>
      <c r="E1156" s="144">
        <v>181675</v>
      </c>
      <c r="F1156" s="145">
        <v>118088.75</v>
      </c>
      <c r="G1156" s="146" t="e">
        <f>+VLOOKUP(B1156,PRESUPUESTO!$A$1:$M$626,12,FALSE)</f>
        <v>#N/A</v>
      </c>
    </row>
    <row r="1157" spans="1:7" ht="15.6" hidden="1" thickTop="1" thickBot="1" x14ac:dyDescent="0.35">
      <c r="A1157" s="171">
        <v>1136</v>
      </c>
      <c r="B1157" s="168" t="s">
        <v>2038</v>
      </c>
      <c r="C1157" s="123" t="s">
        <v>1240</v>
      </c>
      <c r="D1157" s="123">
        <v>1</v>
      </c>
      <c r="E1157" s="144">
        <v>288461</v>
      </c>
      <c r="F1157" s="145">
        <v>187499.65000000002</v>
      </c>
      <c r="G1157" s="146" t="e">
        <f>+VLOOKUP(B1157,PRESUPUESTO!$A$1:$M$626,12,FALSE)</f>
        <v>#N/A</v>
      </c>
    </row>
    <row r="1158" spans="1:7" ht="15.6" hidden="1" thickTop="1" thickBot="1" x14ac:dyDescent="0.35">
      <c r="A1158" s="171">
        <v>1137</v>
      </c>
      <c r="B1158" s="168" t="s">
        <v>2039</v>
      </c>
      <c r="C1158" s="123" t="s">
        <v>1240</v>
      </c>
      <c r="D1158" s="123">
        <v>1</v>
      </c>
      <c r="E1158" s="144">
        <v>653180</v>
      </c>
      <c r="F1158" s="145">
        <v>424567</v>
      </c>
      <c r="G1158" s="146" t="e">
        <f>+VLOOKUP(B1158,PRESUPUESTO!$A$1:$M$626,12,FALSE)</f>
        <v>#N/A</v>
      </c>
    </row>
    <row r="1159" spans="1:7" ht="15.6" hidden="1" thickTop="1" thickBot="1" x14ac:dyDescent="0.35">
      <c r="A1159" s="171">
        <v>1138</v>
      </c>
      <c r="B1159" s="168" t="s">
        <v>2040</v>
      </c>
      <c r="C1159" s="123" t="s">
        <v>1240</v>
      </c>
      <c r="D1159" s="123">
        <v>1</v>
      </c>
      <c r="E1159" s="144">
        <v>687524</v>
      </c>
      <c r="F1159" s="145">
        <v>446890.6</v>
      </c>
      <c r="G1159" s="146" t="e">
        <f>+VLOOKUP(B1159,PRESUPUESTO!$A$1:$M$626,12,FALSE)</f>
        <v>#N/A</v>
      </c>
    </row>
    <row r="1160" spans="1:7" ht="15.6" hidden="1" thickTop="1" thickBot="1" x14ac:dyDescent="0.35">
      <c r="A1160" s="171">
        <v>1139</v>
      </c>
      <c r="B1160" s="168" t="s">
        <v>2041</v>
      </c>
      <c r="C1160" s="123" t="s">
        <v>1240</v>
      </c>
      <c r="D1160" s="123">
        <v>1</v>
      </c>
      <c r="E1160" s="144">
        <v>543410</v>
      </c>
      <c r="F1160" s="145">
        <v>353216.5</v>
      </c>
      <c r="G1160" s="146" t="e">
        <f>+VLOOKUP(B1160,PRESUPUESTO!$A$1:$M$626,12,FALSE)</f>
        <v>#N/A</v>
      </c>
    </row>
    <row r="1161" spans="1:7" ht="15.6" hidden="1" thickTop="1" thickBot="1" x14ac:dyDescent="0.35">
      <c r="A1161" s="171">
        <v>1140</v>
      </c>
      <c r="B1161" s="168" t="s">
        <v>2042</v>
      </c>
      <c r="C1161" s="123" t="s">
        <v>1240</v>
      </c>
      <c r="D1161" s="123">
        <v>1</v>
      </c>
      <c r="E1161" s="144">
        <v>687685</v>
      </c>
      <c r="F1161" s="145">
        <v>446995.25</v>
      </c>
      <c r="G1161" s="146" t="e">
        <f>+VLOOKUP(B1161,PRESUPUESTO!$A$1:$M$626,12,FALSE)</f>
        <v>#N/A</v>
      </c>
    </row>
    <row r="1162" spans="1:7" ht="15.6" hidden="1" thickTop="1" thickBot="1" x14ac:dyDescent="0.35">
      <c r="A1162" s="171">
        <v>1141</v>
      </c>
      <c r="B1162" s="168" t="s">
        <v>2043</v>
      </c>
      <c r="C1162" s="123" t="s">
        <v>1240</v>
      </c>
      <c r="D1162" s="123">
        <v>1</v>
      </c>
      <c r="E1162" s="144">
        <v>136373</v>
      </c>
      <c r="F1162" s="145">
        <v>88642.450000000012</v>
      </c>
      <c r="G1162" s="146" t="e">
        <f>+VLOOKUP(B1162,PRESUPUESTO!$A$1:$M$626,12,FALSE)</f>
        <v>#N/A</v>
      </c>
    </row>
    <row r="1163" spans="1:7" ht="15.6" hidden="1" thickTop="1" thickBot="1" x14ac:dyDescent="0.35">
      <c r="A1163" s="171">
        <v>1142</v>
      </c>
      <c r="B1163" s="168" t="s">
        <v>2044</v>
      </c>
      <c r="C1163" s="123" t="s">
        <v>1240</v>
      </c>
      <c r="D1163" s="123">
        <v>1</v>
      </c>
      <c r="E1163" s="144">
        <v>79666</v>
      </c>
      <c r="F1163" s="145">
        <v>51782.9</v>
      </c>
      <c r="G1163" s="146" t="e">
        <f>+VLOOKUP(B1163,PRESUPUESTO!$A$1:$M$626,12,FALSE)</f>
        <v>#N/A</v>
      </c>
    </row>
    <row r="1164" spans="1:7" ht="15.6" hidden="1" thickTop="1" thickBot="1" x14ac:dyDescent="0.35">
      <c r="A1164" s="171">
        <v>1143</v>
      </c>
      <c r="B1164" s="168" t="s">
        <v>2045</v>
      </c>
      <c r="C1164" s="123" t="s">
        <v>1240</v>
      </c>
      <c r="D1164" s="123">
        <v>1</v>
      </c>
      <c r="E1164" s="144">
        <v>8537073</v>
      </c>
      <c r="F1164" s="145">
        <v>5549097.4500000002</v>
      </c>
      <c r="G1164" s="146" t="e">
        <f>+VLOOKUP(B1164,PRESUPUESTO!$A$1:$M$626,12,FALSE)</f>
        <v>#N/A</v>
      </c>
    </row>
    <row r="1165" spans="1:7" ht="15.6" hidden="1" thickTop="1" thickBot="1" x14ac:dyDescent="0.35">
      <c r="A1165" s="171">
        <v>1144</v>
      </c>
      <c r="B1165" s="168" t="s">
        <v>2046</v>
      </c>
      <c r="C1165" s="123" t="s">
        <v>1240</v>
      </c>
      <c r="D1165" s="123">
        <v>1</v>
      </c>
      <c r="E1165" s="144">
        <v>9691957</v>
      </c>
      <c r="F1165" s="145">
        <v>6299772.0500000007</v>
      </c>
      <c r="G1165" s="146" t="e">
        <f>+VLOOKUP(B1165,PRESUPUESTO!$A$1:$M$626,12,FALSE)</f>
        <v>#N/A</v>
      </c>
    </row>
    <row r="1166" spans="1:7" ht="15.6" hidden="1" thickTop="1" thickBot="1" x14ac:dyDescent="0.35">
      <c r="A1166" s="171">
        <v>1145</v>
      </c>
      <c r="B1166" s="168" t="s">
        <v>2047</v>
      </c>
      <c r="C1166" s="123" t="s">
        <v>1240</v>
      </c>
      <c r="D1166" s="123">
        <v>1</v>
      </c>
      <c r="E1166" s="144">
        <v>4998025</v>
      </c>
      <c r="F1166" s="145">
        <v>3248716.25</v>
      </c>
      <c r="G1166" s="146" t="e">
        <f>+VLOOKUP(B1166,PRESUPUESTO!$A$1:$M$626,12,FALSE)</f>
        <v>#N/A</v>
      </c>
    </row>
    <row r="1167" spans="1:7" ht="15.6" hidden="1" thickTop="1" thickBot="1" x14ac:dyDescent="0.35">
      <c r="A1167" s="171">
        <v>1146</v>
      </c>
      <c r="B1167" s="168" t="s">
        <v>2048</v>
      </c>
      <c r="C1167" s="123" t="s">
        <v>1240</v>
      </c>
      <c r="D1167" s="123">
        <v>1</v>
      </c>
      <c r="E1167" s="144">
        <v>11376</v>
      </c>
      <c r="F1167" s="145">
        <v>7394.4</v>
      </c>
      <c r="G1167" s="146" t="e">
        <f>+VLOOKUP(B1167,PRESUPUESTO!$A$1:$M$626,12,FALSE)</f>
        <v>#N/A</v>
      </c>
    </row>
    <row r="1168" spans="1:7" ht="15.6" hidden="1" thickTop="1" thickBot="1" x14ac:dyDescent="0.35">
      <c r="A1168" s="171">
        <v>1147</v>
      </c>
      <c r="B1168" s="168" t="s">
        <v>2049</v>
      </c>
      <c r="C1168" s="123" t="s">
        <v>1240</v>
      </c>
      <c r="D1168" s="123">
        <v>1</v>
      </c>
      <c r="E1168" s="144">
        <v>1921586</v>
      </c>
      <c r="F1168" s="145">
        <v>1249030.8999999999</v>
      </c>
      <c r="G1168" s="146" t="e">
        <f>+VLOOKUP(B1168,PRESUPUESTO!$A$1:$M$626,12,FALSE)</f>
        <v>#N/A</v>
      </c>
    </row>
    <row r="1169" spans="1:7" ht="15.6" hidden="1" thickTop="1" thickBot="1" x14ac:dyDescent="0.35">
      <c r="A1169" s="171">
        <v>1148</v>
      </c>
      <c r="B1169" s="168" t="s">
        <v>1017</v>
      </c>
      <c r="C1169" s="123" t="s">
        <v>1240</v>
      </c>
      <c r="D1169" s="123">
        <v>1</v>
      </c>
      <c r="E1169" s="144">
        <v>141760</v>
      </c>
      <c r="F1169" s="145">
        <v>92144</v>
      </c>
      <c r="G1169" s="146" t="e">
        <f>+VLOOKUP(B1169,PRESUPUESTO!$A$1:$M$626,12,FALSE)</f>
        <v>#N/A</v>
      </c>
    </row>
    <row r="1170" spans="1:7" ht="15.6" hidden="1" thickTop="1" thickBot="1" x14ac:dyDescent="0.35">
      <c r="A1170" s="171">
        <v>1149</v>
      </c>
      <c r="B1170" s="168" t="s">
        <v>1018</v>
      </c>
      <c r="C1170" s="123" t="s">
        <v>1240</v>
      </c>
      <c r="D1170" s="123">
        <v>1</v>
      </c>
      <c r="E1170" s="144">
        <v>155652</v>
      </c>
      <c r="F1170" s="145">
        <v>101173.8</v>
      </c>
      <c r="G1170" s="146" t="e">
        <f>+VLOOKUP(B1170,PRESUPUESTO!$A$1:$M$626,12,FALSE)</f>
        <v>#N/A</v>
      </c>
    </row>
    <row r="1171" spans="1:7" ht="15.6" hidden="1" thickTop="1" thickBot="1" x14ac:dyDescent="0.35">
      <c r="A1171" s="171">
        <v>1150</v>
      </c>
      <c r="B1171" s="168" t="s">
        <v>2050</v>
      </c>
      <c r="C1171" s="123" t="s">
        <v>1240</v>
      </c>
      <c r="D1171" s="123">
        <v>1</v>
      </c>
      <c r="E1171" s="144">
        <v>18586</v>
      </c>
      <c r="F1171" s="145">
        <v>12080.900000000001</v>
      </c>
      <c r="G1171" s="146" t="e">
        <f>+VLOOKUP(B1171,PRESUPUESTO!$A$1:$M$626,12,FALSE)</f>
        <v>#N/A</v>
      </c>
    </row>
    <row r="1172" spans="1:7" ht="15.6" hidden="1" thickTop="1" thickBot="1" x14ac:dyDescent="0.35">
      <c r="A1172" s="171">
        <v>1151</v>
      </c>
      <c r="B1172" s="147" t="s">
        <v>2051</v>
      </c>
      <c r="C1172" s="123" t="s">
        <v>1240</v>
      </c>
      <c r="D1172" s="123">
        <v>1</v>
      </c>
      <c r="E1172" s="144">
        <v>148578</v>
      </c>
      <c r="F1172" s="145">
        <v>96575.700000000012</v>
      </c>
      <c r="G1172" s="146" t="e">
        <f>+VLOOKUP(B1172,PRESUPUESTO!$A$1:$M$626,12,FALSE)</f>
        <v>#N/A</v>
      </c>
    </row>
    <row r="1173" spans="1:7" ht="15.6" hidden="1" thickTop="1" thickBot="1" x14ac:dyDescent="0.35">
      <c r="A1173" s="171">
        <v>1152</v>
      </c>
      <c r="B1173" s="168" t="s">
        <v>2052</v>
      </c>
      <c r="C1173" s="123" t="s">
        <v>1240</v>
      </c>
      <c r="D1173" s="123">
        <v>1</v>
      </c>
      <c r="E1173" s="144">
        <v>384470</v>
      </c>
      <c r="F1173" s="145">
        <v>249905.5</v>
      </c>
      <c r="G1173" s="146" t="e">
        <f>+VLOOKUP(B1173,PRESUPUESTO!$A$1:$M$626,12,FALSE)</f>
        <v>#N/A</v>
      </c>
    </row>
    <row r="1174" spans="1:7" ht="15.6" hidden="1" thickTop="1" thickBot="1" x14ac:dyDescent="0.35">
      <c r="A1174" s="171">
        <v>1153</v>
      </c>
      <c r="B1174" s="147" t="s">
        <v>2053</v>
      </c>
      <c r="C1174" s="123" t="s">
        <v>1240</v>
      </c>
      <c r="D1174" s="123">
        <v>1</v>
      </c>
      <c r="E1174" s="144">
        <v>943195</v>
      </c>
      <c r="F1174" s="145">
        <v>613076.75</v>
      </c>
      <c r="G1174" s="146" t="e">
        <f>+VLOOKUP(B1174,PRESUPUESTO!$A$1:$M$626,12,FALSE)</f>
        <v>#N/A</v>
      </c>
    </row>
    <row r="1175" spans="1:7" ht="15.6" hidden="1" thickTop="1" thickBot="1" x14ac:dyDescent="0.35">
      <c r="A1175" s="171">
        <v>1154</v>
      </c>
      <c r="B1175" s="168" t="s">
        <v>2054</v>
      </c>
      <c r="C1175" s="123" t="s">
        <v>1240</v>
      </c>
      <c r="D1175" s="123">
        <v>1</v>
      </c>
      <c r="E1175" s="144">
        <v>3233196</v>
      </c>
      <c r="F1175" s="145">
        <v>2101577.4000000004</v>
      </c>
      <c r="G1175" s="146" t="e">
        <f>+VLOOKUP(B1175,PRESUPUESTO!$A$1:$M$626,12,FALSE)</f>
        <v>#N/A</v>
      </c>
    </row>
    <row r="1176" spans="1:7" ht="15.6" hidden="1" thickTop="1" thickBot="1" x14ac:dyDescent="0.35">
      <c r="A1176" s="171">
        <v>1155</v>
      </c>
      <c r="B1176" s="147" t="s">
        <v>2055</v>
      </c>
      <c r="C1176" s="123" t="s">
        <v>1240</v>
      </c>
      <c r="D1176" s="123">
        <v>1</v>
      </c>
      <c r="E1176" s="144">
        <v>1437197</v>
      </c>
      <c r="F1176" s="145">
        <v>934178.05</v>
      </c>
      <c r="G1176" s="146" t="e">
        <f>+VLOOKUP(B1176,PRESUPUESTO!$A$1:$M$626,12,FALSE)</f>
        <v>#N/A</v>
      </c>
    </row>
    <row r="1177" spans="1:7" ht="15.6" hidden="1" thickTop="1" thickBot="1" x14ac:dyDescent="0.35">
      <c r="A1177" s="171">
        <v>1156</v>
      </c>
      <c r="B1177" s="168" t="s">
        <v>2056</v>
      </c>
      <c r="C1177" s="123" t="s">
        <v>1240</v>
      </c>
      <c r="D1177" s="123">
        <v>1</v>
      </c>
      <c r="E1177" s="144">
        <v>9309659</v>
      </c>
      <c r="F1177" s="145">
        <v>6051278.3499999996</v>
      </c>
      <c r="G1177" s="146" t="e">
        <f>+VLOOKUP(B1177,PRESUPUESTO!$A$1:$M$626,12,FALSE)</f>
        <v>#N/A</v>
      </c>
    </row>
    <row r="1178" spans="1:7" ht="15.6" thickTop="1" thickBot="1" x14ac:dyDescent="0.35">
      <c r="A1178" s="171">
        <v>1157</v>
      </c>
      <c r="B1178" s="168" t="s">
        <v>130</v>
      </c>
      <c r="C1178" s="123" t="s">
        <v>1240</v>
      </c>
      <c r="D1178" s="123">
        <v>1</v>
      </c>
      <c r="E1178" s="144">
        <v>121410</v>
      </c>
      <c r="F1178" s="145">
        <v>78916.5</v>
      </c>
      <c r="G1178" s="146">
        <f>+VLOOKUP(B1178,PRESUPUESTO!$A$1:$M$626,12,FALSE)</f>
        <v>16000</v>
      </c>
    </row>
    <row r="1179" spans="1:7" ht="15.6" hidden="1" thickTop="1" thickBot="1" x14ac:dyDescent="0.35">
      <c r="A1179" s="171">
        <v>1158</v>
      </c>
      <c r="B1179" s="168" t="s">
        <v>2057</v>
      </c>
      <c r="C1179" s="123" t="s">
        <v>1240</v>
      </c>
      <c r="D1179" s="123">
        <v>1</v>
      </c>
      <c r="E1179" s="144">
        <v>12043</v>
      </c>
      <c r="F1179" s="145">
        <v>7827.95</v>
      </c>
      <c r="G1179" s="146" t="e">
        <f>+VLOOKUP(B1179,PRESUPUESTO!$A$1:$M$626,12,FALSE)</f>
        <v>#N/A</v>
      </c>
    </row>
    <row r="1180" spans="1:7" ht="15.6" hidden="1" thickTop="1" thickBot="1" x14ac:dyDescent="0.35">
      <c r="A1180" s="171">
        <v>1159</v>
      </c>
      <c r="B1180" s="147" t="s">
        <v>2058</v>
      </c>
      <c r="C1180" s="123" t="s">
        <v>1240</v>
      </c>
      <c r="D1180" s="123">
        <v>1</v>
      </c>
      <c r="E1180" s="144">
        <v>456722</v>
      </c>
      <c r="F1180" s="145">
        <v>296869.30000000005</v>
      </c>
      <c r="G1180" s="146" t="e">
        <f>+VLOOKUP(B1180,PRESUPUESTO!$A$1:$M$626,12,FALSE)</f>
        <v>#N/A</v>
      </c>
    </row>
    <row r="1181" spans="1:7" ht="15.6" hidden="1" thickTop="1" thickBot="1" x14ac:dyDescent="0.35">
      <c r="A1181" s="171">
        <v>1160</v>
      </c>
      <c r="B1181" s="147" t="s">
        <v>2059</v>
      </c>
      <c r="C1181" s="123" t="s">
        <v>1240</v>
      </c>
      <c r="D1181" s="123">
        <v>1</v>
      </c>
      <c r="E1181" s="144">
        <v>180481</v>
      </c>
      <c r="F1181" s="145">
        <v>117312.65</v>
      </c>
      <c r="G1181" s="146" t="e">
        <f>+VLOOKUP(B1181,PRESUPUESTO!$A$1:$M$626,12,FALSE)</f>
        <v>#N/A</v>
      </c>
    </row>
    <row r="1182" spans="1:7" ht="15.6" hidden="1" thickTop="1" thickBot="1" x14ac:dyDescent="0.35">
      <c r="A1182" s="171">
        <v>1161</v>
      </c>
      <c r="B1182" s="147" t="s">
        <v>589</v>
      </c>
      <c r="C1182" s="123" t="s">
        <v>1240</v>
      </c>
      <c r="D1182" s="123">
        <v>1</v>
      </c>
      <c r="E1182" s="144">
        <v>27419</v>
      </c>
      <c r="F1182" s="145">
        <v>17822.349999999999</v>
      </c>
      <c r="G1182" s="146" t="e">
        <f>+VLOOKUP(B1182,PRESUPUESTO!$A$1:$M$626,12,FALSE)</f>
        <v>#N/A</v>
      </c>
    </row>
    <row r="1183" spans="1:7" ht="15.6" hidden="1" thickTop="1" thickBot="1" x14ac:dyDescent="0.35">
      <c r="A1183" s="171">
        <v>1162</v>
      </c>
      <c r="B1183" s="168" t="s">
        <v>2060</v>
      </c>
      <c r="C1183" s="123" t="s">
        <v>1240</v>
      </c>
      <c r="D1183" s="123">
        <v>1</v>
      </c>
      <c r="E1183" s="144">
        <v>594827</v>
      </c>
      <c r="F1183" s="145">
        <v>386637.55000000005</v>
      </c>
      <c r="G1183" s="146" t="e">
        <f>+VLOOKUP(B1183,PRESUPUESTO!$A$1:$M$626,12,FALSE)</f>
        <v>#N/A</v>
      </c>
    </row>
    <row r="1184" spans="1:7" ht="15.6" hidden="1" thickTop="1" thickBot="1" x14ac:dyDescent="0.35">
      <c r="A1184" s="171">
        <v>1163</v>
      </c>
      <c r="B1184" s="168" t="s">
        <v>2061</v>
      </c>
      <c r="C1184" s="123" t="s">
        <v>1240</v>
      </c>
      <c r="D1184" s="123">
        <v>1</v>
      </c>
      <c r="E1184" s="144">
        <v>455959</v>
      </c>
      <c r="F1184" s="145">
        <v>296373.34999999998</v>
      </c>
      <c r="G1184" s="146" t="e">
        <f>+VLOOKUP(B1184,PRESUPUESTO!$A$1:$M$626,12,FALSE)</f>
        <v>#N/A</v>
      </c>
    </row>
    <row r="1185" spans="1:7" ht="15.6" hidden="1" thickTop="1" thickBot="1" x14ac:dyDescent="0.35">
      <c r="A1185" s="171">
        <v>1164</v>
      </c>
      <c r="B1185" s="147" t="s">
        <v>2062</v>
      </c>
      <c r="C1185" s="123" t="s">
        <v>479</v>
      </c>
      <c r="D1185" s="123">
        <v>1</v>
      </c>
      <c r="E1185" s="144">
        <v>342469</v>
      </c>
      <c r="F1185" s="145">
        <v>222604.85</v>
      </c>
      <c r="G1185" s="146" t="e">
        <f>+VLOOKUP(B1185,PRESUPUESTO!$A$1:$M$626,12,FALSE)</f>
        <v>#N/A</v>
      </c>
    </row>
    <row r="1186" spans="1:7" ht="15.6" hidden="1" thickTop="1" thickBot="1" x14ac:dyDescent="0.35">
      <c r="A1186" s="171">
        <v>1165</v>
      </c>
      <c r="B1186" s="147" t="s">
        <v>2063</v>
      </c>
      <c r="C1186" s="123" t="s">
        <v>1240</v>
      </c>
      <c r="D1186" s="123">
        <v>1</v>
      </c>
      <c r="E1186" s="144">
        <v>2023403</v>
      </c>
      <c r="F1186" s="145">
        <v>1315211.9500000002</v>
      </c>
      <c r="G1186" s="146" t="e">
        <f>+VLOOKUP(B1186,PRESUPUESTO!$A$1:$M$626,12,FALSE)</f>
        <v>#N/A</v>
      </c>
    </row>
    <row r="1187" spans="1:7" ht="15.6" hidden="1" thickTop="1" thickBot="1" x14ac:dyDescent="0.35">
      <c r="A1187" s="171">
        <v>1166</v>
      </c>
      <c r="B1187" s="168" t="s">
        <v>2064</v>
      </c>
      <c r="C1187" s="123" t="s">
        <v>1240</v>
      </c>
      <c r="D1187" s="123">
        <v>1</v>
      </c>
      <c r="E1187" s="144">
        <v>1433823</v>
      </c>
      <c r="F1187" s="145">
        <v>931984.95</v>
      </c>
      <c r="G1187" s="146" t="e">
        <f>+VLOOKUP(B1187,PRESUPUESTO!$A$1:$M$626,12,FALSE)</f>
        <v>#N/A</v>
      </c>
    </row>
    <row r="1188" spans="1:7" ht="15.6" hidden="1" thickTop="1" thickBot="1" x14ac:dyDescent="0.35">
      <c r="A1188" s="171">
        <v>1167</v>
      </c>
      <c r="B1188" s="168" t="s">
        <v>2065</v>
      </c>
      <c r="C1188" s="123" t="s">
        <v>1240</v>
      </c>
      <c r="D1188" s="123">
        <v>1</v>
      </c>
      <c r="E1188" s="144">
        <v>5473300</v>
      </c>
      <c r="F1188" s="145">
        <v>3557645</v>
      </c>
      <c r="G1188" s="146" t="e">
        <f>+VLOOKUP(B1188,PRESUPUESTO!$A$1:$M$626,12,FALSE)</f>
        <v>#N/A</v>
      </c>
    </row>
    <row r="1189" spans="1:7" ht="15.6" hidden="1" thickTop="1" thickBot="1" x14ac:dyDescent="0.35">
      <c r="A1189" s="171">
        <v>1168</v>
      </c>
      <c r="B1189" s="168" t="s">
        <v>2066</v>
      </c>
      <c r="C1189" s="123" t="s">
        <v>1240</v>
      </c>
      <c r="D1189" s="123">
        <v>1</v>
      </c>
      <c r="E1189" s="144">
        <v>1101439</v>
      </c>
      <c r="F1189" s="145">
        <v>715935.35000000009</v>
      </c>
      <c r="G1189" s="146" t="e">
        <f>+VLOOKUP(B1189,PRESUPUESTO!$A$1:$M$626,12,FALSE)</f>
        <v>#N/A</v>
      </c>
    </row>
    <row r="1190" spans="1:7" ht="15.6" hidden="1" thickTop="1" thickBot="1" x14ac:dyDescent="0.35">
      <c r="A1190" s="171">
        <v>1169</v>
      </c>
      <c r="B1190" s="147" t="s">
        <v>2067</v>
      </c>
      <c r="C1190" s="123" t="s">
        <v>1240</v>
      </c>
      <c r="D1190" s="123">
        <v>1</v>
      </c>
      <c r="E1190" s="144">
        <v>3870</v>
      </c>
      <c r="F1190" s="145">
        <v>2515.5</v>
      </c>
      <c r="G1190" s="146" t="e">
        <f>+VLOOKUP(B1190,PRESUPUESTO!$A$1:$M$626,12,FALSE)</f>
        <v>#N/A</v>
      </c>
    </row>
    <row r="1191" spans="1:7" ht="15.6" hidden="1" thickTop="1" thickBot="1" x14ac:dyDescent="0.35">
      <c r="A1191" s="171">
        <v>1170</v>
      </c>
      <c r="B1191" s="168" t="s">
        <v>2068</v>
      </c>
      <c r="C1191" s="123" t="s">
        <v>1240</v>
      </c>
      <c r="D1191" s="123">
        <v>1</v>
      </c>
      <c r="E1191" s="144">
        <v>4401</v>
      </c>
      <c r="F1191" s="145">
        <v>2860.65</v>
      </c>
      <c r="G1191" s="146" t="e">
        <f>+VLOOKUP(B1191,PRESUPUESTO!$A$1:$M$626,12,FALSE)</f>
        <v>#N/A</v>
      </c>
    </row>
    <row r="1192" spans="1:7" ht="15.6" hidden="1" thickTop="1" thickBot="1" x14ac:dyDescent="0.35">
      <c r="A1192" s="171">
        <v>1171</v>
      </c>
      <c r="B1192" s="168" t="s">
        <v>2069</v>
      </c>
      <c r="C1192" s="123" t="s">
        <v>1240</v>
      </c>
      <c r="D1192" s="123">
        <v>1</v>
      </c>
      <c r="E1192" s="144">
        <v>4367</v>
      </c>
      <c r="F1192" s="145">
        <v>2838.55</v>
      </c>
      <c r="G1192" s="146" t="e">
        <f>+VLOOKUP(B1192,PRESUPUESTO!$A$1:$M$626,12,FALSE)</f>
        <v>#N/A</v>
      </c>
    </row>
    <row r="1193" spans="1:7" ht="15.6" hidden="1" thickTop="1" thickBot="1" x14ac:dyDescent="0.35">
      <c r="A1193" s="171">
        <v>1172</v>
      </c>
      <c r="B1193" s="168" t="s">
        <v>2070</v>
      </c>
      <c r="C1193" s="123" t="s">
        <v>1240</v>
      </c>
      <c r="D1193" s="123">
        <v>1</v>
      </c>
      <c r="E1193" s="144">
        <v>4429</v>
      </c>
      <c r="F1193" s="145">
        <v>2878.8500000000004</v>
      </c>
      <c r="G1193" s="146" t="e">
        <f>+VLOOKUP(B1193,PRESUPUESTO!$A$1:$M$626,12,FALSE)</f>
        <v>#N/A</v>
      </c>
    </row>
    <row r="1194" spans="1:7" ht="15.6" hidden="1" thickTop="1" thickBot="1" x14ac:dyDescent="0.35">
      <c r="A1194" s="171">
        <v>1173</v>
      </c>
      <c r="B1194" s="168" t="s">
        <v>2071</v>
      </c>
      <c r="C1194" s="123" t="s">
        <v>1240</v>
      </c>
      <c r="D1194" s="123">
        <v>1</v>
      </c>
      <c r="E1194" s="144">
        <v>4210</v>
      </c>
      <c r="F1194" s="145">
        <v>2736.5</v>
      </c>
      <c r="G1194" s="146" t="e">
        <f>+VLOOKUP(B1194,PRESUPUESTO!$A$1:$M$626,12,FALSE)</f>
        <v>#N/A</v>
      </c>
    </row>
    <row r="1195" spans="1:7" ht="15.6" hidden="1" thickTop="1" thickBot="1" x14ac:dyDescent="0.35">
      <c r="A1195" s="171">
        <v>1174</v>
      </c>
      <c r="B1195" s="168" t="s">
        <v>2072</v>
      </c>
      <c r="C1195" s="123" t="s">
        <v>1240</v>
      </c>
      <c r="D1195" s="123">
        <v>1</v>
      </c>
      <c r="E1195" s="144">
        <v>4283</v>
      </c>
      <c r="F1195" s="145">
        <v>2783.95</v>
      </c>
      <c r="G1195" s="146" t="e">
        <f>+VLOOKUP(B1195,PRESUPUESTO!$A$1:$M$626,12,FALSE)</f>
        <v>#N/A</v>
      </c>
    </row>
    <row r="1196" spans="1:7" ht="15.6" hidden="1" thickTop="1" thickBot="1" x14ac:dyDescent="0.35">
      <c r="A1196" s="171">
        <v>1175</v>
      </c>
      <c r="B1196" s="168" t="s">
        <v>2073</v>
      </c>
      <c r="C1196" s="123" t="s">
        <v>1240</v>
      </c>
      <c r="D1196" s="123">
        <v>1</v>
      </c>
      <c r="E1196" s="144">
        <v>4351</v>
      </c>
      <c r="F1196" s="145">
        <v>2828.15</v>
      </c>
      <c r="G1196" s="146" t="e">
        <f>+VLOOKUP(B1196,PRESUPUESTO!$A$1:$M$626,12,FALSE)</f>
        <v>#N/A</v>
      </c>
    </row>
    <row r="1197" spans="1:7" ht="15.6" hidden="1" thickTop="1" thickBot="1" x14ac:dyDescent="0.35">
      <c r="A1197" s="171">
        <v>1176</v>
      </c>
      <c r="B1197" s="168" t="s">
        <v>2074</v>
      </c>
      <c r="C1197" s="123" t="s">
        <v>1240</v>
      </c>
      <c r="D1197" s="123">
        <v>1</v>
      </c>
      <c r="E1197" s="144">
        <v>4319</v>
      </c>
      <c r="F1197" s="145">
        <v>2807.3500000000004</v>
      </c>
      <c r="G1197" s="146" t="e">
        <f>+VLOOKUP(B1197,PRESUPUESTO!$A$1:$M$626,12,FALSE)</f>
        <v>#N/A</v>
      </c>
    </row>
    <row r="1198" spans="1:7" ht="15.6" hidden="1" thickTop="1" thickBot="1" x14ac:dyDescent="0.35">
      <c r="A1198" s="171">
        <v>1177</v>
      </c>
      <c r="B1198" s="168" t="s">
        <v>2075</v>
      </c>
      <c r="C1198" s="123" t="s">
        <v>1240</v>
      </c>
      <c r="D1198" s="123">
        <v>1</v>
      </c>
      <c r="E1198" s="144">
        <v>652260</v>
      </c>
      <c r="F1198" s="145">
        <v>423969</v>
      </c>
      <c r="G1198" s="146" t="e">
        <f>+VLOOKUP(B1198,PRESUPUESTO!$A$1:$M$626,12,FALSE)</f>
        <v>#N/A</v>
      </c>
    </row>
    <row r="1199" spans="1:7" ht="15.6" hidden="1" thickTop="1" thickBot="1" x14ac:dyDescent="0.35">
      <c r="A1199" s="171">
        <v>1178</v>
      </c>
      <c r="B1199" s="168" t="s">
        <v>2076</v>
      </c>
      <c r="C1199" s="123" t="s">
        <v>479</v>
      </c>
      <c r="D1199" s="123">
        <v>1</v>
      </c>
      <c r="E1199" s="144">
        <v>602788</v>
      </c>
      <c r="F1199" s="145">
        <v>391812.2</v>
      </c>
      <c r="G1199" s="146" t="e">
        <f>+VLOOKUP(B1199,PRESUPUESTO!$A$1:$M$626,12,FALSE)</f>
        <v>#N/A</v>
      </c>
    </row>
    <row r="1200" spans="1:7" ht="15.6" hidden="1" thickTop="1" thickBot="1" x14ac:dyDescent="0.35">
      <c r="A1200" s="171">
        <v>1179</v>
      </c>
      <c r="B1200" s="168" t="s">
        <v>2077</v>
      </c>
      <c r="C1200" s="123" t="s">
        <v>479</v>
      </c>
      <c r="D1200" s="123">
        <v>1</v>
      </c>
      <c r="E1200" s="144">
        <v>1291259</v>
      </c>
      <c r="F1200" s="145">
        <v>839318.35000000009</v>
      </c>
      <c r="G1200" s="146" t="e">
        <f>+VLOOKUP(B1200,PRESUPUESTO!$A$1:$M$626,12,FALSE)</f>
        <v>#N/A</v>
      </c>
    </row>
    <row r="1201" spans="1:7" ht="15.6" hidden="1" thickTop="1" thickBot="1" x14ac:dyDescent="0.35">
      <c r="A1201" s="171">
        <v>1180</v>
      </c>
      <c r="B1201" s="168" t="s">
        <v>2078</v>
      </c>
      <c r="C1201" s="123" t="s">
        <v>479</v>
      </c>
      <c r="D1201" s="123">
        <v>1</v>
      </c>
      <c r="E1201" s="144">
        <v>937704</v>
      </c>
      <c r="F1201" s="145">
        <v>609507.60000000009</v>
      </c>
      <c r="G1201" s="146" t="e">
        <f>+VLOOKUP(B1201,PRESUPUESTO!$A$1:$M$626,12,FALSE)</f>
        <v>#N/A</v>
      </c>
    </row>
    <row r="1202" spans="1:7" ht="15.6" hidden="1" thickTop="1" thickBot="1" x14ac:dyDescent="0.35">
      <c r="A1202" s="171">
        <v>1181</v>
      </c>
      <c r="B1202" s="168" t="s">
        <v>2079</v>
      </c>
      <c r="C1202" s="123" t="s">
        <v>1240</v>
      </c>
      <c r="D1202" s="123">
        <v>1</v>
      </c>
      <c r="E1202" s="144">
        <v>219556</v>
      </c>
      <c r="F1202" s="145">
        <v>142711.40000000002</v>
      </c>
      <c r="G1202" s="146" t="e">
        <f>+VLOOKUP(B1202,PRESUPUESTO!$A$1:$M$626,12,FALSE)</f>
        <v>#N/A</v>
      </c>
    </row>
    <row r="1203" spans="1:7" ht="15.6" hidden="1" thickTop="1" thickBot="1" x14ac:dyDescent="0.35">
      <c r="A1203" s="171">
        <v>1182</v>
      </c>
      <c r="B1203" s="168" t="s">
        <v>2080</v>
      </c>
      <c r="C1203" s="123" t="s">
        <v>1240</v>
      </c>
      <c r="D1203" s="123">
        <v>1</v>
      </c>
      <c r="E1203" s="144">
        <v>255213</v>
      </c>
      <c r="F1203" s="145">
        <v>165888.45000000001</v>
      </c>
      <c r="G1203" s="146" t="e">
        <f>+VLOOKUP(B1203,PRESUPUESTO!$A$1:$M$626,12,FALSE)</f>
        <v>#N/A</v>
      </c>
    </row>
    <row r="1204" spans="1:7" ht="15.6" hidden="1" thickTop="1" thickBot="1" x14ac:dyDescent="0.35">
      <c r="A1204" s="171">
        <v>1183</v>
      </c>
      <c r="B1204" s="168" t="s">
        <v>2081</v>
      </c>
      <c r="C1204" s="123" t="s">
        <v>1240</v>
      </c>
      <c r="D1204" s="123">
        <v>1</v>
      </c>
      <c r="E1204" s="144">
        <v>269607</v>
      </c>
      <c r="F1204" s="145">
        <v>175244.55</v>
      </c>
      <c r="G1204" s="146" t="e">
        <f>+VLOOKUP(B1204,PRESUPUESTO!$A$1:$M$626,12,FALSE)</f>
        <v>#N/A</v>
      </c>
    </row>
    <row r="1205" spans="1:7" ht="15.6" hidden="1" thickTop="1" thickBot="1" x14ac:dyDescent="0.35">
      <c r="A1205" s="171">
        <v>1184</v>
      </c>
      <c r="B1205" s="168" t="s">
        <v>2082</v>
      </c>
      <c r="C1205" s="123" t="s">
        <v>1240</v>
      </c>
      <c r="D1205" s="123">
        <v>1</v>
      </c>
      <c r="E1205" s="144">
        <v>2214581</v>
      </c>
      <c r="F1205" s="145">
        <v>1439477.65</v>
      </c>
      <c r="G1205" s="146" t="e">
        <f>+VLOOKUP(B1205,PRESUPUESTO!$A$1:$M$626,12,FALSE)</f>
        <v>#N/A</v>
      </c>
    </row>
    <row r="1206" spans="1:7" ht="15.6" hidden="1" thickTop="1" thickBot="1" x14ac:dyDescent="0.35">
      <c r="A1206" s="171">
        <v>1185</v>
      </c>
      <c r="B1206" s="168" t="s">
        <v>2083</v>
      </c>
      <c r="C1206" s="123" t="s">
        <v>1240</v>
      </c>
      <c r="D1206" s="123">
        <v>1</v>
      </c>
      <c r="E1206" s="144">
        <v>2406209</v>
      </c>
      <c r="F1206" s="145">
        <v>1564035.85</v>
      </c>
      <c r="G1206" s="146" t="e">
        <f>+VLOOKUP(B1206,PRESUPUESTO!$A$1:$M$626,12,FALSE)</f>
        <v>#N/A</v>
      </c>
    </row>
    <row r="1207" spans="1:7" ht="15.6" hidden="1" thickTop="1" thickBot="1" x14ac:dyDescent="0.35">
      <c r="A1207" s="171">
        <v>1186</v>
      </c>
      <c r="B1207" s="168" t="s">
        <v>2084</v>
      </c>
      <c r="C1207" s="123" t="s">
        <v>479</v>
      </c>
      <c r="D1207" s="123">
        <v>1</v>
      </c>
      <c r="E1207" s="144">
        <v>210761</v>
      </c>
      <c r="F1207" s="145">
        <v>136994.65000000002</v>
      </c>
      <c r="G1207" s="146" t="e">
        <f>+VLOOKUP(B1207,PRESUPUESTO!$A$1:$M$626,12,FALSE)</f>
        <v>#N/A</v>
      </c>
    </row>
    <row r="1208" spans="1:7" ht="15.6" hidden="1" thickTop="1" thickBot="1" x14ac:dyDescent="0.35">
      <c r="A1208" s="171">
        <v>1187</v>
      </c>
      <c r="B1208" s="168" t="s">
        <v>2085</v>
      </c>
      <c r="C1208" s="123" t="s">
        <v>1240</v>
      </c>
      <c r="D1208" s="123">
        <v>1</v>
      </c>
      <c r="E1208" s="144">
        <v>2505050</v>
      </c>
      <c r="F1208" s="145">
        <v>1628282.5</v>
      </c>
      <c r="G1208" s="146" t="e">
        <f>+VLOOKUP(B1208,PRESUPUESTO!$A$1:$M$626,12,FALSE)</f>
        <v>#N/A</v>
      </c>
    </row>
    <row r="1209" spans="1:7" ht="15.6" hidden="1" thickTop="1" thickBot="1" x14ac:dyDescent="0.35">
      <c r="A1209" s="172" t="s">
        <v>2086</v>
      </c>
      <c r="B1209" s="173"/>
      <c r="C1209" s="174"/>
      <c r="D1209" s="174"/>
      <c r="E1209" s="144"/>
      <c r="F1209" s="145"/>
      <c r="G1209" s="146" t="e">
        <f>+VLOOKUP(B1209,PRESUPUESTO!$A$1:$M$626,12,FALSE)</f>
        <v>#N/A</v>
      </c>
    </row>
    <row r="1210" spans="1:7" ht="15.6" hidden="1" thickTop="1" thickBot="1" x14ac:dyDescent="0.35">
      <c r="A1210" s="137" t="s">
        <v>335</v>
      </c>
      <c r="B1210" s="138" t="s">
        <v>45</v>
      </c>
      <c r="C1210" s="139" t="s">
        <v>344</v>
      </c>
      <c r="D1210" s="139" t="s">
        <v>337</v>
      </c>
      <c r="E1210" s="144"/>
      <c r="F1210" s="145"/>
      <c r="G1210" s="146" t="str">
        <f>+VLOOKUP(B1210,PRESUPUESTO!$A$1:$M$626,12,FALSE)</f>
        <v/>
      </c>
    </row>
    <row r="1211" spans="1:7" ht="15.6" hidden="1" thickTop="1" thickBot="1" x14ac:dyDescent="0.35">
      <c r="A1211" s="171">
        <v>1188</v>
      </c>
      <c r="B1211" s="168" t="s">
        <v>1129</v>
      </c>
      <c r="C1211" s="123" t="s">
        <v>2087</v>
      </c>
      <c r="D1211" s="123">
        <v>1</v>
      </c>
      <c r="E1211" s="144">
        <v>7991774</v>
      </c>
      <c r="F1211" s="145">
        <v>5194653.0999999996</v>
      </c>
      <c r="G1211" s="146" t="e">
        <f>+VLOOKUP(B1211,PRESUPUESTO!$A$1:$M$626,12,FALSE)</f>
        <v>#N/A</v>
      </c>
    </row>
    <row r="1212" spans="1:7" ht="15.6" hidden="1" thickTop="1" thickBot="1" x14ac:dyDescent="0.35">
      <c r="A1212" s="171">
        <v>1189</v>
      </c>
      <c r="B1212" s="168" t="s">
        <v>2088</v>
      </c>
      <c r="C1212" s="123" t="s">
        <v>2087</v>
      </c>
      <c r="D1212" s="123">
        <v>1</v>
      </c>
      <c r="E1212" s="144">
        <v>7728977</v>
      </c>
      <c r="F1212" s="145">
        <v>5023835.0500000007</v>
      </c>
      <c r="G1212" s="146" t="e">
        <f>+VLOOKUP(B1212,PRESUPUESTO!$A$1:$M$626,12,FALSE)</f>
        <v>#N/A</v>
      </c>
    </row>
    <row r="1213" spans="1:7" ht="15.6" hidden="1" thickTop="1" thickBot="1" x14ac:dyDescent="0.35">
      <c r="A1213" s="171">
        <v>1190</v>
      </c>
      <c r="B1213" s="168" t="s">
        <v>2089</v>
      </c>
      <c r="C1213" s="123" t="s">
        <v>2087</v>
      </c>
      <c r="D1213" s="123">
        <v>1</v>
      </c>
      <c r="E1213" s="144">
        <v>8572447</v>
      </c>
      <c r="F1213" s="145">
        <v>5572090.5500000007</v>
      </c>
      <c r="G1213" s="146" t="e">
        <f>+VLOOKUP(B1213,PRESUPUESTO!$A$1:$M$626,12,FALSE)</f>
        <v>#N/A</v>
      </c>
    </row>
    <row r="1214" spans="1:7" ht="15.6" hidden="1" thickTop="1" thickBot="1" x14ac:dyDescent="0.35">
      <c r="A1214" s="171">
        <v>1191</v>
      </c>
      <c r="B1214" s="168" t="s">
        <v>2090</v>
      </c>
      <c r="C1214" s="123" t="s">
        <v>2087</v>
      </c>
      <c r="D1214" s="123">
        <v>1</v>
      </c>
      <c r="E1214" s="144">
        <v>10150399</v>
      </c>
      <c r="F1214" s="145">
        <v>6597759.3499999996</v>
      </c>
      <c r="G1214" s="146" t="e">
        <f>+VLOOKUP(B1214,PRESUPUESTO!$A$1:$M$626,12,FALSE)</f>
        <v>#N/A</v>
      </c>
    </row>
    <row r="1215" spans="1:7" ht="15.6" hidden="1" thickTop="1" thickBot="1" x14ac:dyDescent="0.35">
      <c r="A1215" s="171">
        <v>1192</v>
      </c>
      <c r="B1215" s="168" t="s">
        <v>2091</v>
      </c>
      <c r="C1215" s="123" t="s">
        <v>2087</v>
      </c>
      <c r="D1215" s="123">
        <v>1</v>
      </c>
      <c r="E1215" s="144">
        <v>10046894</v>
      </c>
      <c r="F1215" s="145">
        <v>6530481.0999999996</v>
      </c>
      <c r="G1215" s="146" t="e">
        <f>+VLOOKUP(B1215,PRESUPUESTO!$A$1:$M$626,12,FALSE)</f>
        <v>#N/A</v>
      </c>
    </row>
    <row r="1216" spans="1:7" ht="15.6" hidden="1" thickTop="1" thickBot="1" x14ac:dyDescent="0.35">
      <c r="A1216" s="171">
        <v>1193</v>
      </c>
      <c r="B1216" s="168" t="s">
        <v>2092</v>
      </c>
      <c r="C1216" s="123" t="s">
        <v>2087</v>
      </c>
      <c r="D1216" s="123">
        <v>1</v>
      </c>
      <c r="E1216" s="144">
        <v>7958085</v>
      </c>
      <c r="F1216" s="145">
        <v>5172755.25</v>
      </c>
      <c r="G1216" s="146" t="e">
        <f>+VLOOKUP(B1216,PRESUPUESTO!$A$1:$M$626,12,FALSE)</f>
        <v>#N/A</v>
      </c>
    </row>
    <row r="1217" spans="1:7" ht="15.6" hidden="1" thickTop="1" thickBot="1" x14ac:dyDescent="0.35">
      <c r="A1217" s="171">
        <v>1194</v>
      </c>
      <c r="B1217" s="168" t="s">
        <v>2093</v>
      </c>
      <c r="C1217" s="123" t="s">
        <v>2094</v>
      </c>
      <c r="D1217" s="123">
        <v>1</v>
      </c>
      <c r="E1217" s="144">
        <v>1459820</v>
      </c>
      <c r="F1217" s="145">
        <v>948883</v>
      </c>
      <c r="G1217" s="146" t="e">
        <f>+VLOOKUP(B1217,PRESUPUESTO!$A$1:$M$626,12,FALSE)</f>
        <v>#N/A</v>
      </c>
    </row>
    <row r="1218" spans="1:7" ht="15.6" hidden="1" thickTop="1" thickBot="1" x14ac:dyDescent="0.35">
      <c r="A1218" s="171">
        <v>1195</v>
      </c>
      <c r="B1218" s="168" t="s">
        <v>2095</v>
      </c>
      <c r="C1218" s="123" t="s">
        <v>479</v>
      </c>
      <c r="D1218" s="123">
        <v>1</v>
      </c>
      <c r="E1218" s="144">
        <v>65391</v>
      </c>
      <c r="F1218" s="145">
        <v>42504.15</v>
      </c>
      <c r="G1218" s="146" t="e">
        <f>+VLOOKUP(B1218,PRESUPUESTO!$A$1:$M$626,12,FALSE)</f>
        <v>#N/A</v>
      </c>
    </row>
    <row r="1219" spans="1:7" ht="15.6" hidden="1" thickTop="1" thickBot="1" x14ac:dyDescent="0.35">
      <c r="A1219" s="171">
        <v>1196</v>
      </c>
      <c r="B1219" s="168" t="s">
        <v>477</v>
      </c>
      <c r="C1219" s="123" t="s">
        <v>479</v>
      </c>
      <c r="D1219" s="123">
        <v>1</v>
      </c>
      <c r="E1219" s="144">
        <v>56174</v>
      </c>
      <c r="F1219" s="145">
        <v>36513.100000000006</v>
      </c>
      <c r="G1219" s="146" t="e">
        <f>+VLOOKUP(B1219,PRESUPUESTO!$A$1:$M$626,12,FALSE)</f>
        <v>#N/A</v>
      </c>
    </row>
    <row r="1220" spans="1:7" ht="15.6" hidden="1" thickTop="1" thickBot="1" x14ac:dyDescent="0.35">
      <c r="A1220" s="171">
        <v>1197</v>
      </c>
      <c r="B1220" s="168" t="s">
        <v>2096</v>
      </c>
      <c r="C1220" s="123" t="s">
        <v>2094</v>
      </c>
      <c r="D1220" s="123">
        <v>1</v>
      </c>
      <c r="E1220" s="144">
        <v>1053695</v>
      </c>
      <c r="F1220" s="145">
        <v>684901.75</v>
      </c>
      <c r="G1220" s="146" t="e">
        <f>+VLOOKUP(B1220,PRESUPUESTO!$A$1:$M$626,12,FALSE)</f>
        <v>#N/A</v>
      </c>
    </row>
    <row r="1221" spans="1:7" ht="15.6" hidden="1" thickTop="1" thickBot="1" x14ac:dyDescent="0.35">
      <c r="A1221" s="171">
        <v>1198</v>
      </c>
      <c r="B1221" s="168" t="s">
        <v>2097</v>
      </c>
      <c r="C1221" s="123" t="s">
        <v>2094</v>
      </c>
      <c r="D1221" s="123">
        <v>1</v>
      </c>
      <c r="E1221" s="144">
        <v>1043535</v>
      </c>
      <c r="F1221" s="145">
        <v>678297.75</v>
      </c>
      <c r="G1221" s="146" t="e">
        <f>+VLOOKUP(B1221,PRESUPUESTO!$A$1:$M$626,12,FALSE)</f>
        <v>#N/A</v>
      </c>
    </row>
    <row r="1222" spans="1:7" ht="15.6" hidden="1" thickTop="1" thickBot="1" x14ac:dyDescent="0.35">
      <c r="A1222" s="171">
        <v>1199</v>
      </c>
      <c r="B1222" s="168" t="s">
        <v>1131</v>
      </c>
      <c r="C1222" s="123" t="s">
        <v>479</v>
      </c>
      <c r="D1222" s="123">
        <v>1</v>
      </c>
      <c r="E1222" s="144">
        <v>1081191</v>
      </c>
      <c r="F1222" s="145">
        <v>702774.15</v>
      </c>
      <c r="G1222" s="146" t="e">
        <f>+VLOOKUP(B1222,PRESUPUESTO!$A$1:$M$626,12,FALSE)</f>
        <v>#N/A</v>
      </c>
    </row>
    <row r="1223" spans="1:7" ht="15.6" hidden="1" thickTop="1" thickBot="1" x14ac:dyDescent="0.35">
      <c r="A1223" s="171">
        <v>1200</v>
      </c>
      <c r="B1223" s="168" t="s">
        <v>2098</v>
      </c>
      <c r="C1223" s="123" t="s">
        <v>479</v>
      </c>
      <c r="D1223" s="123">
        <v>1</v>
      </c>
      <c r="E1223" s="144">
        <v>179925</v>
      </c>
      <c r="F1223" s="145">
        <v>116951.25</v>
      </c>
      <c r="G1223" s="146" t="e">
        <f>+VLOOKUP(B1223,PRESUPUESTO!$A$1:$M$626,12,FALSE)</f>
        <v>#N/A</v>
      </c>
    </row>
    <row r="1224" spans="1:7" ht="15.6" hidden="1" thickTop="1" thickBot="1" x14ac:dyDescent="0.35">
      <c r="A1224" s="171">
        <v>1201</v>
      </c>
      <c r="B1224" s="168" t="s">
        <v>2099</v>
      </c>
      <c r="C1224" s="123" t="s">
        <v>949</v>
      </c>
      <c r="D1224" s="123">
        <v>1</v>
      </c>
      <c r="E1224" s="144">
        <v>265782</v>
      </c>
      <c r="F1224" s="145">
        <v>172758.3</v>
      </c>
      <c r="G1224" s="146" t="e">
        <f>+VLOOKUP(B1224,PRESUPUESTO!$A$1:$M$626,12,FALSE)</f>
        <v>#N/A</v>
      </c>
    </row>
    <row r="1225" spans="1:7" ht="15.6" hidden="1" thickTop="1" thickBot="1" x14ac:dyDescent="0.35">
      <c r="A1225" s="171">
        <v>1202</v>
      </c>
      <c r="B1225" s="168" t="s">
        <v>2100</v>
      </c>
      <c r="C1225" s="123" t="s">
        <v>949</v>
      </c>
      <c r="D1225" s="123">
        <v>1</v>
      </c>
      <c r="E1225" s="144">
        <v>45530</v>
      </c>
      <c r="F1225" s="145">
        <v>29594.5</v>
      </c>
      <c r="G1225" s="146" t="e">
        <f>+VLOOKUP(B1225,PRESUPUESTO!$A$1:$M$626,12,FALSE)</f>
        <v>#N/A</v>
      </c>
    </row>
    <row r="1226" spans="1:7" ht="15.6" hidden="1" thickTop="1" thickBot="1" x14ac:dyDescent="0.35">
      <c r="A1226" s="171">
        <v>1203</v>
      </c>
      <c r="B1226" s="168" t="s">
        <v>2101</v>
      </c>
      <c r="C1226" s="123" t="s">
        <v>949</v>
      </c>
      <c r="D1226" s="123">
        <v>1</v>
      </c>
      <c r="E1226" s="144">
        <v>63713</v>
      </c>
      <c r="F1226" s="145">
        <v>41413.449999999997</v>
      </c>
      <c r="G1226" s="146" t="e">
        <f>+VLOOKUP(B1226,PRESUPUESTO!$A$1:$M$626,12,FALSE)</f>
        <v>#N/A</v>
      </c>
    </row>
    <row r="1227" spans="1:7" ht="15.6" hidden="1" thickTop="1" thickBot="1" x14ac:dyDescent="0.35">
      <c r="A1227" s="171">
        <v>1204</v>
      </c>
      <c r="B1227" s="168" t="s">
        <v>2102</v>
      </c>
      <c r="C1227" s="123" t="s">
        <v>2103</v>
      </c>
      <c r="D1227" s="123">
        <v>1</v>
      </c>
      <c r="E1227" s="144">
        <v>1902581</v>
      </c>
      <c r="F1227" s="145">
        <v>1236677.6499999999</v>
      </c>
      <c r="G1227" s="146" t="e">
        <f>+VLOOKUP(B1227,PRESUPUESTO!$A$1:$M$626,12,FALSE)</f>
        <v>#N/A</v>
      </c>
    </row>
    <row r="1228" spans="1:7" ht="15.6" hidden="1" thickTop="1" thickBot="1" x14ac:dyDescent="0.35">
      <c r="A1228" s="171">
        <v>1205</v>
      </c>
      <c r="B1228" s="168" t="s">
        <v>2104</v>
      </c>
      <c r="C1228" s="123" t="s">
        <v>479</v>
      </c>
      <c r="D1228" s="123">
        <v>1</v>
      </c>
      <c r="E1228" s="144">
        <v>50765</v>
      </c>
      <c r="F1228" s="145">
        <v>32997.25</v>
      </c>
      <c r="G1228" s="146" t="e">
        <f>+VLOOKUP(B1228,PRESUPUESTO!$A$1:$M$626,12,FALSE)</f>
        <v>#N/A</v>
      </c>
    </row>
    <row r="1229" spans="1:7" ht="15.45" hidden="1" customHeight="1" thickTop="1" thickBot="1" x14ac:dyDescent="0.35">
      <c r="A1229" s="175" t="s">
        <v>2105</v>
      </c>
      <c r="B1229" s="176"/>
      <c r="C1229" s="78"/>
      <c r="D1229" s="78"/>
      <c r="E1229" s="144"/>
      <c r="F1229" s="145"/>
      <c r="G1229" s="146" t="e">
        <f>+VLOOKUP(B1229,PRESUPUESTO!$A$1:$M$626,12,FALSE)</f>
        <v>#N/A</v>
      </c>
    </row>
    <row r="1230" spans="1:7" ht="15.6" hidden="1" thickTop="1" thickBot="1" x14ac:dyDescent="0.35">
      <c r="A1230" s="171">
        <v>1206</v>
      </c>
      <c r="B1230" s="168" t="s">
        <v>2106</v>
      </c>
      <c r="C1230" s="123" t="s">
        <v>1240</v>
      </c>
      <c r="D1230" s="123">
        <v>1</v>
      </c>
      <c r="E1230" s="144">
        <v>224659</v>
      </c>
      <c r="F1230" s="145">
        <v>146028.35</v>
      </c>
      <c r="G1230" s="146" t="e">
        <f>+VLOOKUP(B1230,PRESUPUESTO!$A$1:$M$626,12,FALSE)</f>
        <v>#N/A</v>
      </c>
    </row>
    <row r="1231" spans="1:7" ht="15.6" hidden="1" thickTop="1" thickBot="1" x14ac:dyDescent="0.35">
      <c r="A1231" s="171">
        <v>1207</v>
      </c>
      <c r="B1231" s="168" t="s">
        <v>2107</v>
      </c>
      <c r="C1231" s="123" t="s">
        <v>1240</v>
      </c>
      <c r="D1231" s="123">
        <v>1</v>
      </c>
      <c r="E1231" s="144">
        <v>220751</v>
      </c>
      <c r="F1231" s="145">
        <v>143488.15000000002</v>
      </c>
      <c r="G1231" s="146" t="e">
        <f>+VLOOKUP(B1231,PRESUPUESTO!$A$1:$M$626,12,FALSE)</f>
        <v>#N/A</v>
      </c>
    </row>
    <row r="1232" spans="1:7" ht="15.6" hidden="1" thickTop="1" thickBot="1" x14ac:dyDescent="0.35">
      <c r="A1232" s="171">
        <v>1208</v>
      </c>
      <c r="B1232" s="168" t="s">
        <v>2108</v>
      </c>
      <c r="C1232" s="123" t="s">
        <v>1240</v>
      </c>
      <c r="D1232" s="123">
        <v>1</v>
      </c>
      <c r="E1232" s="144">
        <v>116279</v>
      </c>
      <c r="F1232" s="145">
        <v>75581.350000000006</v>
      </c>
      <c r="G1232" s="146" t="e">
        <f>+VLOOKUP(B1232,PRESUPUESTO!$A$1:$M$626,12,FALSE)</f>
        <v>#N/A</v>
      </c>
    </row>
    <row r="1233" spans="1:7" ht="15.6" hidden="1" thickTop="1" thickBot="1" x14ac:dyDescent="0.35">
      <c r="A1233" s="171">
        <v>1209</v>
      </c>
      <c r="B1233" s="168" t="s">
        <v>2109</v>
      </c>
      <c r="C1233" s="123" t="s">
        <v>1240</v>
      </c>
      <c r="D1233" s="123">
        <v>1</v>
      </c>
      <c r="E1233" s="144">
        <v>409351</v>
      </c>
      <c r="F1233" s="145">
        <v>266078.15000000002</v>
      </c>
      <c r="G1233" s="146" t="e">
        <f>+VLOOKUP(B1233,PRESUPUESTO!$A$1:$M$626,12,FALSE)</f>
        <v>#N/A</v>
      </c>
    </row>
    <row r="1234" spans="1:7" ht="15.6" hidden="1" thickTop="1" thickBot="1" x14ac:dyDescent="0.35">
      <c r="A1234" s="171">
        <v>1210</v>
      </c>
      <c r="B1234" s="168" t="s">
        <v>2110</v>
      </c>
      <c r="C1234" s="123" t="s">
        <v>1240</v>
      </c>
      <c r="D1234" s="123">
        <v>1</v>
      </c>
      <c r="E1234" s="144">
        <v>177629</v>
      </c>
      <c r="F1234" s="145">
        <v>115458.85</v>
      </c>
      <c r="G1234" s="146" t="e">
        <f>+VLOOKUP(B1234,PRESUPUESTO!$A$1:$M$626,12,FALSE)</f>
        <v>#N/A</v>
      </c>
    </row>
    <row r="1235" spans="1:7" ht="15.6" hidden="1" thickTop="1" thickBot="1" x14ac:dyDescent="0.35">
      <c r="A1235" s="171">
        <v>1211</v>
      </c>
      <c r="B1235" s="168" t="s">
        <v>2111</v>
      </c>
      <c r="C1235" s="123" t="s">
        <v>1240</v>
      </c>
      <c r="D1235" s="123">
        <v>1</v>
      </c>
      <c r="E1235" s="144">
        <v>221742</v>
      </c>
      <c r="F1235" s="145">
        <v>144132.29999999999</v>
      </c>
      <c r="G1235" s="146" t="e">
        <f>+VLOOKUP(B1235,PRESUPUESTO!$A$1:$M$626,12,FALSE)</f>
        <v>#N/A</v>
      </c>
    </row>
    <row r="1236" spans="1:7" ht="15.6" hidden="1" thickTop="1" thickBot="1" x14ac:dyDescent="0.35">
      <c r="A1236" s="171">
        <v>1212</v>
      </c>
      <c r="B1236" s="168" t="s">
        <v>2112</v>
      </c>
      <c r="C1236" s="123" t="s">
        <v>1240</v>
      </c>
      <c r="D1236" s="123">
        <v>1</v>
      </c>
      <c r="E1236" s="144">
        <v>78236</v>
      </c>
      <c r="F1236" s="145">
        <v>50853.4</v>
      </c>
      <c r="G1236" s="146" t="e">
        <f>+VLOOKUP(B1236,PRESUPUESTO!$A$1:$M$626,12,FALSE)</f>
        <v>#N/A</v>
      </c>
    </row>
    <row r="1237" spans="1:7" ht="15.6" hidden="1" thickTop="1" thickBot="1" x14ac:dyDescent="0.35">
      <c r="A1237" s="171">
        <v>1213</v>
      </c>
      <c r="B1237" s="168" t="s">
        <v>2113</v>
      </c>
      <c r="C1237" s="123" t="s">
        <v>1240</v>
      </c>
      <c r="D1237" s="123">
        <v>1</v>
      </c>
      <c r="E1237" s="144">
        <v>357632</v>
      </c>
      <c r="F1237" s="145">
        <v>232460.79999999999</v>
      </c>
      <c r="G1237" s="146" t="e">
        <f>+VLOOKUP(B1237,PRESUPUESTO!$A$1:$M$626,12,FALSE)</f>
        <v>#N/A</v>
      </c>
    </row>
    <row r="1238" spans="1:7" ht="15.45" hidden="1" customHeight="1" thickTop="1" thickBot="1" x14ac:dyDescent="0.35">
      <c r="A1238" s="175" t="s">
        <v>2114</v>
      </c>
      <c r="B1238" s="176"/>
      <c r="C1238" s="78"/>
      <c r="D1238" s="78"/>
      <c r="E1238" s="144"/>
      <c r="F1238" s="145"/>
      <c r="G1238" s="146" t="e">
        <f>+VLOOKUP(B1238,PRESUPUESTO!$A$1:$M$626,12,FALSE)</f>
        <v>#N/A</v>
      </c>
    </row>
    <row r="1239" spans="1:7" ht="15.6" hidden="1" thickTop="1" thickBot="1" x14ac:dyDescent="0.35">
      <c r="A1239" s="171">
        <v>1214</v>
      </c>
      <c r="B1239" s="168" t="s">
        <v>2115</v>
      </c>
      <c r="C1239" s="123" t="s">
        <v>1240</v>
      </c>
      <c r="D1239" s="123">
        <v>1</v>
      </c>
      <c r="E1239" s="144">
        <v>446318</v>
      </c>
      <c r="F1239" s="145">
        <v>290106.7</v>
      </c>
      <c r="G1239" s="146" t="e">
        <f>+VLOOKUP(B1239,PRESUPUESTO!$A$1:$M$626,12,FALSE)</f>
        <v>#N/A</v>
      </c>
    </row>
    <row r="1240" spans="1:7" ht="15.6" hidden="1" thickTop="1" thickBot="1" x14ac:dyDescent="0.35">
      <c r="A1240" s="171">
        <v>1215</v>
      </c>
      <c r="B1240" s="168" t="s">
        <v>2116</v>
      </c>
      <c r="C1240" s="123" t="s">
        <v>1240</v>
      </c>
      <c r="D1240" s="123">
        <v>1</v>
      </c>
      <c r="E1240" s="144">
        <v>447977</v>
      </c>
      <c r="F1240" s="145">
        <v>291185.05000000005</v>
      </c>
      <c r="G1240" s="146" t="e">
        <f>+VLOOKUP(B1240,PRESUPUESTO!$A$1:$M$626,12,FALSE)</f>
        <v>#N/A</v>
      </c>
    </row>
    <row r="1241" spans="1:7" ht="15.6" hidden="1" thickTop="1" thickBot="1" x14ac:dyDescent="0.35">
      <c r="A1241" s="171">
        <v>1216</v>
      </c>
      <c r="B1241" s="168" t="s">
        <v>2117</v>
      </c>
      <c r="C1241" s="123" t="s">
        <v>1240</v>
      </c>
      <c r="D1241" s="123">
        <v>1</v>
      </c>
      <c r="E1241" s="144">
        <v>181246</v>
      </c>
      <c r="F1241" s="145">
        <v>117809.9</v>
      </c>
      <c r="G1241" s="146" t="e">
        <f>+VLOOKUP(B1241,PRESUPUESTO!$A$1:$M$626,12,FALSE)</f>
        <v>#N/A</v>
      </c>
    </row>
    <row r="1242" spans="1:7" ht="15.6" hidden="1" thickTop="1" thickBot="1" x14ac:dyDescent="0.35">
      <c r="A1242" s="171">
        <v>1217</v>
      </c>
      <c r="B1242" s="168" t="s">
        <v>2118</v>
      </c>
      <c r="C1242" s="123" t="s">
        <v>1240</v>
      </c>
      <c r="D1242" s="123">
        <v>1</v>
      </c>
      <c r="E1242" s="144">
        <v>303481</v>
      </c>
      <c r="F1242" s="145">
        <v>197262.65000000002</v>
      </c>
      <c r="G1242" s="146" t="e">
        <f>+VLOOKUP(B1242,PRESUPUESTO!$A$1:$M$626,12,FALSE)</f>
        <v>#N/A</v>
      </c>
    </row>
    <row r="1243" spans="1:7" ht="15.6" hidden="1" thickTop="1" thickBot="1" x14ac:dyDescent="0.35">
      <c r="A1243" s="171">
        <v>1218</v>
      </c>
      <c r="B1243" s="168" t="s">
        <v>2119</v>
      </c>
      <c r="C1243" s="123" t="s">
        <v>1240</v>
      </c>
      <c r="D1243" s="123">
        <v>1</v>
      </c>
      <c r="E1243" s="144">
        <v>158460</v>
      </c>
      <c r="F1243" s="145">
        <v>102999</v>
      </c>
      <c r="G1243" s="146" t="e">
        <f>+VLOOKUP(B1243,PRESUPUESTO!$A$1:$M$626,12,FALSE)</f>
        <v>#N/A</v>
      </c>
    </row>
    <row r="1244" spans="1:7" ht="15.6" hidden="1" thickTop="1" thickBot="1" x14ac:dyDescent="0.35">
      <c r="A1244" s="171">
        <v>1219</v>
      </c>
      <c r="B1244" s="168" t="s">
        <v>2120</v>
      </c>
      <c r="C1244" s="123" t="s">
        <v>1240</v>
      </c>
      <c r="D1244" s="123">
        <v>1</v>
      </c>
      <c r="E1244" s="144">
        <v>136023</v>
      </c>
      <c r="F1244" s="145">
        <v>88414.950000000012</v>
      </c>
      <c r="G1244" s="146" t="e">
        <f>+VLOOKUP(B1244,PRESUPUESTO!$A$1:$M$626,12,FALSE)</f>
        <v>#N/A</v>
      </c>
    </row>
    <row r="1245" spans="1:7" ht="15.6" hidden="1" thickTop="1" thickBot="1" x14ac:dyDescent="0.35">
      <c r="A1245" s="171">
        <v>1220</v>
      </c>
      <c r="B1245" s="168" t="s">
        <v>2121</v>
      </c>
      <c r="C1245" s="123" t="s">
        <v>1240</v>
      </c>
      <c r="D1245" s="123">
        <v>1</v>
      </c>
      <c r="E1245" s="144">
        <v>270062</v>
      </c>
      <c r="F1245" s="145">
        <v>175540.3</v>
      </c>
      <c r="G1245" s="146" t="e">
        <f>+VLOOKUP(B1245,PRESUPUESTO!$A$1:$M$626,12,FALSE)</f>
        <v>#N/A</v>
      </c>
    </row>
    <row r="1246" spans="1:7" ht="15.6" hidden="1" thickTop="1" thickBot="1" x14ac:dyDescent="0.35">
      <c r="A1246" s="171">
        <v>1221</v>
      </c>
      <c r="B1246" s="168" t="s">
        <v>2122</v>
      </c>
      <c r="C1246" s="123" t="s">
        <v>1240</v>
      </c>
      <c r="D1246" s="123">
        <v>1</v>
      </c>
      <c r="E1246" s="144">
        <v>225591</v>
      </c>
      <c r="F1246" s="145">
        <v>146634.15000000002</v>
      </c>
      <c r="G1246" s="146" t="e">
        <f>+VLOOKUP(B1246,PRESUPUESTO!$A$1:$M$626,12,FALSE)</f>
        <v>#N/A</v>
      </c>
    </row>
    <row r="1247" spans="1:7" ht="15.45" hidden="1" customHeight="1" thickTop="1" thickBot="1" x14ac:dyDescent="0.35">
      <c r="A1247" s="175" t="s">
        <v>2123</v>
      </c>
      <c r="B1247" s="176"/>
      <c r="C1247" s="78"/>
      <c r="D1247" s="78"/>
      <c r="E1247" s="144"/>
      <c r="F1247" s="145"/>
      <c r="G1247" s="146" t="e">
        <f>+VLOOKUP(B1247,PRESUPUESTO!$A$1:$M$626,12,FALSE)</f>
        <v>#N/A</v>
      </c>
    </row>
    <row r="1248" spans="1:7" ht="15.6" hidden="1" thickTop="1" thickBot="1" x14ac:dyDescent="0.35">
      <c r="A1248" s="171">
        <v>1222</v>
      </c>
      <c r="B1248" s="168" t="s">
        <v>2124</v>
      </c>
      <c r="C1248" s="123" t="s">
        <v>1240</v>
      </c>
      <c r="D1248" s="123">
        <v>1</v>
      </c>
      <c r="E1248" s="144">
        <v>168535</v>
      </c>
      <c r="F1248" s="145">
        <v>109547.75</v>
      </c>
      <c r="G1248" s="146" t="e">
        <f>+VLOOKUP(B1248,PRESUPUESTO!$A$1:$M$626,12,FALSE)</f>
        <v>#N/A</v>
      </c>
    </row>
    <row r="1249" spans="1:7" ht="15.6" hidden="1" thickTop="1" thickBot="1" x14ac:dyDescent="0.35">
      <c r="A1249" s="171">
        <v>1223</v>
      </c>
      <c r="B1249" s="168" t="s">
        <v>2125</v>
      </c>
      <c r="C1249" s="123" t="s">
        <v>1240</v>
      </c>
      <c r="D1249" s="123">
        <v>1</v>
      </c>
      <c r="E1249" s="144">
        <v>75096</v>
      </c>
      <c r="F1249" s="145">
        <v>48812.4</v>
      </c>
      <c r="G1249" s="146" t="e">
        <f>+VLOOKUP(B1249,PRESUPUESTO!$A$1:$M$626,12,FALSE)</f>
        <v>#N/A</v>
      </c>
    </row>
    <row r="1250" spans="1:7" ht="15.6" hidden="1" thickTop="1" thickBot="1" x14ac:dyDescent="0.35">
      <c r="A1250" s="171">
        <v>1224</v>
      </c>
      <c r="B1250" s="168" t="s">
        <v>2126</v>
      </c>
      <c r="C1250" s="123" t="s">
        <v>1240</v>
      </c>
      <c r="D1250" s="123">
        <v>1</v>
      </c>
      <c r="E1250" s="144">
        <v>131033</v>
      </c>
      <c r="F1250" s="145">
        <v>85171.450000000012</v>
      </c>
      <c r="G1250" s="146" t="e">
        <f>+VLOOKUP(B1250,PRESUPUESTO!$A$1:$M$626,12,FALSE)</f>
        <v>#N/A</v>
      </c>
    </row>
    <row r="1251" spans="1:7" ht="15.45" hidden="1" customHeight="1" thickTop="1" thickBot="1" x14ac:dyDescent="0.35">
      <c r="A1251" s="175" t="s">
        <v>2127</v>
      </c>
      <c r="B1251" s="176"/>
      <c r="C1251" s="78"/>
      <c r="D1251" s="78"/>
      <c r="E1251" s="144"/>
      <c r="F1251" s="145"/>
      <c r="G1251" s="146" t="e">
        <f>+VLOOKUP(B1251,PRESUPUESTO!$A$1:$M$626,12,FALSE)</f>
        <v>#N/A</v>
      </c>
    </row>
    <row r="1252" spans="1:7" ht="15.6" hidden="1" thickTop="1" thickBot="1" x14ac:dyDescent="0.35">
      <c r="A1252" s="171">
        <v>1225</v>
      </c>
      <c r="B1252" s="142" t="s">
        <v>2128</v>
      </c>
      <c r="C1252" s="123" t="s">
        <v>1240</v>
      </c>
      <c r="D1252" s="123">
        <v>1</v>
      </c>
      <c r="E1252" s="144">
        <v>315600</v>
      </c>
      <c r="F1252" s="145">
        <v>205140</v>
      </c>
      <c r="G1252" s="146" t="e">
        <f>+VLOOKUP(B1252,PRESUPUESTO!$A$1:$M$626,12,FALSE)</f>
        <v>#N/A</v>
      </c>
    </row>
    <row r="1253" spans="1:7" ht="15.6" hidden="1" thickTop="1" thickBot="1" x14ac:dyDescent="0.35">
      <c r="A1253" s="171">
        <v>1226</v>
      </c>
      <c r="B1253" s="168" t="s">
        <v>2129</v>
      </c>
      <c r="C1253" s="123" t="s">
        <v>1240</v>
      </c>
      <c r="D1253" s="123">
        <v>1</v>
      </c>
      <c r="E1253" s="144">
        <v>321247</v>
      </c>
      <c r="F1253" s="145">
        <v>208810.55</v>
      </c>
      <c r="G1253" s="146" t="e">
        <f>+VLOOKUP(B1253,PRESUPUESTO!$A$1:$M$626,12,FALSE)</f>
        <v>#N/A</v>
      </c>
    </row>
    <row r="1254" spans="1:7" ht="15.6" hidden="1" thickTop="1" thickBot="1" x14ac:dyDescent="0.35">
      <c r="A1254" s="171">
        <v>1227</v>
      </c>
      <c r="B1254" s="168" t="s">
        <v>2130</v>
      </c>
      <c r="C1254" s="123" t="s">
        <v>1240</v>
      </c>
      <c r="D1254" s="123">
        <v>1</v>
      </c>
      <c r="E1254" s="144">
        <v>124387</v>
      </c>
      <c r="F1254" s="145">
        <v>80851.55</v>
      </c>
      <c r="G1254" s="146" t="e">
        <f>+VLOOKUP(B1254,PRESUPUESTO!$A$1:$M$626,12,FALSE)</f>
        <v>#N/A</v>
      </c>
    </row>
    <row r="1255" spans="1:7" ht="15.6" hidden="1" thickTop="1" thickBot="1" x14ac:dyDescent="0.35">
      <c r="A1255" s="171">
        <v>1228</v>
      </c>
      <c r="B1255" s="168" t="s">
        <v>2131</v>
      </c>
      <c r="C1255" s="123" t="s">
        <v>1240</v>
      </c>
      <c r="D1255" s="123">
        <v>1</v>
      </c>
      <c r="E1255" s="144">
        <v>327081</v>
      </c>
      <c r="F1255" s="145">
        <v>212602.65000000002</v>
      </c>
      <c r="G1255" s="146" t="e">
        <f>+VLOOKUP(B1255,PRESUPUESTO!$A$1:$M$626,12,FALSE)</f>
        <v>#N/A</v>
      </c>
    </row>
    <row r="1256" spans="1:7" ht="15.6" hidden="1" thickTop="1" thickBot="1" x14ac:dyDescent="0.35">
      <c r="A1256" s="171">
        <v>1229</v>
      </c>
      <c r="B1256" s="168" t="s">
        <v>2132</v>
      </c>
      <c r="C1256" s="123" t="s">
        <v>1240</v>
      </c>
      <c r="D1256" s="123">
        <v>1</v>
      </c>
      <c r="E1256" s="144">
        <v>127376</v>
      </c>
      <c r="F1256" s="145">
        <v>82794.399999999994</v>
      </c>
      <c r="G1256" s="146" t="e">
        <f>+VLOOKUP(B1256,PRESUPUESTO!$A$1:$M$626,12,FALSE)</f>
        <v>#N/A</v>
      </c>
    </row>
    <row r="1257" spans="1:7" ht="15.6" hidden="1" thickTop="1" thickBot="1" x14ac:dyDescent="0.35">
      <c r="A1257" s="171">
        <v>1230</v>
      </c>
      <c r="B1257" s="168" t="s">
        <v>2133</v>
      </c>
      <c r="C1257" s="123" t="s">
        <v>1240</v>
      </c>
      <c r="D1257" s="123">
        <v>1</v>
      </c>
      <c r="E1257" s="144">
        <v>153923</v>
      </c>
      <c r="F1257" s="145">
        <v>100049.95000000001</v>
      </c>
      <c r="G1257" s="146" t="e">
        <f>+VLOOKUP(B1257,PRESUPUESTO!$A$1:$M$626,12,FALSE)</f>
        <v>#N/A</v>
      </c>
    </row>
    <row r="1258" spans="1:7" ht="15.45" hidden="1" customHeight="1" thickTop="1" thickBot="1" x14ac:dyDescent="0.35">
      <c r="A1258" s="175" t="s">
        <v>2134</v>
      </c>
      <c r="B1258" s="176"/>
      <c r="C1258" s="78"/>
      <c r="D1258" s="78"/>
      <c r="E1258" s="144"/>
      <c r="F1258" s="145"/>
      <c r="G1258" s="146" t="e">
        <f>+VLOOKUP(B1258,PRESUPUESTO!$A$1:$M$626,12,FALSE)</f>
        <v>#N/A</v>
      </c>
    </row>
    <row r="1259" spans="1:7" ht="15.6" hidden="1" thickTop="1" thickBot="1" x14ac:dyDescent="0.35">
      <c r="A1259" s="171">
        <v>1231</v>
      </c>
      <c r="B1259" s="168" t="s">
        <v>2135</v>
      </c>
      <c r="C1259" s="123" t="s">
        <v>1240</v>
      </c>
      <c r="D1259" s="123">
        <v>1</v>
      </c>
      <c r="E1259" s="144">
        <v>286231</v>
      </c>
      <c r="F1259" s="145">
        <v>186050.15000000002</v>
      </c>
      <c r="G1259" s="146" t="e">
        <f>+VLOOKUP(B1259,PRESUPUESTO!$A$1:$M$626,12,FALSE)</f>
        <v>#N/A</v>
      </c>
    </row>
    <row r="1260" spans="1:7" ht="15.6" hidden="1" thickTop="1" thickBot="1" x14ac:dyDescent="0.35">
      <c r="A1260" s="171">
        <v>1232</v>
      </c>
      <c r="B1260" s="168" t="s">
        <v>2136</v>
      </c>
      <c r="C1260" s="123" t="s">
        <v>1240</v>
      </c>
      <c r="D1260" s="123">
        <v>1</v>
      </c>
      <c r="E1260" s="144">
        <v>185149</v>
      </c>
      <c r="F1260" s="145">
        <v>120346.85</v>
      </c>
      <c r="G1260" s="146" t="e">
        <f>+VLOOKUP(B1260,PRESUPUESTO!$A$1:$M$626,12,FALSE)</f>
        <v>#N/A</v>
      </c>
    </row>
    <row r="1261" spans="1:7" ht="15.6" hidden="1" thickTop="1" thickBot="1" x14ac:dyDescent="0.35">
      <c r="A1261" s="171">
        <v>1233</v>
      </c>
      <c r="B1261" s="168" t="s">
        <v>2137</v>
      </c>
      <c r="C1261" s="123" t="s">
        <v>1240</v>
      </c>
      <c r="D1261" s="123">
        <v>1</v>
      </c>
      <c r="E1261" s="144">
        <v>419653</v>
      </c>
      <c r="F1261" s="145">
        <v>272774.45</v>
      </c>
      <c r="G1261" s="146" t="e">
        <f>+VLOOKUP(B1261,PRESUPUESTO!$A$1:$M$626,12,FALSE)</f>
        <v>#N/A</v>
      </c>
    </row>
    <row r="1262" spans="1:7" ht="15.6" hidden="1" thickTop="1" thickBot="1" x14ac:dyDescent="0.35">
      <c r="A1262" s="171">
        <v>1234</v>
      </c>
      <c r="B1262" s="168" t="s">
        <v>2138</v>
      </c>
      <c r="C1262" s="123" t="s">
        <v>1240</v>
      </c>
      <c r="D1262" s="123">
        <v>1</v>
      </c>
      <c r="E1262" s="144">
        <v>163466</v>
      </c>
      <c r="F1262" s="145">
        <v>106252.9</v>
      </c>
      <c r="G1262" s="146" t="e">
        <f>+VLOOKUP(B1262,PRESUPUESTO!$A$1:$M$626,12,FALSE)</f>
        <v>#N/A</v>
      </c>
    </row>
    <row r="1263" spans="1:7" ht="15.6" hidden="1" thickTop="1" thickBot="1" x14ac:dyDescent="0.35">
      <c r="A1263" s="171">
        <v>1235</v>
      </c>
      <c r="B1263" s="168" t="s">
        <v>2139</v>
      </c>
      <c r="C1263" s="123" t="s">
        <v>1240</v>
      </c>
      <c r="D1263" s="123">
        <v>1</v>
      </c>
      <c r="E1263" s="144">
        <v>492100</v>
      </c>
      <c r="F1263" s="177">
        <v>319865</v>
      </c>
      <c r="G1263" s="146" t="e">
        <f>+VLOOKUP(B1263,PRESUPUESTO!$A$1:$M$626,12,FALSE)</f>
        <v>#N/A</v>
      </c>
    </row>
    <row r="1264" spans="1:7" ht="15.6" hidden="1" thickTop="1" thickBot="1" x14ac:dyDescent="0.35">
      <c r="A1264" s="171">
        <v>1236</v>
      </c>
      <c r="B1264" s="168" t="s">
        <v>2140</v>
      </c>
      <c r="C1264" s="123" t="s">
        <v>1240</v>
      </c>
      <c r="D1264" s="123">
        <v>1</v>
      </c>
      <c r="E1264" s="144">
        <v>1302856</v>
      </c>
      <c r="F1264" s="145">
        <v>846856.4</v>
      </c>
      <c r="G1264" s="146" t="e">
        <f>+VLOOKUP(B1264,PRESUPUESTO!$A$1:$M$626,12,FALSE)</f>
        <v>#N/A</v>
      </c>
    </row>
    <row r="1265" spans="1:7" ht="15.45" hidden="1" customHeight="1" thickTop="1" thickBot="1" x14ac:dyDescent="0.35">
      <c r="A1265" s="175" t="s">
        <v>2141</v>
      </c>
      <c r="B1265" s="176"/>
      <c r="C1265" s="78"/>
      <c r="D1265" s="78"/>
      <c r="E1265" s="144"/>
      <c r="F1265" s="145"/>
      <c r="G1265" s="146" t="e">
        <f>+VLOOKUP(B1265,PRESUPUESTO!$A$1:$M$626,12,FALSE)</f>
        <v>#N/A</v>
      </c>
    </row>
    <row r="1266" spans="1:7" ht="15.6" hidden="1" thickTop="1" thickBot="1" x14ac:dyDescent="0.35">
      <c r="A1266" s="171">
        <v>1237</v>
      </c>
      <c r="B1266" s="168" t="s">
        <v>2142</v>
      </c>
      <c r="C1266" s="123" t="s">
        <v>1240</v>
      </c>
      <c r="D1266" s="123">
        <v>1</v>
      </c>
      <c r="E1266" s="144">
        <v>231350</v>
      </c>
      <c r="F1266" s="145">
        <v>150377.5</v>
      </c>
      <c r="G1266" s="146" t="e">
        <f>+VLOOKUP(B1266,PRESUPUESTO!$A$1:$M$626,12,FALSE)</f>
        <v>#N/A</v>
      </c>
    </row>
    <row r="1267" spans="1:7" ht="15.6" hidden="1" thickTop="1" thickBot="1" x14ac:dyDescent="0.35">
      <c r="A1267" s="171">
        <v>1238</v>
      </c>
      <c r="B1267" s="168" t="s">
        <v>2143</v>
      </c>
      <c r="C1267" s="123" t="s">
        <v>1240</v>
      </c>
      <c r="D1267" s="123">
        <v>1</v>
      </c>
      <c r="E1267" s="144">
        <v>137168</v>
      </c>
      <c r="F1267" s="145">
        <v>89159.200000000012</v>
      </c>
      <c r="G1267" s="146" t="e">
        <f>+VLOOKUP(B1267,PRESUPUESTO!$A$1:$M$626,12,FALSE)</f>
        <v>#N/A</v>
      </c>
    </row>
    <row r="1268" spans="1:7" ht="15.6" hidden="1" thickTop="1" thickBot="1" x14ac:dyDescent="0.35">
      <c r="A1268" s="171">
        <v>1239</v>
      </c>
      <c r="B1268" s="168" t="s">
        <v>2144</v>
      </c>
      <c r="C1268" s="123" t="s">
        <v>1240</v>
      </c>
      <c r="D1268" s="123">
        <v>1</v>
      </c>
      <c r="E1268" s="144">
        <v>155639</v>
      </c>
      <c r="F1268" s="145">
        <v>101165.35</v>
      </c>
      <c r="G1268" s="146" t="e">
        <f>+VLOOKUP(B1268,PRESUPUESTO!$A$1:$M$626,12,FALSE)</f>
        <v>#N/A</v>
      </c>
    </row>
    <row r="1269" spans="1:7" ht="15.6" hidden="1" thickTop="1" thickBot="1" x14ac:dyDescent="0.35">
      <c r="A1269" s="171">
        <v>1240</v>
      </c>
      <c r="B1269" s="168" t="s">
        <v>2118</v>
      </c>
      <c r="C1269" s="123" t="s">
        <v>1240</v>
      </c>
      <c r="D1269" s="123">
        <v>1</v>
      </c>
      <c r="E1269" s="144">
        <v>310224</v>
      </c>
      <c r="F1269" s="145">
        <v>201645.6</v>
      </c>
      <c r="G1269" s="146" t="e">
        <f>+VLOOKUP(B1269,PRESUPUESTO!$A$1:$M$626,12,FALSE)</f>
        <v>#N/A</v>
      </c>
    </row>
    <row r="1270" spans="1:7" ht="15.6" hidden="1" thickTop="1" thickBot="1" x14ac:dyDescent="0.35">
      <c r="A1270" s="171">
        <v>1241</v>
      </c>
      <c r="B1270" s="168" t="s">
        <v>2145</v>
      </c>
      <c r="C1270" s="123" t="s">
        <v>1240</v>
      </c>
      <c r="D1270" s="123">
        <v>1</v>
      </c>
      <c r="E1270" s="144">
        <v>609461</v>
      </c>
      <c r="F1270" s="145">
        <v>396149.65</v>
      </c>
      <c r="G1270" s="146" t="e">
        <f>+VLOOKUP(B1270,PRESUPUESTO!$A$1:$M$626,12,FALSE)</f>
        <v>#N/A</v>
      </c>
    </row>
    <row r="1271" spans="1:7" ht="15.45" hidden="1" customHeight="1" thickTop="1" thickBot="1" x14ac:dyDescent="0.35">
      <c r="A1271" s="175" t="s">
        <v>2146</v>
      </c>
      <c r="B1271" s="176"/>
      <c r="C1271" s="78"/>
      <c r="D1271" s="78"/>
      <c r="E1271" s="144"/>
      <c r="F1271" s="145"/>
      <c r="G1271" s="146" t="e">
        <f>+VLOOKUP(B1271,PRESUPUESTO!$A$1:$M$626,12,FALSE)</f>
        <v>#N/A</v>
      </c>
    </row>
    <row r="1272" spans="1:7" ht="15.6" hidden="1" thickTop="1" thickBot="1" x14ac:dyDescent="0.35">
      <c r="A1272" s="171">
        <v>1242</v>
      </c>
      <c r="B1272" s="168" t="s">
        <v>2147</v>
      </c>
      <c r="C1272" s="123" t="s">
        <v>1240</v>
      </c>
      <c r="D1272" s="123">
        <v>1</v>
      </c>
      <c r="E1272" s="144">
        <v>379418</v>
      </c>
      <c r="F1272" s="145">
        <v>246621.7</v>
      </c>
      <c r="G1272" s="146" t="e">
        <f>+VLOOKUP(B1272,PRESUPUESTO!$A$1:$M$626,12,FALSE)</f>
        <v>#N/A</v>
      </c>
    </row>
    <row r="1273" spans="1:7" ht="15.6" hidden="1" thickTop="1" thickBot="1" x14ac:dyDescent="0.35">
      <c r="A1273" s="171">
        <v>1243</v>
      </c>
      <c r="B1273" s="168" t="s">
        <v>2148</v>
      </c>
      <c r="C1273" s="123" t="s">
        <v>1240</v>
      </c>
      <c r="D1273" s="123">
        <v>1</v>
      </c>
      <c r="E1273" s="144">
        <v>1372967</v>
      </c>
      <c r="F1273" s="161">
        <v>380000</v>
      </c>
      <c r="G1273" s="146" t="e">
        <f>+VLOOKUP(B1273,PRESUPUESTO!$A$1:$M$626,12,FALSE)</f>
        <v>#N/A</v>
      </c>
    </row>
    <row r="1274" spans="1:7" ht="15.6" hidden="1" thickTop="1" thickBot="1" x14ac:dyDescent="0.35">
      <c r="A1274" s="171">
        <v>1244</v>
      </c>
      <c r="B1274" s="168" t="s">
        <v>2149</v>
      </c>
      <c r="C1274" s="123" t="s">
        <v>1240</v>
      </c>
      <c r="D1274" s="123">
        <v>1</v>
      </c>
      <c r="E1274" s="144">
        <v>1040934</v>
      </c>
      <c r="F1274" s="161">
        <v>420000</v>
      </c>
      <c r="G1274" s="146" t="e">
        <f>+VLOOKUP(B1274,PRESUPUESTO!$A$1:$M$626,12,FALSE)</f>
        <v>#N/A</v>
      </c>
    </row>
    <row r="1275" spans="1:7" ht="15.6" hidden="1" thickTop="1" thickBot="1" x14ac:dyDescent="0.35">
      <c r="A1275" s="171">
        <v>1245</v>
      </c>
      <c r="B1275" s="168" t="s">
        <v>2150</v>
      </c>
      <c r="C1275" s="123" t="s">
        <v>1240</v>
      </c>
      <c r="D1275" s="123">
        <v>1</v>
      </c>
      <c r="E1275" s="144">
        <v>1388422</v>
      </c>
      <c r="F1275" s="161">
        <v>350000</v>
      </c>
      <c r="G1275" s="146" t="e">
        <f>+VLOOKUP(B1275,PRESUPUESTO!$A$1:$M$626,12,FALSE)</f>
        <v>#N/A</v>
      </c>
    </row>
    <row r="1276" spans="1:7" ht="15.6" hidden="1" thickTop="1" thickBot="1" x14ac:dyDescent="0.35">
      <c r="A1276" s="171">
        <v>1246</v>
      </c>
      <c r="B1276" s="168" t="s">
        <v>2151</v>
      </c>
      <c r="C1276" s="123" t="s">
        <v>1240</v>
      </c>
      <c r="D1276" s="123">
        <v>1</v>
      </c>
      <c r="E1276" s="144">
        <v>176188</v>
      </c>
      <c r="F1276" s="145">
        <v>114522.20000000001</v>
      </c>
      <c r="G1276" s="146" t="e">
        <f>+VLOOKUP(B1276,PRESUPUESTO!$A$1:$M$626,12,FALSE)</f>
        <v>#N/A</v>
      </c>
    </row>
    <row r="1277" spans="1:7" ht="15.6" hidden="1" thickTop="1" thickBot="1" x14ac:dyDescent="0.35">
      <c r="A1277" s="171">
        <v>1247</v>
      </c>
      <c r="B1277" s="168" t="s">
        <v>2152</v>
      </c>
      <c r="C1277" s="123" t="s">
        <v>1240</v>
      </c>
      <c r="D1277" s="123">
        <v>1</v>
      </c>
      <c r="E1277" s="144">
        <v>744130</v>
      </c>
      <c r="F1277" s="145">
        <v>483684.5</v>
      </c>
      <c r="G1277" s="146" t="e">
        <f>+VLOOKUP(B1277,PRESUPUESTO!$A$1:$M$626,12,FALSE)</f>
        <v>#N/A</v>
      </c>
    </row>
    <row r="1278" spans="1:7" ht="15.6" hidden="1" thickTop="1" thickBot="1" x14ac:dyDescent="0.35">
      <c r="A1278" s="171">
        <v>1248</v>
      </c>
      <c r="B1278" s="168" t="s">
        <v>2153</v>
      </c>
      <c r="C1278" s="123" t="s">
        <v>1240</v>
      </c>
      <c r="D1278" s="123">
        <v>1</v>
      </c>
      <c r="E1278" s="144">
        <v>810152</v>
      </c>
      <c r="F1278" s="145">
        <v>526598.80000000005</v>
      </c>
      <c r="G1278" s="146" t="e">
        <f>+VLOOKUP(B1278,PRESUPUESTO!$A$1:$M$626,12,FALSE)</f>
        <v>#N/A</v>
      </c>
    </row>
    <row r="1279" spans="1:7" ht="15.6" hidden="1" thickTop="1" thickBot="1" x14ac:dyDescent="0.35">
      <c r="A1279" s="171">
        <v>1249</v>
      </c>
      <c r="B1279" s="168" t="s">
        <v>2154</v>
      </c>
      <c r="C1279" s="123" t="s">
        <v>1240</v>
      </c>
      <c r="D1279" s="123">
        <v>1</v>
      </c>
      <c r="E1279" s="144">
        <v>822983</v>
      </c>
      <c r="F1279" s="145">
        <v>534938.94999999995</v>
      </c>
      <c r="G1279" s="146" t="e">
        <f>+VLOOKUP(B1279,PRESUPUESTO!$A$1:$M$626,12,FALSE)</f>
        <v>#N/A</v>
      </c>
    </row>
    <row r="1280" spans="1:7" ht="15.45" hidden="1" customHeight="1" thickTop="1" thickBot="1" x14ac:dyDescent="0.35">
      <c r="A1280" s="175" t="s">
        <v>2155</v>
      </c>
      <c r="B1280" s="176"/>
      <c r="C1280" s="78"/>
      <c r="D1280" s="78"/>
      <c r="E1280" s="144"/>
      <c r="F1280" s="145"/>
      <c r="G1280" s="146" t="e">
        <f>+VLOOKUP(B1280,PRESUPUESTO!$A$1:$M$626,12,FALSE)</f>
        <v>#N/A</v>
      </c>
    </row>
    <row r="1281" spans="1:7" ht="15.6" hidden="1" thickTop="1" thickBot="1" x14ac:dyDescent="0.35">
      <c r="A1281" s="171">
        <v>1250</v>
      </c>
      <c r="B1281" s="168" t="s">
        <v>2156</v>
      </c>
      <c r="C1281" s="123" t="s">
        <v>1240</v>
      </c>
      <c r="D1281" s="123">
        <v>1</v>
      </c>
      <c r="E1281" s="144">
        <v>501350</v>
      </c>
      <c r="F1281" s="145">
        <v>325877.5</v>
      </c>
      <c r="G1281" s="146" t="e">
        <f>+VLOOKUP(B1281,PRESUPUESTO!$A$1:$M$626,12,FALSE)</f>
        <v>#N/A</v>
      </c>
    </row>
    <row r="1282" spans="1:7" ht="15.6" hidden="1" thickTop="1" thickBot="1" x14ac:dyDescent="0.35">
      <c r="A1282" s="171">
        <v>1251</v>
      </c>
      <c r="B1282" s="168" t="s">
        <v>2157</v>
      </c>
      <c r="C1282" s="123" t="s">
        <v>1240</v>
      </c>
      <c r="D1282" s="123">
        <v>1</v>
      </c>
      <c r="E1282" s="144">
        <v>306489</v>
      </c>
      <c r="F1282" s="145">
        <v>199217.85</v>
      </c>
      <c r="G1282" s="146" t="e">
        <f>+VLOOKUP(B1282,PRESUPUESTO!$A$1:$M$626,12,FALSE)</f>
        <v>#N/A</v>
      </c>
    </row>
    <row r="1283" spans="1:7" ht="15.6" hidden="1" thickTop="1" thickBot="1" x14ac:dyDescent="0.35">
      <c r="A1283" s="171">
        <v>1252</v>
      </c>
      <c r="B1283" s="168" t="s">
        <v>2158</v>
      </c>
      <c r="C1283" s="123" t="s">
        <v>1240</v>
      </c>
      <c r="D1283" s="123">
        <v>1</v>
      </c>
      <c r="E1283" s="144">
        <v>210441</v>
      </c>
      <c r="F1283" s="145">
        <v>136786.65000000002</v>
      </c>
      <c r="G1283" s="146" t="e">
        <f>+VLOOKUP(B1283,PRESUPUESTO!$A$1:$M$626,12,FALSE)</f>
        <v>#N/A</v>
      </c>
    </row>
    <row r="1284" spans="1:7" ht="15.6" hidden="1" thickTop="1" thickBot="1" x14ac:dyDescent="0.35">
      <c r="A1284" s="171">
        <v>1253</v>
      </c>
      <c r="B1284" s="168" t="s">
        <v>2159</v>
      </c>
      <c r="C1284" s="123" t="s">
        <v>1240</v>
      </c>
      <c r="D1284" s="123">
        <v>1</v>
      </c>
      <c r="E1284" s="144">
        <v>737710</v>
      </c>
      <c r="F1284" s="145">
        <v>479511.5</v>
      </c>
      <c r="G1284" s="146" t="e">
        <f>+VLOOKUP(B1284,PRESUPUESTO!$A$1:$M$626,12,FALSE)</f>
        <v>#N/A</v>
      </c>
    </row>
    <row r="1285" spans="1:7" ht="15.45" hidden="1" customHeight="1" thickTop="1" thickBot="1" x14ac:dyDescent="0.35">
      <c r="A1285" s="175" t="s">
        <v>2160</v>
      </c>
      <c r="B1285" s="176"/>
      <c r="C1285" s="78"/>
      <c r="D1285" s="78"/>
      <c r="E1285" s="144"/>
      <c r="F1285" s="145"/>
      <c r="G1285" s="146" t="e">
        <f>+VLOOKUP(B1285,PRESUPUESTO!$A$1:$M$626,12,FALSE)</f>
        <v>#N/A</v>
      </c>
    </row>
    <row r="1286" spans="1:7" ht="15.6" hidden="1" thickTop="1" thickBot="1" x14ac:dyDescent="0.35">
      <c r="A1286" s="171">
        <v>1254</v>
      </c>
      <c r="B1286" s="168" t="s">
        <v>2156</v>
      </c>
      <c r="C1286" s="123" t="s">
        <v>1240</v>
      </c>
      <c r="D1286" s="123">
        <v>1</v>
      </c>
      <c r="E1286" s="144">
        <v>501666</v>
      </c>
      <c r="F1286" s="145">
        <v>326082.90000000002</v>
      </c>
      <c r="G1286" s="146" t="e">
        <f>+VLOOKUP(B1286,PRESUPUESTO!$A$1:$M$626,12,FALSE)</f>
        <v>#N/A</v>
      </c>
    </row>
    <row r="1287" spans="1:7" ht="15.6" hidden="1" thickTop="1" thickBot="1" x14ac:dyDescent="0.35">
      <c r="A1287" s="171">
        <v>1255</v>
      </c>
      <c r="B1287" s="168" t="s">
        <v>2157</v>
      </c>
      <c r="C1287" s="123" t="s">
        <v>1240</v>
      </c>
      <c r="D1287" s="123">
        <v>1</v>
      </c>
      <c r="E1287" s="144">
        <v>293683</v>
      </c>
      <c r="F1287" s="145">
        <v>190893.95</v>
      </c>
      <c r="G1287" s="146" t="e">
        <f>+VLOOKUP(B1287,PRESUPUESTO!$A$1:$M$626,12,FALSE)</f>
        <v>#N/A</v>
      </c>
    </row>
    <row r="1288" spans="1:7" ht="15.6" hidden="1" thickTop="1" thickBot="1" x14ac:dyDescent="0.35">
      <c r="A1288" s="171">
        <v>1256</v>
      </c>
      <c r="B1288" s="168" t="s">
        <v>2161</v>
      </c>
      <c r="C1288" s="123" t="s">
        <v>1240</v>
      </c>
      <c r="D1288" s="123">
        <v>1</v>
      </c>
      <c r="E1288" s="144">
        <v>200068</v>
      </c>
      <c r="F1288" s="145">
        <v>130044.20000000001</v>
      </c>
      <c r="G1288" s="146" t="e">
        <f>+VLOOKUP(B1288,PRESUPUESTO!$A$1:$M$626,12,FALSE)</f>
        <v>#N/A</v>
      </c>
    </row>
    <row r="1289" spans="1:7" ht="15.6" hidden="1" thickTop="1" thickBot="1" x14ac:dyDescent="0.35">
      <c r="A1289" s="171">
        <v>1257</v>
      </c>
      <c r="B1289" s="168" t="s">
        <v>2162</v>
      </c>
      <c r="C1289" s="123" t="s">
        <v>1240</v>
      </c>
      <c r="D1289" s="123">
        <v>1</v>
      </c>
      <c r="E1289" s="144">
        <v>1031815</v>
      </c>
      <c r="F1289" s="161">
        <v>650000</v>
      </c>
      <c r="G1289" s="146" t="e">
        <f>+VLOOKUP(B1289,PRESUPUESTO!$A$1:$M$626,12,FALSE)</f>
        <v>#N/A</v>
      </c>
    </row>
    <row r="1290" spans="1:7" ht="15.6" hidden="1" thickTop="1" thickBot="1" x14ac:dyDescent="0.35">
      <c r="A1290" s="171">
        <v>1258</v>
      </c>
      <c r="B1290" s="168" t="s">
        <v>2163</v>
      </c>
      <c r="C1290" s="123" t="s">
        <v>1240</v>
      </c>
      <c r="D1290" s="123">
        <v>1</v>
      </c>
      <c r="E1290" s="144">
        <v>1415268</v>
      </c>
      <c r="F1290" s="161">
        <v>680000</v>
      </c>
      <c r="G1290" s="146" t="e">
        <f>+VLOOKUP(B1290,PRESUPUESTO!$A$1:$M$626,12,FALSE)</f>
        <v>#N/A</v>
      </c>
    </row>
    <row r="1291" spans="1:7" ht="15.6" hidden="1" thickTop="1" thickBot="1" x14ac:dyDescent="0.35">
      <c r="A1291" s="171">
        <v>1259</v>
      </c>
      <c r="B1291" s="168" t="s">
        <v>2164</v>
      </c>
      <c r="C1291" s="123" t="s">
        <v>1240</v>
      </c>
      <c r="D1291" s="123">
        <v>1</v>
      </c>
      <c r="E1291" s="144">
        <v>179101</v>
      </c>
      <c r="F1291" s="145">
        <v>116415.65</v>
      </c>
      <c r="G1291" s="146" t="e">
        <f>+VLOOKUP(B1291,PRESUPUESTO!$A$1:$M$626,12,FALSE)</f>
        <v>#N/A</v>
      </c>
    </row>
    <row r="1292" spans="1:7" ht="15.6" hidden="1" thickTop="1" thickBot="1" x14ac:dyDescent="0.35">
      <c r="A1292" s="171">
        <v>1260</v>
      </c>
      <c r="B1292" s="168" t="s">
        <v>2165</v>
      </c>
      <c r="C1292" s="123" t="s">
        <v>1240</v>
      </c>
      <c r="D1292" s="123">
        <v>1</v>
      </c>
      <c r="E1292" s="144">
        <v>766727</v>
      </c>
      <c r="F1292" s="145">
        <v>498372.55</v>
      </c>
      <c r="G1292" s="146" t="e">
        <f>+VLOOKUP(B1292,PRESUPUESTO!$A$1:$M$626,12,FALSE)</f>
        <v>#N/A</v>
      </c>
    </row>
    <row r="1293" spans="1:7" ht="15.6" hidden="1" thickTop="1" thickBot="1" x14ac:dyDescent="0.35">
      <c r="A1293" s="171">
        <v>1261</v>
      </c>
      <c r="B1293" s="168" t="s">
        <v>2166</v>
      </c>
      <c r="C1293" s="123" t="s">
        <v>1240</v>
      </c>
      <c r="D1293" s="123">
        <v>1</v>
      </c>
      <c r="E1293" s="144">
        <v>782858</v>
      </c>
      <c r="F1293" s="145">
        <v>508857.7</v>
      </c>
      <c r="G1293" s="146" t="e">
        <f>+VLOOKUP(B1293,PRESUPUESTO!$A$1:$M$626,12,FALSE)</f>
        <v>#N/A</v>
      </c>
    </row>
    <row r="1294" spans="1:7" ht="15.6" hidden="1" thickTop="1" thickBot="1" x14ac:dyDescent="0.35">
      <c r="A1294" s="171">
        <v>1262</v>
      </c>
      <c r="B1294" s="168" t="s">
        <v>2167</v>
      </c>
      <c r="C1294" s="123" t="s">
        <v>1240</v>
      </c>
      <c r="D1294" s="123">
        <v>1</v>
      </c>
      <c r="E1294" s="144">
        <v>415703</v>
      </c>
      <c r="F1294" s="145">
        <v>270206.95</v>
      </c>
      <c r="G1294" s="146" t="e">
        <f>+VLOOKUP(B1294,PRESUPUESTO!$A$1:$M$626,12,FALSE)</f>
        <v>#N/A</v>
      </c>
    </row>
    <row r="1295" spans="1:7" ht="15.6" hidden="1" thickTop="1" thickBot="1" x14ac:dyDescent="0.35">
      <c r="A1295" s="171">
        <v>1263</v>
      </c>
      <c r="B1295" s="170" t="s">
        <v>2168</v>
      </c>
      <c r="C1295" s="123" t="s">
        <v>1240</v>
      </c>
      <c r="D1295" s="123">
        <v>1</v>
      </c>
      <c r="E1295" s="144">
        <v>1216819</v>
      </c>
      <c r="F1295" s="161">
        <v>650000</v>
      </c>
      <c r="G1295" s="146" t="e">
        <f>+VLOOKUP(B1295,PRESUPUESTO!$A$1:$M$626,12,FALSE)</f>
        <v>#N/A</v>
      </c>
    </row>
    <row r="1296" spans="1:7" ht="15.6" hidden="1" thickTop="1" thickBot="1" x14ac:dyDescent="0.35">
      <c r="A1296" s="171">
        <v>1264</v>
      </c>
      <c r="B1296" s="168" t="s">
        <v>2169</v>
      </c>
      <c r="C1296" s="123" t="s">
        <v>1240</v>
      </c>
      <c r="D1296" s="123">
        <v>1</v>
      </c>
      <c r="E1296" s="144">
        <v>124317</v>
      </c>
      <c r="F1296" s="145">
        <v>80806.05</v>
      </c>
      <c r="G1296" s="146" t="e">
        <f>+VLOOKUP(B1296,PRESUPUESTO!$A$1:$M$626,12,FALSE)</f>
        <v>#N/A</v>
      </c>
    </row>
    <row r="1297" spans="1:7" ht="15.45" hidden="1" customHeight="1" thickTop="1" thickBot="1" x14ac:dyDescent="0.35">
      <c r="A1297" s="175" t="s">
        <v>2170</v>
      </c>
      <c r="B1297" s="176"/>
      <c r="C1297" s="78"/>
      <c r="D1297" s="78"/>
      <c r="E1297" s="144"/>
      <c r="F1297" s="145"/>
      <c r="G1297" s="146" t="e">
        <f>+VLOOKUP(B1297,PRESUPUESTO!$A$1:$M$626,12,FALSE)</f>
        <v>#N/A</v>
      </c>
    </row>
    <row r="1298" spans="1:7" ht="15.6" hidden="1" thickTop="1" thickBot="1" x14ac:dyDescent="0.35">
      <c r="A1298" s="171">
        <v>1265</v>
      </c>
      <c r="B1298" s="168" t="s">
        <v>2171</v>
      </c>
      <c r="C1298" s="123" t="s">
        <v>1240</v>
      </c>
      <c r="D1298" s="123">
        <v>1</v>
      </c>
      <c r="E1298" s="144">
        <v>1096218</v>
      </c>
      <c r="F1298" s="145">
        <v>712541.7</v>
      </c>
      <c r="G1298" s="146" t="e">
        <f>+VLOOKUP(B1298,PRESUPUESTO!$A$1:$M$626,12,FALSE)</f>
        <v>#N/A</v>
      </c>
    </row>
    <row r="1299" spans="1:7" ht="15.6" hidden="1" thickTop="1" thickBot="1" x14ac:dyDescent="0.35">
      <c r="A1299" s="171">
        <v>1266</v>
      </c>
      <c r="B1299" s="168" t="s">
        <v>2172</v>
      </c>
      <c r="C1299" s="123" t="s">
        <v>1240</v>
      </c>
      <c r="D1299" s="123">
        <v>1</v>
      </c>
      <c r="E1299" s="144">
        <v>1136916</v>
      </c>
      <c r="F1299" s="145">
        <v>738995.4</v>
      </c>
      <c r="G1299" s="146" t="e">
        <f>+VLOOKUP(B1299,PRESUPUESTO!$A$1:$M$626,12,FALSE)</f>
        <v>#N/A</v>
      </c>
    </row>
    <row r="1300" spans="1:7" ht="15.6" hidden="1" thickTop="1" thickBot="1" x14ac:dyDescent="0.35">
      <c r="A1300" s="171">
        <v>1267</v>
      </c>
      <c r="B1300" s="168" t="s">
        <v>2173</v>
      </c>
      <c r="C1300" s="123" t="s">
        <v>1240</v>
      </c>
      <c r="D1300" s="123">
        <v>1</v>
      </c>
      <c r="E1300" s="144">
        <v>154931</v>
      </c>
      <c r="F1300" s="145">
        <v>100705.15</v>
      </c>
      <c r="G1300" s="146" t="e">
        <f>+VLOOKUP(B1300,PRESUPUESTO!$A$1:$M$626,12,FALSE)</f>
        <v>#N/A</v>
      </c>
    </row>
    <row r="1301" spans="1:7" ht="15.6" hidden="1" thickTop="1" thickBot="1" x14ac:dyDescent="0.35">
      <c r="A1301" s="171">
        <v>1268</v>
      </c>
      <c r="B1301" s="168" t="s">
        <v>2174</v>
      </c>
      <c r="C1301" s="123" t="s">
        <v>1240</v>
      </c>
      <c r="D1301" s="123">
        <v>1</v>
      </c>
      <c r="E1301" s="144">
        <v>354315</v>
      </c>
      <c r="F1301" s="145">
        <v>230304.75</v>
      </c>
      <c r="G1301" s="146" t="e">
        <f>+VLOOKUP(B1301,PRESUPUESTO!$A$1:$M$626,12,FALSE)</f>
        <v>#N/A</v>
      </c>
    </row>
    <row r="1302" spans="1:7" ht="15.6" hidden="1" thickTop="1" thickBot="1" x14ac:dyDescent="0.35">
      <c r="A1302" s="171">
        <v>1269</v>
      </c>
      <c r="B1302" s="168" t="s">
        <v>2175</v>
      </c>
      <c r="C1302" s="123" t="s">
        <v>1240</v>
      </c>
      <c r="D1302" s="123">
        <v>1</v>
      </c>
      <c r="E1302" s="144">
        <v>484218</v>
      </c>
      <c r="F1302" s="145">
        <v>314741.7</v>
      </c>
      <c r="G1302" s="146" t="e">
        <f>+VLOOKUP(B1302,PRESUPUESTO!$A$1:$M$626,12,FALSE)</f>
        <v>#N/A</v>
      </c>
    </row>
    <row r="1303" spans="1:7" ht="15.6" hidden="1" thickTop="1" thickBot="1" x14ac:dyDescent="0.35">
      <c r="A1303" s="171">
        <v>1270</v>
      </c>
      <c r="B1303" s="168" t="s">
        <v>2176</v>
      </c>
      <c r="C1303" s="123" t="s">
        <v>1240</v>
      </c>
      <c r="D1303" s="123">
        <v>1</v>
      </c>
      <c r="E1303" s="144">
        <v>566928</v>
      </c>
      <c r="F1303" s="145">
        <v>368503.2</v>
      </c>
      <c r="G1303" s="146" t="e">
        <f>+VLOOKUP(B1303,PRESUPUESTO!$A$1:$M$626,12,FALSE)</f>
        <v>#N/A</v>
      </c>
    </row>
    <row r="1304" spans="1:7" ht="15.6" hidden="1" thickTop="1" thickBot="1" x14ac:dyDescent="0.35">
      <c r="A1304" s="171">
        <v>1271</v>
      </c>
      <c r="B1304" s="168" t="s">
        <v>2177</v>
      </c>
      <c r="C1304" s="123" t="s">
        <v>1240</v>
      </c>
      <c r="D1304" s="123">
        <v>1</v>
      </c>
      <c r="E1304" s="144">
        <v>245621</v>
      </c>
      <c r="F1304" s="145">
        <v>159653.65000000002</v>
      </c>
      <c r="G1304" s="146" t="e">
        <f>+VLOOKUP(B1304,PRESUPUESTO!$A$1:$M$626,12,FALSE)</f>
        <v>#N/A</v>
      </c>
    </row>
    <row r="1305" spans="1:7" ht="15.6" hidden="1" thickTop="1" thickBot="1" x14ac:dyDescent="0.35">
      <c r="A1305" s="171">
        <v>1272</v>
      </c>
      <c r="B1305" s="168" t="s">
        <v>2178</v>
      </c>
      <c r="C1305" s="123" t="s">
        <v>1240</v>
      </c>
      <c r="D1305" s="123">
        <v>1</v>
      </c>
      <c r="E1305" s="144">
        <v>1203491</v>
      </c>
      <c r="F1305" s="145">
        <v>782269.15</v>
      </c>
      <c r="G1305" s="146" t="e">
        <f>+VLOOKUP(B1305,PRESUPUESTO!$A$1:$M$626,12,FALSE)</f>
        <v>#N/A</v>
      </c>
    </row>
    <row r="1306" spans="1:7" ht="15.45" hidden="1" customHeight="1" thickTop="1" thickBot="1" x14ac:dyDescent="0.35">
      <c r="A1306" s="175" t="s">
        <v>2179</v>
      </c>
      <c r="B1306" s="176"/>
      <c r="C1306" s="78"/>
      <c r="D1306" s="78"/>
      <c r="E1306" s="144"/>
      <c r="F1306" s="145"/>
      <c r="G1306" s="146" t="e">
        <f>+VLOOKUP(B1306,PRESUPUESTO!$A$1:$M$626,12,FALSE)</f>
        <v>#N/A</v>
      </c>
    </row>
    <row r="1307" spans="1:7" ht="15.6" hidden="1" thickTop="1" thickBot="1" x14ac:dyDescent="0.35">
      <c r="A1307" s="171">
        <v>1273</v>
      </c>
      <c r="B1307" s="168" t="s">
        <v>2180</v>
      </c>
      <c r="C1307" s="123" t="s">
        <v>1240</v>
      </c>
      <c r="D1307" s="123">
        <v>1</v>
      </c>
      <c r="E1307" s="144">
        <v>320133</v>
      </c>
      <c r="F1307" s="145">
        <v>208086.45</v>
      </c>
      <c r="G1307" s="146" t="e">
        <f>+VLOOKUP(B1307,PRESUPUESTO!$A$1:$M$626,12,FALSE)</f>
        <v>#N/A</v>
      </c>
    </row>
    <row r="1308" spans="1:7" ht="15.6" hidden="1" thickTop="1" thickBot="1" x14ac:dyDescent="0.35">
      <c r="A1308" s="171">
        <v>1274</v>
      </c>
      <c r="B1308" s="168" t="s">
        <v>2171</v>
      </c>
      <c r="C1308" s="123" t="s">
        <v>1240</v>
      </c>
      <c r="D1308" s="123">
        <v>1</v>
      </c>
      <c r="E1308" s="144">
        <v>358381</v>
      </c>
      <c r="F1308" s="145">
        <v>232947.65000000002</v>
      </c>
      <c r="G1308" s="146" t="e">
        <f>+VLOOKUP(B1308,PRESUPUESTO!$A$1:$M$626,12,FALSE)</f>
        <v>#N/A</v>
      </c>
    </row>
    <row r="1309" spans="1:7" ht="15.6" hidden="1" thickTop="1" thickBot="1" x14ac:dyDescent="0.35">
      <c r="A1309" s="171">
        <v>1275</v>
      </c>
      <c r="B1309" s="168" t="s">
        <v>2181</v>
      </c>
      <c r="C1309" s="123" t="s">
        <v>1240</v>
      </c>
      <c r="D1309" s="123">
        <v>1</v>
      </c>
      <c r="E1309" s="144">
        <v>72649</v>
      </c>
      <c r="F1309" s="145">
        <v>47221.850000000006</v>
      </c>
      <c r="G1309" s="146" t="e">
        <f>+VLOOKUP(B1309,PRESUPUESTO!$A$1:$M$626,12,FALSE)</f>
        <v>#N/A</v>
      </c>
    </row>
    <row r="1310" spans="1:7" ht="15.6" hidden="1" thickTop="1" thickBot="1" x14ac:dyDescent="0.35">
      <c r="A1310" s="171">
        <v>1276</v>
      </c>
      <c r="B1310" s="168" t="s">
        <v>2138</v>
      </c>
      <c r="C1310" s="123" t="s">
        <v>1240</v>
      </c>
      <c r="D1310" s="123">
        <v>1</v>
      </c>
      <c r="E1310" s="144">
        <v>110077</v>
      </c>
      <c r="F1310" s="145">
        <v>71550.05</v>
      </c>
      <c r="G1310" s="146" t="e">
        <f>+VLOOKUP(B1310,PRESUPUESTO!$A$1:$M$626,12,FALSE)</f>
        <v>#N/A</v>
      </c>
    </row>
    <row r="1311" spans="1:7" ht="15.6" hidden="1" thickTop="1" thickBot="1" x14ac:dyDescent="0.35">
      <c r="A1311" s="171">
        <v>1277</v>
      </c>
      <c r="B1311" s="168" t="s">
        <v>2182</v>
      </c>
      <c r="C1311" s="123" t="s">
        <v>1240</v>
      </c>
      <c r="D1311" s="123">
        <v>1</v>
      </c>
      <c r="E1311" s="144">
        <v>144165</v>
      </c>
      <c r="F1311" s="145">
        <v>93707.25</v>
      </c>
      <c r="G1311" s="146" t="e">
        <f>+VLOOKUP(B1311,PRESUPUESTO!$A$1:$M$626,12,FALSE)</f>
        <v>#N/A</v>
      </c>
    </row>
    <row r="1312" spans="1:7" ht="15.6" hidden="1" thickTop="1" thickBot="1" x14ac:dyDescent="0.35">
      <c r="A1312" s="171">
        <v>1278</v>
      </c>
      <c r="B1312" s="168" t="s">
        <v>2183</v>
      </c>
      <c r="C1312" s="123" t="s">
        <v>1240</v>
      </c>
      <c r="D1312" s="123">
        <v>1</v>
      </c>
      <c r="E1312" s="144">
        <v>337306</v>
      </c>
      <c r="F1312" s="145">
        <v>219248.90000000002</v>
      </c>
      <c r="G1312" s="146" t="e">
        <f>+VLOOKUP(B1312,PRESUPUESTO!$A$1:$M$626,12,FALSE)</f>
        <v>#N/A</v>
      </c>
    </row>
    <row r="1313" spans="1:7" ht="15.6" hidden="1" thickTop="1" thickBot="1" x14ac:dyDescent="0.35">
      <c r="A1313" s="171">
        <v>1279</v>
      </c>
      <c r="B1313" s="168" t="s">
        <v>2184</v>
      </c>
      <c r="C1313" s="123" t="s">
        <v>1240</v>
      </c>
      <c r="D1313" s="123">
        <v>1</v>
      </c>
      <c r="E1313" s="144">
        <v>526731</v>
      </c>
      <c r="F1313" s="145">
        <v>342375.15</v>
      </c>
      <c r="G1313" s="146" t="e">
        <f>+VLOOKUP(B1313,PRESUPUESTO!$A$1:$M$626,12,FALSE)</f>
        <v>#N/A</v>
      </c>
    </row>
    <row r="1314" spans="1:7" ht="15.45" hidden="1" customHeight="1" thickTop="1" thickBot="1" x14ac:dyDescent="0.35">
      <c r="A1314" s="175" t="s">
        <v>2185</v>
      </c>
      <c r="B1314" s="176"/>
      <c r="C1314" s="78"/>
      <c r="D1314" s="78"/>
      <c r="E1314" s="144"/>
      <c r="F1314" s="145"/>
      <c r="G1314" s="146" t="e">
        <f>+VLOOKUP(B1314,PRESUPUESTO!$A$1:$M$626,12,FALSE)</f>
        <v>#N/A</v>
      </c>
    </row>
    <row r="1315" spans="1:7" ht="15.6" hidden="1" thickTop="1" thickBot="1" x14ac:dyDescent="0.35">
      <c r="A1315" s="171">
        <v>1280</v>
      </c>
      <c r="B1315" s="168" t="s">
        <v>2186</v>
      </c>
      <c r="C1315" s="123" t="s">
        <v>1240</v>
      </c>
      <c r="D1315" s="123">
        <v>1</v>
      </c>
      <c r="E1315" s="144">
        <v>277910</v>
      </c>
      <c r="F1315" s="145">
        <v>180641.5</v>
      </c>
      <c r="G1315" s="146" t="e">
        <f>+VLOOKUP(B1315,PRESUPUESTO!$A$1:$M$626,12,FALSE)</f>
        <v>#N/A</v>
      </c>
    </row>
    <row r="1316" spans="1:7" ht="15.6" hidden="1" thickTop="1" thickBot="1" x14ac:dyDescent="0.35">
      <c r="A1316" s="171">
        <v>1281</v>
      </c>
      <c r="B1316" s="168" t="s">
        <v>2187</v>
      </c>
      <c r="C1316" s="123" t="s">
        <v>1240</v>
      </c>
      <c r="D1316" s="123">
        <v>1</v>
      </c>
      <c r="E1316" s="144">
        <v>97107</v>
      </c>
      <c r="F1316" s="145">
        <v>63119.55</v>
      </c>
      <c r="G1316" s="146" t="e">
        <f>+VLOOKUP(B1316,PRESUPUESTO!$A$1:$M$626,12,FALSE)</f>
        <v>#N/A</v>
      </c>
    </row>
    <row r="1317" spans="1:7" ht="15.6" hidden="1" thickTop="1" thickBot="1" x14ac:dyDescent="0.35">
      <c r="A1317" s="171">
        <v>1282</v>
      </c>
      <c r="B1317" s="168" t="s">
        <v>2188</v>
      </c>
      <c r="C1317" s="123" t="s">
        <v>1240</v>
      </c>
      <c r="D1317" s="123">
        <v>1</v>
      </c>
      <c r="E1317" s="144">
        <v>80368</v>
      </c>
      <c r="F1317" s="145">
        <v>52239.199999999997</v>
      </c>
      <c r="G1317" s="146" t="e">
        <f>+VLOOKUP(B1317,PRESUPUESTO!$A$1:$M$626,12,FALSE)</f>
        <v>#N/A</v>
      </c>
    </row>
    <row r="1318" spans="1:7" ht="15.6" hidden="1" thickTop="1" thickBot="1" x14ac:dyDescent="0.35">
      <c r="A1318" s="171">
        <v>1283</v>
      </c>
      <c r="B1318" s="168" t="s">
        <v>2189</v>
      </c>
      <c r="C1318" s="123" t="s">
        <v>1240</v>
      </c>
      <c r="D1318" s="123">
        <v>1</v>
      </c>
      <c r="E1318" s="144">
        <v>533212</v>
      </c>
      <c r="F1318" s="145">
        <v>346587.80000000005</v>
      </c>
      <c r="G1318" s="146" t="e">
        <f>+VLOOKUP(B1318,PRESUPUESTO!$A$1:$M$626,12,FALSE)</f>
        <v>#N/A</v>
      </c>
    </row>
    <row r="1319" spans="1:7" ht="15.6" hidden="1" thickTop="1" thickBot="1" x14ac:dyDescent="0.35">
      <c r="A1319" s="171">
        <v>1284</v>
      </c>
      <c r="B1319" s="168" t="s">
        <v>2190</v>
      </c>
      <c r="C1319" s="123" t="s">
        <v>1240</v>
      </c>
      <c r="D1319" s="123">
        <v>1</v>
      </c>
      <c r="E1319" s="144">
        <v>344595</v>
      </c>
      <c r="F1319" s="145">
        <v>223986.75</v>
      </c>
      <c r="G1319" s="146" t="e">
        <f>+VLOOKUP(B1319,PRESUPUESTO!$A$1:$M$626,12,FALSE)</f>
        <v>#N/A</v>
      </c>
    </row>
    <row r="1320" spans="1:7" ht="15.6" hidden="1" thickTop="1" thickBot="1" x14ac:dyDescent="0.35">
      <c r="A1320" s="171">
        <v>1285</v>
      </c>
      <c r="B1320" s="168" t="s">
        <v>2191</v>
      </c>
      <c r="C1320" s="123" t="s">
        <v>1240</v>
      </c>
      <c r="D1320" s="123">
        <v>1</v>
      </c>
      <c r="E1320" s="144">
        <v>460986</v>
      </c>
      <c r="F1320" s="145">
        <v>299640.90000000002</v>
      </c>
      <c r="G1320" s="146" t="e">
        <f>+VLOOKUP(B1320,PRESUPUESTO!$A$1:$M$626,12,FALSE)</f>
        <v>#N/A</v>
      </c>
    </row>
    <row r="1321" spans="1:7" ht="15.45" hidden="1" customHeight="1" thickTop="1" thickBot="1" x14ac:dyDescent="0.35">
      <c r="A1321" s="175" t="s">
        <v>2192</v>
      </c>
      <c r="B1321" s="176"/>
      <c r="C1321" s="78"/>
      <c r="D1321" s="78"/>
      <c r="E1321" s="144"/>
      <c r="F1321" s="145"/>
      <c r="G1321" s="146" t="e">
        <f>+VLOOKUP(B1321,PRESUPUESTO!$A$1:$M$626,12,FALSE)</f>
        <v>#N/A</v>
      </c>
    </row>
    <row r="1322" spans="1:7" ht="15.6" hidden="1" thickTop="1" thickBot="1" x14ac:dyDescent="0.35">
      <c r="A1322" s="171">
        <v>1286</v>
      </c>
      <c r="B1322" s="168" t="s">
        <v>2193</v>
      </c>
      <c r="C1322" s="123" t="s">
        <v>1240</v>
      </c>
      <c r="D1322" s="123">
        <v>1</v>
      </c>
      <c r="E1322" s="144">
        <v>122548</v>
      </c>
      <c r="F1322" s="145">
        <v>79656.200000000012</v>
      </c>
      <c r="G1322" s="146" t="e">
        <f>+VLOOKUP(B1322,PRESUPUESTO!$A$1:$M$626,12,FALSE)</f>
        <v>#N/A</v>
      </c>
    </row>
    <row r="1323" spans="1:7" ht="15.6" hidden="1" thickTop="1" thickBot="1" x14ac:dyDescent="0.35">
      <c r="A1323" s="171">
        <v>1287</v>
      </c>
      <c r="B1323" s="168" t="s">
        <v>2194</v>
      </c>
      <c r="C1323" s="123" t="s">
        <v>1240</v>
      </c>
      <c r="D1323" s="123">
        <v>1</v>
      </c>
      <c r="E1323" s="144">
        <v>199371</v>
      </c>
      <c r="F1323" s="145">
        <v>129591.15000000001</v>
      </c>
      <c r="G1323" s="146" t="e">
        <f>+VLOOKUP(B1323,PRESUPUESTO!$A$1:$M$626,12,FALSE)</f>
        <v>#N/A</v>
      </c>
    </row>
    <row r="1324" spans="1:7" ht="15.6" hidden="1" thickTop="1" thickBot="1" x14ac:dyDescent="0.35">
      <c r="A1324" s="171">
        <v>1288</v>
      </c>
      <c r="B1324" s="168" t="s">
        <v>2195</v>
      </c>
      <c r="C1324" s="123" t="s">
        <v>1240</v>
      </c>
      <c r="D1324" s="123">
        <v>1</v>
      </c>
      <c r="E1324" s="144">
        <v>165816</v>
      </c>
      <c r="F1324" s="145">
        <v>107780.4</v>
      </c>
      <c r="G1324" s="146" t="e">
        <f>+VLOOKUP(B1324,PRESUPUESTO!$A$1:$M$626,12,FALSE)</f>
        <v>#N/A</v>
      </c>
    </row>
    <row r="1325" spans="1:7" ht="15.6" hidden="1" thickTop="1" thickBot="1" x14ac:dyDescent="0.35">
      <c r="A1325" s="171">
        <v>1289</v>
      </c>
      <c r="B1325" s="168" t="s">
        <v>2196</v>
      </c>
      <c r="C1325" s="123" t="s">
        <v>1240</v>
      </c>
      <c r="D1325" s="123">
        <v>1</v>
      </c>
      <c r="E1325" s="144">
        <v>160701</v>
      </c>
      <c r="F1325" s="145">
        <v>104455.65</v>
      </c>
      <c r="G1325" s="146" t="e">
        <f>+VLOOKUP(B1325,PRESUPUESTO!$A$1:$M$626,12,FALSE)</f>
        <v>#N/A</v>
      </c>
    </row>
    <row r="1326" spans="1:7" ht="15.6" hidden="1" thickTop="1" thickBot="1" x14ac:dyDescent="0.35">
      <c r="A1326" s="171">
        <v>1290</v>
      </c>
      <c r="B1326" s="168" t="s">
        <v>2197</v>
      </c>
      <c r="C1326" s="123" t="s">
        <v>1240</v>
      </c>
      <c r="D1326" s="123">
        <v>1</v>
      </c>
      <c r="E1326" s="144">
        <v>328526</v>
      </c>
      <c r="F1326" s="145">
        <v>213541.90000000002</v>
      </c>
      <c r="G1326" s="146" t="e">
        <f>+VLOOKUP(B1326,PRESUPUESTO!$A$1:$M$626,12,FALSE)</f>
        <v>#N/A</v>
      </c>
    </row>
    <row r="1327" spans="1:7" ht="15.6" hidden="1" thickTop="1" thickBot="1" x14ac:dyDescent="0.35">
      <c r="A1327" s="171">
        <v>1291</v>
      </c>
      <c r="B1327" s="168" t="s">
        <v>2198</v>
      </c>
      <c r="C1327" s="123" t="s">
        <v>1240</v>
      </c>
      <c r="D1327" s="123">
        <v>1</v>
      </c>
      <c r="E1327" s="144">
        <v>169049</v>
      </c>
      <c r="F1327" s="145">
        <v>109881.85</v>
      </c>
      <c r="G1327" s="146" t="e">
        <f>+VLOOKUP(B1327,PRESUPUESTO!$A$1:$M$626,12,FALSE)</f>
        <v>#N/A</v>
      </c>
    </row>
    <row r="1328" spans="1:7" ht="15.45" hidden="1" customHeight="1" thickTop="1" thickBot="1" x14ac:dyDescent="0.35">
      <c r="A1328" s="175" t="s">
        <v>2199</v>
      </c>
      <c r="B1328" s="176"/>
      <c r="C1328" s="78"/>
      <c r="D1328" s="78"/>
      <c r="E1328" s="144"/>
      <c r="F1328" s="145"/>
      <c r="G1328" s="146" t="e">
        <f>+VLOOKUP(B1328,PRESUPUESTO!$A$1:$M$626,12,FALSE)</f>
        <v>#N/A</v>
      </c>
    </row>
    <row r="1329" spans="1:7" ht="15.6" hidden="1" thickTop="1" thickBot="1" x14ac:dyDescent="0.35">
      <c r="A1329" s="171">
        <v>1292</v>
      </c>
      <c r="B1329" s="168" t="s">
        <v>2200</v>
      </c>
      <c r="C1329" s="123" t="s">
        <v>1240</v>
      </c>
      <c r="D1329" s="123">
        <v>1</v>
      </c>
      <c r="E1329" s="144">
        <v>123109</v>
      </c>
      <c r="F1329" s="145">
        <v>80020.850000000006</v>
      </c>
      <c r="G1329" s="146" t="e">
        <f>+VLOOKUP(B1329,PRESUPUESTO!$A$1:$M$626,12,FALSE)</f>
        <v>#N/A</v>
      </c>
    </row>
    <row r="1330" spans="1:7" ht="15.6" hidden="1" thickTop="1" thickBot="1" x14ac:dyDescent="0.35">
      <c r="A1330" s="171">
        <v>1293</v>
      </c>
      <c r="B1330" s="168" t="s">
        <v>2201</v>
      </c>
      <c r="C1330" s="123" t="s">
        <v>1240</v>
      </c>
      <c r="D1330" s="123">
        <v>1</v>
      </c>
      <c r="E1330" s="144">
        <v>196768</v>
      </c>
      <c r="F1330" s="145">
        <v>127899.20000000001</v>
      </c>
      <c r="G1330" s="146" t="e">
        <f>+VLOOKUP(B1330,PRESUPUESTO!$A$1:$M$626,12,FALSE)</f>
        <v>#N/A</v>
      </c>
    </row>
    <row r="1331" spans="1:7" ht="15.6" hidden="1" thickTop="1" thickBot="1" x14ac:dyDescent="0.35">
      <c r="A1331" s="171">
        <v>1294</v>
      </c>
      <c r="B1331" s="168" t="s">
        <v>2202</v>
      </c>
      <c r="C1331" s="123" t="s">
        <v>1240</v>
      </c>
      <c r="D1331" s="123">
        <v>1</v>
      </c>
      <c r="E1331" s="144">
        <v>166555</v>
      </c>
      <c r="F1331" s="145">
        <v>108260.75</v>
      </c>
      <c r="G1331" s="146" t="e">
        <f>+VLOOKUP(B1331,PRESUPUESTO!$A$1:$M$626,12,FALSE)</f>
        <v>#N/A</v>
      </c>
    </row>
    <row r="1332" spans="1:7" ht="15.6" hidden="1" thickTop="1" thickBot="1" x14ac:dyDescent="0.35">
      <c r="A1332" s="171">
        <v>1295</v>
      </c>
      <c r="B1332" s="168" t="s">
        <v>2203</v>
      </c>
      <c r="C1332" s="123" t="s">
        <v>1240</v>
      </c>
      <c r="D1332" s="123">
        <v>1</v>
      </c>
      <c r="E1332" s="144">
        <v>160828</v>
      </c>
      <c r="F1332" s="145">
        <v>104538.20000000001</v>
      </c>
      <c r="G1332" s="146" t="e">
        <f>+VLOOKUP(B1332,PRESUPUESTO!$A$1:$M$626,12,FALSE)</f>
        <v>#N/A</v>
      </c>
    </row>
    <row r="1333" spans="1:7" ht="15.6" hidden="1" thickTop="1" thickBot="1" x14ac:dyDescent="0.35">
      <c r="A1333" s="171">
        <v>1296</v>
      </c>
      <c r="B1333" s="168" t="s">
        <v>2204</v>
      </c>
      <c r="C1333" s="123" t="s">
        <v>1240</v>
      </c>
      <c r="D1333" s="123">
        <v>1</v>
      </c>
      <c r="E1333" s="144">
        <v>339036</v>
      </c>
      <c r="F1333" s="145">
        <v>220373.40000000002</v>
      </c>
      <c r="G1333" s="146" t="e">
        <f>+VLOOKUP(B1333,PRESUPUESTO!$A$1:$M$626,12,FALSE)</f>
        <v>#N/A</v>
      </c>
    </row>
    <row r="1334" spans="1:7" ht="15.45" hidden="1" customHeight="1" thickTop="1" thickBot="1" x14ac:dyDescent="0.35">
      <c r="A1334" s="175" t="s">
        <v>2205</v>
      </c>
      <c r="B1334" s="176"/>
      <c r="C1334" s="78"/>
      <c r="D1334" s="78"/>
      <c r="E1334" s="144"/>
      <c r="F1334" s="145"/>
      <c r="G1334" s="146" t="e">
        <f>+VLOOKUP(B1334,PRESUPUESTO!$A$1:$M$626,12,FALSE)</f>
        <v>#N/A</v>
      </c>
    </row>
    <row r="1335" spans="1:7" ht="15.6" hidden="1" thickTop="1" thickBot="1" x14ac:dyDescent="0.35">
      <c r="A1335" s="171">
        <v>1297</v>
      </c>
      <c r="B1335" s="168" t="s">
        <v>2206</v>
      </c>
      <c r="C1335" s="123" t="s">
        <v>1240</v>
      </c>
      <c r="D1335" s="123">
        <v>1</v>
      </c>
      <c r="E1335" s="144">
        <v>123073</v>
      </c>
      <c r="F1335" s="145">
        <v>79997.450000000012</v>
      </c>
      <c r="G1335" s="146" t="e">
        <f>+VLOOKUP(B1335,PRESUPUESTO!$A$1:$M$626,12,FALSE)</f>
        <v>#N/A</v>
      </c>
    </row>
    <row r="1336" spans="1:7" ht="15.6" hidden="1" thickTop="1" thickBot="1" x14ac:dyDescent="0.35">
      <c r="A1336" s="171">
        <v>1298</v>
      </c>
      <c r="B1336" s="168" t="s">
        <v>2207</v>
      </c>
      <c r="C1336" s="123" t="s">
        <v>1240</v>
      </c>
      <c r="D1336" s="123">
        <v>1</v>
      </c>
      <c r="E1336" s="144">
        <v>205049</v>
      </c>
      <c r="F1336" s="145">
        <v>133281.85</v>
      </c>
      <c r="G1336" s="146" t="e">
        <f>+VLOOKUP(B1336,PRESUPUESTO!$A$1:$M$626,12,FALSE)</f>
        <v>#N/A</v>
      </c>
    </row>
    <row r="1337" spans="1:7" ht="15.6" hidden="1" thickTop="1" thickBot="1" x14ac:dyDescent="0.35">
      <c r="A1337" s="171">
        <v>1299</v>
      </c>
      <c r="B1337" s="168" t="s">
        <v>2208</v>
      </c>
      <c r="C1337" s="123" t="s">
        <v>1240</v>
      </c>
      <c r="D1337" s="123">
        <v>1</v>
      </c>
      <c r="E1337" s="144">
        <v>168103</v>
      </c>
      <c r="F1337" s="145">
        <v>109266.95000000001</v>
      </c>
      <c r="G1337" s="146" t="e">
        <f>+VLOOKUP(B1337,PRESUPUESTO!$A$1:$M$626,12,FALSE)</f>
        <v>#N/A</v>
      </c>
    </row>
    <row r="1338" spans="1:7" ht="15.6" hidden="1" thickTop="1" thickBot="1" x14ac:dyDescent="0.35">
      <c r="A1338" s="171">
        <v>1300</v>
      </c>
      <c r="B1338" s="168" t="s">
        <v>2209</v>
      </c>
      <c r="C1338" s="123" t="s">
        <v>1240</v>
      </c>
      <c r="D1338" s="123">
        <v>1</v>
      </c>
      <c r="E1338" s="144">
        <v>163215</v>
      </c>
      <c r="F1338" s="145">
        <v>106089.75</v>
      </c>
      <c r="G1338" s="146" t="e">
        <f>+VLOOKUP(B1338,PRESUPUESTO!$A$1:$M$626,12,FALSE)</f>
        <v>#N/A</v>
      </c>
    </row>
    <row r="1339" spans="1:7" ht="15.6" hidden="1" thickTop="1" thickBot="1" x14ac:dyDescent="0.35">
      <c r="A1339" s="171">
        <v>1301</v>
      </c>
      <c r="B1339" s="168" t="s">
        <v>2210</v>
      </c>
      <c r="C1339" s="123" t="s">
        <v>1240</v>
      </c>
      <c r="D1339" s="123">
        <v>1</v>
      </c>
      <c r="E1339" s="144">
        <v>328296</v>
      </c>
      <c r="F1339" s="145">
        <v>213392.40000000002</v>
      </c>
      <c r="G1339" s="146" t="e">
        <f>+VLOOKUP(B1339,PRESUPUESTO!$A$1:$M$626,12,FALSE)</f>
        <v>#N/A</v>
      </c>
    </row>
    <row r="1340" spans="1:7" ht="15.6" hidden="1" thickTop="1" thickBot="1" x14ac:dyDescent="0.35">
      <c r="A1340" s="171">
        <v>1302</v>
      </c>
      <c r="B1340" s="168" t="s">
        <v>2211</v>
      </c>
      <c r="C1340" s="123" t="s">
        <v>1240</v>
      </c>
      <c r="D1340" s="123">
        <v>1</v>
      </c>
      <c r="E1340" s="144">
        <v>167063</v>
      </c>
      <c r="F1340" s="145">
        <v>108590.95000000001</v>
      </c>
      <c r="G1340" s="146" t="e">
        <f>+VLOOKUP(B1340,PRESUPUESTO!$A$1:$M$626,12,FALSE)</f>
        <v>#N/A</v>
      </c>
    </row>
    <row r="1341" spans="1:7" ht="15.45" hidden="1" customHeight="1" thickTop="1" thickBot="1" x14ac:dyDescent="0.35">
      <c r="A1341" s="175" t="s">
        <v>2212</v>
      </c>
      <c r="B1341" s="176"/>
      <c r="C1341" s="78"/>
      <c r="D1341" s="78"/>
      <c r="E1341" s="144"/>
      <c r="F1341" s="145"/>
      <c r="G1341" s="146" t="e">
        <f>+VLOOKUP(B1341,PRESUPUESTO!$A$1:$M$626,12,FALSE)</f>
        <v>#N/A</v>
      </c>
    </row>
    <row r="1342" spans="1:7" ht="15.6" hidden="1" thickTop="1" thickBot="1" x14ac:dyDescent="0.35">
      <c r="A1342" s="137" t="s">
        <v>335</v>
      </c>
      <c r="B1342" s="138" t="s">
        <v>45</v>
      </c>
      <c r="C1342" s="139" t="s">
        <v>344</v>
      </c>
      <c r="D1342" s="139" t="s">
        <v>337</v>
      </c>
      <c r="E1342" s="144"/>
      <c r="F1342" s="145"/>
      <c r="G1342" s="146" t="str">
        <f>+VLOOKUP(B1342,PRESUPUESTO!$A$1:$M$626,12,FALSE)</f>
        <v/>
      </c>
    </row>
    <row r="1343" spans="1:7" ht="15.6" hidden="1" thickTop="1" thickBot="1" x14ac:dyDescent="0.35">
      <c r="A1343" s="171">
        <v>1303</v>
      </c>
      <c r="B1343" s="168" t="s">
        <v>2213</v>
      </c>
      <c r="C1343" s="123" t="s">
        <v>1240</v>
      </c>
      <c r="D1343" s="123">
        <v>1</v>
      </c>
      <c r="E1343" s="144">
        <v>168766</v>
      </c>
      <c r="F1343" s="145">
        <v>109697.9</v>
      </c>
      <c r="G1343" s="146" t="e">
        <f>+VLOOKUP(B1343,PRESUPUESTO!$A$1:$M$626,12,FALSE)</f>
        <v>#N/A</v>
      </c>
    </row>
    <row r="1344" spans="1:7" ht="15.6" hidden="1" thickTop="1" thickBot="1" x14ac:dyDescent="0.35">
      <c r="A1344" s="171">
        <v>1304</v>
      </c>
      <c r="B1344" s="168" t="s">
        <v>2214</v>
      </c>
      <c r="C1344" s="123" t="s">
        <v>1240</v>
      </c>
      <c r="D1344" s="123">
        <v>1</v>
      </c>
      <c r="E1344" s="144">
        <v>57485</v>
      </c>
      <c r="F1344" s="145">
        <v>37365.25</v>
      </c>
      <c r="G1344" s="146" t="e">
        <f>+VLOOKUP(B1344,PRESUPUESTO!$A$1:$M$626,12,FALSE)</f>
        <v>#N/A</v>
      </c>
    </row>
    <row r="1345" spans="1:7" ht="15.6" hidden="1" thickTop="1" thickBot="1" x14ac:dyDescent="0.35">
      <c r="A1345" s="171">
        <v>1305</v>
      </c>
      <c r="B1345" s="168" t="s">
        <v>2215</v>
      </c>
      <c r="C1345" s="123" t="s">
        <v>1240</v>
      </c>
      <c r="D1345" s="123">
        <v>1</v>
      </c>
      <c r="E1345" s="144">
        <v>101008</v>
      </c>
      <c r="F1345" s="145">
        <v>65655.200000000012</v>
      </c>
      <c r="G1345" s="146" t="e">
        <f>+VLOOKUP(B1345,PRESUPUESTO!$A$1:$M$626,12,FALSE)</f>
        <v>#N/A</v>
      </c>
    </row>
    <row r="1346" spans="1:7" ht="15.6" hidden="1" thickTop="1" thickBot="1" x14ac:dyDescent="0.35">
      <c r="A1346" s="171">
        <v>1306</v>
      </c>
      <c r="B1346" s="168" t="s">
        <v>2216</v>
      </c>
      <c r="C1346" s="123" t="s">
        <v>1240</v>
      </c>
      <c r="D1346" s="123">
        <v>1</v>
      </c>
      <c r="E1346" s="144">
        <v>2181433</v>
      </c>
      <c r="F1346" s="145">
        <v>1417931.4500000002</v>
      </c>
      <c r="G1346" s="146" t="e">
        <f>+VLOOKUP(B1346,PRESUPUESTO!$A$1:$M$626,12,FALSE)</f>
        <v>#N/A</v>
      </c>
    </row>
    <row r="1347" spans="1:7" ht="15.6" hidden="1" thickTop="1" thickBot="1" x14ac:dyDescent="0.35">
      <c r="A1347" s="171">
        <v>1307</v>
      </c>
      <c r="B1347" s="168" t="s">
        <v>2217</v>
      </c>
      <c r="C1347" s="123" t="s">
        <v>1240</v>
      </c>
      <c r="D1347" s="123">
        <v>1</v>
      </c>
      <c r="E1347" s="144">
        <v>2187101</v>
      </c>
      <c r="F1347" s="145">
        <v>1421615.65</v>
      </c>
      <c r="G1347" s="146" t="e">
        <f>+VLOOKUP(B1347,PRESUPUESTO!$A$1:$M$626,12,FALSE)</f>
        <v>#N/A</v>
      </c>
    </row>
    <row r="1348" spans="1:7" ht="15.6" hidden="1" thickTop="1" thickBot="1" x14ac:dyDescent="0.35">
      <c r="A1348" s="171">
        <v>1308</v>
      </c>
      <c r="B1348" s="168" t="s">
        <v>2218</v>
      </c>
      <c r="C1348" s="123" t="s">
        <v>1240</v>
      </c>
      <c r="D1348" s="123">
        <v>1</v>
      </c>
      <c r="E1348" s="144">
        <v>3343731</v>
      </c>
      <c r="F1348" s="145">
        <v>2173425.1500000004</v>
      </c>
      <c r="G1348" s="146" t="e">
        <f>+VLOOKUP(B1348,PRESUPUESTO!$A$1:$M$626,12,FALSE)</f>
        <v>#N/A</v>
      </c>
    </row>
    <row r="1349" spans="1:7" ht="15.6" hidden="1" thickTop="1" thickBot="1" x14ac:dyDescent="0.35">
      <c r="A1349" s="171">
        <v>1309</v>
      </c>
      <c r="B1349" s="168" t="s">
        <v>2219</v>
      </c>
      <c r="C1349" s="123" t="s">
        <v>1240</v>
      </c>
      <c r="D1349" s="123">
        <v>1</v>
      </c>
      <c r="E1349" s="144">
        <v>2551388</v>
      </c>
      <c r="F1349" s="145">
        <v>1658402.2000000002</v>
      </c>
      <c r="G1349" s="146" t="e">
        <f>+VLOOKUP(B1349,PRESUPUESTO!$A$1:$M$626,12,FALSE)</f>
        <v>#N/A</v>
      </c>
    </row>
    <row r="1350" spans="1:7" ht="15.6" hidden="1" thickTop="1" thickBot="1" x14ac:dyDescent="0.35">
      <c r="A1350" s="171">
        <v>1310</v>
      </c>
      <c r="B1350" s="168" t="s">
        <v>2220</v>
      </c>
      <c r="C1350" s="123" t="s">
        <v>1240</v>
      </c>
      <c r="D1350" s="123">
        <v>1</v>
      </c>
      <c r="E1350" s="144">
        <v>6020749</v>
      </c>
      <c r="F1350" s="145">
        <v>3913486.85</v>
      </c>
      <c r="G1350" s="146" t="e">
        <f>+VLOOKUP(B1350,PRESUPUESTO!$A$1:$M$626,12,FALSE)</f>
        <v>#N/A</v>
      </c>
    </row>
    <row r="1351" spans="1:7" ht="15.6" hidden="1" thickTop="1" thickBot="1" x14ac:dyDescent="0.35">
      <c r="A1351" s="171">
        <v>1311</v>
      </c>
      <c r="B1351" s="168" t="s">
        <v>2221</v>
      </c>
      <c r="C1351" s="123" t="s">
        <v>1240</v>
      </c>
      <c r="D1351" s="123">
        <v>1</v>
      </c>
      <c r="E1351" s="144">
        <v>4775643</v>
      </c>
      <c r="F1351" s="145">
        <v>3104167.95</v>
      </c>
      <c r="G1351" s="146" t="e">
        <f>+VLOOKUP(B1351,PRESUPUESTO!$A$1:$M$626,12,FALSE)</f>
        <v>#N/A</v>
      </c>
    </row>
    <row r="1352" spans="1:7" ht="15.6" hidden="1" thickTop="1" thickBot="1" x14ac:dyDescent="0.35">
      <c r="A1352" s="171">
        <v>1312</v>
      </c>
      <c r="B1352" s="168" t="s">
        <v>2222</v>
      </c>
      <c r="C1352" s="123" t="s">
        <v>1240</v>
      </c>
      <c r="D1352" s="123">
        <v>1</v>
      </c>
      <c r="E1352" s="144">
        <v>5478044</v>
      </c>
      <c r="F1352" s="145">
        <v>3560728.6</v>
      </c>
      <c r="G1352" s="146" t="e">
        <f>+VLOOKUP(B1352,PRESUPUESTO!$A$1:$M$626,12,FALSE)</f>
        <v>#N/A</v>
      </c>
    </row>
    <row r="1353" spans="1:7" ht="15.6" hidden="1" thickTop="1" thickBot="1" x14ac:dyDescent="0.35">
      <c r="A1353" s="171">
        <v>1313</v>
      </c>
      <c r="B1353" s="168" t="s">
        <v>2223</v>
      </c>
      <c r="C1353" s="123" t="s">
        <v>1240</v>
      </c>
      <c r="D1353" s="123">
        <v>1</v>
      </c>
      <c r="E1353" s="144">
        <v>639639</v>
      </c>
      <c r="F1353" s="145">
        <v>415765.35</v>
      </c>
      <c r="G1353" s="146" t="e">
        <f>+VLOOKUP(B1353,PRESUPUESTO!$A$1:$M$626,12,FALSE)</f>
        <v>#N/A</v>
      </c>
    </row>
    <row r="1354" spans="1:7" ht="15.6" hidden="1" thickTop="1" thickBot="1" x14ac:dyDescent="0.35">
      <c r="A1354" s="171">
        <v>1314</v>
      </c>
      <c r="B1354" s="168" t="s">
        <v>2224</v>
      </c>
      <c r="C1354" s="123" t="s">
        <v>1240</v>
      </c>
      <c r="D1354" s="123">
        <v>1</v>
      </c>
      <c r="E1354" s="144">
        <v>831416</v>
      </c>
      <c r="F1354" s="145">
        <v>540420.4</v>
      </c>
      <c r="G1354" s="146" t="e">
        <f>+VLOOKUP(B1354,PRESUPUESTO!$A$1:$M$626,12,FALSE)</f>
        <v>#N/A</v>
      </c>
    </row>
    <row r="1355" spans="1:7" ht="15.6" hidden="1" thickTop="1" thickBot="1" x14ac:dyDescent="0.35">
      <c r="A1355" s="171">
        <v>1315</v>
      </c>
      <c r="B1355" s="168" t="s">
        <v>2225</v>
      </c>
      <c r="C1355" s="123" t="s">
        <v>1240</v>
      </c>
      <c r="D1355" s="123">
        <v>1</v>
      </c>
      <c r="E1355" s="144">
        <v>2531112</v>
      </c>
      <c r="F1355" s="145">
        <v>1645222.8</v>
      </c>
      <c r="G1355" s="146" t="e">
        <f>+VLOOKUP(B1355,PRESUPUESTO!$A$1:$M$626,12,FALSE)</f>
        <v>#N/A</v>
      </c>
    </row>
    <row r="1356" spans="1:7" ht="15.6" hidden="1" thickTop="1" thickBot="1" x14ac:dyDescent="0.35">
      <c r="A1356" s="171">
        <v>1316</v>
      </c>
      <c r="B1356" s="168" t="s">
        <v>2226</v>
      </c>
      <c r="C1356" s="123" t="s">
        <v>1240</v>
      </c>
      <c r="D1356" s="123">
        <v>1</v>
      </c>
      <c r="E1356" s="144">
        <v>3815835</v>
      </c>
      <c r="F1356" s="145">
        <v>2480292.75</v>
      </c>
      <c r="G1356" s="146" t="e">
        <f>+VLOOKUP(B1356,PRESUPUESTO!$A$1:$M$626,12,FALSE)</f>
        <v>#N/A</v>
      </c>
    </row>
    <row r="1357" spans="1:7" ht="15.6" hidden="1" thickTop="1" thickBot="1" x14ac:dyDescent="0.35">
      <c r="A1357" s="171">
        <v>1317</v>
      </c>
      <c r="B1357" s="168" t="s">
        <v>2227</v>
      </c>
      <c r="C1357" s="123" t="s">
        <v>1240</v>
      </c>
      <c r="D1357" s="123">
        <v>1</v>
      </c>
      <c r="E1357" s="144">
        <v>3833704</v>
      </c>
      <c r="F1357" s="145">
        <v>2491907.6</v>
      </c>
      <c r="G1357" s="146" t="e">
        <f>+VLOOKUP(B1357,PRESUPUESTO!$A$1:$M$626,12,FALSE)</f>
        <v>#N/A</v>
      </c>
    </row>
    <row r="1358" spans="1:7" ht="15.6" hidden="1" thickTop="1" thickBot="1" x14ac:dyDescent="0.35">
      <c r="A1358" s="171">
        <v>1318</v>
      </c>
      <c r="B1358" s="168" t="s">
        <v>2228</v>
      </c>
      <c r="C1358" s="123" t="s">
        <v>1240</v>
      </c>
      <c r="D1358" s="123">
        <v>1</v>
      </c>
      <c r="E1358" s="144">
        <v>4161827</v>
      </c>
      <c r="F1358" s="145">
        <v>2705187.55</v>
      </c>
      <c r="G1358" s="146" t="e">
        <f>+VLOOKUP(B1358,PRESUPUESTO!$A$1:$M$626,12,FALSE)</f>
        <v>#N/A</v>
      </c>
    </row>
    <row r="1359" spans="1:7" ht="15.6" hidden="1" thickTop="1" thickBot="1" x14ac:dyDescent="0.35">
      <c r="A1359" s="171">
        <v>1319</v>
      </c>
      <c r="B1359" s="168" t="s">
        <v>2229</v>
      </c>
      <c r="C1359" s="123" t="s">
        <v>1240</v>
      </c>
      <c r="D1359" s="123">
        <v>1</v>
      </c>
      <c r="E1359" s="144">
        <v>58316</v>
      </c>
      <c r="F1359" s="145">
        <v>37905.4</v>
      </c>
      <c r="G1359" s="146" t="e">
        <f>+VLOOKUP(B1359,PRESUPUESTO!$A$1:$M$626,12,FALSE)</f>
        <v>#N/A</v>
      </c>
    </row>
    <row r="1360" spans="1:7" ht="15.6" hidden="1" thickTop="1" thickBot="1" x14ac:dyDescent="0.35">
      <c r="A1360" s="171">
        <v>1320</v>
      </c>
      <c r="B1360" s="168" t="s">
        <v>2230</v>
      </c>
      <c r="C1360" s="123" t="s">
        <v>1240</v>
      </c>
      <c r="D1360" s="123">
        <v>1</v>
      </c>
      <c r="E1360" s="144">
        <v>91021</v>
      </c>
      <c r="F1360" s="145">
        <v>59163.65</v>
      </c>
      <c r="G1360" s="146" t="e">
        <f>+VLOOKUP(B1360,PRESUPUESTO!$A$1:$M$626,12,FALSE)</f>
        <v>#N/A</v>
      </c>
    </row>
    <row r="1361" spans="1:7" ht="15.6" hidden="1" thickTop="1" thickBot="1" x14ac:dyDescent="0.35">
      <c r="A1361" s="171">
        <v>1321</v>
      </c>
      <c r="B1361" s="168" t="s">
        <v>2231</v>
      </c>
      <c r="C1361" s="123" t="s">
        <v>1240</v>
      </c>
      <c r="D1361" s="123">
        <v>1</v>
      </c>
      <c r="E1361" s="144">
        <v>279258</v>
      </c>
      <c r="F1361" s="145">
        <v>181517.7</v>
      </c>
      <c r="G1361" s="146" t="e">
        <f>+VLOOKUP(B1361,PRESUPUESTO!$A$1:$M$626,12,FALSE)</f>
        <v>#N/A</v>
      </c>
    </row>
    <row r="1362" spans="1:7" ht="15.6" hidden="1" thickTop="1" thickBot="1" x14ac:dyDescent="0.35">
      <c r="A1362" s="171">
        <v>1322</v>
      </c>
      <c r="B1362" s="168" t="s">
        <v>2232</v>
      </c>
      <c r="C1362" s="123" t="s">
        <v>1240</v>
      </c>
      <c r="D1362" s="123">
        <v>1</v>
      </c>
      <c r="E1362" s="144">
        <v>390825</v>
      </c>
      <c r="F1362" s="145">
        <v>254036.25</v>
      </c>
      <c r="G1362" s="146" t="e">
        <f>+VLOOKUP(B1362,PRESUPUESTO!$A$1:$M$626,12,FALSE)</f>
        <v>#N/A</v>
      </c>
    </row>
    <row r="1363" spans="1:7" ht="15.6" hidden="1" thickTop="1" thickBot="1" x14ac:dyDescent="0.35">
      <c r="A1363" s="171">
        <v>1323</v>
      </c>
      <c r="B1363" s="168" t="s">
        <v>2233</v>
      </c>
      <c r="C1363" s="123" t="s">
        <v>1240</v>
      </c>
      <c r="D1363" s="123">
        <v>1</v>
      </c>
      <c r="E1363" s="144">
        <v>131969</v>
      </c>
      <c r="F1363" s="145">
        <v>85779.85</v>
      </c>
      <c r="G1363" s="146" t="e">
        <f>+VLOOKUP(B1363,PRESUPUESTO!$A$1:$M$626,12,FALSE)</f>
        <v>#N/A</v>
      </c>
    </row>
    <row r="1364" spans="1:7" ht="15.6" hidden="1" thickTop="1" thickBot="1" x14ac:dyDescent="0.35">
      <c r="A1364" s="171">
        <v>1324</v>
      </c>
      <c r="B1364" s="168" t="s">
        <v>2234</v>
      </c>
      <c r="C1364" s="123" t="s">
        <v>1240</v>
      </c>
      <c r="D1364" s="123">
        <v>1</v>
      </c>
      <c r="E1364" s="144">
        <v>230514</v>
      </c>
      <c r="F1364" s="145">
        <v>149834.1</v>
      </c>
      <c r="G1364" s="146" t="e">
        <f>+VLOOKUP(B1364,PRESUPUESTO!$A$1:$M$626,12,FALSE)</f>
        <v>#N/A</v>
      </c>
    </row>
    <row r="1365" spans="1:7" ht="15.6" hidden="1" thickTop="1" thickBot="1" x14ac:dyDescent="0.35">
      <c r="A1365" s="171">
        <v>1325</v>
      </c>
      <c r="B1365" s="168" t="s">
        <v>2235</v>
      </c>
      <c r="C1365" s="123" t="s">
        <v>1240</v>
      </c>
      <c r="D1365" s="123">
        <v>1</v>
      </c>
      <c r="E1365" s="144">
        <v>57921</v>
      </c>
      <c r="F1365" s="145">
        <v>37648.65</v>
      </c>
      <c r="G1365" s="146" t="e">
        <f>+VLOOKUP(B1365,PRESUPUESTO!$A$1:$M$626,12,FALSE)</f>
        <v>#N/A</v>
      </c>
    </row>
    <row r="1366" spans="1:7" ht="15.6" hidden="1" thickTop="1" thickBot="1" x14ac:dyDescent="0.35">
      <c r="A1366" s="171">
        <v>1326</v>
      </c>
      <c r="B1366" s="168" t="s">
        <v>2236</v>
      </c>
      <c r="C1366" s="123" t="s">
        <v>1240</v>
      </c>
      <c r="D1366" s="123">
        <v>1</v>
      </c>
      <c r="E1366" s="144">
        <v>91282</v>
      </c>
      <c r="F1366" s="145">
        <v>59333.3</v>
      </c>
      <c r="G1366" s="146" t="e">
        <f>+VLOOKUP(B1366,PRESUPUESTO!$A$1:$M$626,12,FALSE)</f>
        <v>#N/A</v>
      </c>
    </row>
    <row r="1367" spans="1:7" ht="15.6" hidden="1" thickTop="1" thickBot="1" x14ac:dyDescent="0.35">
      <c r="A1367" s="171">
        <v>1327</v>
      </c>
      <c r="B1367" s="168" t="s">
        <v>2237</v>
      </c>
      <c r="C1367" s="123" t="s">
        <v>1240</v>
      </c>
      <c r="D1367" s="123">
        <v>1</v>
      </c>
      <c r="E1367" s="144">
        <v>27504</v>
      </c>
      <c r="F1367" s="145">
        <v>17877.599999999999</v>
      </c>
      <c r="G1367" s="146" t="e">
        <f>+VLOOKUP(B1367,PRESUPUESTO!$A$1:$M$626,12,FALSE)</f>
        <v>#N/A</v>
      </c>
    </row>
    <row r="1368" spans="1:7" ht="15.6" hidden="1" thickTop="1" thickBot="1" x14ac:dyDescent="0.35">
      <c r="A1368" s="171">
        <v>1328</v>
      </c>
      <c r="B1368" s="168" t="s">
        <v>2238</v>
      </c>
      <c r="C1368" s="123" t="s">
        <v>1240</v>
      </c>
      <c r="D1368" s="123">
        <v>1</v>
      </c>
      <c r="E1368" s="144">
        <v>55740</v>
      </c>
      <c r="F1368" s="145">
        <v>36231</v>
      </c>
      <c r="G1368" s="146" t="e">
        <f>+VLOOKUP(B1368,PRESUPUESTO!$A$1:$M$626,12,FALSE)</f>
        <v>#N/A</v>
      </c>
    </row>
    <row r="1369" spans="1:7" ht="15.6" hidden="1" thickTop="1" thickBot="1" x14ac:dyDescent="0.35">
      <c r="A1369" s="171">
        <v>1329</v>
      </c>
      <c r="B1369" s="168" t="s">
        <v>2239</v>
      </c>
      <c r="C1369" s="123" t="s">
        <v>1240</v>
      </c>
      <c r="D1369" s="123">
        <v>1</v>
      </c>
      <c r="E1369" s="144">
        <v>147082</v>
      </c>
      <c r="F1369" s="145">
        <v>95603.3</v>
      </c>
      <c r="G1369" s="146" t="e">
        <f>+VLOOKUP(B1369,PRESUPUESTO!$A$1:$M$626,12,FALSE)</f>
        <v>#N/A</v>
      </c>
    </row>
    <row r="1370" spans="1:7" ht="15.6" hidden="1" thickTop="1" thickBot="1" x14ac:dyDescent="0.35">
      <c r="A1370" s="171">
        <v>1330</v>
      </c>
      <c r="B1370" s="168" t="s">
        <v>2240</v>
      </c>
      <c r="C1370" s="123" t="s">
        <v>1240</v>
      </c>
      <c r="D1370" s="123">
        <v>1</v>
      </c>
      <c r="E1370" s="144">
        <v>375061</v>
      </c>
      <c r="F1370" s="145">
        <v>243789.65</v>
      </c>
      <c r="G1370" s="146" t="e">
        <f>+VLOOKUP(B1370,PRESUPUESTO!$A$1:$M$626,12,FALSE)</f>
        <v>#N/A</v>
      </c>
    </row>
    <row r="1371" spans="1:7" ht="15.6" hidden="1" thickTop="1" thickBot="1" x14ac:dyDescent="0.35">
      <c r="A1371" s="171">
        <v>1331</v>
      </c>
      <c r="B1371" s="168" t="s">
        <v>2241</v>
      </c>
      <c r="C1371" s="123" t="s">
        <v>1240</v>
      </c>
      <c r="D1371" s="123">
        <v>1</v>
      </c>
      <c r="E1371" s="144">
        <v>334128</v>
      </c>
      <c r="F1371" s="145">
        <v>217183.2</v>
      </c>
      <c r="G1371" s="146" t="e">
        <f>+VLOOKUP(B1371,PRESUPUESTO!$A$1:$M$626,12,FALSE)</f>
        <v>#N/A</v>
      </c>
    </row>
    <row r="1372" spans="1:7" ht="15.6" hidden="1" thickTop="1" thickBot="1" x14ac:dyDescent="0.35">
      <c r="A1372" s="171">
        <v>1332</v>
      </c>
      <c r="B1372" s="168" t="s">
        <v>2242</v>
      </c>
      <c r="C1372" s="123" t="s">
        <v>1240</v>
      </c>
      <c r="D1372" s="123">
        <v>1</v>
      </c>
      <c r="E1372" s="144">
        <v>726571</v>
      </c>
      <c r="F1372" s="145">
        <v>472271.15</v>
      </c>
      <c r="G1372" s="146" t="e">
        <f>+VLOOKUP(B1372,PRESUPUESTO!$A$1:$M$626,12,FALSE)</f>
        <v>#N/A</v>
      </c>
    </row>
    <row r="1373" spans="1:7" ht="15.6" hidden="1" thickTop="1" thickBot="1" x14ac:dyDescent="0.35">
      <c r="A1373" s="171">
        <v>1333</v>
      </c>
      <c r="B1373" s="168" t="s">
        <v>2243</v>
      </c>
      <c r="C1373" s="123" t="s">
        <v>1240</v>
      </c>
      <c r="D1373" s="123">
        <v>1</v>
      </c>
      <c r="E1373" s="144">
        <v>999258</v>
      </c>
      <c r="F1373" s="145">
        <v>649517.69999999995</v>
      </c>
      <c r="G1373" s="146" t="e">
        <f>+VLOOKUP(B1373,PRESUPUESTO!$A$1:$M$626,12,FALSE)</f>
        <v>#N/A</v>
      </c>
    </row>
    <row r="1374" spans="1:7" ht="15.6" hidden="1" thickTop="1" thickBot="1" x14ac:dyDescent="0.35">
      <c r="A1374" s="171">
        <v>1334</v>
      </c>
      <c r="B1374" s="168" t="s">
        <v>2244</v>
      </c>
      <c r="C1374" s="123" t="s">
        <v>1240</v>
      </c>
      <c r="D1374" s="123">
        <v>1</v>
      </c>
      <c r="E1374" s="144">
        <v>1055862</v>
      </c>
      <c r="F1374" s="145">
        <v>686310.3</v>
      </c>
      <c r="G1374" s="146" t="e">
        <f>+VLOOKUP(B1374,PRESUPUESTO!$A$1:$M$626,12,FALSE)</f>
        <v>#N/A</v>
      </c>
    </row>
    <row r="1375" spans="1:7" ht="15.6" hidden="1" thickTop="1" thickBot="1" x14ac:dyDescent="0.35">
      <c r="A1375" s="171">
        <v>1335</v>
      </c>
      <c r="B1375" s="168" t="s">
        <v>2245</v>
      </c>
      <c r="C1375" s="123" t="s">
        <v>1240</v>
      </c>
      <c r="D1375" s="123">
        <v>1</v>
      </c>
      <c r="E1375" s="144">
        <v>1199535</v>
      </c>
      <c r="F1375" s="145">
        <v>779697.75</v>
      </c>
      <c r="G1375" s="146" t="e">
        <f>+VLOOKUP(B1375,PRESUPUESTO!$A$1:$M$626,12,FALSE)</f>
        <v>#N/A</v>
      </c>
    </row>
    <row r="1376" spans="1:7" ht="15.6" hidden="1" thickTop="1" thickBot="1" x14ac:dyDescent="0.35">
      <c r="A1376" s="171">
        <v>1336</v>
      </c>
      <c r="B1376" s="168" t="s">
        <v>2246</v>
      </c>
      <c r="C1376" s="123" t="s">
        <v>1240</v>
      </c>
      <c r="D1376" s="123">
        <v>1</v>
      </c>
      <c r="E1376" s="144">
        <v>1244734</v>
      </c>
      <c r="F1376" s="145">
        <v>809077.10000000009</v>
      </c>
      <c r="G1376" s="146" t="e">
        <f>+VLOOKUP(B1376,PRESUPUESTO!$A$1:$M$626,12,FALSE)</f>
        <v>#N/A</v>
      </c>
    </row>
    <row r="1377" spans="1:7" ht="15.6" hidden="1" thickTop="1" thickBot="1" x14ac:dyDescent="0.35">
      <c r="A1377" s="171">
        <v>1337</v>
      </c>
      <c r="B1377" s="168" t="s">
        <v>2247</v>
      </c>
      <c r="C1377" s="123" t="s">
        <v>1240</v>
      </c>
      <c r="D1377" s="123">
        <v>1</v>
      </c>
      <c r="E1377" s="144">
        <v>1889418</v>
      </c>
      <c r="F1377" s="145">
        <v>1228121.7000000002</v>
      </c>
      <c r="G1377" s="146" t="e">
        <f>+VLOOKUP(B1377,PRESUPUESTO!$A$1:$M$626,12,FALSE)</f>
        <v>#N/A</v>
      </c>
    </row>
    <row r="1378" spans="1:7" ht="15.6" hidden="1" thickTop="1" thickBot="1" x14ac:dyDescent="0.35">
      <c r="A1378" s="171">
        <v>1338</v>
      </c>
      <c r="B1378" s="168" t="s">
        <v>2248</v>
      </c>
      <c r="C1378" s="123" t="s">
        <v>1240</v>
      </c>
      <c r="D1378" s="123">
        <v>1</v>
      </c>
      <c r="E1378" s="144">
        <v>1242946</v>
      </c>
      <c r="F1378" s="145">
        <v>807914.9</v>
      </c>
      <c r="G1378" s="146" t="e">
        <f>+VLOOKUP(B1378,PRESUPUESTO!$A$1:$M$626,12,FALSE)</f>
        <v>#N/A</v>
      </c>
    </row>
    <row r="1379" spans="1:7" ht="15.6" hidden="1" thickTop="1" thickBot="1" x14ac:dyDescent="0.35">
      <c r="A1379" s="171">
        <v>1339</v>
      </c>
      <c r="B1379" s="168" t="s">
        <v>2249</v>
      </c>
      <c r="C1379" s="123" t="s">
        <v>1240</v>
      </c>
      <c r="D1379" s="123">
        <v>1</v>
      </c>
      <c r="E1379" s="144">
        <v>13209</v>
      </c>
      <c r="F1379" s="145">
        <v>8585.85</v>
      </c>
      <c r="G1379" s="146" t="e">
        <f>+VLOOKUP(B1379,PRESUPUESTO!$A$1:$M$626,12,FALSE)</f>
        <v>#N/A</v>
      </c>
    </row>
    <row r="1380" spans="1:7" ht="15.6" hidden="1" thickTop="1" thickBot="1" x14ac:dyDescent="0.35">
      <c r="A1380" s="171">
        <v>1340</v>
      </c>
      <c r="B1380" s="168" t="s">
        <v>2250</v>
      </c>
      <c r="C1380" s="123" t="s">
        <v>1240</v>
      </c>
      <c r="D1380" s="123">
        <v>1</v>
      </c>
      <c r="E1380" s="144">
        <v>13762</v>
      </c>
      <c r="F1380" s="145">
        <v>8945.2999999999993</v>
      </c>
      <c r="G1380" s="146" t="e">
        <f>+VLOOKUP(B1380,PRESUPUESTO!$A$1:$M$626,12,FALSE)</f>
        <v>#N/A</v>
      </c>
    </row>
    <row r="1381" spans="1:7" ht="15.6" hidden="1" thickTop="1" thickBot="1" x14ac:dyDescent="0.35">
      <c r="A1381" s="207" t="s">
        <v>2251</v>
      </c>
      <c r="B1381" s="207"/>
      <c r="C1381" s="207"/>
      <c r="D1381" s="207"/>
      <c r="E1381" s="118"/>
      <c r="F1381" s="145"/>
      <c r="G1381" s="146" t="e">
        <f>+VLOOKUP(B1381,PRESUPUESTO!$A$1:$M$626,12,FALSE)</f>
        <v>#N/A</v>
      </c>
    </row>
    <row r="1382" spans="1:7" ht="15.6" hidden="1" thickTop="1" thickBot="1" x14ac:dyDescent="0.35">
      <c r="A1382" s="207" t="s">
        <v>2252</v>
      </c>
      <c r="B1382" s="207"/>
      <c r="C1382" s="208"/>
      <c r="D1382" s="208"/>
      <c r="E1382" s="118"/>
      <c r="F1382" s="145"/>
      <c r="G1382" s="146" t="e">
        <f>+VLOOKUP(B1382,PRESUPUESTO!$A$1:$M$626,12,FALSE)</f>
        <v>#N/A</v>
      </c>
    </row>
    <row r="1383" spans="1:7" ht="58.8" hidden="1" thickTop="1" thickBot="1" x14ac:dyDescent="0.35">
      <c r="A1383" s="83">
        <v>1341</v>
      </c>
      <c r="B1383" s="178" t="s">
        <v>2253</v>
      </c>
      <c r="C1383" s="179" t="s">
        <v>1240</v>
      </c>
      <c r="D1383" s="179">
        <v>1</v>
      </c>
      <c r="E1383" s="125">
        <v>11737847</v>
      </c>
      <c r="F1383" s="145">
        <v>7629600.5500000007</v>
      </c>
      <c r="G1383" s="146" t="e">
        <f>+VLOOKUP(B1383,PRESUPUESTO!$A$1:$M$626,12,FALSE)</f>
        <v>#N/A</v>
      </c>
    </row>
    <row r="1384" spans="1:7" ht="15.6" hidden="1" thickTop="1" thickBot="1" x14ac:dyDescent="0.35">
      <c r="A1384" s="83">
        <v>1342</v>
      </c>
      <c r="B1384" s="178" t="s">
        <v>2254</v>
      </c>
      <c r="C1384" s="179" t="s">
        <v>1240</v>
      </c>
      <c r="D1384" s="179">
        <v>1</v>
      </c>
      <c r="E1384" s="125">
        <v>36313287</v>
      </c>
      <c r="F1384" s="145">
        <v>23603636.550000001</v>
      </c>
      <c r="G1384" s="146" t="e">
        <f>+VLOOKUP(B1384,PRESUPUESTO!$A$1:$M$626,12,FALSE)</f>
        <v>#N/A</v>
      </c>
    </row>
    <row r="1385" spans="1:7" ht="15" hidden="1" thickTop="1" x14ac:dyDescent="0.3">
      <c r="A1385" s="180">
        <v>1343</v>
      </c>
      <c r="B1385" s="181" t="s">
        <v>2255</v>
      </c>
      <c r="C1385" s="182" t="s">
        <v>1240</v>
      </c>
      <c r="D1385" s="182">
        <v>1</v>
      </c>
      <c r="E1385" s="129">
        <v>19840348</v>
      </c>
      <c r="F1385" s="183">
        <v>12000000</v>
      </c>
      <c r="G1385" s="146" t="e">
        <f>+VLOOKUP(B1385,PRESUPUESTO!$A$1:$M$626,12,FALSE)</f>
        <v>#N/A</v>
      </c>
    </row>
    <row r="1386" spans="1:7" ht="15.6" hidden="1" thickTop="1" thickBot="1" x14ac:dyDescent="0.35">
      <c r="A1386" s="184"/>
      <c r="B1386" s="185" t="s">
        <v>939</v>
      </c>
      <c r="C1386" s="186"/>
      <c r="D1386" s="187"/>
      <c r="E1386" s="188">
        <f>SUM(E4:E1385)</f>
        <v>1760174204</v>
      </c>
      <c r="F1386" s="189">
        <f>SUM(F4:F1385)</f>
        <v>1095287820.25</v>
      </c>
      <c r="G1386" s="190"/>
    </row>
    <row r="1387" spans="1:7" ht="15" thickTop="1" x14ac:dyDescent="0.3">
      <c r="G1387" s="192"/>
    </row>
    <row r="1389" spans="1:7" x14ac:dyDescent="0.3">
      <c r="A1389" s="79"/>
      <c r="B1389" s="80"/>
    </row>
    <row r="1390" spans="1:7" x14ac:dyDescent="0.3">
      <c r="A1390" s="81"/>
      <c r="B1390" s="80"/>
    </row>
    <row r="1391" spans="1:7" x14ac:dyDescent="0.3">
      <c r="A1391" s="82" t="s">
        <v>940</v>
      </c>
      <c r="B1391" s="80"/>
    </row>
    <row r="1392" spans="1:7" x14ac:dyDescent="0.3">
      <c r="A1392" s="82" t="s">
        <v>941</v>
      </c>
      <c r="B1392" s="80"/>
    </row>
    <row r="1393" spans="1:2" x14ac:dyDescent="0.3">
      <c r="A1393" s="82" t="s">
        <v>942</v>
      </c>
      <c r="B1393" s="80"/>
    </row>
    <row r="1394" spans="1:2" x14ac:dyDescent="0.3">
      <c r="A1394" s="82" t="s">
        <v>943</v>
      </c>
      <c r="B1394" s="80"/>
    </row>
    <row r="1396" spans="1:2" x14ac:dyDescent="0.3">
      <c r="B1396" s="73" t="s">
        <v>944</v>
      </c>
    </row>
  </sheetData>
  <autoFilter ref="B3:G1386" xr:uid="{F3F03B9E-E674-4880-B50D-F3D6FFFCD4BB}">
    <filterColumn colId="5">
      <filters>
        <filter val="$1.291.500,00"/>
        <filter val="$1.960.000,00"/>
        <filter val="$12.601.500,00"/>
        <filter val="$16.000,00"/>
        <filter val="$2.130.000,00"/>
        <filter val="$2.378.500,00"/>
        <filter val="$26.000,00"/>
        <filter val="$3.010.000,00"/>
        <filter val="$4.805.500,00"/>
        <filter val="$598.000,00"/>
        <filter val="$689.000,00"/>
        <filter val="$730.000,00"/>
        <filter val="$915.000,00"/>
      </filters>
    </filterColumn>
  </autoFilter>
  <mergeCells count="4">
    <mergeCell ref="A1:D1"/>
    <mergeCell ref="A2:D2"/>
    <mergeCell ref="A1381:D1381"/>
    <mergeCell ref="A1382:D138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1A5D6-736F-409A-B9B9-4C483FD3FB2E}">
  <sheetPr filterMode="1"/>
  <dimension ref="A2:G552"/>
  <sheetViews>
    <sheetView topLeftCell="A157" workbookViewId="0">
      <selection activeCell="G51" sqref="G51:G1387"/>
    </sheetView>
  </sheetViews>
  <sheetFormatPr baseColWidth="10" defaultColWidth="5.109375" defaultRowHeight="14.4" x14ac:dyDescent="0.3"/>
  <cols>
    <col min="1" max="1" width="5.44140625" style="79" customWidth="1"/>
    <col min="2" max="2" width="48.109375" style="80" customWidth="1"/>
    <col min="3" max="3" width="6" style="79" bestFit="1" customWidth="1"/>
    <col min="4" max="4" width="8.109375" style="79" bestFit="1" customWidth="1"/>
    <col min="5" max="5" width="14.109375" style="117" customWidth="1"/>
    <col min="6" max="6" width="14.109375" style="118" customWidth="1"/>
    <col min="7" max="7" width="15.44140625" style="119" customWidth="1"/>
    <col min="8" max="16384" width="5.109375" style="118"/>
  </cols>
  <sheetData>
    <row r="2" spans="1:7" ht="15.45" customHeight="1" thickBot="1" x14ac:dyDescent="0.35">
      <c r="A2" s="210" t="s">
        <v>947</v>
      </c>
      <c r="B2" s="210"/>
      <c r="C2" s="210"/>
      <c r="D2" s="210"/>
    </row>
    <row r="3" spans="1:7" ht="44.4" thickTop="1" thickBot="1" x14ac:dyDescent="0.35">
      <c r="A3" s="120" t="s">
        <v>335</v>
      </c>
      <c r="B3" s="120" t="s">
        <v>336</v>
      </c>
      <c r="C3" s="120" t="s">
        <v>337</v>
      </c>
      <c r="D3" s="120" t="s">
        <v>338</v>
      </c>
      <c r="E3" s="121" t="s">
        <v>339</v>
      </c>
      <c r="F3" s="122" t="s">
        <v>340</v>
      </c>
      <c r="G3" s="114" t="s">
        <v>946</v>
      </c>
    </row>
    <row r="4" spans="1:7" ht="15.6" hidden="1" thickTop="1" thickBot="1" x14ac:dyDescent="0.35">
      <c r="A4" s="123">
        <v>1</v>
      </c>
      <c r="B4" s="124" t="s">
        <v>948</v>
      </c>
      <c r="C4" s="123">
        <v>1</v>
      </c>
      <c r="D4" s="123" t="s">
        <v>949</v>
      </c>
      <c r="E4" s="125">
        <v>3307345</v>
      </c>
      <c r="F4" s="126">
        <v>2248994.6</v>
      </c>
      <c r="G4" s="119" t="e">
        <f>+VLOOKUP(B4,PRESUPUESTO!$A$1:$N$626,12,FALSE)</f>
        <v>#N/A</v>
      </c>
    </row>
    <row r="5" spans="1:7" ht="15.6" hidden="1" thickTop="1" thickBot="1" x14ac:dyDescent="0.35">
      <c r="A5" s="123">
        <v>2</v>
      </c>
      <c r="B5" s="124" t="s">
        <v>950</v>
      </c>
      <c r="C5" s="123">
        <v>1</v>
      </c>
      <c r="D5" s="123" t="s">
        <v>417</v>
      </c>
      <c r="E5" s="125">
        <v>1020913</v>
      </c>
      <c r="F5" s="126">
        <v>694220.84</v>
      </c>
      <c r="G5" s="119" t="e">
        <f>+VLOOKUP(B5,PRESUPUESTO!$A$1:$N$626,12,FALSE)</f>
        <v>#N/A</v>
      </c>
    </row>
    <row r="6" spans="1:7" ht="15.6" hidden="1" thickTop="1" thickBot="1" x14ac:dyDescent="0.35">
      <c r="A6" s="123">
        <v>3</v>
      </c>
      <c r="B6" s="124" t="s">
        <v>951</v>
      </c>
      <c r="C6" s="123">
        <v>1</v>
      </c>
      <c r="D6" s="123" t="s">
        <v>417</v>
      </c>
      <c r="E6" s="125">
        <v>937062</v>
      </c>
      <c r="F6" s="126">
        <v>637202.15999999992</v>
      </c>
      <c r="G6" s="119" t="e">
        <f>+VLOOKUP(B6,PRESUPUESTO!$A$1:$N$626,12,FALSE)</f>
        <v>#N/A</v>
      </c>
    </row>
    <row r="7" spans="1:7" ht="15.6" hidden="1" thickTop="1" thickBot="1" x14ac:dyDescent="0.35">
      <c r="A7" s="123">
        <v>4</v>
      </c>
      <c r="B7" s="124" t="s">
        <v>952</v>
      </c>
      <c r="C7" s="123">
        <v>1</v>
      </c>
      <c r="D7" s="123" t="s">
        <v>417</v>
      </c>
      <c r="E7" s="125">
        <v>449594</v>
      </c>
      <c r="F7" s="126">
        <v>305723.92</v>
      </c>
      <c r="G7" s="119" t="e">
        <f>+VLOOKUP(B7,PRESUPUESTO!$A$1:$N$626,12,FALSE)</f>
        <v>#N/A</v>
      </c>
    </row>
    <row r="8" spans="1:7" ht="15.6" hidden="1" thickTop="1" thickBot="1" x14ac:dyDescent="0.35">
      <c r="A8" s="123">
        <v>5</v>
      </c>
      <c r="B8" s="124" t="s">
        <v>953</v>
      </c>
      <c r="C8" s="123">
        <v>1</v>
      </c>
      <c r="D8" s="123" t="s">
        <v>954</v>
      </c>
      <c r="E8" s="125">
        <v>373928</v>
      </c>
      <c r="F8" s="126">
        <v>254271.03999999998</v>
      </c>
      <c r="G8" s="119" t="e">
        <f>+VLOOKUP(B8,PRESUPUESTO!$A$1:$N$626,12,FALSE)</f>
        <v>#N/A</v>
      </c>
    </row>
    <row r="9" spans="1:7" ht="15.6" hidden="1" thickTop="1" thickBot="1" x14ac:dyDescent="0.35">
      <c r="A9" s="123">
        <v>6</v>
      </c>
      <c r="B9" s="124" t="s">
        <v>955</v>
      </c>
      <c r="C9" s="123">
        <v>1</v>
      </c>
      <c r="D9" s="123" t="s">
        <v>954</v>
      </c>
      <c r="E9" s="125">
        <v>132564</v>
      </c>
      <c r="F9" s="126">
        <v>90143.51999999999</v>
      </c>
      <c r="G9" s="119" t="e">
        <f>+VLOOKUP(B9,PRESUPUESTO!$A$1:$N$626,12,FALSE)</f>
        <v>#N/A</v>
      </c>
    </row>
    <row r="10" spans="1:7" ht="15.6" hidden="1" thickTop="1" thickBot="1" x14ac:dyDescent="0.35">
      <c r="A10" s="123">
        <v>7</v>
      </c>
      <c r="B10" s="124" t="s">
        <v>956</v>
      </c>
      <c r="C10" s="123">
        <v>1</v>
      </c>
      <c r="D10" s="123" t="s">
        <v>954</v>
      </c>
      <c r="E10" s="125">
        <v>127759</v>
      </c>
      <c r="F10" s="126">
        <v>86876.12</v>
      </c>
      <c r="G10" s="119" t="e">
        <f>+VLOOKUP(B10,PRESUPUESTO!$A$1:$N$626,12,FALSE)</f>
        <v>#N/A</v>
      </c>
    </row>
    <row r="11" spans="1:7" ht="15.6" hidden="1" thickTop="1" thickBot="1" x14ac:dyDescent="0.35">
      <c r="A11" s="123">
        <v>8</v>
      </c>
      <c r="B11" s="124" t="s">
        <v>957</v>
      </c>
      <c r="C11" s="123">
        <v>1</v>
      </c>
      <c r="D11" s="123" t="s">
        <v>954</v>
      </c>
      <c r="E11" s="125">
        <v>157198</v>
      </c>
      <c r="F11" s="126">
        <v>106894.64</v>
      </c>
      <c r="G11" s="119" t="e">
        <f>+VLOOKUP(B11,PRESUPUESTO!$A$1:$N$626,12,FALSE)</f>
        <v>#N/A</v>
      </c>
    </row>
    <row r="12" spans="1:7" ht="15.6" hidden="1" thickTop="1" thickBot="1" x14ac:dyDescent="0.35">
      <c r="A12" s="123">
        <v>9</v>
      </c>
      <c r="B12" s="124" t="s">
        <v>958</v>
      </c>
      <c r="C12" s="123">
        <v>1</v>
      </c>
      <c r="D12" s="123" t="s">
        <v>954</v>
      </c>
      <c r="E12" s="125">
        <v>180742</v>
      </c>
      <c r="F12" s="126">
        <v>122904.56</v>
      </c>
      <c r="G12" s="119" t="e">
        <f>+VLOOKUP(B12,PRESUPUESTO!$A$1:$N$626,12,FALSE)</f>
        <v>#N/A</v>
      </c>
    </row>
    <row r="13" spans="1:7" ht="30" hidden="1" thickTop="1" thickBot="1" x14ac:dyDescent="0.35">
      <c r="A13" s="123">
        <v>10</v>
      </c>
      <c r="B13" s="124" t="s">
        <v>959</v>
      </c>
      <c r="C13" s="123">
        <v>1</v>
      </c>
      <c r="D13" s="123" t="s">
        <v>949</v>
      </c>
      <c r="E13" s="125">
        <v>1163548</v>
      </c>
      <c r="F13" s="126">
        <v>791212.64</v>
      </c>
      <c r="G13" s="119" t="e">
        <f>+VLOOKUP(B13,PRESUPUESTO!$A$1:$N$626,12,FALSE)</f>
        <v>#N/A</v>
      </c>
    </row>
    <row r="14" spans="1:7" ht="15.6" hidden="1" thickTop="1" thickBot="1" x14ac:dyDescent="0.35">
      <c r="A14" s="123">
        <v>11</v>
      </c>
      <c r="B14" s="124" t="s">
        <v>960</v>
      </c>
      <c r="C14" s="123">
        <v>1</v>
      </c>
      <c r="D14" s="123" t="s">
        <v>417</v>
      </c>
      <c r="E14" s="125">
        <v>958522</v>
      </c>
      <c r="F14" s="126">
        <v>651794.96</v>
      </c>
      <c r="G14" s="119" t="e">
        <f>+VLOOKUP(B14,PRESUPUESTO!$A$1:$N$626,12,FALSE)</f>
        <v>#N/A</v>
      </c>
    </row>
    <row r="15" spans="1:7" ht="15.6" hidden="1" thickTop="1" thickBot="1" x14ac:dyDescent="0.35">
      <c r="A15" s="123">
        <v>12</v>
      </c>
      <c r="B15" s="124" t="s">
        <v>961</v>
      </c>
      <c r="C15" s="123">
        <v>1</v>
      </c>
      <c r="D15" s="123" t="s">
        <v>417</v>
      </c>
      <c r="E15" s="125">
        <v>462584</v>
      </c>
      <c r="F15" s="126">
        <v>314557.12</v>
      </c>
      <c r="G15" s="119" t="e">
        <f>+VLOOKUP(B15,PRESUPUESTO!$A$1:$N$626,12,FALSE)</f>
        <v>#N/A</v>
      </c>
    </row>
    <row r="16" spans="1:7" ht="15.6" hidden="1" thickTop="1" thickBot="1" x14ac:dyDescent="0.35">
      <c r="A16" s="123">
        <v>13</v>
      </c>
      <c r="B16" s="124" t="s">
        <v>962</v>
      </c>
      <c r="C16" s="123">
        <v>1</v>
      </c>
      <c r="D16" s="123" t="s">
        <v>949</v>
      </c>
      <c r="E16" s="125">
        <v>1323920</v>
      </c>
      <c r="F16" s="126">
        <v>900265.6</v>
      </c>
      <c r="G16" s="119" t="e">
        <f>+VLOOKUP(B16,PRESUPUESTO!$A$1:$N$626,12,FALSE)</f>
        <v>#N/A</v>
      </c>
    </row>
    <row r="17" spans="1:7" ht="15.6" hidden="1" thickTop="1" thickBot="1" x14ac:dyDescent="0.35">
      <c r="A17" s="123">
        <v>14</v>
      </c>
      <c r="B17" s="124" t="s">
        <v>963</v>
      </c>
      <c r="C17" s="123">
        <v>1</v>
      </c>
      <c r="D17" s="123" t="s">
        <v>949</v>
      </c>
      <c r="E17" s="125">
        <v>629710</v>
      </c>
      <c r="F17" s="126">
        <v>428202.8</v>
      </c>
      <c r="G17" s="119" t="e">
        <f>+VLOOKUP(B17,PRESUPUESTO!$A$1:$N$626,12,FALSE)</f>
        <v>#N/A</v>
      </c>
    </row>
    <row r="18" spans="1:7" ht="15.6" hidden="1" thickTop="1" thickBot="1" x14ac:dyDescent="0.35">
      <c r="A18" s="123">
        <v>15</v>
      </c>
      <c r="B18" s="124" t="s">
        <v>964</v>
      </c>
      <c r="C18" s="123">
        <v>1</v>
      </c>
      <c r="D18" s="123" t="s">
        <v>949</v>
      </c>
      <c r="E18" s="125">
        <v>255182</v>
      </c>
      <c r="F18" s="126">
        <v>173523.76</v>
      </c>
      <c r="G18" s="119" t="e">
        <f>+VLOOKUP(B18,PRESUPUESTO!$A$1:$N$626,12,FALSE)</f>
        <v>#N/A</v>
      </c>
    </row>
    <row r="19" spans="1:7" ht="15.6" hidden="1" thickTop="1" thickBot="1" x14ac:dyDescent="0.35">
      <c r="A19" s="123">
        <v>16</v>
      </c>
      <c r="B19" s="124" t="s">
        <v>965</v>
      </c>
      <c r="C19" s="123">
        <v>1</v>
      </c>
      <c r="D19" s="123" t="s">
        <v>949</v>
      </c>
      <c r="E19" s="125">
        <v>1145450</v>
      </c>
      <c r="F19" s="126">
        <v>778906</v>
      </c>
      <c r="G19" s="119" t="e">
        <f>+VLOOKUP(B19,PRESUPUESTO!$A$1:$N$626,12,FALSE)</f>
        <v>#N/A</v>
      </c>
    </row>
    <row r="20" spans="1:7" ht="15.6" hidden="1" thickTop="1" thickBot="1" x14ac:dyDescent="0.35">
      <c r="A20" s="123">
        <v>17</v>
      </c>
      <c r="B20" s="124" t="s">
        <v>966</v>
      </c>
      <c r="C20" s="123">
        <v>1</v>
      </c>
      <c r="D20" s="123" t="s">
        <v>949</v>
      </c>
      <c r="E20" s="125">
        <v>1824599</v>
      </c>
      <c r="F20" s="126">
        <v>1240727.3199999998</v>
      </c>
      <c r="G20" s="119" t="e">
        <f>+VLOOKUP(B20,PRESUPUESTO!$A$1:$N$626,12,FALSE)</f>
        <v>#N/A</v>
      </c>
    </row>
    <row r="21" spans="1:7" ht="15.6" hidden="1" thickTop="1" thickBot="1" x14ac:dyDescent="0.35">
      <c r="A21" s="123">
        <v>18</v>
      </c>
      <c r="B21" s="124" t="s">
        <v>967</v>
      </c>
      <c r="C21" s="123">
        <v>1</v>
      </c>
      <c r="D21" s="123" t="s">
        <v>949</v>
      </c>
      <c r="E21" s="125">
        <v>1018049</v>
      </c>
      <c r="F21" s="126">
        <v>692273.32000000007</v>
      </c>
      <c r="G21" s="119" t="e">
        <f>+VLOOKUP(B21,PRESUPUESTO!$A$1:$N$626,12,FALSE)</f>
        <v>#N/A</v>
      </c>
    </row>
    <row r="22" spans="1:7" ht="15.6" hidden="1" thickTop="1" thickBot="1" x14ac:dyDescent="0.35">
      <c r="A22" s="123">
        <v>19</v>
      </c>
      <c r="B22" s="124" t="s">
        <v>968</v>
      </c>
      <c r="C22" s="123">
        <v>1</v>
      </c>
      <c r="D22" s="123" t="s">
        <v>417</v>
      </c>
      <c r="E22" s="125">
        <v>497699</v>
      </c>
      <c r="F22" s="126">
        <v>338435.32</v>
      </c>
      <c r="G22" s="119" t="e">
        <f>+VLOOKUP(B22,PRESUPUESTO!$A$1:$N$626,12,FALSE)</f>
        <v>#N/A</v>
      </c>
    </row>
    <row r="23" spans="1:7" ht="15.6" hidden="1" thickTop="1" thickBot="1" x14ac:dyDescent="0.35">
      <c r="A23" s="123">
        <v>20</v>
      </c>
      <c r="B23" s="124" t="s">
        <v>969</v>
      </c>
      <c r="C23" s="123">
        <v>1</v>
      </c>
      <c r="D23" s="123" t="s">
        <v>417</v>
      </c>
      <c r="E23" s="125">
        <v>895122</v>
      </c>
      <c r="F23" s="126">
        <v>608682.96</v>
      </c>
      <c r="G23" s="119" t="e">
        <f>+VLOOKUP(B23,PRESUPUESTO!$A$1:$N$626,12,FALSE)</f>
        <v>#N/A</v>
      </c>
    </row>
    <row r="24" spans="1:7" ht="15.6" hidden="1" thickTop="1" thickBot="1" x14ac:dyDescent="0.35">
      <c r="A24" s="123">
        <v>21</v>
      </c>
      <c r="B24" s="124" t="s">
        <v>970</v>
      </c>
      <c r="C24" s="123">
        <v>1</v>
      </c>
      <c r="D24" s="123" t="s">
        <v>417</v>
      </c>
      <c r="E24" s="125">
        <v>255776</v>
      </c>
      <c r="F24" s="126">
        <v>173927.67999999999</v>
      </c>
      <c r="G24" s="119" t="e">
        <f>+VLOOKUP(B24,PRESUPUESTO!$A$1:$N$626,12,FALSE)</f>
        <v>#N/A</v>
      </c>
    </row>
    <row r="25" spans="1:7" ht="15.6" hidden="1" thickTop="1" thickBot="1" x14ac:dyDescent="0.35">
      <c r="A25" s="123">
        <v>22</v>
      </c>
      <c r="B25" s="124" t="s">
        <v>971</v>
      </c>
      <c r="C25" s="123">
        <v>1</v>
      </c>
      <c r="D25" s="123" t="s">
        <v>949</v>
      </c>
      <c r="E25" s="125">
        <v>452264</v>
      </c>
      <c r="F25" s="126">
        <v>307539.52</v>
      </c>
      <c r="G25" s="119" t="e">
        <f>+VLOOKUP(B25,PRESUPUESTO!$A$1:$N$626,12,FALSE)</f>
        <v>#N/A</v>
      </c>
    </row>
    <row r="26" spans="1:7" ht="15.6" hidden="1" thickTop="1" thickBot="1" x14ac:dyDescent="0.35">
      <c r="A26" s="123">
        <v>23</v>
      </c>
      <c r="B26" s="124" t="s">
        <v>972</v>
      </c>
      <c r="C26" s="123">
        <v>1</v>
      </c>
      <c r="D26" s="123" t="s">
        <v>949</v>
      </c>
      <c r="E26" s="125">
        <v>944114</v>
      </c>
      <c r="F26" s="126">
        <v>641997.52</v>
      </c>
      <c r="G26" s="119" t="e">
        <f>+VLOOKUP(B26,PRESUPUESTO!$A$1:$N$626,12,FALSE)</f>
        <v>#N/A</v>
      </c>
    </row>
    <row r="27" spans="1:7" ht="30" hidden="1" thickTop="1" thickBot="1" x14ac:dyDescent="0.35">
      <c r="A27" s="123">
        <v>24</v>
      </c>
      <c r="B27" s="124" t="s">
        <v>973</v>
      </c>
      <c r="C27" s="123">
        <v>1</v>
      </c>
      <c r="D27" s="123" t="s">
        <v>417</v>
      </c>
      <c r="E27" s="125">
        <v>3042436</v>
      </c>
      <c r="F27" s="126">
        <v>2068856.48</v>
      </c>
      <c r="G27" s="119" t="e">
        <f>+VLOOKUP(B27,PRESUPUESTO!$A$1:$N$626,12,FALSE)</f>
        <v>#N/A</v>
      </c>
    </row>
    <row r="28" spans="1:7" ht="15.6" hidden="1" thickTop="1" thickBot="1" x14ac:dyDescent="0.35">
      <c r="A28" s="123">
        <v>25</v>
      </c>
      <c r="B28" s="124" t="s">
        <v>974</v>
      </c>
      <c r="C28" s="123">
        <v>1</v>
      </c>
      <c r="D28" s="123" t="s">
        <v>417</v>
      </c>
      <c r="E28" s="125">
        <v>1921689</v>
      </c>
      <c r="F28" s="126">
        <v>1306748.52</v>
      </c>
      <c r="G28" s="119" t="e">
        <f>+VLOOKUP(B28,PRESUPUESTO!$A$1:$N$626,12,FALSE)</f>
        <v>#N/A</v>
      </c>
    </row>
    <row r="29" spans="1:7" ht="15.6" hidden="1" thickTop="1" thickBot="1" x14ac:dyDescent="0.35">
      <c r="A29" s="123">
        <v>26</v>
      </c>
      <c r="B29" s="124" t="s">
        <v>975</v>
      </c>
      <c r="C29" s="123">
        <v>1</v>
      </c>
      <c r="D29" s="123" t="s">
        <v>417</v>
      </c>
      <c r="E29" s="125">
        <v>1815459</v>
      </c>
      <c r="F29" s="126">
        <v>1234512.1200000001</v>
      </c>
      <c r="G29" s="119" t="e">
        <f>+VLOOKUP(B29,PRESUPUESTO!$A$1:$N$626,12,FALSE)</f>
        <v>#N/A</v>
      </c>
    </row>
    <row r="30" spans="1:7" ht="15.6" hidden="1" thickTop="1" thickBot="1" x14ac:dyDescent="0.35">
      <c r="A30" s="123">
        <v>27</v>
      </c>
      <c r="B30" s="124" t="s">
        <v>976</v>
      </c>
      <c r="C30" s="123">
        <v>1</v>
      </c>
      <c r="D30" s="123" t="s">
        <v>417</v>
      </c>
      <c r="E30" s="125">
        <v>1174870</v>
      </c>
      <c r="F30" s="126">
        <v>798911.6</v>
      </c>
      <c r="G30" s="119" t="e">
        <f>+VLOOKUP(B30,PRESUPUESTO!$A$1:$N$626,12,FALSE)</f>
        <v>#N/A</v>
      </c>
    </row>
    <row r="31" spans="1:7" ht="15.6" hidden="1" thickTop="1" thickBot="1" x14ac:dyDescent="0.35">
      <c r="A31" s="123">
        <v>28</v>
      </c>
      <c r="B31" s="124" t="s">
        <v>977</v>
      </c>
      <c r="C31" s="123">
        <v>1</v>
      </c>
      <c r="D31" s="123" t="s">
        <v>417</v>
      </c>
      <c r="E31" s="125">
        <v>778570</v>
      </c>
      <c r="F31" s="126">
        <v>529427.6</v>
      </c>
      <c r="G31" s="119" t="e">
        <f>+VLOOKUP(B31,PRESUPUESTO!$A$1:$N$626,12,FALSE)</f>
        <v>#N/A</v>
      </c>
    </row>
    <row r="32" spans="1:7" ht="15.6" hidden="1" thickTop="1" thickBot="1" x14ac:dyDescent="0.35">
      <c r="A32" s="123">
        <v>29</v>
      </c>
      <c r="B32" s="124" t="s">
        <v>978</v>
      </c>
      <c r="C32" s="123">
        <v>1</v>
      </c>
      <c r="D32" s="123" t="s">
        <v>417</v>
      </c>
      <c r="E32" s="125">
        <v>686202</v>
      </c>
      <c r="F32" s="126">
        <v>466617.36</v>
      </c>
      <c r="G32" s="119" t="e">
        <f>+VLOOKUP(B32,PRESUPUESTO!$A$1:$N$626,12,FALSE)</f>
        <v>#N/A</v>
      </c>
    </row>
    <row r="33" spans="1:7" ht="15.6" hidden="1" thickTop="1" thickBot="1" x14ac:dyDescent="0.35">
      <c r="A33" s="123">
        <v>30</v>
      </c>
      <c r="B33" s="124" t="s">
        <v>979</v>
      </c>
      <c r="C33" s="123">
        <v>1</v>
      </c>
      <c r="D33" s="123" t="s">
        <v>417</v>
      </c>
      <c r="E33" s="125">
        <v>1127070</v>
      </c>
      <c r="F33" s="126">
        <v>766407.6</v>
      </c>
      <c r="G33" s="119" t="e">
        <f>+VLOOKUP(B33,PRESUPUESTO!$A$1:$N$626,12,FALSE)</f>
        <v>#N/A</v>
      </c>
    </row>
    <row r="34" spans="1:7" ht="15.6" hidden="1" thickTop="1" thickBot="1" x14ac:dyDescent="0.35">
      <c r="A34" s="123">
        <v>31</v>
      </c>
      <c r="B34" s="124" t="s">
        <v>980</v>
      </c>
      <c r="C34" s="123">
        <v>1</v>
      </c>
      <c r="D34" s="123" t="s">
        <v>417</v>
      </c>
      <c r="E34" s="125">
        <v>330205</v>
      </c>
      <c r="F34" s="126">
        <v>224539.4</v>
      </c>
      <c r="G34" s="119" t="e">
        <f>+VLOOKUP(B34,PRESUPUESTO!$A$1:$N$626,12,FALSE)</f>
        <v>#N/A</v>
      </c>
    </row>
    <row r="35" spans="1:7" ht="15.6" hidden="1" thickTop="1" thickBot="1" x14ac:dyDescent="0.35">
      <c r="A35" s="123">
        <v>32</v>
      </c>
      <c r="B35" s="124" t="s">
        <v>981</v>
      </c>
      <c r="C35" s="123">
        <v>1</v>
      </c>
      <c r="D35" s="123" t="s">
        <v>949</v>
      </c>
      <c r="E35" s="125">
        <v>945538</v>
      </c>
      <c r="F35" s="126">
        <v>642965.84</v>
      </c>
      <c r="G35" s="119" t="e">
        <f>+VLOOKUP(B35,PRESUPUESTO!$A$1:$N$626,12,FALSE)</f>
        <v>#N/A</v>
      </c>
    </row>
    <row r="36" spans="1:7" ht="15.6" hidden="1" thickTop="1" thickBot="1" x14ac:dyDescent="0.35">
      <c r="A36" s="123">
        <v>33</v>
      </c>
      <c r="B36" s="124" t="s">
        <v>982</v>
      </c>
      <c r="C36" s="123">
        <v>1</v>
      </c>
      <c r="D36" s="123" t="s">
        <v>949</v>
      </c>
      <c r="E36" s="125">
        <v>4557217</v>
      </c>
      <c r="F36" s="126">
        <v>3098907.56</v>
      </c>
      <c r="G36" s="119" t="e">
        <f>+VLOOKUP(B36,PRESUPUESTO!$A$1:$N$626,12,FALSE)</f>
        <v>#N/A</v>
      </c>
    </row>
    <row r="37" spans="1:7" ht="15.6" hidden="1" thickTop="1" thickBot="1" x14ac:dyDescent="0.35">
      <c r="A37" s="123">
        <v>34</v>
      </c>
      <c r="B37" s="124" t="s">
        <v>983</v>
      </c>
      <c r="C37" s="123">
        <v>1</v>
      </c>
      <c r="D37" s="123" t="s">
        <v>949</v>
      </c>
      <c r="E37" s="125">
        <v>93713</v>
      </c>
      <c r="F37" s="126">
        <v>63724.84</v>
      </c>
      <c r="G37" s="119" t="e">
        <f>+VLOOKUP(B37,PRESUPUESTO!$A$1:$N$626,12,FALSE)</f>
        <v>#N/A</v>
      </c>
    </row>
    <row r="38" spans="1:7" ht="15.6" hidden="1" thickTop="1" thickBot="1" x14ac:dyDescent="0.35">
      <c r="A38" s="123">
        <v>35</v>
      </c>
      <c r="B38" s="124" t="s">
        <v>984</v>
      </c>
      <c r="C38" s="123">
        <v>1</v>
      </c>
      <c r="D38" s="123" t="s">
        <v>985</v>
      </c>
      <c r="E38" s="125">
        <v>84181</v>
      </c>
      <c r="F38" s="126">
        <v>57243.08</v>
      </c>
      <c r="G38" s="119" t="e">
        <f>+VLOOKUP(B38,PRESUPUESTO!$A$1:$N$626,12,FALSE)</f>
        <v>#N/A</v>
      </c>
    </row>
    <row r="39" spans="1:7" ht="15.6" hidden="1" thickTop="1" thickBot="1" x14ac:dyDescent="0.35">
      <c r="A39" s="123">
        <v>36</v>
      </c>
      <c r="B39" s="124" t="s">
        <v>986</v>
      </c>
      <c r="C39" s="123">
        <v>1</v>
      </c>
      <c r="D39" s="123" t="s">
        <v>417</v>
      </c>
      <c r="E39" s="125">
        <v>401640</v>
      </c>
      <c r="F39" s="126">
        <v>273115.2</v>
      </c>
      <c r="G39" s="119" t="e">
        <f>+VLOOKUP(B39,PRESUPUESTO!$A$1:$N$626,12,FALSE)</f>
        <v>#N/A</v>
      </c>
    </row>
    <row r="40" spans="1:7" ht="15.6" hidden="1" thickTop="1" thickBot="1" x14ac:dyDescent="0.35">
      <c r="A40" s="123">
        <v>37</v>
      </c>
      <c r="B40" s="124" t="s">
        <v>734</v>
      </c>
      <c r="C40" s="123">
        <v>1</v>
      </c>
      <c r="D40" s="123" t="s">
        <v>949</v>
      </c>
      <c r="E40" s="125">
        <v>92314</v>
      </c>
      <c r="F40" s="126">
        <v>62773.520000000004</v>
      </c>
      <c r="G40" s="119" t="e">
        <f>+VLOOKUP(B40,PRESUPUESTO!$A$1:$N$626,12,FALSE)</f>
        <v>#N/A</v>
      </c>
    </row>
    <row r="41" spans="1:7" ht="15.6" hidden="1" thickTop="1" thickBot="1" x14ac:dyDescent="0.35">
      <c r="A41" s="123">
        <v>38</v>
      </c>
      <c r="B41" s="124" t="s">
        <v>987</v>
      </c>
      <c r="C41" s="123">
        <v>1</v>
      </c>
      <c r="D41" s="123" t="s">
        <v>949</v>
      </c>
      <c r="E41" s="125">
        <v>669332</v>
      </c>
      <c r="F41" s="126">
        <v>455145.76</v>
      </c>
      <c r="G41" s="119" t="e">
        <f>+VLOOKUP(B41,PRESUPUESTO!$A$1:$N$626,12,FALSE)</f>
        <v>#N/A</v>
      </c>
    </row>
    <row r="42" spans="1:7" ht="15.6" hidden="1" thickTop="1" thickBot="1" x14ac:dyDescent="0.35">
      <c r="A42" s="123">
        <v>39</v>
      </c>
      <c r="B42" s="124" t="s">
        <v>363</v>
      </c>
      <c r="C42" s="123">
        <v>1</v>
      </c>
      <c r="D42" s="123" t="s">
        <v>949</v>
      </c>
      <c r="E42" s="125">
        <v>813329</v>
      </c>
      <c r="F42" s="126">
        <v>553063.72</v>
      </c>
      <c r="G42" s="119" t="e">
        <f>+VLOOKUP(B42,PRESUPUESTO!$A$1:$N$626,12,FALSE)</f>
        <v>#N/A</v>
      </c>
    </row>
    <row r="43" spans="1:7" ht="15.6" hidden="1" thickTop="1" thickBot="1" x14ac:dyDescent="0.35">
      <c r="A43" s="123">
        <v>40</v>
      </c>
      <c r="B43" s="124" t="s">
        <v>364</v>
      </c>
      <c r="C43" s="123">
        <v>1</v>
      </c>
      <c r="D43" s="123" t="s">
        <v>949</v>
      </c>
      <c r="E43" s="125">
        <v>820767</v>
      </c>
      <c r="F43" s="126">
        <v>558121.56000000006</v>
      </c>
      <c r="G43" s="119" t="e">
        <f>+VLOOKUP(B43,PRESUPUESTO!$A$1:$N$626,12,FALSE)</f>
        <v>#N/A</v>
      </c>
    </row>
    <row r="44" spans="1:7" ht="15.6" hidden="1" thickTop="1" thickBot="1" x14ac:dyDescent="0.35">
      <c r="A44" s="123">
        <v>41</v>
      </c>
      <c r="B44" s="124" t="s">
        <v>988</v>
      </c>
      <c r="C44" s="123">
        <v>1</v>
      </c>
      <c r="D44" s="123" t="s">
        <v>949</v>
      </c>
      <c r="E44" s="125">
        <v>570816</v>
      </c>
      <c r="F44" s="126">
        <v>388154.88</v>
      </c>
      <c r="G44" s="119" t="e">
        <f>+VLOOKUP(B44,PRESUPUESTO!$A$1:$N$626,12,FALSE)</f>
        <v>#N/A</v>
      </c>
    </row>
    <row r="45" spans="1:7" ht="15.6" hidden="1" thickTop="1" thickBot="1" x14ac:dyDescent="0.35">
      <c r="A45" s="123">
        <v>42</v>
      </c>
      <c r="B45" s="124" t="s">
        <v>989</v>
      </c>
      <c r="C45" s="123">
        <v>1</v>
      </c>
      <c r="D45" s="123" t="s">
        <v>949</v>
      </c>
      <c r="E45" s="125">
        <v>3938565</v>
      </c>
      <c r="F45" s="126">
        <v>2678224.2000000002</v>
      </c>
      <c r="G45" s="119" t="e">
        <f>+VLOOKUP(B45,PRESUPUESTO!$A$1:$N$626,12,FALSE)</f>
        <v>#N/A</v>
      </c>
    </row>
    <row r="46" spans="1:7" ht="15.6" hidden="1" thickTop="1" thickBot="1" x14ac:dyDescent="0.35">
      <c r="A46" s="123">
        <v>43</v>
      </c>
      <c r="B46" s="124" t="s">
        <v>990</v>
      </c>
      <c r="C46" s="123">
        <v>1</v>
      </c>
      <c r="D46" s="123" t="s">
        <v>949</v>
      </c>
      <c r="E46" s="125">
        <v>546917</v>
      </c>
      <c r="F46" s="126">
        <v>371903.56</v>
      </c>
      <c r="G46" s="119" t="e">
        <f>+VLOOKUP(B46,PRESUPUESTO!$A$1:$N$626,12,FALSE)</f>
        <v>#N/A</v>
      </c>
    </row>
    <row r="47" spans="1:7" ht="15.6" hidden="1" thickTop="1" thickBot="1" x14ac:dyDescent="0.35">
      <c r="A47" s="123">
        <v>44</v>
      </c>
      <c r="B47" s="124" t="s">
        <v>991</v>
      </c>
      <c r="C47" s="123">
        <v>1</v>
      </c>
      <c r="D47" s="123" t="s">
        <v>949</v>
      </c>
      <c r="E47" s="125">
        <v>288825</v>
      </c>
      <c r="F47" s="126">
        <v>196401</v>
      </c>
      <c r="G47" s="119" t="e">
        <f>+VLOOKUP(B47,PRESUPUESTO!$A$1:$N$626,12,FALSE)</f>
        <v>#N/A</v>
      </c>
    </row>
    <row r="48" spans="1:7" ht="15.6" thickTop="1" thickBot="1" x14ac:dyDescent="0.35">
      <c r="A48" s="123">
        <v>45</v>
      </c>
      <c r="B48" s="124" t="s">
        <v>160</v>
      </c>
      <c r="C48" s="123">
        <v>1</v>
      </c>
      <c r="D48" s="123" t="s">
        <v>949</v>
      </c>
      <c r="E48" s="125">
        <v>628987</v>
      </c>
      <c r="F48" s="126">
        <v>427711.16000000003</v>
      </c>
      <c r="G48" s="119">
        <f>+VLOOKUP(B48,PRESUPUESTO!$A$1:$N$626,12,FALSE)</f>
        <v>110500</v>
      </c>
    </row>
    <row r="49" spans="1:7" ht="15.6" thickTop="1" thickBot="1" x14ac:dyDescent="0.35">
      <c r="A49" s="123">
        <v>46</v>
      </c>
      <c r="B49" s="124" t="s">
        <v>163</v>
      </c>
      <c r="C49" s="123">
        <v>1</v>
      </c>
      <c r="D49" s="123" t="s">
        <v>949</v>
      </c>
      <c r="E49" s="125">
        <v>214425</v>
      </c>
      <c r="F49" s="126">
        <v>145809</v>
      </c>
      <c r="G49" s="119">
        <f>+VLOOKUP(B49,PRESUPUESTO!$A$1:$N$626,12,FALSE)</f>
        <v>71000</v>
      </c>
    </row>
    <row r="50" spans="1:7" ht="15.6" hidden="1" thickTop="1" thickBot="1" x14ac:dyDescent="0.35">
      <c r="A50" s="123">
        <v>47</v>
      </c>
      <c r="B50" s="124" t="s">
        <v>992</v>
      </c>
      <c r="C50" s="123">
        <v>1</v>
      </c>
      <c r="D50" s="123" t="s">
        <v>949</v>
      </c>
      <c r="E50" s="125">
        <v>1708739</v>
      </c>
      <c r="F50" s="126">
        <v>1161942.52</v>
      </c>
      <c r="G50" s="119" t="e">
        <f>+VLOOKUP(B50,PRESUPUESTO!$A$1:$N$626,12,FALSE)</f>
        <v>#N/A</v>
      </c>
    </row>
    <row r="51" spans="1:7" ht="15.6" hidden="1" thickTop="1" thickBot="1" x14ac:dyDescent="0.35">
      <c r="A51" s="123">
        <v>48</v>
      </c>
      <c r="B51" s="124" t="s">
        <v>993</v>
      </c>
      <c r="C51" s="123">
        <v>1</v>
      </c>
      <c r="D51" s="123" t="s">
        <v>949</v>
      </c>
      <c r="E51" s="125">
        <v>1771113</v>
      </c>
      <c r="F51" s="126">
        <v>1204356.8399999999</v>
      </c>
      <c r="G51" s="119" t="e">
        <f>+VLOOKUP(B51,PRESUPUESTO!$A$1:$N$626,12,FALSE)</f>
        <v>#N/A</v>
      </c>
    </row>
    <row r="52" spans="1:7" ht="15.6" hidden="1" thickTop="1" thickBot="1" x14ac:dyDescent="0.35">
      <c r="A52" s="123">
        <v>49</v>
      </c>
      <c r="B52" s="124" t="s">
        <v>994</v>
      </c>
      <c r="C52" s="123">
        <v>1</v>
      </c>
      <c r="D52" s="123" t="s">
        <v>949</v>
      </c>
      <c r="E52" s="125">
        <v>980725</v>
      </c>
      <c r="F52" s="126">
        <v>666893</v>
      </c>
      <c r="G52" s="119" t="e">
        <f>+VLOOKUP(B52,PRESUPUESTO!$A$1:$N$626,12,FALSE)</f>
        <v>#N/A</v>
      </c>
    </row>
    <row r="53" spans="1:7" ht="15.6" hidden="1" thickTop="1" thickBot="1" x14ac:dyDescent="0.35">
      <c r="A53" s="123">
        <v>50</v>
      </c>
      <c r="B53" s="124" t="s">
        <v>995</v>
      </c>
      <c r="C53" s="123">
        <v>1</v>
      </c>
      <c r="D53" s="123" t="s">
        <v>949</v>
      </c>
      <c r="E53" s="125">
        <v>429101</v>
      </c>
      <c r="F53" s="126">
        <v>291788.68</v>
      </c>
      <c r="G53" s="119" t="e">
        <f>+VLOOKUP(B53,PRESUPUESTO!$A$1:$N$626,12,FALSE)</f>
        <v>#N/A</v>
      </c>
    </row>
    <row r="54" spans="1:7" ht="15.6" hidden="1" thickTop="1" thickBot="1" x14ac:dyDescent="0.35">
      <c r="A54" s="123">
        <v>51</v>
      </c>
      <c r="B54" s="124" t="s">
        <v>996</v>
      </c>
      <c r="C54" s="123">
        <v>1</v>
      </c>
      <c r="D54" s="123" t="s">
        <v>949</v>
      </c>
      <c r="E54" s="125">
        <v>97038</v>
      </c>
      <c r="F54" s="126">
        <v>65985.84</v>
      </c>
      <c r="G54" s="119" t="e">
        <f>+VLOOKUP(B54,PRESUPUESTO!$A$1:$N$626,12,FALSE)</f>
        <v>#N/A</v>
      </c>
    </row>
    <row r="55" spans="1:7" ht="15.6" hidden="1" thickTop="1" thickBot="1" x14ac:dyDescent="0.35">
      <c r="A55" s="123">
        <v>52</v>
      </c>
      <c r="B55" s="124" t="s">
        <v>997</v>
      </c>
      <c r="C55" s="123">
        <v>1</v>
      </c>
      <c r="D55" s="123" t="s">
        <v>949</v>
      </c>
      <c r="E55" s="125">
        <v>63994</v>
      </c>
      <c r="F55" s="126">
        <v>43515.92</v>
      </c>
      <c r="G55" s="119" t="e">
        <f>+VLOOKUP(B55,PRESUPUESTO!$A$1:$N$626,12,FALSE)</f>
        <v>#N/A</v>
      </c>
    </row>
    <row r="56" spans="1:7" ht="15.6" hidden="1" thickTop="1" thickBot="1" x14ac:dyDescent="0.35">
      <c r="A56" s="123">
        <v>53</v>
      </c>
      <c r="B56" s="124" t="s">
        <v>515</v>
      </c>
      <c r="C56" s="123">
        <v>1</v>
      </c>
      <c r="D56" s="123" t="s">
        <v>949</v>
      </c>
      <c r="E56" s="125">
        <v>662035</v>
      </c>
      <c r="F56" s="126">
        <v>450183.8</v>
      </c>
      <c r="G56" s="119" t="e">
        <f>+VLOOKUP(B56,PRESUPUESTO!$A$1:$N$626,12,FALSE)</f>
        <v>#N/A</v>
      </c>
    </row>
    <row r="57" spans="1:7" ht="15.6" hidden="1" thickTop="1" thickBot="1" x14ac:dyDescent="0.35">
      <c r="A57" s="123">
        <v>54</v>
      </c>
      <c r="B57" s="124" t="s">
        <v>382</v>
      </c>
      <c r="C57" s="123">
        <v>1</v>
      </c>
      <c r="D57" s="123" t="s">
        <v>949</v>
      </c>
      <c r="E57" s="125">
        <v>1586180</v>
      </c>
      <c r="F57" s="126">
        <v>1078602.3999999999</v>
      </c>
      <c r="G57" s="119" t="e">
        <f>+VLOOKUP(B57,PRESUPUESTO!$A$1:$N$626,12,FALSE)</f>
        <v>#N/A</v>
      </c>
    </row>
    <row r="58" spans="1:7" ht="15.6" hidden="1" thickTop="1" thickBot="1" x14ac:dyDescent="0.35">
      <c r="A58" s="123">
        <v>55</v>
      </c>
      <c r="B58" s="124" t="s">
        <v>383</v>
      </c>
      <c r="C58" s="123">
        <v>1</v>
      </c>
      <c r="D58" s="123" t="s">
        <v>949</v>
      </c>
      <c r="E58" s="125">
        <v>1547040</v>
      </c>
      <c r="F58" s="126">
        <v>1051987.2</v>
      </c>
      <c r="G58" s="119" t="e">
        <f>+VLOOKUP(B58,PRESUPUESTO!$A$1:$N$626,12,FALSE)</f>
        <v>#N/A</v>
      </c>
    </row>
    <row r="59" spans="1:7" ht="15.6" hidden="1" thickTop="1" thickBot="1" x14ac:dyDescent="0.35">
      <c r="A59" s="123">
        <v>56</v>
      </c>
      <c r="B59" s="124" t="s">
        <v>998</v>
      </c>
      <c r="C59" s="123">
        <v>1</v>
      </c>
      <c r="D59" s="123" t="s">
        <v>417</v>
      </c>
      <c r="E59" s="125">
        <v>484131</v>
      </c>
      <c r="F59" s="126">
        <v>329209.07999999996</v>
      </c>
      <c r="G59" s="119" t="e">
        <f>+VLOOKUP(B59,PRESUPUESTO!$A$1:$N$626,12,FALSE)</f>
        <v>#N/A</v>
      </c>
    </row>
    <row r="60" spans="1:7" ht="15.6" hidden="1" thickTop="1" thickBot="1" x14ac:dyDescent="0.35">
      <c r="A60" s="123">
        <v>57</v>
      </c>
      <c r="B60" s="124" t="s">
        <v>999</v>
      </c>
      <c r="C60" s="123">
        <v>1</v>
      </c>
      <c r="D60" s="123" t="s">
        <v>417</v>
      </c>
      <c r="E60" s="125">
        <v>644134</v>
      </c>
      <c r="F60" s="126">
        <v>438011.12</v>
      </c>
      <c r="G60" s="119" t="e">
        <f>+VLOOKUP(B60,PRESUPUESTO!$A$1:$N$626,12,FALSE)</f>
        <v>#N/A</v>
      </c>
    </row>
    <row r="61" spans="1:7" ht="15.6" hidden="1" thickTop="1" thickBot="1" x14ac:dyDescent="0.35">
      <c r="A61" s="123">
        <v>58</v>
      </c>
      <c r="B61" s="124" t="s">
        <v>1000</v>
      </c>
      <c r="C61" s="123">
        <v>1</v>
      </c>
      <c r="D61" s="123" t="s">
        <v>949</v>
      </c>
      <c r="E61" s="125">
        <v>226682</v>
      </c>
      <c r="F61" s="126">
        <v>154143.76</v>
      </c>
      <c r="G61" s="119" t="e">
        <f>+VLOOKUP(B61,PRESUPUESTO!$A$1:$N$626,12,FALSE)</f>
        <v>#N/A</v>
      </c>
    </row>
    <row r="62" spans="1:7" ht="15.6" hidden="1" thickTop="1" thickBot="1" x14ac:dyDescent="0.35">
      <c r="A62" s="123">
        <v>59</v>
      </c>
      <c r="B62" s="124" t="s">
        <v>1001</v>
      </c>
      <c r="C62" s="123">
        <v>1</v>
      </c>
      <c r="D62" s="123" t="s">
        <v>949</v>
      </c>
      <c r="E62" s="125">
        <v>1723610</v>
      </c>
      <c r="F62" s="126">
        <v>1172054.8</v>
      </c>
      <c r="G62" s="119" t="e">
        <f>+VLOOKUP(B62,PRESUPUESTO!$A$1:$N$626,12,FALSE)</f>
        <v>#N/A</v>
      </c>
    </row>
    <row r="63" spans="1:7" ht="15.6" hidden="1" thickTop="1" thickBot="1" x14ac:dyDescent="0.35">
      <c r="A63" s="123">
        <v>60</v>
      </c>
      <c r="B63" s="124" t="s">
        <v>1002</v>
      </c>
      <c r="C63" s="123">
        <v>1</v>
      </c>
      <c r="D63" s="123" t="s">
        <v>949</v>
      </c>
      <c r="E63" s="125">
        <v>637990</v>
      </c>
      <c r="F63" s="126">
        <v>433833.19999999995</v>
      </c>
      <c r="G63" s="119" t="e">
        <f>+VLOOKUP(B63,PRESUPUESTO!$A$1:$N$626,12,FALSE)</f>
        <v>#N/A</v>
      </c>
    </row>
    <row r="64" spans="1:7" ht="15.6" hidden="1" thickTop="1" thickBot="1" x14ac:dyDescent="0.35">
      <c r="A64" s="123">
        <v>61</v>
      </c>
      <c r="B64" s="124" t="s">
        <v>1003</v>
      </c>
      <c r="C64" s="123">
        <v>1</v>
      </c>
      <c r="D64" s="123" t="s">
        <v>949</v>
      </c>
      <c r="E64" s="125">
        <v>5009435</v>
      </c>
      <c r="F64" s="126">
        <v>3406415.8</v>
      </c>
      <c r="G64" s="119" t="e">
        <f>+VLOOKUP(B64,PRESUPUESTO!$A$1:$N$626,12,FALSE)</f>
        <v>#N/A</v>
      </c>
    </row>
    <row r="65" spans="1:7" ht="15.6" hidden="1" thickTop="1" thickBot="1" x14ac:dyDescent="0.35">
      <c r="A65" s="123">
        <v>62</v>
      </c>
      <c r="B65" s="124" t="s">
        <v>1004</v>
      </c>
      <c r="C65" s="123">
        <v>1</v>
      </c>
      <c r="D65" s="123" t="s">
        <v>949</v>
      </c>
      <c r="E65" s="125">
        <v>173467</v>
      </c>
      <c r="F65" s="126">
        <v>117957.56</v>
      </c>
      <c r="G65" s="119" t="e">
        <f>+VLOOKUP(B65,PRESUPUESTO!$A$1:$N$626,12,FALSE)</f>
        <v>#N/A</v>
      </c>
    </row>
    <row r="66" spans="1:7" ht="15.6" hidden="1" thickTop="1" thickBot="1" x14ac:dyDescent="0.35">
      <c r="A66" s="123">
        <v>63</v>
      </c>
      <c r="B66" s="124" t="s">
        <v>1005</v>
      </c>
      <c r="C66" s="123">
        <v>1</v>
      </c>
      <c r="D66" s="123" t="s">
        <v>949</v>
      </c>
      <c r="E66" s="125">
        <v>242268</v>
      </c>
      <c r="F66" s="126">
        <v>164742.24</v>
      </c>
      <c r="G66" s="119" t="e">
        <f>+VLOOKUP(B66,PRESUPUESTO!$A$1:$N$626,12,FALSE)</f>
        <v>#N/A</v>
      </c>
    </row>
    <row r="67" spans="1:7" ht="15.6" hidden="1" thickTop="1" thickBot="1" x14ac:dyDescent="0.35">
      <c r="A67" s="123">
        <v>64</v>
      </c>
      <c r="B67" s="124" t="s">
        <v>1006</v>
      </c>
      <c r="C67" s="123">
        <v>1</v>
      </c>
      <c r="D67" s="123" t="s">
        <v>949</v>
      </c>
      <c r="E67" s="125">
        <v>783778</v>
      </c>
      <c r="F67" s="126">
        <v>532969.04</v>
      </c>
      <c r="G67" s="119" t="e">
        <f>+VLOOKUP(B67,PRESUPUESTO!$A$1:$N$626,12,FALSE)</f>
        <v>#N/A</v>
      </c>
    </row>
    <row r="68" spans="1:7" ht="15.6" hidden="1" thickTop="1" thickBot="1" x14ac:dyDescent="0.35">
      <c r="A68" s="123">
        <v>65</v>
      </c>
      <c r="B68" s="124" t="s">
        <v>1007</v>
      </c>
      <c r="C68" s="123">
        <v>1</v>
      </c>
      <c r="D68" s="123" t="s">
        <v>949</v>
      </c>
      <c r="E68" s="125">
        <v>1099520</v>
      </c>
      <c r="F68" s="126">
        <v>747673.59999999998</v>
      </c>
      <c r="G68" s="119" t="e">
        <f>+VLOOKUP(B68,PRESUPUESTO!$A$1:$N$626,12,FALSE)</f>
        <v>#N/A</v>
      </c>
    </row>
    <row r="69" spans="1:7" ht="30" hidden="1" thickTop="1" thickBot="1" x14ac:dyDescent="0.35">
      <c r="A69" s="123">
        <v>66</v>
      </c>
      <c r="B69" s="124" t="s">
        <v>1008</v>
      </c>
      <c r="C69" s="123">
        <v>1</v>
      </c>
      <c r="D69" s="123" t="s">
        <v>949</v>
      </c>
      <c r="E69" s="125">
        <v>2123424</v>
      </c>
      <c r="F69" s="126">
        <v>1443928.3199999998</v>
      </c>
      <c r="G69" s="119" t="e">
        <f>+VLOOKUP(B69,PRESUPUESTO!$A$1:$N$626,12,FALSE)</f>
        <v>#N/A</v>
      </c>
    </row>
    <row r="70" spans="1:7" ht="15.6" hidden="1" thickTop="1" thickBot="1" x14ac:dyDescent="0.35">
      <c r="A70" s="123">
        <v>67</v>
      </c>
      <c r="B70" s="124" t="s">
        <v>1009</v>
      </c>
      <c r="C70" s="123">
        <v>1</v>
      </c>
      <c r="D70" s="123" t="s">
        <v>949</v>
      </c>
      <c r="E70" s="125">
        <v>1974138</v>
      </c>
      <c r="F70" s="126">
        <v>1342413.8399999999</v>
      </c>
      <c r="G70" s="119" t="e">
        <f>+VLOOKUP(B70,PRESUPUESTO!$A$1:$N$626,12,FALSE)</f>
        <v>#N/A</v>
      </c>
    </row>
    <row r="71" spans="1:7" ht="30" hidden="1" thickTop="1" thickBot="1" x14ac:dyDescent="0.35">
      <c r="A71" s="123">
        <v>68</v>
      </c>
      <c r="B71" s="124" t="s">
        <v>1010</v>
      </c>
      <c r="C71" s="123">
        <v>1</v>
      </c>
      <c r="D71" s="123" t="s">
        <v>949</v>
      </c>
      <c r="E71" s="125">
        <v>1729880</v>
      </c>
      <c r="F71" s="126">
        <v>1176318.3999999999</v>
      </c>
      <c r="G71" s="119" t="e">
        <f>+VLOOKUP(B71,PRESUPUESTO!$A$1:$N$626,12,FALSE)</f>
        <v>#N/A</v>
      </c>
    </row>
    <row r="72" spans="1:7" ht="15.6" hidden="1" thickTop="1" thickBot="1" x14ac:dyDescent="0.35">
      <c r="A72" s="123">
        <v>69</v>
      </c>
      <c r="B72" s="124" t="s">
        <v>1011</v>
      </c>
      <c r="C72" s="123">
        <v>1</v>
      </c>
      <c r="D72" s="123" t="s">
        <v>949</v>
      </c>
      <c r="E72" s="125">
        <v>4651341</v>
      </c>
      <c r="F72" s="126">
        <v>3162911.88</v>
      </c>
      <c r="G72" s="119" t="e">
        <f>+VLOOKUP(B72,PRESUPUESTO!$A$1:$N$626,12,FALSE)</f>
        <v>#N/A</v>
      </c>
    </row>
    <row r="73" spans="1:7" ht="15.6" hidden="1" thickTop="1" thickBot="1" x14ac:dyDescent="0.35">
      <c r="A73" s="123">
        <v>70</v>
      </c>
      <c r="B73" s="124" t="s">
        <v>1012</v>
      </c>
      <c r="C73" s="123">
        <v>1</v>
      </c>
      <c r="D73" s="123" t="s">
        <v>949</v>
      </c>
      <c r="E73" s="125">
        <v>259850</v>
      </c>
      <c r="F73" s="126">
        <v>176698</v>
      </c>
      <c r="G73" s="119" t="e">
        <f>+VLOOKUP(B73,PRESUPUESTO!$A$1:$N$626,12,FALSE)</f>
        <v>#N/A</v>
      </c>
    </row>
    <row r="74" spans="1:7" ht="15.6" hidden="1" thickTop="1" thickBot="1" x14ac:dyDescent="0.35">
      <c r="A74" s="123">
        <v>71</v>
      </c>
      <c r="B74" s="124" t="s">
        <v>1013</v>
      </c>
      <c r="C74" s="123">
        <v>1</v>
      </c>
      <c r="D74" s="123" t="s">
        <v>949</v>
      </c>
      <c r="E74" s="125">
        <v>50460</v>
      </c>
      <c r="F74" s="126">
        <v>34312.800000000003</v>
      </c>
      <c r="G74" s="119" t="e">
        <f>+VLOOKUP(B74,PRESUPUESTO!$A$1:$N$626,12,FALSE)</f>
        <v>#N/A</v>
      </c>
    </row>
    <row r="75" spans="1:7" ht="15.6" hidden="1" thickTop="1" thickBot="1" x14ac:dyDescent="0.35">
      <c r="A75" s="123">
        <v>72</v>
      </c>
      <c r="B75" s="124" t="s">
        <v>1014</v>
      </c>
      <c r="C75" s="123">
        <v>1</v>
      </c>
      <c r="D75" s="123" t="s">
        <v>949</v>
      </c>
      <c r="E75" s="125">
        <v>50022</v>
      </c>
      <c r="F75" s="126">
        <v>34014.959999999999</v>
      </c>
      <c r="G75" s="119" t="e">
        <f>+VLOOKUP(B75,PRESUPUESTO!$A$1:$N$626,12,FALSE)</f>
        <v>#N/A</v>
      </c>
    </row>
    <row r="76" spans="1:7" ht="15.6" hidden="1" thickTop="1" thickBot="1" x14ac:dyDescent="0.35">
      <c r="A76" s="123">
        <v>73</v>
      </c>
      <c r="B76" s="124" t="s">
        <v>1015</v>
      </c>
      <c r="C76" s="123">
        <v>1</v>
      </c>
      <c r="D76" s="123" t="s">
        <v>949</v>
      </c>
      <c r="E76" s="125">
        <v>47782</v>
      </c>
      <c r="F76" s="126">
        <v>32491.760000000002</v>
      </c>
      <c r="G76" s="119" t="e">
        <f>+VLOOKUP(B76,PRESUPUESTO!$A$1:$N$626,12,FALSE)</f>
        <v>#N/A</v>
      </c>
    </row>
    <row r="77" spans="1:7" ht="15.6" hidden="1" thickTop="1" thickBot="1" x14ac:dyDescent="0.35">
      <c r="A77" s="123">
        <v>74</v>
      </c>
      <c r="B77" s="124" t="s">
        <v>1016</v>
      </c>
      <c r="C77" s="123">
        <v>1</v>
      </c>
      <c r="D77" s="123" t="s">
        <v>949</v>
      </c>
      <c r="E77" s="125">
        <v>49389</v>
      </c>
      <c r="F77" s="126">
        <v>33584.520000000004</v>
      </c>
      <c r="G77" s="119" t="e">
        <f>+VLOOKUP(B77,PRESUPUESTO!$A$1:$N$626,12,FALSE)</f>
        <v>#N/A</v>
      </c>
    </row>
    <row r="78" spans="1:7" ht="15.6" hidden="1" thickTop="1" thickBot="1" x14ac:dyDescent="0.35">
      <c r="A78" s="123">
        <v>75</v>
      </c>
      <c r="B78" s="124" t="s">
        <v>1017</v>
      </c>
      <c r="C78" s="123">
        <v>1</v>
      </c>
      <c r="D78" s="123" t="s">
        <v>949</v>
      </c>
      <c r="E78" s="125">
        <v>47318</v>
      </c>
      <c r="F78" s="126">
        <v>32176.239999999998</v>
      </c>
      <c r="G78" s="119" t="e">
        <f>+VLOOKUP(B78,PRESUPUESTO!$A$1:$N$626,12,FALSE)</f>
        <v>#N/A</v>
      </c>
    </row>
    <row r="79" spans="1:7" ht="15.6" hidden="1" thickTop="1" thickBot="1" x14ac:dyDescent="0.35">
      <c r="A79" s="123">
        <v>76</v>
      </c>
      <c r="B79" s="124" t="s">
        <v>1018</v>
      </c>
      <c r="C79" s="123">
        <v>1</v>
      </c>
      <c r="D79" s="123" t="s">
        <v>949</v>
      </c>
      <c r="E79" s="125">
        <v>49768</v>
      </c>
      <c r="F79" s="126">
        <v>33842.239999999998</v>
      </c>
      <c r="G79" s="119" t="e">
        <f>+VLOOKUP(B79,PRESUPUESTO!$A$1:$N$626,12,FALSE)</f>
        <v>#N/A</v>
      </c>
    </row>
    <row r="80" spans="1:7" ht="15.6" hidden="1" thickTop="1" thickBot="1" x14ac:dyDescent="0.35">
      <c r="A80" s="123">
        <v>77</v>
      </c>
      <c r="B80" s="124" t="s">
        <v>1019</v>
      </c>
      <c r="C80" s="123">
        <v>1</v>
      </c>
      <c r="D80" s="123" t="s">
        <v>949</v>
      </c>
      <c r="E80" s="125">
        <v>48219</v>
      </c>
      <c r="F80" s="126">
        <v>32788.92</v>
      </c>
      <c r="G80" s="119" t="e">
        <f>+VLOOKUP(B80,PRESUPUESTO!$A$1:$N$626,12,FALSE)</f>
        <v>#N/A</v>
      </c>
    </row>
    <row r="81" spans="1:7" ht="15.6" hidden="1" thickTop="1" thickBot="1" x14ac:dyDescent="0.35">
      <c r="A81" s="123">
        <v>78</v>
      </c>
      <c r="B81" s="124" t="s">
        <v>1020</v>
      </c>
      <c r="C81" s="123">
        <v>1</v>
      </c>
      <c r="D81" s="123" t="s">
        <v>949</v>
      </c>
      <c r="E81" s="125">
        <v>88285</v>
      </c>
      <c r="F81" s="126">
        <v>60033.8</v>
      </c>
      <c r="G81" s="119" t="e">
        <f>+VLOOKUP(B81,PRESUPUESTO!$A$1:$N$626,12,FALSE)</f>
        <v>#N/A</v>
      </c>
    </row>
    <row r="82" spans="1:7" ht="15.6" hidden="1" thickTop="1" thickBot="1" x14ac:dyDescent="0.35">
      <c r="A82" s="123">
        <v>79</v>
      </c>
      <c r="B82" s="124" t="s">
        <v>1021</v>
      </c>
      <c r="C82" s="123">
        <v>1</v>
      </c>
      <c r="D82" s="123" t="s">
        <v>949</v>
      </c>
      <c r="E82" s="125">
        <v>330231</v>
      </c>
      <c r="F82" s="126">
        <v>224557.08000000002</v>
      </c>
      <c r="G82" s="119" t="e">
        <f>+VLOOKUP(B82,PRESUPUESTO!$A$1:$N$626,12,FALSE)</f>
        <v>#N/A</v>
      </c>
    </row>
    <row r="83" spans="1:7" ht="15.6" hidden="1" thickTop="1" thickBot="1" x14ac:dyDescent="0.35">
      <c r="A83" s="123">
        <v>80</v>
      </c>
      <c r="B83" s="124" t="s">
        <v>1022</v>
      </c>
      <c r="C83" s="123">
        <v>1</v>
      </c>
      <c r="D83" s="123" t="s">
        <v>949</v>
      </c>
      <c r="E83" s="125">
        <v>422910</v>
      </c>
      <c r="F83" s="126">
        <v>287578.8</v>
      </c>
      <c r="G83" s="119" t="e">
        <f>+VLOOKUP(B83,PRESUPUESTO!$A$1:$N$626,12,FALSE)</f>
        <v>#N/A</v>
      </c>
    </row>
    <row r="84" spans="1:7" ht="15.6" hidden="1" thickTop="1" thickBot="1" x14ac:dyDescent="0.35">
      <c r="A84" s="123">
        <v>81</v>
      </c>
      <c r="B84" s="124" t="s">
        <v>1023</v>
      </c>
      <c r="C84" s="123">
        <v>1</v>
      </c>
      <c r="D84" s="123" t="s">
        <v>949</v>
      </c>
      <c r="E84" s="125">
        <v>111319</v>
      </c>
      <c r="F84" s="126">
        <v>75696.92</v>
      </c>
      <c r="G84" s="119" t="e">
        <f>+VLOOKUP(B84,PRESUPUESTO!$A$1:$N$626,12,FALSE)</f>
        <v>#N/A</v>
      </c>
    </row>
    <row r="85" spans="1:7" ht="15.6" hidden="1" thickTop="1" thickBot="1" x14ac:dyDescent="0.35">
      <c r="A85" s="123">
        <v>82</v>
      </c>
      <c r="B85" s="124" t="s">
        <v>1024</v>
      </c>
      <c r="C85" s="123">
        <v>1</v>
      </c>
      <c r="D85" s="123" t="s">
        <v>1025</v>
      </c>
      <c r="E85" s="125">
        <v>252872</v>
      </c>
      <c r="F85" s="126">
        <v>171952.96</v>
      </c>
      <c r="G85" s="119" t="e">
        <f>+VLOOKUP(B85,PRESUPUESTO!$A$1:$N$626,12,FALSE)</f>
        <v>#N/A</v>
      </c>
    </row>
    <row r="86" spans="1:7" ht="15.6" hidden="1" thickTop="1" thickBot="1" x14ac:dyDescent="0.35">
      <c r="A86" s="123">
        <v>83</v>
      </c>
      <c r="B86" s="124" t="s">
        <v>1026</v>
      </c>
      <c r="C86" s="123">
        <v>1</v>
      </c>
      <c r="D86" s="123" t="s">
        <v>1025</v>
      </c>
      <c r="E86" s="125">
        <v>590603</v>
      </c>
      <c r="F86" s="126">
        <v>401610.04000000004</v>
      </c>
      <c r="G86" s="119" t="e">
        <f>+VLOOKUP(B86,PRESUPUESTO!$A$1:$N$626,12,FALSE)</f>
        <v>#N/A</v>
      </c>
    </row>
    <row r="87" spans="1:7" ht="15.6" hidden="1" thickTop="1" thickBot="1" x14ac:dyDescent="0.35">
      <c r="A87" s="123">
        <v>84</v>
      </c>
      <c r="B87" s="124" t="s">
        <v>1027</v>
      </c>
      <c r="C87" s="123">
        <v>1</v>
      </c>
      <c r="D87" s="123" t="s">
        <v>949</v>
      </c>
      <c r="E87" s="125">
        <v>1706959</v>
      </c>
      <c r="F87" s="126">
        <v>1160732.1200000001</v>
      </c>
      <c r="G87" s="119" t="e">
        <f>+VLOOKUP(B87,PRESUPUESTO!$A$1:$N$626,12,FALSE)</f>
        <v>#N/A</v>
      </c>
    </row>
    <row r="88" spans="1:7" ht="15.6" hidden="1" thickTop="1" thickBot="1" x14ac:dyDescent="0.35">
      <c r="A88" s="209" t="s">
        <v>1028</v>
      </c>
      <c r="B88" s="209"/>
      <c r="C88" s="209"/>
      <c r="D88" s="209"/>
      <c r="E88" s="125"/>
      <c r="F88" s="126"/>
      <c r="G88" s="119" t="e">
        <f>+VLOOKUP(B88,PRESUPUESTO!$A$1:$N$626,12,FALSE)</f>
        <v>#N/A</v>
      </c>
    </row>
    <row r="89" spans="1:7" ht="15.6" hidden="1" thickTop="1" thickBot="1" x14ac:dyDescent="0.35">
      <c r="A89" s="123">
        <v>85</v>
      </c>
      <c r="B89" s="124" t="s">
        <v>1029</v>
      </c>
      <c r="C89" s="123">
        <v>1</v>
      </c>
      <c r="D89" s="123" t="s">
        <v>949</v>
      </c>
      <c r="E89" s="125">
        <v>479706</v>
      </c>
      <c r="F89" s="126">
        <v>326200.07999999996</v>
      </c>
      <c r="G89" s="119" t="e">
        <f>+VLOOKUP(B89,PRESUPUESTO!$A$1:$N$626,12,FALSE)</f>
        <v>#N/A</v>
      </c>
    </row>
    <row r="90" spans="1:7" ht="15.6" hidden="1" thickTop="1" thickBot="1" x14ac:dyDescent="0.35">
      <c r="A90" s="123">
        <v>86</v>
      </c>
      <c r="B90" s="124" t="s">
        <v>1030</v>
      </c>
      <c r="C90" s="123">
        <v>1</v>
      </c>
      <c r="D90" s="123" t="s">
        <v>949</v>
      </c>
      <c r="E90" s="125">
        <v>594398</v>
      </c>
      <c r="F90" s="126">
        <v>404190.64</v>
      </c>
      <c r="G90" s="119" t="e">
        <f>+VLOOKUP(B90,PRESUPUESTO!$A$1:$N$626,12,FALSE)</f>
        <v>#N/A</v>
      </c>
    </row>
    <row r="91" spans="1:7" ht="15.6" hidden="1" thickTop="1" thickBot="1" x14ac:dyDescent="0.35">
      <c r="A91" s="123">
        <v>87</v>
      </c>
      <c r="B91" s="124" t="s">
        <v>1031</v>
      </c>
      <c r="C91" s="123">
        <v>1</v>
      </c>
      <c r="D91" s="123" t="s">
        <v>949</v>
      </c>
      <c r="E91" s="125">
        <v>4119047</v>
      </c>
      <c r="F91" s="126">
        <v>2800951.96</v>
      </c>
      <c r="G91" s="119" t="e">
        <f>+VLOOKUP(B91,PRESUPUESTO!$A$1:$N$626,12,FALSE)</f>
        <v>#N/A</v>
      </c>
    </row>
    <row r="92" spans="1:7" ht="15.6" hidden="1" thickTop="1" thickBot="1" x14ac:dyDescent="0.35">
      <c r="A92" s="123">
        <v>88</v>
      </c>
      <c r="B92" s="124" t="s">
        <v>1032</v>
      </c>
      <c r="C92" s="123">
        <v>1</v>
      </c>
      <c r="D92" s="123" t="s">
        <v>949</v>
      </c>
      <c r="E92" s="125">
        <v>1994356</v>
      </c>
      <c r="F92" s="126">
        <v>1356162.08</v>
      </c>
      <c r="G92" s="119" t="e">
        <f>+VLOOKUP(B92,PRESUPUESTO!$A$1:$N$626,12,FALSE)</f>
        <v>#N/A</v>
      </c>
    </row>
    <row r="93" spans="1:7" ht="15.6" hidden="1" thickTop="1" thickBot="1" x14ac:dyDescent="0.35">
      <c r="A93" s="123">
        <v>89</v>
      </c>
      <c r="B93" s="124" t="s">
        <v>1033</v>
      </c>
      <c r="C93" s="123">
        <v>1</v>
      </c>
      <c r="D93" s="123" t="s">
        <v>949</v>
      </c>
      <c r="E93" s="125">
        <v>338148</v>
      </c>
      <c r="F93" s="126">
        <v>229940.64</v>
      </c>
      <c r="G93" s="119" t="e">
        <f>+VLOOKUP(B93,PRESUPUESTO!$A$1:$N$626,12,FALSE)</f>
        <v>#N/A</v>
      </c>
    </row>
    <row r="94" spans="1:7" ht="15.6" hidden="1" thickTop="1" thickBot="1" x14ac:dyDescent="0.35">
      <c r="A94" s="123">
        <v>90</v>
      </c>
      <c r="B94" s="124" t="s">
        <v>1034</v>
      </c>
      <c r="C94" s="123">
        <v>1</v>
      </c>
      <c r="D94" s="123" t="s">
        <v>949</v>
      </c>
      <c r="E94" s="125">
        <v>370911</v>
      </c>
      <c r="F94" s="126">
        <v>252219.47999999998</v>
      </c>
      <c r="G94" s="119" t="e">
        <f>+VLOOKUP(B94,PRESUPUESTO!$A$1:$N$626,12,FALSE)</f>
        <v>#N/A</v>
      </c>
    </row>
    <row r="95" spans="1:7" ht="15.6" hidden="1" thickTop="1" thickBot="1" x14ac:dyDescent="0.35">
      <c r="A95" s="123">
        <v>91</v>
      </c>
      <c r="B95" s="124" t="s">
        <v>1035</v>
      </c>
      <c r="C95" s="123">
        <v>1</v>
      </c>
      <c r="D95" s="123" t="s">
        <v>949</v>
      </c>
      <c r="E95" s="125">
        <v>399480</v>
      </c>
      <c r="F95" s="126">
        <v>271646.40000000002</v>
      </c>
      <c r="G95" s="119" t="e">
        <f>+VLOOKUP(B95,PRESUPUESTO!$A$1:$N$626,12,FALSE)</f>
        <v>#N/A</v>
      </c>
    </row>
    <row r="96" spans="1:7" ht="15.6" hidden="1" thickTop="1" thickBot="1" x14ac:dyDescent="0.35">
      <c r="A96" s="123">
        <v>92</v>
      </c>
      <c r="B96" s="124" t="s">
        <v>1036</v>
      </c>
      <c r="C96" s="123">
        <v>1</v>
      </c>
      <c r="D96" s="123" t="s">
        <v>949</v>
      </c>
      <c r="E96" s="125">
        <v>471636</v>
      </c>
      <c r="F96" s="126">
        <v>320712.48</v>
      </c>
      <c r="G96" s="119" t="e">
        <f>+VLOOKUP(B96,PRESUPUESTO!$A$1:$N$626,12,FALSE)</f>
        <v>#N/A</v>
      </c>
    </row>
    <row r="97" spans="1:7" ht="15.6" hidden="1" thickTop="1" thickBot="1" x14ac:dyDescent="0.35">
      <c r="A97" s="123">
        <v>93</v>
      </c>
      <c r="B97" s="124" t="s">
        <v>1037</v>
      </c>
      <c r="C97" s="123">
        <v>1</v>
      </c>
      <c r="D97" s="123" t="s">
        <v>949</v>
      </c>
      <c r="E97" s="125">
        <v>642341</v>
      </c>
      <c r="F97" s="126">
        <v>436791.88</v>
      </c>
      <c r="G97" s="119" t="e">
        <f>+VLOOKUP(B97,PRESUPUESTO!$A$1:$N$626,12,FALSE)</f>
        <v>#N/A</v>
      </c>
    </row>
    <row r="98" spans="1:7" ht="15.6" hidden="1" thickTop="1" thickBot="1" x14ac:dyDescent="0.35">
      <c r="A98" s="209" t="s">
        <v>1038</v>
      </c>
      <c r="B98" s="209"/>
      <c r="C98" s="209"/>
      <c r="D98" s="209"/>
      <c r="E98" s="125"/>
      <c r="F98" s="126"/>
      <c r="G98" s="119" t="e">
        <f>+VLOOKUP(B98,PRESUPUESTO!$A$1:$N$626,12,FALSE)</f>
        <v>#N/A</v>
      </c>
    </row>
    <row r="99" spans="1:7" ht="15.6" hidden="1" thickTop="1" thickBot="1" x14ac:dyDescent="0.35">
      <c r="A99" s="123">
        <v>94</v>
      </c>
      <c r="B99" s="124" t="s">
        <v>1029</v>
      </c>
      <c r="C99" s="123">
        <v>1</v>
      </c>
      <c r="D99" s="123" t="s">
        <v>949</v>
      </c>
      <c r="E99" s="125">
        <v>469940</v>
      </c>
      <c r="F99" s="126">
        <v>319559.19999999995</v>
      </c>
      <c r="G99" s="119" t="e">
        <f>+VLOOKUP(B99,PRESUPUESTO!$A$1:$N$626,12,FALSE)</f>
        <v>#N/A</v>
      </c>
    </row>
    <row r="100" spans="1:7" ht="15.6" hidden="1" thickTop="1" thickBot="1" x14ac:dyDescent="0.35">
      <c r="A100" s="123">
        <v>95</v>
      </c>
      <c r="B100" s="124" t="s">
        <v>1030</v>
      </c>
      <c r="C100" s="123">
        <v>1</v>
      </c>
      <c r="D100" s="123" t="s">
        <v>949</v>
      </c>
      <c r="E100" s="125">
        <v>610502</v>
      </c>
      <c r="F100" s="126">
        <v>415141.36</v>
      </c>
      <c r="G100" s="119" t="e">
        <f>+VLOOKUP(B100,PRESUPUESTO!$A$1:$N$626,12,FALSE)</f>
        <v>#N/A</v>
      </c>
    </row>
    <row r="101" spans="1:7" ht="15.6" hidden="1" thickTop="1" thickBot="1" x14ac:dyDescent="0.35">
      <c r="A101" s="123">
        <v>96</v>
      </c>
      <c r="B101" s="124" t="s">
        <v>1031</v>
      </c>
      <c r="C101" s="123">
        <v>1</v>
      </c>
      <c r="D101" s="123" t="s">
        <v>949</v>
      </c>
      <c r="E101" s="125">
        <v>4082527</v>
      </c>
      <c r="F101" s="126">
        <v>2776118.36</v>
      </c>
      <c r="G101" s="119" t="e">
        <f>+VLOOKUP(B101,PRESUPUESTO!$A$1:$N$626,12,FALSE)</f>
        <v>#N/A</v>
      </c>
    </row>
    <row r="102" spans="1:7" ht="15.6" hidden="1" thickTop="1" thickBot="1" x14ac:dyDescent="0.35">
      <c r="A102" s="123">
        <v>97</v>
      </c>
      <c r="B102" s="124" t="s">
        <v>1032</v>
      </c>
      <c r="C102" s="123">
        <v>1</v>
      </c>
      <c r="D102" s="123" t="s">
        <v>949</v>
      </c>
      <c r="E102" s="125">
        <v>1866885</v>
      </c>
      <c r="F102" s="126">
        <v>1269481.7999999998</v>
      </c>
      <c r="G102" s="119" t="e">
        <f>+VLOOKUP(B102,PRESUPUESTO!$A$1:$N$626,12,FALSE)</f>
        <v>#N/A</v>
      </c>
    </row>
    <row r="103" spans="1:7" ht="15.6" hidden="1" thickTop="1" thickBot="1" x14ac:dyDescent="0.35">
      <c r="A103" s="123">
        <v>98</v>
      </c>
      <c r="B103" s="124" t="s">
        <v>1033</v>
      </c>
      <c r="C103" s="123">
        <v>1</v>
      </c>
      <c r="D103" s="123" t="s">
        <v>949</v>
      </c>
      <c r="E103" s="125">
        <v>785443</v>
      </c>
      <c r="F103" s="126">
        <v>534101.24</v>
      </c>
      <c r="G103" s="119" t="e">
        <f>+VLOOKUP(B103,PRESUPUESTO!$A$1:$N$626,12,FALSE)</f>
        <v>#N/A</v>
      </c>
    </row>
    <row r="104" spans="1:7" ht="15.6" hidden="1" thickTop="1" thickBot="1" x14ac:dyDescent="0.35">
      <c r="A104" s="123">
        <v>99</v>
      </c>
      <c r="B104" s="124" t="s">
        <v>1034</v>
      </c>
      <c r="C104" s="123">
        <v>1</v>
      </c>
      <c r="D104" s="123" t="s">
        <v>949</v>
      </c>
      <c r="E104" s="125">
        <v>543035</v>
      </c>
      <c r="F104" s="126">
        <v>369263.8</v>
      </c>
      <c r="G104" s="119" t="e">
        <f>+VLOOKUP(B104,PRESUPUESTO!$A$1:$N$626,12,FALSE)</f>
        <v>#N/A</v>
      </c>
    </row>
    <row r="105" spans="1:7" ht="15.6" hidden="1" thickTop="1" thickBot="1" x14ac:dyDescent="0.35">
      <c r="A105" s="123">
        <v>100</v>
      </c>
      <c r="B105" s="124" t="s">
        <v>1035</v>
      </c>
      <c r="C105" s="123">
        <v>1</v>
      </c>
      <c r="D105" s="123" t="s">
        <v>949</v>
      </c>
      <c r="E105" s="125">
        <v>531150</v>
      </c>
      <c r="F105" s="126">
        <v>361182</v>
      </c>
      <c r="G105" s="119" t="e">
        <f>+VLOOKUP(B105,PRESUPUESTO!$A$1:$N$626,12,FALSE)</f>
        <v>#N/A</v>
      </c>
    </row>
    <row r="106" spans="1:7" ht="15.6" hidden="1" thickTop="1" thickBot="1" x14ac:dyDescent="0.35">
      <c r="A106" s="123">
        <v>101</v>
      </c>
      <c r="B106" s="124" t="s">
        <v>1036</v>
      </c>
      <c r="C106" s="123">
        <v>1</v>
      </c>
      <c r="D106" s="123" t="s">
        <v>949</v>
      </c>
      <c r="E106" s="125">
        <v>483416</v>
      </c>
      <c r="F106" s="126">
        <v>328722.88</v>
      </c>
      <c r="G106" s="119" t="e">
        <f>+VLOOKUP(B106,PRESUPUESTO!$A$1:$N$626,12,FALSE)</f>
        <v>#N/A</v>
      </c>
    </row>
    <row r="107" spans="1:7" ht="15.6" hidden="1" thickTop="1" thickBot="1" x14ac:dyDescent="0.35">
      <c r="A107" s="123">
        <v>102</v>
      </c>
      <c r="B107" s="124" t="s">
        <v>1037</v>
      </c>
      <c r="C107" s="123">
        <v>1</v>
      </c>
      <c r="D107" s="123" t="s">
        <v>949</v>
      </c>
      <c r="E107" s="125">
        <v>467577</v>
      </c>
      <c r="F107" s="126">
        <v>317952.36</v>
      </c>
      <c r="G107" s="119" t="e">
        <f>+VLOOKUP(B107,PRESUPUESTO!$A$1:$N$626,12,FALSE)</f>
        <v>#N/A</v>
      </c>
    </row>
    <row r="108" spans="1:7" ht="15.6" hidden="1" thickTop="1" thickBot="1" x14ac:dyDescent="0.35">
      <c r="A108" s="209" t="s">
        <v>1039</v>
      </c>
      <c r="B108" s="209"/>
      <c r="C108" s="209"/>
      <c r="D108" s="209"/>
      <c r="E108" s="125"/>
      <c r="F108" s="126"/>
      <c r="G108" s="119" t="e">
        <f>+VLOOKUP(B108,PRESUPUESTO!$A$1:$N$626,12,FALSE)</f>
        <v>#N/A</v>
      </c>
    </row>
    <row r="109" spans="1:7" ht="15.6" hidden="1" thickTop="1" thickBot="1" x14ac:dyDescent="0.35">
      <c r="A109" s="123">
        <v>103</v>
      </c>
      <c r="B109" s="124" t="s">
        <v>1040</v>
      </c>
      <c r="C109" s="123">
        <v>1</v>
      </c>
      <c r="D109" s="123" t="s">
        <v>417</v>
      </c>
      <c r="E109" s="125">
        <v>90795</v>
      </c>
      <c r="F109" s="126">
        <v>61740.6</v>
      </c>
      <c r="G109" s="119" t="e">
        <f>+VLOOKUP(B109,PRESUPUESTO!$A$1:$N$626,12,FALSE)</f>
        <v>#N/A</v>
      </c>
    </row>
    <row r="110" spans="1:7" ht="15.6" hidden="1" thickTop="1" thickBot="1" x14ac:dyDescent="0.35">
      <c r="A110" s="123">
        <v>104</v>
      </c>
      <c r="B110" s="124" t="s">
        <v>1041</v>
      </c>
      <c r="C110" s="123">
        <v>1</v>
      </c>
      <c r="D110" s="123" t="s">
        <v>417</v>
      </c>
      <c r="E110" s="125">
        <v>87610</v>
      </c>
      <c r="F110" s="126">
        <v>59574.8</v>
      </c>
      <c r="G110" s="119" t="e">
        <f>+VLOOKUP(B110,PRESUPUESTO!$A$1:$N$626,12,FALSE)</f>
        <v>#N/A</v>
      </c>
    </row>
    <row r="111" spans="1:7" ht="15.6" hidden="1" thickTop="1" thickBot="1" x14ac:dyDescent="0.35">
      <c r="A111" s="123">
        <v>105</v>
      </c>
      <c r="B111" s="124" t="s">
        <v>1042</v>
      </c>
      <c r="C111" s="123">
        <v>1</v>
      </c>
      <c r="D111" s="123" t="s">
        <v>417</v>
      </c>
      <c r="E111" s="125">
        <v>34055</v>
      </c>
      <c r="F111" s="126">
        <v>23157.4</v>
      </c>
      <c r="G111" s="119" t="e">
        <f>+VLOOKUP(B111,PRESUPUESTO!$A$1:$N$626,12,FALSE)</f>
        <v>#N/A</v>
      </c>
    </row>
    <row r="112" spans="1:7" ht="15.6" hidden="1" thickTop="1" thickBot="1" x14ac:dyDescent="0.35">
      <c r="A112" s="123">
        <v>106</v>
      </c>
      <c r="B112" s="124" t="s">
        <v>1043</v>
      </c>
      <c r="C112" s="123">
        <v>1</v>
      </c>
      <c r="D112" s="123" t="s">
        <v>949</v>
      </c>
      <c r="E112" s="125">
        <v>638975</v>
      </c>
      <c r="F112" s="126">
        <v>434503</v>
      </c>
      <c r="G112" s="119" t="e">
        <f>+VLOOKUP(B112,PRESUPUESTO!$A$1:$N$626,12,FALSE)</f>
        <v>#N/A</v>
      </c>
    </row>
    <row r="113" spans="1:7" ht="15.6" hidden="1" thickTop="1" thickBot="1" x14ac:dyDescent="0.35">
      <c r="A113" s="123">
        <v>107</v>
      </c>
      <c r="B113" s="124" t="s">
        <v>1044</v>
      </c>
      <c r="C113" s="123">
        <v>1</v>
      </c>
      <c r="D113" s="123" t="s">
        <v>417</v>
      </c>
      <c r="E113" s="125">
        <v>98143</v>
      </c>
      <c r="F113" s="126">
        <v>66737.239999999991</v>
      </c>
      <c r="G113" s="119" t="e">
        <f>+VLOOKUP(B113,PRESUPUESTO!$A$1:$N$626,12,FALSE)</f>
        <v>#N/A</v>
      </c>
    </row>
    <row r="114" spans="1:7" ht="15.6" hidden="1" thickTop="1" thickBot="1" x14ac:dyDescent="0.35">
      <c r="A114" s="123">
        <v>108</v>
      </c>
      <c r="B114" s="124" t="s">
        <v>1045</v>
      </c>
      <c r="C114" s="123">
        <v>1</v>
      </c>
      <c r="D114" s="123" t="s">
        <v>949</v>
      </c>
      <c r="E114" s="125">
        <v>156457</v>
      </c>
      <c r="F114" s="126">
        <v>106390.76000000001</v>
      </c>
      <c r="G114" s="119" t="e">
        <f>+VLOOKUP(B114,PRESUPUESTO!$A$1:$N$626,12,FALSE)</f>
        <v>#N/A</v>
      </c>
    </row>
    <row r="115" spans="1:7" ht="15.6" hidden="1" thickTop="1" thickBot="1" x14ac:dyDescent="0.35">
      <c r="A115" s="123">
        <v>109</v>
      </c>
      <c r="B115" s="124" t="s">
        <v>1046</v>
      </c>
      <c r="C115" s="123">
        <v>1</v>
      </c>
      <c r="D115" s="123" t="s">
        <v>359</v>
      </c>
      <c r="E115" s="125">
        <v>1229087</v>
      </c>
      <c r="F115" s="126">
        <v>835779.15999999992</v>
      </c>
      <c r="G115" s="119" t="e">
        <f>+VLOOKUP(B115,PRESUPUESTO!$A$1:$N$626,12,FALSE)</f>
        <v>#N/A</v>
      </c>
    </row>
    <row r="116" spans="1:7" ht="15.6" hidden="1" thickTop="1" thickBot="1" x14ac:dyDescent="0.35">
      <c r="A116" s="123">
        <v>110</v>
      </c>
      <c r="B116" s="124" t="s">
        <v>380</v>
      </c>
      <c r="C116" s="123">
        <v>1</v>
      </c>
      <c r="D116" s="123" t="s">
        <v>949</v>
      </c>
      <c r="E116" s="125">
        <v>332982</v>
      </c>
      <c r="F116" s="126">
        <v>226427.76</v>
      </c>
      <c r="G116" s="119" t="e">
        <f>+VLOOKUP(B116,PRESUPUESTO!$A$1:$N$626,12,FALSE)</f>
        <v>#N/A</v>
      </c>
    </row>
    <row r="117" spans="1:7" ht="15.6" hidden="1" thickTop="1" thickBot="1" x14ac:dyDescent="0.35">
      <c r="A117" s="123">
        <v>111</v>
      </c>
      <c r="B117" s="124" t="s">
        <v>1047</v>
      </c>
      <c r="C117" s="123">
        <v>1</v>
      </c>
      <c r="D117" s="123" t="s">
        <v>417</v>
      </c>
      <c r="E117" s="125">
        <v>2143345</v>
      </c>
      <c r="F117" s="126">
        <v>1457474.6</v>
      </c>
      <c r="G117" s="119" t="e">
        <f>+VLOOKUP(B117,PRESUPUESTO!$A$1:$N$626,12,FALSE)</f>
        <v>#N/A</v>
      </c>
    </row>
    <row r="118" spans="1:7" ht="15.6" hidden="1" thickTop="1" thickBot="1" x14ac:dyDescent="0.35">
      <c r="A118" s="123">
        <v>112</v>
      </c>
      <c r="B118" s="124" t="s">
        <v>1048</v>
      </c>
      <c r="C118" s="123">
        <v>1</v>
      </c>
      <c r="D118" s="123" t="s">
        <v>949</v>
      </c>
      <c r="E118" s="125">
        <v>662030</v>
      </c>
      <c r="F118" s="126">
        <v>450180.4</v>
      </c>
      <c r="G118" s="119" t="e">
        <f>+VLOOKUP(B118,PRESUPUESTO!$A$1:$N$626,12,FALSE)</f>
        <v>#N/A</v>
      </c>
    </row>
    <row r="119" spans="1:7" ht="15.6" hidden="1" thickTop="1" thickBot="1" x14ac:dyDescent="0.35">
      <c r="A119" s="123">
        <v>113</v>
      </c>
      <c r="B119" s="124" t="s">
        <v>1049</v>
      </c>
      <c r="C119" s="123">
        <v>1</v>
      </c>
      <c r="D119" s="123" t="s">
        <v>417</v>
      </c>
      <c r="E119" s="125">
        <v>544830</v>
      </c>
      <c r="F119" s="126">
        <v>370484.4</v>
      </c>
      <c r="G119" s="119" t="e">
        <f>+VLOOKUP(B119,PRESUPUESTO!$A$1:$N$626,12,FALSE)</f>
        <v>#N/A</v>
      </c>
    </row>
    <row r="120" spans="1:7" ht="15.6" hidden="1" thickTop="1" thickBot="1" x14ac:dyDescent="0.35">
      <c r="A120" s="123">
        <v>114</v>
      </c>
      <c r="B120" s="124" t="s">
        <v>1050</v>
      </c>
      <c r="C120" s="123">
        <v>1</v>
      </c>
      <c r="D120" s="123" t="s">
        <v>949</v>
      </c>
      <c r="E120" s="125">
        <v>499127</v>
      </c>
      <c r="F120" s="126">
        <v>339406.36</v>
      </c>
      <c r="G120" s="119" t="e">
        <f>+VLOOKUP(B120,PRESUPUESTO!$A$1:$N$626,12,FALSE)</f>
        <v>#N/A</v>
      </c>
    </row>
    <row r="121" spans="1:7" ht="15.6" hidden="1" thickTop="1" thickBot="1" x14ac:dyDescent="0.35">
      <c r="A121" s="123">
        <v>115</v>
      </c>
      <c r="B121" s="124" t="s">
        <v>1051</v>
      </c>
      <c r="C121" s="123">
        <v>1</v>
      </c>
      <c r="D121" s="123" t="s">
        <v>949</v>
      </c>
      <c r="E121" s="125">
        <v>532979</v>
      </c>
      <c r="F121" s="126">
        <v>362425.72</v>
      </c>
      <c r="G121" s="119" t="e">
        <f>+VLOOKUP(B121,PRESUPUESTO!$A$1:$N$626,12,FALSE)</f>
        <v>#N/A</v>
      </c>
    </row>
    <row r="122" spans="1:7" ht="15.6" hidden="1" thickTop="1" thickBot="1" x14ac:dyDescent="0.35">
      <c r="A122" s="123">
        <v>116</v>
      </c>
      <c r="B122" s="124" t="s">
        <v>1052</v>
      </c>
      <c r="C122" s="123">
        <v>1</v>
      </c>
      <c r="D122" s="123" t="s">
        <v>949</v>
      </c>
      <c r="E122" s="125">
        <v>1605456</v>
      </c>
      <c r="F122" s="126">
        <v>1091710.08</v>
      </c>
      <c r="G122" s="119" t="e">
        <f>+VLOOKUP(B122,PRESUPUESTO!$A$1:$N$626,12,FALSE)</f>
        <v>#N/A</v>
      </c>
    </row>
    <row r="123" spans="1:7" ht="15.6" hidden="1" thickTop="1" thickBot="1" x14ac:dyDescent="0.35">
      <c r="A123" s="123">
        <v>117</v>
      </c>
      <c r="B123" s="124" t="s">
        <v>358</v>
      </c>
      <c r="C123" s="123">
        <v>1</v>
      </c>
      <c r="D123" s="123" t="s">
        <v>359</v>
      </c>
      <c r="E123" s="125">
        <v>1819341</v>
      </c>
      <c r="F123" s="126">
        <v>1237151.8799999999</v>
      </c>
      <c r="G123" s="119" t="e">
        <f>+VLOOKUP(B123,PRESUPUESTO!$A$1:$N$626,12,FALSE)</f>
        <v>#N/A</v>
      </c>
    </row>
    <row r="124" spans="1:7" ht="15.6" hidden="1" thickTop="1" thickBot="1" x14ac:dyDescent="0.35">
      <c r="A124" s="209" t="s">
        <v>1053</v>
      </c>
      <c r="B124" s="209"/>
      <c r="C124" s="209"/>
      <c r="D124" s="209"/>
      <c r="E124" s="125"/>
      <c r="F124" s="126"/>
      <c r="G124" s="119" t="e">
        <f>+VLOOKUP(B124,PRESUPUESTO!$A$1:$N$626,12,FALSE)</f>
        <v>#N/A</v>
      </c>
    </row>
    <row r="125" spans="1:7" ht="15.6" hidden="1" thickTop="1" thickBot="1" x14ac:dyDescent="0.35">
      <c r="A125" s="123">
        <v>118</v>
      </c>
      <c r="B125" s="124" t="s">
        <v>1054</v>
      </c>
      <c r="C125" s="123">
        <v>1</v>
      </c>
      <c r="D125" s="123" t="s">
        <v>949</v>
      </c>
      <c r="E125" s="125">
        <v>1064781</v>
      </c>
      <c r="F125" s="126">
        <v>724051.08000000007</v>
      </c>
      <c r="G125" s="119" t="e">
        <f>+VLOOKUP(B125,PRESUPUESTO!$A$1:$N$626,12,FALSE)</f>
        <v>#N/A</v>
      </c>
    </row>
    <row r="126" spans="1:7" ht="15.6" hidden="1" thickTop="1" thickBot="1" x14ac:dyDescent="0.35">
      <c r="A126" s="123">
        <v>119</v>
      </c>
      <c r="B126" s="124" t="s">
        <v>1055</v>
      </c>
      <c r="C126" s="123">
        <v>1</v>
      </c>
      <c r="D126" s="123" t="s">
        <v>949</v>
      </c>
      <c r="E126" s="125">
        <v>4840090</v>
      </c>
      <c r="F126" s="126">
        <v>3291261.2</v>
      </c>
      <c r="G126" s="119" t="e">
        <f>+VLOOKUP(B126,PRESUPUESTO!$A$1:$N$626,12,FALSE)</f>
        <v>#N/A</v>
      </c>
    </row>
    <row r="127" spans="1:7" ht="15.6" hidden="1" thickTop="1" thickBot="1" x14ac:dyDescent="0.35">
      <c r="A127" s="123">
        <v>120</v>
      </c>
      <c r="B127" s="124" t="s">
        <v>1056</v>
      </c>
      <c r="C127" s="123">
        <v>1</v>
      </c>
      <c r="D127" s="123" t="s">
        <v>949</v>
      </c>
      <c r="E127" s="125">
        <v>222023</v>
      </c>
      <c r="F127" s="126">
        <v>150975.64000000001</v>
      </c>
      <c r="G127" s="119" t="e">
        <f>+VLOOKUP(B127,PRESUPUESTO!$A$1:$N$626,12,FALSE)</f>
        <v>#N/A</v>
      </c>
    </row>
    <row r="128" spans="1:7" ht="15.6" hidden="1" thickTop="1" thickBot="1" x14ac:dyDescent="0.35">
      <c r="A128" s="123">
        <v>121</v>
      </c>
      <c r="B128" s="124" t="s">
        <v>380</v>
      </c>
      <c r="C128" s="123">
        <v>1</v>
      </c>
      <c r="D128" s="123" t="s">
        <v>949</v>
      </c>
      <c r="E128" s="125">
        <v>366458</v>
      </c>
      <c r="F128" s="126">
        <v>249191.44</v>
      </c>
      <c r="G128" s="119" t="e">
        <f>+VLOOKUP(B128,PRESUPUESTO!$A$1:$N$626,12,FALSE)</f>
        <v>#N/A</v>
      </c>
    </row>
    <row r="129" spans="1:7" ht="15.6" hidden="1" thickTop="1" thickBot="1" x14ac:dyDescent="0.35">
      <c r="A129" s="123">
        <v>122</v>
      </c>
      <c r="B129" s="124" t="s">
        <v>381</v>
      </c>
      <c r="C129" s="123">
        <v>1</v>
      </c>
      <c r="D129" s="123" t="s">
        <v>949</v>
      </c>
      <c r="E129" s="125">
        <v>372653</v>
      </c>
      <c r="F129" s="126">
        <v>253404.03999999998</v>
      </c>
      <c r="G129" s="119" t="e">
        <f>+VLOOKUP(B129,PRESUPUESTO!$A$1:$N$626,12,FALSE)</f>
        <v>#N/A</v>
      </c>
    </row>
    <row r="130" spans="1:7" ht="15.6" thickTop="1" thickBot="1" x14ac:dyDescent="0.35">
      <c r="A130" s="123">
        <v>123</v>
      </c>
      <c r="B130" s="124" t="s">
        <v>203</v>
      </c>
      <c r="C130" s="123">
        <v>1</v>
      </c>
      <c r="D130" s="123" t="s">
        <v>949</v>
      </c>
      <c r="E130" s="125">
        <v>391619</v>
      </c>
      <c r="F130" s="126">
        <v>266300.92</v>
      </c>
      <c r="G130" s="119">
        <f>+VLOOKUP(B130,PRESUPUESTO!$A$1:$N$626,12,FALSE)</f>
        <v>342000</v>
      </c>
    </row>
    <row r="131" spans="1:7" ht="15.6" hidden="1" thickTop="1" thickBot="1" x14ac:dyDescent="0.35">
      <c r="A131" s="123">
        <v>124</v>
      </c>
      <c r="B131" s="124" t="s">
        <v>1057</v>
      </c>
      <c r="C131" s="123">
        <v>1</v>
      </c>
      <c r="D131" s="123" t="s">
        <v>949</v>
      </c>
      <c r="E131" s="125">
        <v>520680</v>
      </c>
      <c r="F131" s="126">
        <v>354062.4</v>
      </c>
      <c r="G131" s="119" t="e">
        <f>+VLOOKUP(B131,PRESUPUESTO!$A$1:$N$626,12,FALSE)</f>
        <v>#N/A</v>
      </c>
    </row>
    <row r="132" spans="1:7" ht="15.6" hidden="1" thickTop="1" thickBot="1" x14ac:dyDescent="0.35">
      <c r="A132" s="123">
        <v>125</v>
      </c>
      <c r="B132" s="124" t="s">
        <v>1058</v>
      </c>
      <c r="C132" s="123">
        <v>1</v>
      </c>
      <c r="D132" s="123" t="s">
        <v>949</v>
      </c>
      <c r="E132" s="125">
        <v>532742</v>
      </c>
      <c r="F132" s="126">
        <v>362264.56</v>
      </c>
      <c r="G132" s="119" t="e">
        <f>+VLOOKUP(B132,PRESUPUESTO!$A$1:$N$626,12,FALSE)</f>
        <v>#N/A</v>
      </c>
    </row>
    <row r="133" spans="1:7" ht="15.6" hidden="1" thickTop="1" thickBot="1" x14ac:dyDescent="0.35">
      <c r="A133" s="123">
        <v>126</v>
      </c>
      <c r="B133" s="124" t="s">
        <v>396</v>
      </c>
      <c r="C133" s="123">
        <v>1</v>
      </c>
      <c r="D133" s="123" t="s">
        <v>949</v>
      </c>
      <c r="E133" s="125">
        <v>1012178</v>
      </c>
      <c r="F133" s="126">
        <v>688281.04</v>
      </c>
      <c r="G133" s="119" t="e">
        <f>+VLOOKUP(B133,PRESUPUESTO!$A$1:$N$626,12,FALSE)</f>
        <v>#N/A</v>
      </c>
    </row>
    <row r="134" spans="1:7" ht="15.6" hidden="1" thickTop="1" thickBot="1" x14ac:dyDescent="0.35">
      <c r="A134" s="123">
        <v>127</v>
      </c>
      <c r="B134" s="124" t="s">
        <v>506</v>
      </c>
      <c r="C134" s="123">
        <v>1</v>
      </c>
      <c r="D134" s="123" t="s">
        <v>949</v>
      </c>
      <c r="E134" s="125">
        <v>779263</v>
      </c>
      <c r="F134" s="126">
        <v>529898.84</v>
      </c>
      <c r="G134" s="119" t="e">
        <f>+VLOOKUP(B134,PRESUPUESTO!$A$1:$N$626,12,FALSE)</f>
        <v>#N/A</v>
      </c>
    </row>
    <row r="135" spans="1:7" ht="15.6" hidden="1" thickTop="1" thickBot="1" x14ac:dyDescent="0.35">
      <c r="A135" s="123">
        <v>128</v>
      </c>
      <c r="B135" s="124" t="s">
        <v>1059</v>
      </c>
      <c r="C135" s="123">
        <v>1</v>
      </c>
      <c r="D135" s="123" t="s">
        <v>949</v>
      </c>
      <c r="E135" s="125">
        <v>2177313</v>
      </c>
      <c r="F135" s="126">
        <v>1480572.8399999999</v>
      </c>
      <c r="G135" s="119" t="e">
        <f>+VLOOKUP(B135,PRESUPUESTO!$A$1:$N$626,12,FALSE)</f>
        <v>#N/A</v>
      </c>
    </row>
    <row r="136" spans="1:7" ht="15.6" hidden="1" thickTop="1" thickBot="1" x14ac:dyDescent="0.35">
      <c r="A136" s="123">
        <v>129</v>
      </c>
      <c r="B136" s="124" t="s">
        <v>1060</v>
      </c>
      <c r="C136" s="123">
        <v>1</v>
      </c>
      <c r="D136" s="123" t="s">
        <v>949</v>
      </c>
      <c r="E136" s="125">
        <v>246676</v>
      </c>
      <c r="F136" s="126">
        <v>167739.68</v>
      </c>
      <c r="G136" s="119" t="e">
        <f>+VLOOKUP(B136,PRESUPUESTO!$A$1:$N$626,12,FALSE)</f>
        <v>#N/A</v>
      </c>
    </row>
    <row r="137" spans="1:7" ht="15.6" hidden="1" thickTop="1" thickBot="1" x14ac:dyDescent="0.35">
      <c r="A137" s="123">
        <v>130</v>
      </c>
      <c r="B137" s="124" t="s">
        <v>1061</v>
      </c>
      <c r="C137" s="123">
        <v>1</v>
      </c>
      <c r="D137" s="123" t="s">
        <v>949</v>
      </c>
      <c r="E137" s="125">
        <v>291770</v>
      </c>
      <c r="F137" s="126">
        <v>198403.59999999998</v>
      </c>
      <c r="G137" s="119" t="e">
        <f>+VLOOKUP(B137,PRESUPUESTO!$A$1:$N$626,12,FALSE)</f>
        <v>#N/A</v>
      </c>
    </row>
    <row r="138" spans="1:7" ht="15.6" hidden="1" thickTop="1" thickBot="1" x14ac:dyDescent="0.35">
      <c r="A138" s="123">
        <v>131</v>
      </c>
      <c r="B138" s="124" t="s">
        <v>1062</v>
      </c>
      <c r="C138" s="123">
        <v>1</v>
      </c>
      <c r="D138" s="123" t="s">
        <v>949</v>
      </c>
      <c r="E138" s="125">
        <v>286294</v>
      </c>
      <c r="F138" s="126">
        <v>194679.91999999998</v>
      </c>
      <c r="G138" s="119" t="e">
        <f>+VLOOKUP(B138,PRESUPUESTO!$A$1:$N$626,12,FALSE)</f>
        <v>#N/A</v>
      </c>
    </row>
    <row r="139" spans="1:7" ht="15.6" hidden="1" thickTop="1" thickBot="1" x14ac:dyDescent="0.35">
      <c r="A139" s="123">
        <v>132</v>
      </c>
      <c r="B139" s="124" t="s">
        <v>1063</v>
      </c>
      <c r="C139" s="123">
        <v>1</v>
      </c>
      <c r="D139" s="123" t="s">
        <v>949</v>
      </c>
      <c r="E139" s="125">
        <v>66709</v>
      </c>
      <c r="F139" s="126">
        <v>45362.119999999995</v>
      </c>
      <c r="G139" s="119" t="e">
        <f>+VLOOKUP(B139,PRESUPUESTO!$A$1:$N$626,12,FALSE)</f>
        <v>#N/A</v>
      </c>
    </row>
    <row r="140" spans="1:7" ht="15.6" hidden="1" thickTop="1" thickBot="1" x14ac:dyDescent="0.35">
      <c r="A140" s="123">
        <v>133</v>
      </c>
      <c r="B140" s="124" t="s">
        <v>1064</v>
      </c>
      <c r="C140" s="123">
        <v>1</v>
      </c>
      <c r="D140" s="123" t="s">
        <v>949</v>
      </c>
      <c r="E140" s="125">
        <v>621262</v>
      </c>
      <c r="F140" s="126">
        <v>422458.16000000003</v>
      </c>
      <c r="G140" s="119" t="e">
        <f>+VLOOKUP(B140,PRESUPUESTO!$A$1:$N$626,12,FALSE)</f>
        <v>#N/A</v>
      </c>
    </row>
    <row r="141" spans="1:7" ht="15.6" hidden="1" thickTop="1" thickBot="1" x14ac:dyDescent="0.35">
      <c r="A141" s="123">
        <v>134</v>
      </c>
      <c r="B141" s="124" t="s">
        <v>1065</v>
      </c>
      <c r="C141" s="123">
        <v>1</v>
      </c>
      <c r="D141" s="123" t="s">
        <v>949</v>
      </c>
      <c r="E141" s="125">
        <v>1381434</v>
      </c>
      <c r="F141" s="126">
        <v>939375.12</v>
      </c>
      <c r="G141" s="119" t="e">
        <f>+VLOOKUP(B141,PRESUPUESTO!$A$1:$N$626,12,FALSE)</f>
        <v>#N/A</v>
      </c>
    </row>
    <row r="142" spans="1:7" ht="15.6" hidden="1" thickTop="1" thickBot="1" x14ac:dyDescent="0.35">
      <c r="A142" s="123">
        <v>135</v>
      </c>
      <c r="B142" s="124" t="s">
        <v>1066</v>
      </c>
      <c r="C142" s="123">
        <v>1</v>
      </c>
      <c r="D142" s="123" t="s">
        <v>949</v>
      </c>
      <c r="E142" s="125">
        <v>578087</v>
      </c>
      <c r="F142" s="126">
        <v>393099.16000000003</v>
      </c>
      <c r="G142" s="119" t="e">
        <f>+VLOOKUP(B142,PRESUPUESTO!$A$1:$N$626,12,FALSE)</f>
        <v>#N/A</v>
      </c>
    </row>
    <row r="143" spans="1:7" ht="15.6" hidden="1" thickTop="1" thickBot="1" x14ac:dyDescent="0.35">
      <c r="A143" s="123">
        <v>136</v>
      </c>
      <c r="B143" s="124" t="s">
        <v>1067</v>
      </c>
      <c r="C143" s="123">
        <v>1</v>
      </c>
      <c r="D143" s="123" t="s">
        <v>949</v>
      </c>
      <c r="E143" s="125">
        <v>3081315</v>
      </c>
      <c r="F143" s="126">
        <v>2095294.2</v>
      </c>
      <c r="G143" s="119" t="e">
        <f>+VLOOKUP(B143,PRESUPUESTO!$A$1:$N$626,12,FALSE)</f>
        <v>#N/A</v>
      </c>
    </row>
    <row r="144" spans="1:7" ht="15.6" hidden="1" thickTop="1" thickBot="1" x14ac:dyDescent="0.35">
      <c r="A144" s="123">
        <v>137</v>
      </c>
      <c r="B144" s="124" t="s">
        <v>1068</v>
      </c>
      <c r="C144" s="123">
        <v>1</v>
      </c>
      <c r="D144" s="123" t="s">
        <v>949</v>
      </c>
      <c r="E144" s="125">
        <v>1177874</v>
      </c>
      <c r="F144" s="126">
        <v>800954.32000000007</v>
      </c>
      <c r="G144" s="119" t="e">
        <f>+VLOOKUP(B144,PRESUPUESTO!$A$1:$N$626,12,FALSE)</f>
        <v>#N/A</v>
      </c>
    </row>
    <row r="145" spans="1:7" ht="15.6" hidden="1" thickTop="1" thickBot="1" x14ac:dyDescent="0.35">
      <c r="A145" s="123">
        <v>138</v>
      </c>
      <c r="B145" s="124" t="s">
        <v>1069</v>
      </c>
      <c r="C145" s="123">
        <v>1</v>
      </c>
      <c r="D145" s="123" t="s">
        <v>949</v>
      </c>
      <c r="E145" s="125">
        <v>1118776</v>
      </c>
      <c r="F145" s="126">
        <v>760767.67999999993</v>
      </c>
      <c r="G145" s="119" t="e">
        <f>+VLOOKUP(B145,PRESUPUESTO!$A$1:$N$626,12,FALSE)</f>
        <v>#N/A</v>
      </c>
    </row>
    <row r="146" spans="1:7" ht="15.6" hidden="1" thickTop="1" thickBot="1" x14ac:dyDescent="0.35">
      <c r="A146" s="123">
        <v>139</v>
      </c>
      <c r="B146" s="124" t="s">
        <v>1070</v>
      </c>
      <c r="C146" s="123">
        <v>1</v>
      </c>
      <c r="D146" s="123" t="s">
        <v>949</v>
      </c>
      <c r="E146" s="125">
        <v>891138</v>
      </c>
      <c r="F146" s="126">
        <v>605973.84</v>
      </c>
      <c r="G146" s="119" t="e">
        <f>+VLOOKUP(B146,PRESUPUESTO!$A$1:$N$626,12,FALSE)</f>
        <v>#N/A</v>
      </c>
    </row>
    <row r="147" spans="1:7" ht="15.6" hidden="1" thickTop="1" thickBot="1" x14ac:dyDescent="0.35">
      <c r="A147" s="123">
        <v>140</v>
      </c>
      <c r="B147" s="124" t="s">
        <v>1071</v>
      </c>
      <c r="C147" s="123">
        <v>1</v>
      </c>
      <c r="D147" s="123" t="s">
        <v>949</v>
      </c>
      <c r="E147" s="125">
        <v>448613</v>
      </c>
      <c r="F147" s="126">
        <v>305056.83999999997</v>
      </c>
      <c r="G147" s="119" t="e">
        <f>+VLOOKUP(B147,PRESUPUESTO!$A$1:$N$626,12,FALSE)</f>
        <v>#N/A</v>
      </c>
    </row>
    <row r="148" spans="1:7" ht="15.6" thickTop="1" thickBot="1" x14ac:dyDescent="0.35">
      <c r="A148" s="123">
        <v>141</v>
      </c>
      <c r="B148" s="124" t="s">
        <v>201</v>
      </c>
      <c r="C148" s="123">
        <v>1</v>
      </c>
      <c r="D148" s="123" t="s">
        <v>949</v>
      </c>
      <c r="E148" s="125">
        <v>884199</v>
      </c>
      <c r="F148" s="126">
        <v>601255.32000000007</v>
      </c>
      <c r="G148" s="119">
        <f>+VLOOKUP(B148,PRESUPUESTO!$A$1:$N$626,12,FALSE)</f>
        <v>2130000</v>
      </c>
    </row>
    <row r="149" spans="1:7" ht="15.6" hidden="1" thickTop="1" thickBot="1" x14ac:dyDescent="0.35">
      <c r="A149" s="123">
        <v>142</v>
      </c>
      <c r="B149" s="124" t="s">
        <v>1072</v>
      </c>
      <c r="C149" s="123">
        <v>1</v>
      </c>
      <c r="D149" s="123" t="s">
        <v>949</v>
      </c>
      <c r="E149" s="125">
        <v>8303587</v>
      </c>
      <c r="F149" s="126">
        <v>5646439.1600000001</v>
      </c>
      <c r="G149" s="119" t="e">
        <f>+VLOOKUP(B149,PRESUPUESTO!$A$1:$N$626,12,FALSE)</f>
        <v>#N/A</v>
      </c>
    </row>
    <row r="150" spans="1:7" ht="15.6" hidden="1" thickTop="1" thickBot="1" x14ac:dyDescent="0.35">
      <c r="A150" s="123">
        <v>143</v>
      </c>
      <c r="B150" s="124" t="s">
        <v>880</v>
      </c>
      <c r="C150" s="123">
        <v>1</v>
      </c>
      <c r="D150" s="123" t="s">
        <v>949</v>
      </c>
      <c r="E150" s="125">
        <v>2777343</v>
      </c>
      <c r="F150" s="126">
        <v>1888593.24</v>
      </c>
      <c r="G150" s="119" t="e">
        <f>+VLOOKUP(B150,PRESUPUESTO!$A$1:$N$626,12,FALSE)</f>
        <v>#N/A</v>
      </c>
    </row>
    <row r="151" spans="1:7" ht="15.6" hidden="1" thickTop="1" thickBot="1" x14ac:dyDescent="0.35">
      <c r="A151" s="123">
        <v>144</v>
      </c>
      <c r="B151" s="124" t="s">
        <v>1073</v>
      </c>
      <c r="C151" s="123">
        <v>1</v>
      </c>
      <c r="D151" s="123" t="s">
        <v>949</v>
      </c>
      <c r="E151" s="125">
        <v>6884290</v>
      </c>
      <c r="F151" s="126">
        <v>4681317.2</v>
      </c>
      <c r="G151" s="119" t="e">
        <f>+VLOOKUP(B151,PRESUPUESTO!$A$1:$N$626,12,FALSE)</f>
        <v>#N/A</v>
      </c>
    </row>
    <row r="152" spans="1:7" ht="15.6" hidden="1" thickTop="1" thickBot="1" x14ac:dyDescent="0.35">
      <c r="A152" s="123">
        <v>145</v>
      </c>
      <c r="B152" s="124" t="s">
        <v>1074</v>
      </c>
      <c r="C152" s="123">
        <v>1</v>
      </c>
      <c r="D152" s="123" t="s">
        <v>949</v>
      </c>
      <c r="E152" s="125">
        <v>909241</v>
      </c>
      <c r="F152" s="126">
        <v>618283.88</v>
      </c>
      <c r="G152" s="119" t="e">
        <f>+VLOOKUP(B152,PRESUPUESTO!$A$1:$N$626,12,FALSE)</f>
        <v>#N/A</v>
      </c>
    </row>
    <row r="153" spans="1:7" ht="15.6" hidden="1" thickTop="1" thickBot="1" x14ac:dyDescent="0.35">
      <c r="A153" s="123">
        <v>146</v>
      </c>
      <c r="B153" s="124" t="s">
        <v>1075</v>
      </c>
      <c r="C153" s="123">
        <v>1</v>
      </c>
      <c r="D153" s="123" t="s">
        <v>949</v>
      </c>
      <c r="E153" s="125">
        <v>766525</v>
      </c>
      <c r="F153" s="126">
        <v>521237</v>
      </c>
      <c r="G153" s="119" t="e">
        <f>+VLOOKUP(B153,PRESUPUESTO!$A$1:$N$626,12,FALSE)</f>
        <v>#N/A</v>
      </c>
    </row>
    <row r="154" spans="1:7" ht="15.6" hidden="1" thickTop="1" thickBot="1" x14ac:dyDescent="0.35">
      <c r="A154" s="123">
        <v>147</v>
      </c>
      <c r="B154" s="124" t="s">
        <v>1076</v>
      </c>
      <c r="C154" s="123">
        <v>1</v>
      </c>
      <c r="D154" s="123" t="s">
        <v>949</v>
      </c>
      <c r="E154" s="125">
        <v>814591</v>
      </c>
      <c r="F154" s="126">
        <v>553921.88</v>
      </c>
      <c r="G154" s="119" t="e">
        <f>+VLOOKUP(B154,PRESUPUESTO!$A$1:$N$626,12,FALSE)</f>
        <v>#N/A</v>
      </c>
    </row>
    <row r="155" spans="1:7" ht="15.6" hidden="1" thickTop="1" thickBot="1" x14ac:dyDescent="0.35">
      <c r="A155" s="209" t="s">
        <v>1077</v>
      </c>
      <c r="B155" s="209"/>
      <c r="C155" s="209"/>
      <c r="D155" s="209"/>
      <c r="E155" s="125"/>
      <c r="F155" s="126"/>
      <c r="G155" s="119" t="e">
        <f>+VLOOKUP(B155,PRESUPUESTO!$A$1:$N$626,12,FALSE)</f>
        <v>#N/A</v>
      </c>
    </row>
    <row r="156" spans="1:7" ht="15.6" hidden="1" thickTop="1" thickBot="1" x14ac:dyDescent="0.35">
      <c r="A156" s="123">
        <v>148</v>
      </c>
      <c r="B156" s="124" t="s">
        <v>1078</v>
      </c>
      <c r="C156" s="123">
        <v>1</v>
      </c>
      <c r="D156" s="123" t="s">
        <v>949</v>
      </c>
      <c r="E156" s="125">
        <v>606226</v>
      </c>
      <c r="F156" s="126">
        <v>412233.68</v>
      </c>
      <c r="G156" s="119" t="e">
        <f>+VLOOKUP(B156,PRESUPUESTO!$A$1:$N$626,12,FALSE)</f>
        <v>#N/A</v>
      </c>
    </row>
    <row r="157" spans="1:7" ht="15.6" thickTop="1" thickBot="1" x14ac:dyDescent="0.35">
      <c r="A157" s="123">
        <v>149</v>
      </c>
      <c r="B157" s="124" t="s">
        <v>220</v>
      </c>
      <c r="C157" s="123">
        <v>1</v>
      </c>
      <c r="D157" s="123" t="s">
        <v>949</v>
      </c>
      <c r="E157" s="125">
        <v>921487</v>
      </c>
      <c r="F157" s="126">
        <v>626611.15999999992</v>
      </c>
      <c r="G157" s="119">
        <f>+VLOOKUP(B157,PRESUPUESTO!$A$1:$N$626,12,FALSE)</f>
        <v>4805500</v>
      </c>
    </row>
    <row r="158" spans="1:7" ht="15.6" thickTop="1" thickBot="1" x14ac:dyDescent="0.35">
      <c r="A158" s="123">
        <v>150</v>
      </c>
      <c r="B158" s="124" t="s">
        <v>201</v>
      </c>
      <c r="C158" s="123">
        <v>1</v>
      </c>
      <c r="D158" s="123" t="s">
        <v>949</v>
      </c>
      <c r="E158" s="125">
        <v>920373</v>
      </c>
      <c r="F158" s="126">
        <v>625853.64</v>
      </c>
      <c r="G158" s="119">
        <f>+VLOOKUP(B158,PRESUPUESTO!$A$1:$N$626,12,FALSE)</f>
        <v>2130000</v>
      </c>
    </row>
    <row r="159" spans="1:7" ht="15.6" hidden="1" thickTop="1" thickBot="1" x14ac:dyDescent="0.35">
      <c r="A159" s="123">
        <v>151</v>
      </c>
      <c r="B159" s="124" t="s">
        <v>1079</v>
      </c>
      <c r="C159" s="123">
        <v>1</v>
      </c>
      <c r="D159" s="123" t="s">
        <v>949</v>
      </c>
      <c r="E159" s="125">
        <v>931256</v>
      </c>
      <c r="F159" s="126">
        <v>633254.08000000007</v>
      </c>
      <c r="G159" s="119" t="e">
        <f>+VLOOKUP(B159,PRESUPUESTO!$A$1:$N$626,12,FALSE)</f>
        <v>#N/A</v>
      </c>
    </row>
    <row r="160" spans="1:7" ht="15.6" hidden="1" thickTop="1" thickBot="1" x14ac:dyDescent="0.35">
      <c r="A160" s="123">
        <v>152</v>
      </c>
      <c r="B160" s="124" t="s">
        <v>1080</v>
      </c>
      <c r="C160" s="123">
        <v>1</v>
      </c>
      <c r="D160" s="123" t="s">
        <v>949</v>
      </c>
      <c r="E160" s="125">
        <v>335075</v>
      </c>
      <c r="F160" s="126">
        <v>227851</v>
      </c>
      <c r="G160" s="119" t="e">
        <f>+VLOOKUP(B160,PRESUPUESTO!$A$1:$N$626,12,FALSE)</f>
        <v>#N/A</v>
      </c>
    </row>
    <row r="161" spans="1:7" ht="15.6" hidden="1" thickTop="1" thickBot="1" x14ac:dyDescent="0.35">
      <c r="A161" s="123">
        <v>153</v>
      </c>
      <c r="B161" s="124" t="s">
        <v>1081</v>
      </c>
      <c r="C161" s="123">
        <v>1</v>
      </c>
      <c r="D161" s="123" t="s">
        <v>949</v>
      </c>
      <c r="E161" s="125">
        <v>323136</v>
      </c>
      <c r="F161" s="126">
        <v>219732.47999999998</v>
      </c>
      <c r="G161" s="119" t="e">
        <f>+VLOOKUP(B161,PRESUPUESTO!$A$1:$N$626,12,FALSE)</f>
        <v>#N/A</v>
      </c>
    </row>
    <row r="162" spans="1:7" ht="15.6" hidden="1" thickTop="1" thickBot="1" x14ac:dyDescent="0.35">
      <c r="A162" s="123">
        <v>154</v>
      </c>
      <c r="B162" s="124" t="s">
        <v>381</v>
      </c>
      <c r="C162" s="123">
        <v>1</v>
      </c>
      <c r="D162" s="123" t="s">
        <v>949</v>
      </c>
      <c r="E162" s="125">
        <v>366330</v>
      </c>
      <c r="F162" s="126">
        <v>249104.4</v>
      </c>
      <c r="G162" s="119" t="e">
        <f>+VLOOKUP(B162,PRESUPUESTO!$A$1:$N$626,12,FALSE)</f>
        <v>#N/A</v>
      </c>
    </row>
    <row r="163" spans="1:7" ht="15.6" thickTop="1" thickBot="1" x14ac:dyDescent="0.35">
      <c r="A163" s="123">
        <v>155</v>
      </c>
      <c r="B163" s="124" t="s">
        <v>185</v>
      </c>
      <c r="C163" s="123">
        <v>1</v>
      </c>
      <c r="D163" s="123" t="s">
        <v>949</v>
      </c>
      <c r="E163" s="125">
        <v>1377184</v>
      </c>
      <c r="F163" s="126">
        <v>936485.12</v>
      </c>
      <c r="G163" s="119">
        <f>+VLOOKUP(B163,PRESUPUESTO!$A$1:$N$626,12,FALSE)</f>
        <v>264500</v>
      </c>
    </row>
    <row r="164" spans="1:7" ht="15.6" hidden="1" thickTop="1" thickBot="1" x14ac:dyDescent="0.35">
      <c r="A164" s="123">
        <v>156</v>
      </c>
      <c r="B164" s="124" t="s">
        <v>1082</v>
      </c>
      <c r="C164" s="123">
        <v>1</v>
      </c>
      <c r="D164" s="123" t="s">
        <v>949</v>
      </c>
      <c r="E164" s="125">
        <v>371987</v>
      </c>
      <c r="F164" s="126">
        <v>252951.16</v>
      </c>
      <c r="G164" s="119" t="e">
        <f>+VLOOKUP(B164,PRESUPUESTO!$A$1:$N$626,12,FALSE)</f>
        <v>#N/A</v>
      </c>
    </row>
    <row r="165" spans="1:7" ht="15.6" thickTop="1" thickBot="1" x14ac:dyDescent="0.35">
      <c r="A165" s="123">
        <v>157</v>
      </c>
      <c r="B165" s="124" t="s">
        <v>203</v>
      </c>
      <c r="C165" s="123">
        <v>1</v>
      </c>
      <c r="D165" s="123" t="s">
        <v>949</v>
      </c>
      <c r="E165" s="125">
        <v>331789</v>
      </c>
      <c r="F165" s="126">
        <v>225616.52000000002</v>
      </c>
      <c r="G165" s="119">
        <f>+VLOOKUP(B165,PRESUPUESTO!$A$1:$N$626,12,FALSE)</f>
        <v>342000</v>
      </c>
    </row>
    <row r="166" spans="1:7" ht="15.6" hidden="1" thickTop="1" thickBot="1" x14ac:dyDescent="0.35">
      <c r="A166" s="123">
        <v>158</v>
      </c>
      <c r="B166" s="124" t="s">
        <v>1083</v>
      </c>
      <c r="C166" s="123">
        <v>1</v>
      </c>
      <c r="D166" s="123" t="s">
        <v>949</v>
      </c>
      <c r="E166" s="125">
        <v>165393</v>
      </c>
      <c r="F166" s="126">
        <v>112467.23999999999</v>
      </c>
      <c r="G166" s="119" t="e">
        <f>+VLOOKUP(B166,PRESUPUESTO!$A$1:$N$626,12,FALSE)</f>
        <v>#N/A</v>
      </c>
    </row>
    <row r="167" spans="1:7" ht="15.6" hidden="1" thickTop="1" thickBot="1" x14ac:dyDescent="0.35">
      <c r="A167" s="123">
        <v>159</v>
      </c>
      <c r="B167" s="124" t="s">
        <v>1084</v>
      </c>
      <c r="C167" s="123">
        <v>1</v>
      </c>
      <c r="D167" s="123" t="s">
        <v>949</v>
      </c>
      <c r="E167" s="125">
        <v>5199005</v>
      </c>
      <c r="F167" s="126">
        <v>3535323.4</v>
      </c>
      <c r="G167" s="119" t="e">
        <f>+VLOOKUP(B167,PRESUPUESTO!$A$1:$N$626,12,FALSE)</f>
        <v>#N/A</v>
      </c>
    </row>
    <row r="168" spans="1:7" ht="15.6" hidden="1" thickTop="1" thickBot="1" x14ac:dyDescent="0.35">
      <c r="A168" s="123">
        <v>160</v>
      </c>
      <c r="B168" s="124" t="s">
        <v>396</v>
      </c>
      <c r="C168" s="123">
        <v>1</v>
      </c>
      <c r="D168" s="123" t="s">
        <v>949</v>
      </c>
      <c r="E168" s="125">
        <v>470166</v>
      </c>
      <c r="F168" s="126">
        <v>319712.88</v>
      </c>
      <c r="G168" s="119" t="e">
        <f>+VLOOKUP(B168,PRESUPUESTO!$A$1:$N$626,12,FALSE)</f>
        <v>#N/A</v>
      </c>
    </row>
    <row r="169" spans="1:7" ht="15.6" hidden="1" thickTop="1" thickBot="1" x14ac:dyDescent="0.35">
      <c r="A169" s="123">
        <v>161</v>
      </c>
      <c r="B169" s="124" t="s">
        <v>506</v>
      </c>
      <c r="C169" s="123">
        <v>1</v>
      </c>
      <c r="D169" s="123" t="s">
        <v>949</v>
      </c>
      <c r="E169" s="125">
        <v>423278</v>
      </c>
      <c r="F169" s="126">
        <v>287829.04000000004</v>
      </c>
      <c r="G169" s="119" t="e">
        <f>+VLOOKUP(B169,PRESUPUESTO!$A$1:$N$626,12,FALSE)</f>
        <v>#N/A</v>
      </c>
    </row>
    <row r="170" spans="1:7" ht="15.6" hidden="1" thickTop="1" thickBot="1" x14ac:dyDescent="0.35">
      <c r="A170" s="123">
        <v>162</v>
      </c>
      <c r="B170" s="124" t="s">
        <v>1085</v>
      </c>
      <c r="C170" s="123">
        <v>1</v>
      </c>
      <c r="D170" s="123" t="s">
        <v>949</v>
      </c>
      <c r="E170" s="125">
        <v>615028</v>
      </c>
      <c r="F170" s="126">
        <v>418219.04000000004</v>
      </c>
      <c r="G170" s="119" t="e">
        <f>+VLOOKUP(B170,PRESUPUESTO!$A$1:$N$626,12,FALSE)</f>
        <v>#N/A</v>
      </c>
    </row>
    <row r="171" spans="1:7" ht="15.6" hidden="1" thickTop="1" thickBot="1" x14ac:dyDescent="0.35">
      <c r="A171" s="123">
        <v>163</v>
      </c>
      <c r="B171" s="124" t="s">
        <v>1059</v>
      </c>
      <c r="C171" s="123">
        <v>1</v>
      </c>
      <c r="D171" s="123" t="s">
        <v>949</v>
      </c>
      <c r="E171" s="125">
        <v>727565</v>
      </c>
      <c r="F171" s="126">
        <v>494744.19999999995</v>
      </c>
      <c r="G171" s="119" t="e">
        <f>+VLOOKUP(B171,PRESUPUESTO!$A$1:$N$626,12,FALSE)</f>
        <v>#N/A</v>
      </c>
    </row>
    <row r="172" spans="1:7" ht="15.6" hidden="1" thickTop="1" thickBot="1" x14ac:dyDescent="0.35">
      <c r="A172" s="123">
        <v>164</v>
      </c>
      <c r="B172" s="124" t="s">
        <v>1086</v>
      </c>
      <c r="C172" s="123">
        <v>1</v>
      </c>
      <c r="D172" s="123" t="s">
        <v>949</v>
      </c>
      <c r="E172" s="125">
        <v>364258</v>
      </c>
      <c r="F172" s="126">
        <v>247695.44</v>
      </c>
      <c r="G172" s="119" t="e">
        <f>+VLOOKUP(B172,PRESUPUESTO!$A$1:$N$626,12,FALSE)</f>
        <v>#N/A</v>
      </c>
    </row>
    <row r="173" spans="1:7" ht="15.6" hidden="1" thickTop="1" thickBot="1" x14ac:dyDescent="0.35">
      <c r="A173" s="123">
        <v>165</v>
      </c>
      <c r="B173" s="124" t="s">
        <v>1060</v>
      </c>
      <c r="C173" s="123">
        <v>1</v>
      </c>
      <c r="D173" s="123" t="s">
        <v>949</v>
      </c>
      <c r="E173" s="125">
        <v>368633</v>
      </c>
      <c r="F173" s="126">
        <v>250670.44</v>
      </c>
      <c r="G173" s="119" t="e">
        <f>+VLOOKUP(B173,PRESUPUESTO!$A$1:$N$626,12,FALSE)</f>
        <v>#N/A</v>
      </c>
    </row>
    <row r="174" spans="1:7" ht="15.6" hidden="1" thickTop="1" thickBot="1" x14ac:dyDescent="0.35">
      <c r="A174" s="123">
        <v>166</v>
      </c>
      <c r="B174" s="124" t="s">
        <v>1087</v>
      </c>
      <c r="C174" s="123">
        <v>1</v>
      </c>
      <c r="D174" s="123" t="s">
        <v>359</v>
      </c>
      <c r="E174" s="125">
        <v>2392273</v>
      </c>
      <c r="F174" s="126">
        <v>1626745.6400000001</v>
      </c>
      <c r="G174" s="119" t="e">
        <f>+VLOOKUP(B174,PRESUPUESTO!$A$1:$N$626,12,FALSE)</f>
        <v>#N/A</v>
      </c>
    </row>
    <row r="175" spans="1:7" ht="15.6" hidden="1" thickTop="1" thickBot="1" x14ac:dyDescent="0.35">
      <c r="A175" s="123">
        <v>167</v>
      </c>
      <c r="B175" s="124" t="s">
        <v>801</v>
      </c>
      <c r="C175" s="123">
        <v>1</v>
      </c>
      <c r="D175" s="123" t="s">
        <v>949</v>
      </c>
      <c r="E175" s="125">
        <v>945800</v>
      </c>
      <c r="F175" s="126">
        <v>643144</v>
      </c>
      <c r="G175" s="119" t="e">
        <f>+VLOOKUP(B175,PRESUPUESTO!$A$1:$N$626,12,FALSE)</f>
        <v>#N/A</v>
      </c>
    </row>
    <row r="176" spans="1:7" ht="15.6" hidden="1" thickTop="1" thickBot="1" x14ac:dyDescent="0.35">
      <c r="A176" s="123">
        <v>168</v>
      </c>
      <c r="B176" s="124" t="s">
        <v>1069</v>
      </c>
      <c r="C176" s="123">
        <v>1</v>
      </c>
      <c r="D176" s="123" t="s">
        <v>949</v>
      </c>
      <c r="E176" s="125">
        <v>958171</v>
      </c>
      <c r="F176" s="126">
        <v>651556.28</v>
      </c>
      <c r="G176" s="119" t="e">
        <f>+VLOOKUP(B176,PRESUPUESTO!$A$1:$N$626,12,FALSE)</f>
        <v>#N/A</v>
      </c>
    </row>
    <row r="177" spans="1:7" ht="15.6" hidden="1" thickTop="1" thickBot="1" x14ac:dyDescent="0.35">
      <c r="A177" s="123">
        <v>169</v>
      </c>
      <c r="B177" s="124" t="s">
        <v>1070</v>
      </c>
      <c r="C177" s="123">
        <v>1</v>
      </c>
      <c r="D177" s="123" t="s">
        <v>949</v>
      </c>
      <c r="E177" s="125">
        <v>455505</v>
      </c>
      <c r="F177" s="126">
        <v>309743.40000000002</v>
      </c>
      <c r="G177" s="119" t="e">
        <f>+VLOOKUP(B177,PRESUPUESTO!$A$1:$N$626,12,FALSE)</f>
        <v>#N/A</v>
      </c>
    </row>
    <row r="178" spans="1:7" ht="15.6" hidden="1" thickTop="1" thickBot="1" x14ac:dyDescent="0.35">
      <c r="A178" s="123">
        <v>170</v>
      </c>
      <c r="B178" s="124" t="s">
        <v>1071</v>
      </c>
      <c r="C178" s="123">
        <v>1</v>
      </c>
      <c r="D178" s="123" t="s">
        <v>949</v>
      </c>
      <c r="E178" s="125">
        <v>584089</v>
      </c>
      <c r="F178" s="126">
        <v>397180.52</v>
      </c>
      <c r="G178" s="119" t="e">
        <f>+VLOOKUP(B178,PRESUPUESTO!$A$1:$N$626,12,FALSE)</f>
        <v>#N/A</v>
      </c>
    </row>
    <row r="179" spans="1:7" ht="15.6" hidden="1" thickTop="1" thickBot="1" x14ac:dyDescent="0.35">
      <c r="A179" s="123">
        <v>171</v>
      </c>
      <c r="B179" s="124" t="s">
        <v>1087</v>
      </c>
      <c r="C179" s="123">
        <v>1</v>
      </c>
      <c r="D179" s="123" t="s">
        <v>359</v>
      </c>
      <c r="E179" s="125">
        <v>2497238</v>
      </c>
      <c r="F179" s="126">
        <v>1698121.8399999999</v>
      </c>
      <c r="G179" s="119" t="e">
        <f>+VLOOKUP(B179,PRESUPUESTO!$A$1:$N$626,12,FALSE)</f>
        <v>#N/A</v>
      </c>
    </row>
    <row r="180" spans="1:7" ht="15.6" hidden="1" thickTop="1" thickBot="1" x14ac:dyDescent="0.35">
      <c r="A180" s="123">
        <v>172</v>
      </c>
      <c r="B180" s="124" t="s">
        <v>1088</v>
      </c>
      <c r="C180" s="123">
        <v>1</v>
      </c>
      <c r="D180" s="123" t="s">
        <v>949</v>
      </c>
      <c r="E180" s="125">
        <v>1532549</v>
      </c>
      <c r="F180" s="126">
        <v>1042133.3200000001</v>
      </c>
      <c r="G180" s="119" t="e">
        <f>+VLOOKUP(B180,PRESUPUESTO!$A$1:$N$626,12,FALSE)</f>
        <v>#N/A</v>
      </c>
    </row>
    <row r="181" spans="1:7" ht="15.6" hidden="1" thickTop="1" thickBot="1" x14ac:dyDescent="0.35">
      <c r="A181" s="123">
        <v>173</v>
      </c>
      <c r="B181" s="124" t="s">
        <v>1089</v>
      </c>
      <c r="C181" s="123">
        <v>1</v>
      </c>
      <c r="D181" s="123" t="s">
        <v>949</v>
      </c>
      <c r="E181" s="125">
        <v>1731203</v>
      </c>
      <c r="F181" s="126">
        <v>1177218.04</v>
      </c>
      <c r="G181" s="119" t="e">
        <f>+VLOOKUP(B181,PRESUPUESTO!$A$1:$N$626,12,FALSE)</f>
        <v>#N/A</v>
      </c>
    </row>
    <row r="182" spans="1:7" ht="15.6" hidden="1" thickTop="1" thickBot="1" x14ac:dyDescent="0.35">
      <c r="A182" s="123">
        <v>174</v>
      </c>
      <c r="B182" s="124" t="s">
        <v>1064</v>
      </c>
      <c r="C182" s="123">
        <v>1</v>
      </c>
      <c r="D182" s="123" t="s">
        <v>949</v>
      </c>
      <c r="E182" s="125">
        <v>255941</v>
      </c>
      <c r="F182" s="126">
        <v>174039.88</v>
      </c>
      <c r="G182" s="119" t="e">
        <f>+VLOOKUP(B182,PRESUPUESTO!$A$1:$N$626,12,FALSE)</f>
        <v>#N/A</v>
      </c>
    </row>
    <row r="183" spans="1:7" ht="15.6" hidden="1" thickTop="1" thickBot="1" x14ac:dyDescent="0.35">
      <c r="A183" s="123">
        <v>175</v>
      </c>
      <c r="B183" s="124" t="s">
        <v>1090</v>
      </c>
      <c r="C183" s="123">
        <v>1</v>
      </c>
      <c r="D183" s="123" t="s">
        <v>949</v>
      </c>
      <c r="E183" s="125">
        <v>1693474</v>
      </c>
      <c r="F183" s="126">
        <v>1151562.3199999998</v>
      </c>
      <c r="G183" s="119" t="e">
        <f>+VLOOKUP(B183,PRESUPUESTO!$A$1:$N$626,12,FALSE)</f>
        <v>#N/A</v>
      </c>
    </row>
    <row r="184" spans="1:7" ht="15.6" hidden="1" thickTop="1" thickBot="1" x14ac:dyDescent="0.35">
      <c r="A184" s="123">
        <v>176</v>
      </c>
      <c r="B184" s="124" t="s">
        <v>411</v>
      </c>
      <c r="C184" s="123">
        <v>1</v>
      </c>
      <c r="D184" s="123" t="s">
        <v>949</v>
      </c>
      <c r="E184" s="125">
        <v>1937099</v>
      </c>
      <c r="F184" s="126">
        <v>1317227.3199999998</v>
      </c>
      <c r="G184" s="119" t="e">
        <f>+VLOOKUP(B184,PRESUPUESTO!$A$1:$N$626,12,FALSE)</f>
        <v>#N/A</v>
      </c>
    </row>
    <row r="185" spans="1:7" ht="15.6" hidden="1" thickTop="1" thickBot="1" x14ac:dyDescent="0.35">
      <c r="A185" s="209" t="s">
        <v>1091</v>
      </c>
      <c r="B185" s="209"/>
      <c r="C185" s="209"/>
      <c r="D185" s="209"/>
      <c r="E185" s="125"/>
      <c r="F185" s="126"/>
      <c r="G185" s="119" t="e">
        <f>+VLOOKUP(B185,PRESUPUESTO!$A$1:$N$626,12,FALSE)</f>
        <v>#N/A</v>
      </c>
    </row>
    <row r="186" spans="1:7" ht="15.6" hidden="1" thickTop="1" thickBot="1" x14ac:dyDescent="0.35">
      <c r="A186" s="123">
        <v>177</v>
      </c>
      <c r="B186" s="124" t="s">
        <v>411</v>
      </c>
      <c r="C186" s="123">
        <v>1</v>
      </c>
      <c r="D186" s="123" t="s">
        <v>949</v>
      </c>
      <c r="E186" s="125">
        <v>1077308</v>
      </c>
      <c r="F186" s="126">
        <v>732569.44</v>
      </c>
      <c r="G186" s="119" t="e">
        <f>+VLOOKUP(B186,PRESUPUESTO!$A$1:$N$626,12,FALSE)</f>
        <v>#N/A</v>
      </c>
    </row>
    <row r="187" spans="1:7" ht="15.6" hidden="1" thickTop="1" thickBot="1" x14ac:dyDescent="0.35">
      <c r="A187" s="123">
        <v>178</v>
      </c>
      <c r="B187" s="124" t="s">
        <v>1092</v>
      </c>
      <c r="C187" s="123">
        <v>1</v>
      </c>
      <c r="D187" s="123" t="s">
        <v>949</v>
      </c>
      <c r="E187" s="125">
        <v>3138393</v>
      </c>
      <c r="F187" s="126">
        <v>2134107.2400000002</v>
      </c>
      <c r="G187" s="119" t="e">
        <f>+VLOOKUP(B187,PRESUPUESTO!$A$1:$N$626,12,FALSE)</f>
        <v>#N/A</v>
      </c>
    </row>
    <row r="188" spans="1:7" ht="15.6" hidden="1" thickTop="1" thickBot="1" x14ac:dyDescent="0.35">
      <c r="A188" s="123">
        <v>179</v>
      </c>
      <c r="B188" s="124" t="s">
        <v>1084</v>
      </c>
      <c r="C188" s="123">
        <v>1</v>
      </c>
      <c r="D188" s="123" t="s">
        <v>949</v>
      </c>
      <c r="E188" s="125">
        <v>1820161</v>
      </c>
      <c r="F188" s="126">
        <v>1237709.48</v>
      </c>
      <c r="G188" s="119" t="e">
        <f>+VLOOKUP(B188,PRESUPUESTO!$A$1:$N$626,12,FALSE)</f>
        <v>#N/A</v>
      </c>
    </row>
    <row r="189" spans="1:7" ht="15.6" hidden="1" thickTop="1" thickBot="1" x14ac:dyDescent="0.35">
      <c r="A189" s="123">
        <v>180</v>
      </c>
      <c r="B189" s="124" t="s">
        <v>1078</v>
      </c>
      <c r="C189" s="123">
        <v>1</v>
      </c>
      <c r="D189" s="123" t="s">
        <v>949</v>
      </c>
      <c r="E189" s="125">
        <v>571852</v>
      </c>
      <c r="F189" s="126">
        <v>388859.36</v>
      </c>
      <c r="G189" s="119" t="e">
        <f>+VLOOKUP(B189,PRESUPUESTO!$A$1:$N$626,12,FALSE)</f>
        <v>#N/A</v>
      </c>
    </row>
    <row r="190" spans="1:7" ht="15.6" hidden="1" thickTop="1" thickBot="1" x14ac:dyDescent="0.35">
      <c r="A190" s="123">
        <v>181</v>
      </c>
      <c r="B190" s="124" t="s">
        <v>1086</v>
      </c>
      <c r="C190" s="123">
        <v>1</v>
      </c>
      <c r="D190" s="123" t="s">
        <v>949</v>
      </c>
      <c r="E190" s="125">
        <v>266003</v>
      </c>
      <c r="F190" s="126">
        <v>180882.03999999998</v>
      </c>
      <c r="G190" s="119" t="e">
        <f>+VLOOKUP(B190,PRESUPUESTO!$A$1:$N$626,12,FALSE)</f>
        <v>#N/A</v>
      </c>
    </row>
    <row r="191" spans="1:7" ht="15.6" hidden="1" thickTop="1" thickBot="1" x14ac:dyDescent="0.35">
      <c r="A191" s="123">
        <v>182</v>
      </c>
      <c r="B191" s="124" t="s">
        <v>1060</v>
      </c>
      <c r="C191" s="123">
        <v>1</v>
      </c>
      <c r="D191" s="123" t="s">
        <v>949</v>
      </c>
      <c r="E191" s="125">
        <v>262393</v>
      </c>
      <c r="F191" s="126">
        <v>178427.24</v>
      </c>
      <c r="G191" s="119" t="e">
        <f>+VLOOKUP(B191,PRESUPUESTO!$A$1:$N$626,12,FALSE)</f>
        <v>#N/A</v>
      </c>
    </row>
    <row r="192" spans="1:7" ht="15.6" hidden="1" thickTop="1" thickBot="1" x14ac:dyDescent="0.35">
      <c r="A192" s="123">
        <v>183</v>
      </c>
      <c r="B192" s="124" t="s">
        <v>1093</v>
      </c>
      <c r="C192" s="123">
        <v>1</v>
      </c>
      <c r="D192" s="123" t="s">
        <v>949</v>
      </c>
      <c r="E192" s="125">
        <v>103595</v>
      </c>
      <c r="F192" s="126">
        <v>70444.600000000006</v>
      </c>
      <c r="G192" s="119" t="e">
        <f>+VLOOKUP(B192,PRESUPUESTO!$A$1:$N$626,12,FALSE)</f>
        <v>#N/A</v>
      </c>
    </row>
    <row r="193" spans="1:7" ht="15.6" hidden="1" thickTop="1" thickBot="1" x14ac:dyDescent="0.35">
      <c r="A193" s="123">
        <v>184</v>
      </c>
      <c r="B193" s="124" t="s">
        <v>1094</v>
      </c>
      <c r="C193" s="123">
        <v>1</v>
      </c>
      <c r="D193" s="123" t="s">
        <v>949</v>
      </c>
      <c r="E193" s="125">
        <v>225885</v>
      </c>
      <c r="F193" s="126">
        <v>153601.79999999999</v>
      </c>
      <c r="G193" s="119" t="e">
        <f>+VLOOKUP(B193,PRESUPUESTO!$A$1:$N$626,12,FALSE)</f>
        <v>#N/A</v>
      </c>
    </row>
    <row r="194" spans="1:7" ht="15.6" hidden="1" thickTop="1" thickBot="1" x14ac:dyDescent="0.35">
      <c r="A194" s="123">
        <v>185</v>
      </c>
      <c r="B194" s="124" t="s">
        <v>380</v>
      </c>
      <c r="C194" s="123">
        <v>1</v>
      </c>
      <c r="D194" s="123" t="s">
        <v>949</v>
      </c>
      <c r="E194" s="125">
        <v>260703</v>
      </c>
      <c r="F194" s="126">
        <v>177278.03999999998</v>
      </c>
      <c r="G194" s="119" t="e">
        <f>+VLOOKUP(B194,PRESUPUESTO!$A$1:$N$626,12,FALSE)</f>
        <v>#N/A</v>
      </c>
    </row>
    <row r="195" spans="1:7" ht="15.6" hidden="1" thickTop="1" thickBot="1" x14ac:dyDescent="0.35">
      <c r="A195" s="123">
        <v>186</v>
      </c>
      <c r="B195" s="124" t="s">
        <v>381</v>
      </c>
      <c r="C195" s="123">
        <v>1</v>
      </c>
      <c r="D195" s="123" t="s">
        <v>949</v>
      </c>
      <c r="E195" s="125">
        <v>367391</v>
      </c>
      <c r="F195" s="126">
        <v>249825.88</v>
      </c>
      <c r="G195" s="119" t="e">
        <f>+VLOOKUP(B195,PRESUPUESTO!$A$1:$N$626,12,FALSE)</f>
        <v>#N/A</v>
      </c>
    </row>
    <row r="196" spans="1:7" ht="15.6" hidden="1" thickTop="1" thickBot="1" x14ac:dyDescent="0.35">
      <c r="A196" s="123">
        <v>187</v>
      </c>
      <c r="B196" s="124" t="s">
        <v>1095</v>
      </c>
      <c r="C196" s="123">
        <v>1</v>
      </c>
      <c r="D196" s="123" t="s">
        <v>949</v>
      </c>
      <c r="E196" s="125">
        <v>332795</v>
      </c>
      <c r="F196" s="126">
        <v>226300.59999999998</v>
      </c>
      <c r="G196" s="119" t="e">
        <f>+VLOOKUP(B196,PRESUPUESTO!$A$1:$N$626,12,FALSE)</f>
        <v>#N/A</v>
      </c>
    </row>
    <row r="197" spans="1:7" ht="15.6" hidden="1" thickTop="1" thickBot="1" x14ac:dyDescent="0.35">
      <c r="A197" s="123">
        <v>188</v>
      </c>
      <c r="B197" s="124" t="s">
        <v>1096</v>
      </c>
      <c r="C197" s="123">
        <v>1</v>
      </c>
      <c r="D197" s="123" t="s">
        <v>949</v>
      </c>
      <c r="E197" s="125">
        <v>367450</v>
      </c>
      <c r="F197" s="126">
        <v>249866</v>
      </c>
      <c r="G197" s="119" t="e">
        <f>+VLOOKUP(B197,PRESUPUESTO!$A$1:$N$626,12,FALSE)</f>
        <v>#N/A</v>
      </c>
    </row>
    <row r="198" spans="1:7" ht="15.6" hidden="1" thickTop="1" thickBot="1" x14ac:dyDescent="0.35">
      <c r="A198" s="123">
        <v>189</v>
      </c>
      <c r="B198" s="124" t="s">
        <v>1075</v>
      </c>
      <c r="C198" s="123">
        <v>1</v>
      </c>
      <c r="D198" s="123" t="s">
        <v>949</v>
      </c>
      <c r="E198" s="125">
        <v>777019</v>
      </c>
      <c r="F198" s="126">
        <v>528372.91999999993</v>
      </c>
      <c r="G198" s="119" t="e">
        <f>+VLOOKUP(B198,PRESUPUESTO!$A$1:$N$626,12,FALSE)</f>
        <v>#N/A</v>
      </c>
    </row>
    <row r="199" spans="1:7" ht="15.6" hidden="1" thickTop="1" thickBot="1" x14ac:dyDescent="0.35">
      <c r="A199" s="123">
        <v>190</v>
      </c>
      <c r="B199" s="124" t="s">
        <v>1087</v>
      </c>
      <c r="C199" s="123">
        <v>1</v>
      </c>
      <c r="D199" s="123" t="s">
        <v>359</v>
      </c>
      <c r="E199" s="125">
        <v>3083498</v>
      </c>
      <c r="F199" s="126">
        <v>2096778.6400000001</v>
      </c>
      <c r="G199" s="119" t="e">
        <f>+VLOOKUP(B199,PRESUPUESTO!$A$1:$N$626,12,FALSE)</f>
        <v>#N/A</v>
      </c>
    </row>
    <row r="200" spans="1:7" ht="15.6" hidden="1" thickTop="1" thickBot="1" x14ac:dyDescent="0.35">
      <c r="A200" s="123">
        <v>191</v>
      </c>
      <c r="B200" s="124" t="s">
        <v>1097</v>
      </c>
      <c r="C200" s="123">
        <v>1</v>
      </c>
      <c r="D200" s="123" t="s">
        <v>949</v>
      </c>
      <c r="E200" s="125">
        <v>207424</v>
      </c>
      <c r="F200" s="126">
        <v>141048.32000000001</v>
      </c>
      <c r="G200" s="119" t="e">
        <f>+VLOOKUP(B200,PRESUPUESTO!$A$1:$N$626,12,FALSE)</f>
        <v>#N/A</v>
      </c>
    </row>
    <row r="201" spans="1:7" ht="15.6" hidden="1" thickTop="1" thickBot="1" x14ac:dyDescent="0.35">
      <c r="A201" s="123">
        <v>192</v>
      </c>
      <c r="B201" s="124" t="s">
        <v>1098</v>
      </c>
      <c r="C201" s="123">
        <v>1</v>
      </c>
      <c r="D201" s="123" t="s">
        <v>949</v>
      </c>
      <c r="E201" s="125">
        <v>221436</v>
      </c>
      <c r="F201" s="126">
        <v>150576.47999999998</v>
      </c>
      <c r="G201" s="119" t="e">
        <f>+VLOOKUP(B201,PRESUPUESTO!$A$1:$N$626,12,FALSE)</f>
        <v>#N/A</v>
      </c>
    </row>
    <row r="202" spans="1:7" ht="15.6" thickTop="1" thickBot="1" x14ac:dyDescent="0.35">
      <c r="A202" s="123">
        <v>193</v>
      </c>
      <c r="B202" s="124" t="s">
        <v>177</v>
      </c>
      <c r="C202" s="123">
        <v>1</v>
      </c>
      <c r="D202" s="123" t="s">
        <v>949</v>
      </c>
      <c r="E202" s="125">
        <v>318450</v>
      </c>
      <c r="F202" s="126">
        <v>216546</v>
      </c>
      <c r="G202" s="119">
        <f>+VLOOKUP(B202,PRESUPUESTO!$A$1:$N$626,12,FALSE)</f>
        <v>439000</v>
      </c>
    </row>
    <row r="203" spans="1:7" ht="15.6" thickTop="1" thickBot="1" x14ac:dyDescent="0.35">
      <c r="A203" s="123">
        <v>194</v>
      </c>
      <c r="B203" s="124" t="s">
        <v>178</v>
      </c>
      <c r="C203" s="123">
        <v>1</v>
      </c>
      <c r="D203" s="123" t="s">
        <v>949</v>
      </c>
      <c r="E203" s="125">
        <v>203307</v>
      </c>
      <c r="F203" s="126">
        <v>138248.76</v>
      </c>
      <c r="G203" s="119">
        <f>+VLOOKUP(B203,PRESUPUESTO!$A$1:$N$626,12,FALSE)</f>
        <v>371000</v>
      </c>
    </row>
    <row r="204" spans="1:7" ht="15.6" hidden="1" thickTop="1" thickBot="1" x14ac:dyDescent="0.35">
      <c r="A204" s="123">
        <v>195</v>
      </c>
      <c r="B204" s="124" t="s">
        <v>399</v>
      </c>
      <c r="C204" s="123">
        <v>1</v>
      </c>
      <c r="D204" s="123" t="s">
        <v>949</v>
      </c>
      <c r="E204" s="125">
        <v>352942</v>
      </c>
      <c r="F204" s="126">
        <v>240000.56</v>
      </c>
      <c r="G204" s="119" t="e">
        <f>+VLOOKUP(B204,PRESUPUESTO!$A$1:$N$626,12,FALSE)</f>
        <v>#N/A</v>
      </c>
    </row>
    <row r="205" spans="1:7" ht="15.6" hidden="1" thickTop="1" thickBot="1" x14ac:dyDescent="0.35">
      <c r="A205" s="123">
        <v>196</v>
      </c>
      <c r="B205" s="124" t="s">
        <v>398</v>
      </c>
      <c r="C205" s="123">
        <v>1</v>
      </c>
      <c r="D205" s="123" t="s">
        <v>949</v>
      </c>
      <c r="E205" s="125">
        <v>334085</v>
      </c>
      <c r="F205" s="126">
        <v>227177.8</v>
      </c>
      <c r="G205" s="119" t="e">
        <f>+VLOOKUP(B205,PRESUPUESTO!$A$1:$N$626,12,FALSE)</f>
        <v>#N/A</v>
      </c>
    </row>
    <row r="206" spans="1:7" ht="15.6" hidden="1" thickTop="1" thickBot="1" x14ac:dyDescent="0.35">
      <c r="A206" s="123">
        <v>197</v>
      </c>
      <c r="B206" s="124" t="s">
        <v>506</v>
      </c>
      <c r="C206" s="123">
        <v>1</v>
      </c>
      <c r="D206" s="123" t="s">
        <v>949</v>
      </c>
      <c r="E206" s="125">
        <v>470032</v>
      </c>
      <c r="F206" s="126">
        <v>319621.76000000001</v>
      </c>
      <c r="G206" s="119" t="e">
        <f>+VLOOKUP(B206,PRESUPUESTO!$A$1:$N$626,12,FALSE)</f>
        <v>#N/A</v>
      </c>
    </row>
    <row r="207" spans="1:7" ht="15.6" hidden="1" thickTop="1" thickBot="1" x14ac:dyDescent="0.35">
      <c r="A207" s="123">
        <v>198</v>
      </c>
      <c r="B207" s="124" t="s">
        <v>1059</v>
      </c>
      <c r="C207" s="123">
        <v>1</v>
      </c>
      <c r="D207" s="123" t="s">
        <v>949</v>
      </c>
      <c r="E207" s="125">
        <v>622567</v>
      </c>
      <c r="F207" s="126">
        <v>423345.56</v>
      </c>
      <c r="G207" s="119" t="e">
        <f>+VLOOKUP(B207,PRESUPUESTO!$A$1:$N$626,12,FALSE)</f>
        <v>#N/A</v>
      </c>
    </row>
    <row r="208" spans="1:7" ht="15.6" hidden="1" thickTop="1" thickBot="1" x14ac:dyDescent="0.35">
      <c r="A208" s="123">
        <v>199</v>
      </c>
      <c r="B208" s="124" t="s">
        <v>801</v>
      </c>
      <c r="C208" s="123">
        <v>1</v>
      </c>
      <c r="D208" s="123" t="s">
        <v>949</v>
      </c>
      <c r="E208" s="125">
        <v>563021</v>
      </c>
      <c r="F208" s="126">
        <v>382854.28</v>
      </c>
      <c r="G208" s="119" t="e">
        <f>+VLOOKUP(B208,PRESUPUESTO!$A$1:$N$626,12,FALSE)</f>
        <v>#N/A</v>
      </c>
    </row>
    <row r="209" spans="1:7" ht="15.6" hidden="1" thickTop="1" thickBot="1" x14ac:dyDescent="0.35">
      <c r="A209" s="123">
        <v>200</v>
      </c>
      <c r="B209" s="124" t="s">
        <v>1069</v>
      </c>
      <c r="C209" s="123">
        <v>1</v>
      </c>
      <c r="D209" s="123" t="s">
        <v>949</v>
      </c>
      <c r="E209" s="125">
        <v>460890</v>
      </c>
      <c r="F209" s="126">
        <v>313405.19999999995</v>
      </c>
      <c r="G209" s="119" t="e">
        <f>+VLOOKUP(B209,PRESUPUESTO!$A$1:$N$626,12,FALSE)</f>
        <v>#N/A</v>
      </c>
    </row>
    <row r="210" spans="1:7" ht="15.6" hidden="1" thickTop="1" thickBot="1" x14ac:dyDescent="0.35">
      <c r="A210" s="123">
        <v>201</v>
      </c>
      <c r="B210" s="124" t="s">
        <v>1070</v>
      </c>
      <c r="C210" s="123">
        <v>1</v>
      </c>
      <c r="D210" s="123" t="s">
        <v>949</v>
      </c>
      <c r="E210" s="125">
        <v>480518</v>
      </c>
      <c r="F210" s="126">
        <v>326752.24</v>
      </c>
      <c r="G210" s="119" t="e">
        <f>+VLOOKUP(B210,PRESUPUESTO!$A$1:$N$626,12,FALSE)</f>
        <v>#N/A</v>
      </c>
    </row>
    <row r="211" spans="1:7" ht="15.6" hidden="1" thickTop="1" thickBot="1" x14ac:dyDescent="0.35">
      <c r="A211" s="123">
        <v>202</v>
      </c>
      <c r="B211" s="124" t="s">
        <v>1071</v>
      </c>
      <c r="C211" s="123">
        <v>1</v>
      </c>
      <c r="D211" s="123" t="s">
        <v>949</v>
      </c>
      <c r="E211" s="125">
        <v>264023</v>
      </c>
      <c r="F211" s="126">
        <v>179535.64</v>
      </c>
      <c r="G211" s="119" t="e">
        <f>+VLOOKUP(B211,PRESUPUESTO!$A$1:$N$626,12,FALSE)</f>
        <v>#N/A</v>
      </c>
    </row>
    <row r="212" spans="1:7" ht="15.6" hidden="1" thickTop="1" thickBot="1" x14ac:dyDescent="0.35">
      <c r="A212" s="123">
        <v>203</v>
      </c>
      <c r="B212" s="124" t="s">
        <v>1099</v>
      </c>
      <c r="C212" s="123">
        <v>1</v>
      </c>
      <c r="D212" s="123" t="s">
        <v>949</v>
      </c>
      <c r="E212" s="125">
        <v>484757</v>
      </c>
      <c r="F212" s="126">
        <v>329634.76</v>
      </c>
      <c r="G212" s="119" t="e">
        <f>+VLOOKUP(B212,PRESUPUESTO!$A$1:$N$626,12,FALSE)</f>
        <v>#N/A</v>
      </c>
    </row>
    <row r="213" spans="1:7" ht="15.6" hidden="1" thickTop="1" thickBot="1" x14ac:dyDescent="0.35">
      <c r="A213" s="123">
        <v>204</v>
      </c>
      <c r="B213" s="124" t="s">
        <v>1076</v>
      </c>
      <c r="C213" s="123">
        <v>1</v>
      </c>
      <c r="D213" s="123" t="s">
        <v>949</v>
      </c>
      <c r="E213" s="125">
        <v>154031</v>
      </c>
      <c r="F213" s="126">
        <v>104741.08</v>
      </c>
      <c r="G213" s="119" t="e">
        <f>+VLOOKUP(B213,PRESUPUESTO!$A$1:$N$626,12,FALSE)</f>
        <v>#N/A</v>
      </c>
    </row>
    <row r="214" spans="1:7" ht="15.6" hidden="1" thickTop="1" thickBot="1" x14ac:dyDescent="0.35">
      <c r="A214" s="123">
        <v>205</v>
      </c>
      <c r="B214" s="124" t="s">
        <v>1100</v>
      </c>
      <c r="C214" s="123">
        <v>1</v>
      </c>
      <c r="D214" s="123" t="s">
        <v>949</v>
      </c>
      <c r="E214" s="125">
        <v>383267</v>
      </c>
      <c r="F214" s="126">
        <v>260621.56</v>
      </c>
      <c r="G214" s="119" t="e">
        <f>+VLOOKUP(B214,PRESUPUESTO!$A$1:$N$626,12,FALSE)</f>
        <v>#N/A</v>
      </c>
    </row>
    <row r="215" spans="1:7" ht="15.6" hidden="1" thickTop="1" thickBot="1" x14ac:dyDescent="0.35">
      <c r="A215" s="123">
        <v>206</v>
      </c>
      <c r="B215" s="124" t="s">
        <v>1101</v>
      </c>
      <c r="C215" s="123">
        <v>1</v>
      </c>
      <c r="D215" s="123" t="s">
        <v>949</v>
      </c>
      <c r="E215" s="125">
        <v>1792916</v>
      </c>
      <c r="F215" s="126">
        <v>1219182.8799999999</v>
      </c>
      <c r="G215" s="119" t="e">
        <f>+VLOOKUP(B215,PRESUPUESTO!$A$1:$N$626,12,FALSE)</f>
        <v>#N/A</v>
      </c>
    </row>
    <row r="216" spans="1:7" ht="15.6" hidden="1" thickTop="1" thickBot="1" x14ac:dyDescent="0.35">
      <c r="A216" s="123">
        <v>207</v>
      </c>
      <c r="B216" s="124" t="s">
        <v>1102</v>
      </c>
      <c r="C216" s="123">
        <v>1</v>
      </c>
      <c r="D216" s="123" t="s">
        <v>949</v>
      </c>
      <c r="E216" s="125">
        <v>2514528</v>
      </c>
      <c r="F216" s="126">
        <v>1709879.04</v>
      </c>
      <c r="G216" s="119" t="e">
        <f>+VLOOKUP(B216,PRESUPUESTO!$A$1:$N$626,12,FALSE)</f>
        <v>#N/A</v>
      </c>
    </row>
    <row r="217" spans="1:7" ht="15.6" hidden="1" thickTop="1" thickBot="1" x14ac:dyDescent="0.35">
      <c r="A217" s="209" t="s">
        <v>1103</v>
      </c>
      <c r="B217" s="209"/>
      <c r="C217" s="209"/>
      <c r="D217" s="209"/>
      <c r="E217" s="125"/>
      <c r="F217" s="126"/>
      <c r="G217" s="119" t="e">
        <f>+VLOOKUP(B217,PRESUPUESTO!$A$1:$N$626,12,FALSE)</f>
        <v>#N/A</v>
      </c>
    </row>
    <row r="218" spans="1:7" ht="15.6" hidden="1" thickTop="1" thickBot="1" x14ac:dyDescent="0.35">
      <c r="A218" s="123">
        <v>208</v>
      </c>
      <c r="B218" s="124" t="s">
        <v>411</v>
      </c>
      <c r="C218" s="123">
        <v>1</v>
      </c>
      <c r="D218" s="123" t="s">
        <v>949</v>
      </c>
      <c r="E218" s="125">
        <v>1878231</v>
      </c>
      <c r="F218" s="126">
        <v>1277197.08</v>
      </c>
      <c r="G218" s="119" t="e">
        <f>+VLOOKUP(B218,PRESUPUESTO!$A$1:$N$626,12,FALSE)</f>
        <v>#N/A</v>
      </c>
    </row>
    <row r="219" spans="1:7" ht="15.6" hidden="1" thickTop="1" thickBot="1" x14ac:dyDescent="0.35">
      <c r="A219" s="123">
        <v>209</v>
      </c>
      <c r="B219" s="124" t="s">
        <v>1104</v>
      </c>
      <c r="C219" s="123">
        <v>1</v>
      </c>
      <c r="D219" s="123" t="s">
        <v>949</v>
      </c>
      <c r="E219" s="125">
        <v>971459</v>
      </c>
      <c r="F219" s="126">
        <v>660592.12</v>
      </c>
      <c r="G219" s="119" t="e">
        <f>+VLOOKUP(B219,PRESUPUESTO!$A$1:$N$626,12,FALSE)</f>
        <v>#N/A</v>
      </c>
    </row>
    <row r="220" spans="1:7" ht="15.6" hidden="1" thickTop="1" thickBot="1" x14ac:dyDescent="0.35">
      <c r="A220" s="123">
        <v>210</v>
      </c>
      <c r="B220" s="124" t="s">
        <v>1105</v>
      </c>
      <c r="C220" s="123">
        <v>1</v>
      </c>
      <c r="D220" s="123" t="s">
        <v>949</v>
      </c>
      <c r="E220" s="125">
        <v>4760839</v>
      </c>
      <c r="F220" s="126">
        <v>3237370.52</v>
      </c>
      <c r="G220" s="119" t="e">
        <f>+VLOOKUP(B220,PRESUPUESTO!$A$1:$N$626,12,FALSE)</f>
        <v>#N/A</v>
      </c>
    </row>
    <row r="221" spans="1:7" ht="15.6" hidden="1" thickTop="1" thickBot="1" x14ac:dyDescent="0.35">
      <c r="A221" s="123">
        <v>211</v>
      </c>
      <c r="B221" s="124" t="s">
        <v>1078</v>
      </c>
      <c r="C221" s="123">
        <v>1</v>
      </c>
      <c r="D221" s="123" t="s">
        <v>949</v>
      </c>
      <c r="E221" s="125">
        <v>458626</v>
      </c>
      <c r="F221" s="126">
        <v>311865.68</v>
      </c>
      <c r="G221" s="119" t="e">
        <f>+VLOOKUP(B221,PRESUPUESTO!$A$1:$N$626,12,FALSE)</f>
        <v>#N/A</v>
      </c>
    </row>
    <row r="222" spans="1:7" ht="15.6" hidden="1" thickTop="1" thickBot="1" x14ac:dyDescent="0.35">
      <c r="A222" s="123">
        <v>212</v>
      </c>
      <c r="B222" s="124" t="s">
        <v>1086</v>
      </c>
      <c r="C222" s="123">
        <v>1</v>
      </c>
      <c r="D222" s="123" t="s">
        <v>949</v>
      </c>
      <c r="E222" s="125">
        <v>377758</v>
      </c>
      <c r="F222" s="126">
        <v>256875.44</v>
      </c>
      <c r="G222" s="119" t="e">
        <f>+VLOOKUP(B222,PRESUPUESTO!$A$1:$N$626,12,FALSE)</f>
        <v>#N/A</v>
      </c>
    </row>
    <row r="223" spans="1:7" ht="15.6" hidden="1" thickTop="1" thickBot="1" x14ac:dyDescent="0.35">
      <c r="A223" s="123">
        <v>213</v>
      </c>
      <c r="B223" s="124" t="s">
        <v>1060</v>
      </c>
      <c r="C223" s="123">
        <v>1</v>
      </c>
      <c r="D223" s="123" t="s">
        <v>949</v>
      </c>
      <c r="E223" s="125">
        <v>382731</v>
      </c>
      <c r="F223" s="126">
        <v>260257.08000000002</v>
      </c>
      <c r="G223" s="119" t="e">
        <f>+VLOOKUP(B223,PRESUPUESTO!$A$1:$N$626,12,FALSE)</f>
        <v>#N/A</v>
      </c>
    </row>
    <row r="224" spans="1:7" ht="15.6" hidden="1" thickTop="1" thickBot="1" x14ac:dyDescent="0.35">
      <c r="A224" s="123">
        <v>214</v>
      </c>
      <c r="B224" s="124" t="s">
        <v>1106</v>
      </c>
      <c r="C224" s="123">
        <v>1</v>
      </c>
      <c r="D224" s="123" t="s">
        <v>949</v>
      </c>
      <c r="E224" s="125">
        <v>117644</v>
      </c>
      <c r="F224" s="126">
        <v>79997.919999999998</v>
      </c>
      <c r="G224" s="119" t="e">
        <f>+VLOOKUP(B224,PRESUPUESTO!$A$1:$N$626,12,FALSE)</f>
        <v>#N/A</v>
      </c>
    </row>
    <row r="225" spans="1:7" ht="15.6" hidden="1" thickTop="1" thickBot="1" x14ac:dyDescent="0.35">
      <c r="A225" s="123">
        <v>215</v>
      </c>
      <c r="B225" s="124" t="s">
        <v>1080</v>
      </c>
      <c r="C225" s="123">
        <v>1</v>
      </c>
      <c r="D225" s="123" t="s">
        <v>949</v>
      </c>
      <c r="E225" s="125">
        <v>337398</v>
      </c>
      <c r="F225" s="126">
        <v>229430.64</v>
      </c>
      <c r="G225" s="119" t="e">
        <f>+VLOOKUP(B225,PRESUPUESTO!$A$1:$N$626,12,FALSE)</f>
        <v>#N/A</v>
      </c>
    </row>
    <row r="226" spans="1:7" ht="15.6" hidden="1" thickTop="1" thickBot="1" x14ac:dyDescent="0.35">
      <c r="A226" s="123">
        <v>216</v>
      </c>
      <c r="B226" s="124" t="s">
        <v>1081</v>
      </c>
      <c r="C226" s="123">
        <v>1</v>
      </c>
      <c r="D226" s="123" t="s">
        <v>949</v>
      </c>
      <c r="E226" s="125">
        <v>336263</v>
      </c>
      <c r="F226" s="126">
        <v>228658.84</v>
      </c>
      <c r="G226" s="119" t="e">
        <f>+VLOOKUP(B226,PRESUPUESTO!$A$1:$N$626,12,FALSE)</f>
        <v>#N/A</v>
      </c>
    </row>
    <row r="227" spans="1:7" ht="15.6" hidden="1" thickTop="1" thickBot="1" x14ac:dyDescent="0.35">
      <c r="A227" s="123">
        <v>217</v>
      </c>
      <c r="B227" s="124" t="s">
        <v>380</v>
      </c>
      <c r="C227" s="123">
        <v>1</v>
      </c>
      <c r="D227" s="123" t="s">
        <v>949</v>
      </c>
      <c r="E227" s="125">
        <v>365695</v>
      </c>
      <c r="F227" s="126">
        <v>248672.59999999998</v>
      </c>
      <c r="G227" s="119" t="e">
        <f>+VLOOKUP(B227,PRESUPUESTO!$A$1:$N$626,12,FALSE)</f>
        <v>#N/A</v>
      </c>
    </row>
    <row r="228" spans="1:7" ht="15.6" hidden="1" thickTop="1" thickBot="1" x14ac:dyDescent="0.35">
      <c r="A228" s="123">
        <v>218</v>
      </c>
      <c r="B228" s="124" t="s">
        <v>381</v>
      </c>
      <c r="C228" s="123">
        <v>1</v>
      </c>
      <c r="D228" s="123" t="s">
        <v>949</v>
      </c>
      <c r="E228" s="125">
        <v>892958</v>
      </c>
      <c r="F228" s="126">
        <v>607211.43999999994</v>
      </c>
      <c r="G228" s="119" t="e">
        <f>+VLOOKUP(B228,PRESUPUESTO!$A$1:$N$626,12,FALSE)</f>
        <v>#N/A</v>
      </c>
    </row>
    <row r="229" spans="1:7" ht="15.6" hidden="1" thickTop="1" thickBot="1" x14ac:dyDescent="0.35">
      <c r="A229" s="123">
        <v>219</v>
      </c>
      <c r="B229" s="124" t="s">
        <v>1095</v>
      </c>
      <c r="C229" s="123">
        <v>1</v>
      </c>
      <c r="D229" s="123" t="s">
        <v>949</v>
      </c>
      <c r="E229" s="125">
        <v>601349</v>
      </c>
      <c r="F229" s="126">
        <v>408917.32</v>
      </c>
      <c r="G229" s="119" t="e">
        <f>+VLOOKUP(B229,PRESUPUESTO!$A$1:$N$626,12,FALSE)</f>
        <v>#N/A</v>
      </c>
    </row>
    <row r="230" spans="1:7" ht="15.6" hidden="1" thickTop="1" thickBot="1" x14ac:dyDescent="0.35">
      <c r="A230" s="123">
        <v>220</v>
      </c>
      <c r="B230" s="124" t="s">
        <v>1107</v>
      </c>
      <c r="C230" s="123">
        <v>1</v>
      </c>
      <c r="D230" s="123" t="s">
        <v>949</v>
      </c>
      <c r="E230" s="125">
        <v>650549</v>
      </c>
      <c r="F230" s="126">
        <v>442373.32</v>
      </c>
      <c r="G230" s="119" t="e">
        <f>+VLOOKUP(B230,PRESUPUESTO!$A$1:$N$626,12,FALSE)</f>
        <v>#N/A</v>
      </c>
    </row>
    <row r="231" spans="1:7" ht="15.6" hidden="1" thickTop="1" thickBot="1" x14ac:dyDescent="0.35">
      <c r="A231" s="123">
        <v>221</v>
      </c>
      <c r="B231" s="124" t="s">
        <v>1096</v>
      </c>
      <c r="C231" s="123">
        <v>1</v>
      </c>
      <c r="D231" s="123" t="s">
        <v>949</v>
      </c>
      <c r="E231" s="125">
        <v>1716012</v>
      </c>
      <c r="F231" s="126">
        <v>1166888.1600000001</v>
      </c>
      <c r="G231" s="119" t="e">
        <f>+VLOOKUP(B231,PRESUPUESTO!$A$1:$N$626,12,FALSE)</f>
        <v>#N/A</v>
      </c>
    </row>
    <row r="232" spans="1:7" ht="15.6" hidden="1" thickTop="1" thickBot="1" x14ac:dyDescent="0.35">
      <c r="A232" s="123">
        <v>222</v>
      </c>
      <c r="B232" s="124" t="s">
        <v>1087</v>
      </c>
      <c r="C232" s="123">
        <v>1</v>
      </c>
      <c r="D232" s="123" t="s">
        <v>949</v>
      </c>
      <c r="E232" s="125">
        <v>5030384</v>
      </c>
      <c r="F232" s="126">
        <v>3420661.12</v>
      </c>
      <c r="G232" s="119" t="e">
        <f>+VLOOKUP(B232,PRESUPUESTO!$A$1:$N$626,12,FALSE)</f>
        <v>#N/A</v>
      </c>
    </row>
    <row r="233" spans="1:7" ht="15.6" hidden="1" thickTop="1" thickBot="1" x14ac:dyDescent="0.35">
      <c r="A233" s="123">
        <v>223</v>
      </c>
      <c r="B233" s="124" t="s">
        <v>801</v>
      </c>
      <c r="C233" s="123">
        <v>1</v>
      </c>
      <c r="D233" s="123" t="s">
        <v>949</v>
      </c>
      <c r="E233" s="125">
        <v>539456</v>
      </c>
      <c r="F233" s="126">
        <v>366830.07999999996</v>
      </c>
      <c r="G233" s="119" t="e">
        <f>+VLOOKUP(B233,PRESUPUESTO!$A$1:$N$626,12,FALSE)</f>
        <v>#N/A</v>
      </c>
    </row>
    <row r="234" spans="1:7" ht="15.6" hidden="1" thickTop="1" thickBot="1" x14ac:dyDescent="0.35">
      <c r="A234" s="123">
        <v>224</v>
      </c>
      <c r="B234" s="124" t="s">
        <v>1069</v>
      </c>
      <c r="C234" s="123">
        <v>1</v>
      </c>
      <c r="D234" s="123" t="s">
        <v>949</v>
      </c>
      <c r="E234" s="125">
        <v>629794</v>
      </c>
      <c r="F234" s="126">
        <v>428259.92</v>
      </c>
      <c r="G234" s="119" t="e">
        <f>+VLOOKUP(B234,PRESUPUESTO!$A$1:$N$626,12,FALSE)</f>
        <v>#N/A</v>
      </c>
    </row>
    <row r="235" spans="1:7" ht="15.6" hidden="1" thickTop="1" thickBot="1" x14ac:dyDescent="0.35">
      <c r="A235" s="123">
        <v>225</v>
      </c>
      <c r="B235" s="124" t="s">
        <v>1070</v>
      </c>
      <c r="C235" s="123">
        <v>1</v>
      </c>
      <c r="D235" s="123" t="s">
        <v>949</v>
      </c>
      <c r="E235" s="125">
        <v>2612798</v>
      </c>
      <c r="F235" s="126">
        <v>1776702.6400000001</v>
      </c>
      <c r="G235" s="119" t="e">
        <f>+VLOOKUP(B235,PRESUPUESTO!$A$1:$N$626,12,FALSE)</f>
        <v>#N/A</v>
      </c>
    </row>
    <row r="236" spans="1:7" ht="15.6" hidden="1" thickTop="1" thickBot="1" x14ac:dyDescent="0.35">
      <c r="A236" s="123">
        <v>226</v>
      </c>
      <c r="B236" s="124" t="s">
        <v>1071</v>
      </c>
      <c r="C236" s="123">
        <v>1</v>
      </c>
      <c r="D236" s="123" t="s">
        <v>949</v>
      </c>
      <c r="E236" s="125">
        <v>626322</v>
      </c>
      <c r="F236" s="126">
        <v>425898.95999999996</v>
      </c>
      <c r="G236" s="119" t="e">
        <f>+VLOOKUP(B236,PRESUPUESTO!$A$1:$N$626,12,FALSE)</f>
        <v>#N/A</v>
      </c>
    </row>
    <row r="237" spans="1:7" ht="15.6" hidden="1" thickTop="1" thickBot="1" x14ac:dyDescent="0.35">
      <c r="A237" s="123">
        <v>227</v>
      </c>
      <c r="B237" s="124" t="s">
        <v>360</v>
      </c>
      <c r="C237" s="123">
        <v>1</v>
      </c>
      <c r="D237" s="123" t="s">
        <v>949</v>
      </c>
      <c r="E237" s="125">
        <v>596095</v>
      </c>
      <c r="F237" s="126">
        <v>405344.6</v>
      </c>
      <c r="G237" s="119" t="e">
        <f>+VLOOKUP(B237,PRESUPUESTO!$A$1:$N$626,12,FALSE)</f>
        <v>#N/A</v>
      </c>
    </row>
    <row r="238" spans="1:7" ht="15.6" hidden="1" thickTop="1" thickBot="1" x14ac:dyDescent="0.35">
      <c r="A238" s="123">
        <v>228</v>
      </c>
      <c r="B238" s="124" t="s">
        <v>1108</v>
      </c>
      <c r="C238" s="123">
        <v>1</v>
      </c>
      <c r="D238" s="123" t="s">
        <v>949</v>
      </c>
      <c r="E238" s="125">
        <v>2125012</v>
      </c>
      <c r="F238" s="126">
        <v>1445008.1600000001</v>
      </c>
      <c r="G238" s="119" t="e">
        <f>+VLOOKUP(B238,PRESUPUESTO!$A$1:$N$626,12,FALSE)</f>
        <v>#N/A</v>
      </c>
    </row>
    <row r="239" spans="1:7" ht="15.6" hidden="1" thickTop="1" thickBot="1" x14ac:dyDescent="0.35">
      <c r="A239" s="123">
        <v>229</v>
      </c>
      <c r="B239" s="124" t="s">
        <v>1074</v>
      </c>
      <c r="C239" s="123">
        <v>1</v>
      </c>
      <c r="D239" s="123" t="s">
        <v>949</v>
      </c>
      <c r="E239" s="125">
        <v>1631562</v>
      </c>
      <c r="F239" s="126">
        <v>1109462.1599999999</v>
      </c>
      <c r="G239" s="119" t="e">
        <f>+VLOOKUP(B239,PRESUPUESTO!$A$1:$N$626,12,FALSE)</f>
        <v>#N/A</v>
      </c>
    </row>
    <row r="240" spans="1:7" ht="15.6" hidden="1" thickTop="1" thickBot="1" x14ac:dyDescent="0.35">
      <c r="A240" s="123">
        <v>230</v>
      </c>
      <c r="B240" s="124" t="s">
        <v>1099</v>
      </c>
      <c r="C240" s="123">
        <v>1</v>
      </c>
      <c r="D240" s="123" t="s">
        <v>949</v>
      </c>
      <c r="E240" s="125">
        <v>997141</v>
      </c>
      <c r="F240" s="126">
        <v>678055.88</v>
      </c>
      <c r="G240" s="119" t="e">
        <f>+VLOOKUP(B240,PRESUPUESTO!$A$1:$N$626,12,FALSE)</f>
        <v>#N/A</v>
      </c>
    </row>
    <row r="241" spans="1:7" ht="15.6" hidden="1" thickTop="1" thickBot="1" x14ac:dyDescent="0.35">
      <c r="A241" s="209" t="s">
        <v>1109</v>
      </c>
      <c r="B241" s="209"/>
      <c r="C241" s="209"/>
      <c r="D241" s="209"/>
      <c r="E241" s="125"/>
      <c r="F241" s="126"/>
      <c r="G241" s="119" t="e">
        <f>+VLOOKUP(B241,PRESUPUESTO!$A$1:$N$626,12,FALSE)</f>
        <v>#N/A</v>
      </c>
    </row>
    <row r="242" spans="1:7" ht="15.6" hidden="1" thickTop="1" thickBot="1" x14ac:dyDescent="0.35">
      <c r="A242" s="123">
        <v>231</v>
      </c>
      <c r="B242" s="124" t="s">
        <v>411</v>
      </c>
      <c r="C242" s="123">
        <v>1</v>
      </c>
      <c r="D242" s="123" t="s">
        <v>949</v>
      </c>
      <c r="E242" s="125">
        <v>608445</v>
      </c>
      <c r="F242" s="126">
        <v>413742.6</v>
      </c>
      <c r="G242" s="119" t="e">
        <f>+VLOOKUP(B242,PRESUPUESTO!$A$1:$N$626,12,FALSE)</f>
        <v>#N/A</v>
      </c>
    </row>
    <row r="243" spans="1:7" ht="15.6" hidden="1" thickTop="1" thickBot="1" x14ac:dyDescent="0.35">
      <c r="A243" s="123">
        <v>232</v>
      </c>
      <c r="B243" s="124" t="s">
        <v>506</v>
      </c>
      <c r="C243" s="123">
        <v>1</v>
      </c>
      <c r="D243" s="123" t="s">
        <v>949</v>
      </c>
      <c r="E243" s="125">
        <v>498862</v>
      </c>
      <c r="F243" s="126">
        <v>339226.16000000003</v>
      </c>
      <c r="G243" s="119" t="e">
        <f>+VLOOKUP(B243,PRESUPUESTO!$A$1:$N$626,12,FALSE)</f>
        <v>#N/A</v>
      </c>
    </row>
    <row r="244" spans="1:7" ht="15.6" hidden="1" thickTop="1" thickBot="1" x14ac:dyDescent="0.35">
      <c r="A244" s="123">
        <v>233</v>
      </c>
      <c r="B244" s="124" t="s">
        <v>1092</v>
      </c>
      <c r="C244" s="123">
        <v>1</v>
      </c>
      <c r="D244" s="123" t="s">
        <v>949</v>
      </c>
      <c r="E244" s="125">
        <v>618156</v>
      </c>
      <c r="F244" s="126">
        <v>420346.07999999996</v>
      </c>
      <c r="G244" s="119" t="e">
        <f>+VLOOKUP(B244,PRESUPUESTO!$A$1:$N$626,12,FALSE)</f>
        <v>#N/A</v>
      </c>
    </row>
    <row r="245" spans="1:7" ht="15.6" hidden="1" thickTop="1" thickBot="1" x14ac:dyDescent="0.35">
      <c r="A245" s="123">
        <v>234</v>
      </c>
      <c r="B245" s="124" t="s">
        <v>1078</v>
      </c>
      <c r="C245" s="123">
        <v>1</v>
      </c>
      <c r="D245" s="123" t="s">
        <v>949</v>
      </c>
      <c r="E245" s="125">
        <v>544671</v>
      </c>
      <c r="F245" s="126">
        <v>370376.28</v>
      </c>
      <c r="G245" s="119" t="e">
        <f>+VLOOKUP(B245,PRESUPUESTO!$A$1:$N$626,12,FALSE)</f>
        <v>#N/A</v>
      </c>
    </row>
    <row r="246" spans="1:7" ht="15.6" hidden="1" thickTop="1" thickBot="1" x14ac:dyDescent="0.35">
      <c r="A246" s="123">
        <v>235</v>
      </c>
      <c r="B246" s="124" t="s">
        <v>1086</v>
      </c>
      <c r="C246" s="123">
        <v>1</v>
      </c>
      <c r="D246" s="123" t="s">
        <v>949</v>
      </c>
      <c r="E246" s="125">
        <v>209554</v>
      </c>
      <c r="F246" s="126">
        <v>142496.72</v>
      </c>
      <c r="G246" s="119" t="e">
        <f>+VLOOKUP(B246,PRESUPUESTO!$A$1:$N$626,12,FALSE)</f>
        <v>#N/A</v>
      </c>
    </row>
    <row r="247" spans="1:7" ht="15.6" hidden="1" thickTop="1" thickBot="1" x14ac:dyDescent="0.35">
      <c r="A247" s="123">
        <v>236</v>
      </c>
      <c r="B247" s="124" t="s">
        <v>1060</v>
      </c>
      <c r="C247" s="123">
        <v>1</v>
      </c>
      <c r="D247" s="123" t="s">
        <v>949</v>
      </c>
      <c r="E247" s="125">
        <v>212603</v>
      </c>
      <c r="F247" s="126">
        <v>144570.03999999998</v>
      </c>
      <c r="G247" s="119" t="e">
        <f>+VLOOKUP(B247,PRESUPUESTO!$A$1:$N$626,12,FALSE)</f>
        <v>#N/A</v>
      </c>
    </row>
    <row r="248" spans="1:7" ht="15.6" hidden="1" thickTop="1" thickBot="1" x14ac:dyDescent="0.35">
      <c r="A248" s="123">
        <v>237</v>
      </c>
      <c r="B248" s="124" t="s">
        <v>1080</v>
      </c>
      <c r="C248" s="123">
        <v>1</v>
      </c>
      <c r="D248" s="123" t="s">
        <v>949</v>
      </c>
      <c r="E248" s="125">
        <v>180980</v>
      </c>
      <c r="F248" s="126">
        <v>123066.4</v>
      </c>
      <c r="G248" s="119" t="e">
        <f>+VLOOKUP(B248,PRESUPUESTO!$A$1:$N$626,12,FALSE)</f>
        <v>#N/A</v>
      </c>
    </row>
    <row r="249" spans="1:7" ht="15.6" hidden="1" thickTop="1" thickBot="1" x14ac:dyDescent="0.35">
      <c r="A249" s="123">
        <v>238</v>
      </c>
      <c r="B249" s="124" t="s">
        <v>1081</v>
      </c>
      <c r="C249" s="123">
        <v>1</v>
      </c>
      <c r="D249" s="123" t="s">
        <v>949</v>
      </c>
      <c r="E249" s="125">
        <v>194518</v>
      </c>
      <c r="F249" s="126">
        <v>132272.24</v>
      </c>
      <c r="G249" s="119" t="e">
        <f>+VLOOKUP(B249,PRESUPUESTO!$A$1:$N$626,12,FALSE)</f>
        <v>#N/A</v>
      </c>
    </row>
    <row r="250" spans="1:7" ht="15.6" hidden="1" thickTop="1" thickBot="1" x14ac:dyDescent="0.35">
      <c r="A250" s="123">
        <v>239</v>
      </c>
      <c r="B250" s="124" t="s">
        <v>380</v>
      </c>
      <c r="C250" s="123">
        <v>1</v>
      </c>
      <c r="D250" s="123" t="s">
        <v>949</v>
      </c>
      <c r="E250" s="125">
        <v>285086</v>
      </c>
      <c r="F250" s="126">
        <v>193858.47999999998</v>
      </c>
      <c r="G250" s="119" t="e">
        <f>+VLOOKUP(B250,PRESUPUESTO!$A$1:$N$626,12,FALSE)</f>
        <v>#N/A</v>
      </c>
    </row>
    <row r="251" spans="1:7" ht="15.6" hidden="1" thickTop="1" thickBot="1" x14ac:dyDescent="0.35">
      <c r="A251" s="123">
        <v>240</v>
      </c>
      <c r="B251" s="124" t="s">
        <v>381</v>
      </c>
      <c r="C251" s="123">
        <v>1</v>
      </c>
      <c r="D251" s="123" t="s">
        <v>949</v>
      </c>
      <c r="E251" s="125">
        <v>163262</v>
      </c>
      <c r="F251" s="126">
        <v>111018.16</v>
      </c>
      <c r="G251" s="119" t="e">
        <f>+VLOOKUP(B251,PRESUPUESTO!$A$1:$N$626,12,FALSE)</f>
        <v>#N/A</v>
      </c>
    </row>
    <row r="252" spans="1:7" ht="15.6" hidden="1" thickTop="1" thickBot="1" x14ac:dyDescent="0.35">
      <c r="A252" s="123">
        <v>241</v>
      </c>
      <c r="B252" s="124" t="s">
        <v>1095</v>
      </c>
      <c r="C252" s="123">
        <v>1</v>
      </c>
      <c r="D252" s="123" t="s">
        <v>949</v>
      </c>
      <c r="E252" s="125">
        <v>193141</v>
      </c>
      <c r="F252" s="126">
        <v>131335.88</v>
      </c>
      <c r="G252" s="119" t="e">
        <f>+VLOOKUP(B252,PRESUPUESTO!$A$1:$N$626,12,FALSE)</f>
        <v>#N/A</v>
      </c>
    </row>
    <row r="253" spans="1:7" ht="15.6" hidden="1" thickTop="1" thickBot="1" x14ac:dyDescent="0.35">
      <c r="A253" s="123">
        <v>242</v>
      </c>
      <c r="B253" s="124" t="s">
        <v>1096</v>
      </c>
      <c r="C253" s="123">
        <v>1</v>
      </c>
      <c r="D253" s="123" t="s">
        <v>949</v>
      </c>
      <c r="E253" s="125">
        <v>481788</v>
      </c>
      <c r="F253" s="126">
        <v>327615.83999999997</v>
      </c>
      <c r="G253" s="119" t="e">
        <f>+VLOOKUP(B253,PRESUPUESTO!$A$1:$N$626,12,FALSE)</f>
        <v>#N/A</v>
      </c>
    </row>
    <row r="254" spans="1:7" ht="15.6" hidden="1" thickTop="1" thickBot="1" x14ac:dyDescent="0.35">
      <c r="A254" s="123">
        <v>243</v>
      </c>
      <c r="B254" s="124" t="s">
        <v>1090</v>
      </c>
      <c r="C254" s="123">
        <v>1</v>
      </c>
      <c r="D254" s="123" t="s">
        <v>949</v>
      </c>
      <c r="E254" s="125">
        <v>2514915</v>
      </c>
      <c r="F254" s="126">
        <v>1710142.2</v>
      </c>
      <c r="G254" s="119" t="e">
        <f>+VLOOKUP(B254,PRESUPUESTO!$A$1:$N$626,12,FALSE)</f>
        <v>#N/A</v>
      </c>
    </row>
    <row r="255" spans="1:7" ht="15.6" hidden="1" thickTop="1" thickBot="1" x14ac:dyDescent="0.35">
      <c r="A255" s="123">
        <v>244</v>
      </c>
      <c r="B255" s="124" t="s">
        <v>1087</v>
      </c>
      <c r="C255" s="123">
        <v>1</v>
      </c>
      <c r="D255" s="123" t="s">
        <v>359</v>
      </c>
      <c r="E255" s="125">
        <v>2659717</v>
      </c>
      <c r="F255" s="126">
        <v>1808607.56</v>
      </c>
      <c r="G255" s="119" t="e">
        <f>+VLOOKUP(B255,PRESUPUESTO!$A$1:$N$626,12,FALSE)</f>
        <v>#N/A</v>
      </c>
    </row>
    <row r="256" spans="1:7" ht="15.6" hidden="1" thickTop="1" thickBot="1" x14ac:dyDescent="0.35">
      <c r="A256" s="123">
        <v>245</v>
      </c>
      <c r="B256" s="124" t="s">
        <v>1110</v>
      </c>
      <c r="C256" s="123">
        <v>1</v>
      </c>
      <c r="D256" s="123" t="s">
        <v>949</v>
      </c>
      <c r="E256" s="125">
        <v>257078</v>
      </c>
      <c r="F256" s="126">
        <v>174813.03999999998</v>
      </c>
      <c r="G256" s="119" t="e">
        <f>+VLOOKUP(B256,PRESUPUESTO!$A$1:$N$626,12,FALSE)</f>
        <v>#N/A</v>
      </c>
    </row>
    <row r="257" spans="1:7" ht="15.6" hidden="1" thickTop="1" thickBot="1" x14ac:dyDescent="0.35">
      <c r="A257" s="123">
        <v>246</v>
      </c>
      <c r="B257" s="124" t="s">
        <v>1097</v>
      </c>
      <c r="C257" s="123">
        <v>1</v>
      </c>
      <c r="D257" s="123" t="s">
        <v>949</v>
      </c>
      <c r="E257" s="125">
        <v>186263</v>
      </c>
      <c r="F257" s="126">
        <v>126658.84</v>
      </c>
      <c r="G257" s="119" t="e">
        <f>+VLOOKUP(B257,PRESUPUESTO!$A$1:$N$626,12,FALSE)</f>
        <v>#N/A</v>
      </c>
    </row>
    <row r="258" spans="1:7" ht="15.6" hidden="1" thickTop="1" thickBot="1" x14ac:dyDescent="0.35">
      <c r="A258" s="123">
        <v>247</v>
      </c>
      <c r="B258" s="124" t="s">
        <v>1098</v>
      </c>
      <c r="C258" s="123">
        <v>1</v>
      </c>
      <c r="D258" s="123" t="s">
        <v>949</v>
      </c>
      <c r="E258" s="125">
        <v>190920</v>
      </c>
      <c r="F258" s="126">
        <v>129825.60000000001</v>
      </c>
      <c r="G258" s="119" t="e">
        <f>+VLOOKUP(B258,PRESUPUESTO!$A$1:$N$626,12,FALSE)</f>
        <v>#N/A</v>
      </c>
    </row>
    <row r="259" spans="1:7" ht="15.6" thickTop="1" thickBot="1" x14ac:dyDescent="0.35">
      <c r="A259" s="123">
        <v>248</v>
      </c>
      <c r="B259" s="124" t="s">
        <v>177</v>
      </c>
      <c r="C259" s="123">
        <v>1</v>
      </c>
      <c r="D259" s="123" t="s">
        <v>949</v>
      </c>
      <c r="E259" s="125">
        <v>174947</v>
      </c>
      <c r="F259" s="126">
        <v>118963.95999999999</v>
      </c>
      <c r="G259" s="119">
        <f>+VLOOKUP(B259,PRESUPUESTO!$A$1:$N$626,12,FALSE)</f>
        <v>439000</v>
      </c>
    </row>
    <row r="260" spans="1:7" ht="15.6" thickTop="1" thickBot="1" x14ac:dyDescent="0.35">
      <c r="A260" s="123">
        <v>249</v>
      </c>
      <c r="B260" s="124" t="s">
        <v>178</v>
      </c>
      <c r="C260" s="123">
        <v>1</v>
      </c>
      <c r="D260" s="123" t="s">
        <v>949</v>
      </c>
      <c r="E260" s="125">
        <v>343242</v>
      </c>
      <c r="F260" s="126">
        <v>233404.56</v>
      </c>
      <c r="G260" s="119">
        <f>+VLOOKUP(B260,PRESUPUESTO!$A$1:$N$626,12,FALSE)</f>
        <v>371000</v>
      </c>
    </row>
    <row r="261" spans="1:7" ht="15.6" hidden="1" thickTop="1" thickBot="1" x14ac:dyDescent="0.35">
      <c r="A261" s="123">
        <v>250</v>
      </c>
      <c r="B261" s="124" t="s">
        <v>398</v>
      </c>
      <c r="C261" s="123">
        <v>1</v>
      </c>
      <c r="D261" s="123" t="s">
        <v>949</v>
      </c>
      <c r="E261" s="125">
        <v>852868</v>
      </c>
      <c r="F261" s="126">
        <v>579950.24</v>
      </c>
      <c r="G261" s="119" t="e">
        <f>+VLOOKUP(B261,PRESUPUESTO!$A$1:$N$626,12,FALSE)</f>
        <v>#N/A</v>
      </c>
    </row>
    <row r="262" spans="1:7" ht="15.6" hidden="1" thickTop="1" thickBot="1" x14ac:dyDescent="0.35">
      <c r="A262" s="123">
        <v>251</v>
      </c>
      <c r="B262" s="124" t="s">
        <v>801</v>
      </c>
      <c r="C262" s="123">
        <v>1</v>
      </c>
      <c r="D262" s="123" t="s">
        <v>949</v>
      </c>
      <c r="E262" s="125">
        <v>436632</v>
      </c>
      <c r="F262" s="126">
        <v>296909.76</v>
      </c>
      <c r="G262" s="119" t="e">
        <f>+VLOOKUP(B262,PRESUPUESTO!$A$1:$N$626,12,FALSE)</f>
        <v>#N/A</v>
      </c>
    </row>
    <row r="263" spans="1:7" ht="15.6" hidden="1" thickTop="1" thickBot="1" x14ac:dyDescent="0.35">
      <c r="A263" s="123">
        <v>252</v>
      </c>
      <c r="B263" s="124" t="s">
        <v>1069</v>
      </c>
      <c r="C263" s="123">
        <v>1</v>
      </c>
      <c r="D263" s="123" t="s">
        <v>949</v>
      </c>
      <c r="E263" s="125">
        <v>213619</v>
      </c>
      <c r="F263" s="126">
        <v>145260.91999999998</v>
      </c>
      <c r="G263" s="119" t="e">
        <f>+VLOOKUP(B263,PRESUPUESTO!$A$1:$N$626,12,FALSE)</f>
        <v>#N/A</v>
      </c>
    </row>
    <row r="264" spans="1:7" ht="15.6" hidden="1" thickTop="1" thickBot="1" x14ac:dyDescent="0.35">
      <c r="A264" s="123">
        <v>253</v>
      </c>
      <c r="B264" s="124" t="s">
        <v>1111</v>
      </c>
      <c r="C264" s="123">
        <v>1</v>
      </c>
      <c r="D264" s="123" t="s">
        <v>949</v>
      </c>
      <c r="E264" s="125">
        <v>1747557</v>
      </c>
      <c r="F264" s="126">
        <v>1188338.76</v>
      </c>
      <c r="G264" s="119" t="e">
        <f>+VLOOKUP(B264,PRESUPUESTO!$A$1:$N$626,12,FALSE)</f>
        <v>#N/A</v>
      </c>
    </row>
    <row r="265" spans="1:7" ht="15.6" hidden="1" thickTop="1" thickBot="1" x14ac:dyDescent="0.35">
      <c r="A265" s="123">
        <v>254</v>
      </c>
      <c r="B265" s="124" t="s">
        <v>1071</v>
      </c>
      <c r="C265" s="123">
        <v>1</v>
      </c>
      <c r="D265" s="123" t="s">
        <v>949</v>
      </c>
      <c r="E265" s="125">
        <v>619836</v>
      </c>
      <c r="F265" s="126">
        <v>421488.48</v>
      </c>
      <c r="G265" s="119" t="e">
        <f>+VLOOKUP(B265,PRESUPUESTO!$A$1:$N$626,12,FALSE)</f>
        <v>#N/A</v>
      </c>
    </row>
    <row r="266" spans="1:7" ht="15.6" hidden="1" thickTop="1" thickBot="1" x14ac:dyDescent="0.35">
      <c r="A266" s="123">
        <v>255</v>
      </c>
      <c r="B266" s="124" t="s">
        <v>1099</v>
      </c>
      <c r="C266" s="123">
        <v>1</v>
      </c>
      <c r="D266" s="123" t="s">
        <v>949</v>
      </c>
      <c r="E266" s="125">
        <v>233250</v>
      </c>
      <c r="F266" s="126">
        <v>158610</v>
      </c>
      <c r="G266" s="119" t="e">
        <f>+VLOOKUP(B266,PRESUPUESTO!$A$1:$N$626,12,FALSE)</f>
        <v>#N/A</v>
      </c>
    </row>
    <row r="267" spans="1:7" ht="15.6" hidden="1" thickTop="1" thickBot="1" x14ac:dyDescent="0.35">
      <c r="A267" s="209" t="s">
        <v>1112</v>
      </c>
      <c r="B267" s="209"/>
      <c r="C267" s="209"/>
      <c r="D267" s="209"/>
      <c r="E267" s="125"/>
      <c r="F267" s="126"/>
      <c r="G267" s="119" t="e">
        <f>+VLOOKUP(B267,PRESUPUESTO!$A$1:$N$626,12,FALSE)</f>
        <v>#N/A</v>
      </c>
    </row>
    <row r="268" spans="1:7" ht="15.6" hidden="1" thickTop="1" thickBot="1" x14ac:dyDescent="0.35">
      <c r="A268" s="123">
        <v>256</v>
      </c>
      <c r="B268" s="124" t="s">
        <v>411</v>
      </c>
      <c r="C268" s="123">
        <v>1</v>
      </c>
      <c r="D268" s="123" t="s">
        <v>949</v>
      </c>
      <c r="E268" s="125">
        <v>1573074</v>
      </c>
      <c r="F268" s="126">
        <v>1069690.32</v>
      </c>
      <c r="G268" s="119" t="e">
        <f>+VLOOKUP(B268,PRESUPUESTO!$A$1:$N$626,12,FALSE)</f>
        <v>#N/A</v>
      </c>
    </row>
    <row r="269" spans="1:7" ht="15.6" hidden="1" thickTop="1" thickBot="1" x14ac:dyDescent="0.35">
      <c r="A269" s="123">
        <v>257</v>
      </c>
      <c r="B269" s="124" t="s">
        <v>1104</v>
      </c>
      <c r="C269" s="123">
        <v>1</v>
      </c>
      <c r="D269" s="123" t="s">
        <v>949</v>
      </c>
      <c r="E269" s="125">
        <v>267574</v>
      </c>
      <c r="F269" s="126">
        <v>181950.32</v>
      </c>
      <c r="G269" s="119" t="e">
        <f>+VLOOKUP(B269,PRESUPUESTO!$A$1:$N$626,12,FALSE)</f>
        <v>#N/A</v>
      </c>
    </row>
    <row r="270" spans="1:7" ht="15.6" hidden="1" thickTop="1" thickBot="1" x14ac:dyDescent="0.35">
      <c r="A270" s="123">
        <v>258</v>
      </c>
      <c r="B270" s="124" t="s">
        <v>1079</v>
      </c>
      <c r="C270" s="123">
        <v>1</v>
      </c>
      <c r="D270" s="123" t="s">
        <v>949</v>
      </c>
      <c r="E270" s="125">
        <v>1685202</v>
      </c>
      <c r="F270" s="126">
        <v>1145937.3599999999</v>
      </c>
      <c r="G270" s="119" t="e">
        <f>+VLOOKUP(B270,PRESUPUESTO!$A$1:$N$626,12,FALSE)</f>
        <v>#N/A</v>
      </c>
    </row>
    <row r="271" spans="1:7" ht="15.6" hidden="1" thickTop="1" thickBot="1" x14ac:dyDescent="0.35">
      <c r="A271" s="123">
        <v>259</v>
      </c>
      <c r="B271" s="124" t="s">
        <v>1078</v>
      </c>
      <c r="C271" s="123">
        <v>1</v>
      </c>
      <c r="D271" s="123" t="s">
        <v>949</v>
      </c>
      <c r="E271" s="125">
        <v>631070</v>
      </c>
      <c r="F271" s="126">
        <v>429127.6</v>
      </c>
      <c r="G271" s="119" t="e">
        <f>+VLOOKUP(B271,PRESUPUESTO!$A$1:$N$626,12,FALSE)</f>
        <v>#N/A</v>
      </c>
    </row>
    <row r="272" spans="1:7" ht="15.6" hidden="1" thickTop="1" thickBot="1" x14ac:dyDescent="0.35">
      <c r="A272" s="123">
        <v>260</v>
      </c>
      <c r="B272" s="124" t="s">
        <v>1086</v>
      </c>
      <c r="C272" s="123">
        <v>1</v>
      </c>
      <c r="D272" s="123" t="s">
        <v>949</v>
      </c>
      <c r="E272" s="125">
        <v>227099</v>
      </c>
      <c r="F272" s="126">
        <v>154427.32</v>
      </c>
      <c r="G272" s="119" t="e">
        <f>+VLOOKUP(B272,PRESUPUESTO!$A$1:$N$626,12,FALSE)</f>
        <v>#N/A</v>
      </c>
    </row>
    <row r="273" spans="1:7" ht="15.6" hidden="1" thickTop="1" thickBot="1" x14ac:dyDescent="0.35">
      <c r="A273" s="123">
        <v>261</v>
      </c>
      <c r="B273" s="124" t="s">
        <v>1060</v>
      </c>
      <c r="C273" s="123">
        <v>1</v>
      </c>
      <c r="D273" s="123" t="s">
        <v>949</v>
      </c>
      <c r="E273" s="125">
        <v>240033</v>
      </c>
      <c r="F273" s="126">
        <v>163222.44</v>
      </c>
      <c r="G273" s="119" t="e">
        <f>+VLOOKUP(B273,PRESUPUESTO!$A$1:$N$626,12,FALSE)</f>
        <v>#N/A</v>
      </c>
    </row>
    <row r="274" spans="1:7" ht="15.6" hidden="1" thickTop="1" thickBot="1" x14ac:dyDescent="0.35">
      <c r="A274" s="123">
        <v>262</v>
      </c>
      <c r="B274" s="124" t="s">
        <v>1080</v>
      </c>
      <c r="C274" s="123">
        <v>1</v>
      </c>
      <c r="D274" s="123" t="s">
        <v>949</v>
      </c>
      <c r="E274" s="125">
        <v>168412</v>
      </c>
      <c r="F274" s="126">
        <v>114520.16</v>
      </c>
      <c r="G274" s="119" t="e">
        <f>+VLOOKUP(B274,PRESUPUESTO!$A$1:$N$626,12,FALSE)</f>
        <v>#N/A</v>
      </c>
    </row>
    <row r="275" spans="1:7" ht="15.6" hidden="1" thickTop="1" thickBot="1" x14ac:dyDescent="0.35">
      <c r="A275" s="123">
        <v>263</v>
      </c>
      <c r="B275" s="124" t="s">
        <v>1081</v>
      </c>
      <c r="C275" s="123">
        <v>1</v>
      </c>
      <c r="D275" s="123" t="s">
        <v>949</v>
      </c>
      <c r="E275" s="125">
        <v>170239</v>
      </c>
      <c r="F275" s="126">
        <v>115762.51999999999</v>
      </c>
      <c r="G275" s="119" t="e">
        <f>+VLOOKUP(B275,PRESUPUESTO!$A$1:$N$626,12,FALSE)</f>
        <v>#N/A</v>
      </c>
    </row>
    <row r="276" spans="1:7" ht="15.6" hidden="1" thickTop="1" thickBot="1" x14ac:dyDescent="0.35">
      <c r="A276" s="123">
        <v>264</v>
      </c>
      <c r="B276" s="124" t="s">
        <v>380</v>
      </c>
      <c r="C276" s="123">
        <v>1</v>
      </c>
      <c r="D276" s="123" t="s">
        <v>949</v>
      </c>
      <c r="E276" s="125">
        <v>273307</v>
      </c>
      <c r="F276" s="126">
        <v>185848.76</v>
      </c>
      <c r="G276" s="119" t="e">
        <f>+VLOOKUP(B276,PRESUPUESTO!$A$1:$N$626,12,FALSE)</f>
        <v>#N/A</v>
      </c>
    </row>
    <row r="277" spans="1:7" ht="15.6" hidden="1" thickTop="1" thickBot="1" x14ac:dyDescent="0.35">
      <c r="A277" s="123">
        <v>265</v>
      </c>
      <c r="B277" s="124" t="s">
        <v>381</v>
      </c>
      <c r="C277" s="123">
        <v>1</v>
      </c>
      <c r="D277" s="123" t="s">
        <v>949</v>
      </c>
      <c r="E277" s="125">
        <v>257490</v>
      </c>
      <c r="F277" s="126">
        <v>175093.2</v>
      </c>
      <c r="G277" s="119" t="e">
        <f>+VLOOKUP(B277,PRESUPUESTO!$A$1:$N$626,12,FALSE)</f>
        <v>#N/A</v>
      </c>
    </row>
    <row r="278" spans="1:7" ht="15.6" hidden="1" thickTop="1" thickBot="1" x14ac:dyDescent="0.35">
      <c r="A278" s="123">
        <v>266</v>
      </c>
      <c r="B278" s="124" t="s">
        <v>1095</v>
      </c>
      <c r="C278" s="123">
        <v>1</v>
      </c>
      <c r="D278" s="123" t="s">
        <v>949</v>
      </c>
      <c r="E278" s="125">
        <v>332866</v>
      </c>
      <c r="F278" s="126">
        <v>226348.88</v>
      </c>
      <c r="G278" s="119" t="e">
        <f>+VLOOKUP(B278,PRESUPUESTO!$A$1:$N$626,12,FALSE)</f>
        <v>#N/A</v>
      </c>
    </row>
    <row r="279" spans="1:7" ht="15.6" hidden="1" thickTop="1" thickBot="1" x14ac:dyDescent="0.35">
      <c r="A279" s="123">
        <v>267</v>
      </c>
      <c r="B279" s="124" t="s">
        <v>1096</v>
      </c>
      <c r="C279" s="123">
        <v>1</v>
      </c>
      <c r="D279" s="123" t="s">
        <v>949</v>
      </c>
      <c r="E279" s="125">
        <v>253913</v>
      </c>
      <c r="F279" s="126">
        <v>172660.84</v>
      </c>
      <c r="G279" s="119" t="e">
        <f>+VLOOKUP(B279,PRESUPUESTO!$A$1:$N$626,12,FALSE)</f>
        <v>#N/A</v>
      </c>
    </row>
    <row r="280" spans="1:7" ht="15.6" hidden="1" thickTop="1" thickBot="1" x14ac:dyDescent="0.35">
      <c r="A280" s="123">
        <v>268</v>
      </c>
      <c r="B280" s="124" t="s">
        <v>1075</v>
      </c>
      <c r="C280" s="123">
        <v>1</v>
      </c>
      <c r="D280" s="123" t="s">
        <v>949</v>
      </c>
      <c r="E280" s="125">
        <v>1305539</v>
      </c>
      <c r="F280" s="126">
        <v>887766.52</v>
      </c>
      <c r="G280" s="119" t="e">
        <f>+VLOOKUP(B280,PRESUPUESTO!$A$1:$N$626,12,FALSE)</f>
        <v>#N/A</v>
      </c>
    </row>
    <row r="281" spans="1:7" ht="15.6" hidden="1" thickTop="1" thickBot="1" x14ac:dyDescent="0.35">
      <c r="A281" s="123">
        <v>269</v>
      </c>
      <c r="B281" s="124" t="s">
        <v>1090</v>
      </c>
      <c r="C281" s="123">
        <v>1</v>
      </c>
      <c r="D281" s="123" t="s">
        <v>949</v>
      </c>
      <c r="E281" s="125">
        <v>1994343</v>
      </c>
      <c r="F281" s="126">
        <v>1356153.24</v>
      </c>
      <c r="G281" s="119" t="e">
        <f>+VLOOKUP(B281,PRESUPUESTO!$A$1:$N$626,12,FALSE)</f>
        <v>#N/A</v>
      </c>
    </row>
    <row r="282" spans="1:7" ht="15.6" hidden="1" thickTop="1" thickBot="1" x14ac:dyDescent="0.35">
      <c r="A282" s="123">
        <v>270</v>
      </c>
      <c r="B282" s="124" t="s">
        <v>1087</v>
      </c>
      <c r="C282" s="123">
        <v>1</v>
      </c>
      <c r="D282" s="123" t="s">
        <v>359</v>
      </c>
      <c r="E282" s="125">
        <v>4279846</v>
      </c>
      <c r="F282" s="126">
        <v>2910295.2800000003</v>
      </c>
      <c r="G282" s="119" t="e">
        <f>+VLOOKUP(B282,PRESUPUESTO!$A$1:$N$626,12,FALSE)</f>
        <v>#N/A</v>
      </c>
    </row>
    <row r="283" spans="1:7" ht="15.6" hidden="1" thickTop="1" thickBot="1" x14ac:dyDescent="0.35">
      <c r="A283" s="123">
        <v>271</v>
      </c>
      <c r="B283" s="124" t="s">
        <v>1113</v>
      </c>
      <c r="C283" s="123">
        <v>1</v>
      </c>
      <c r="D283" s="123" t="s">
        <v>949</v>
      </c>
      <c r="E283" s="125">
        <v>636398</v>
      </c>
      <c r="F283" s="126">
        <v>432750.64</v>
      </c>
      <c r="G283" s="119" t="e">
        <f>+VLOOKUP(B283,PRESUPUESTO!$A$1:$N$626,12,FALSE)</f>
        <v>#N/A</v>
      </c>
    </row>
    <row r="284" spans="1:7" ht="15.6" hidden="1" thickTop="1" thickBot="1" x14ac:dyDescent="0.35">
      <c r="A284" s="123">
        <v>272</v>
      </c>
      <c r="B284" s="124" t="s">
        <v>1114</v>
      </c>
      <c r="C284" s="123">
        <v>1</v>
      </c>
      <c r="D284" s="123" t="s">
        <v>949</v>
      </c>
      <c r="E284" s="125">
        <v>322890</v>
      </c>
      <c r="F284" s="126">
        <v>219565.2</v>
      </c>
      <c r="G284" s="119" t="e">
        <f>+VLOOKUP(B284,PRESUPUESTO!$A$1:$N$626,12,FALSE)</f>
        <v>#N/A</v>
      </c>
    </row>
    <row r="285" spans="1:7" ht="15.6" hidden="1" thickTop="1" thickBot="1" x14ac:dyDescent="0.35">
      <c r="A285" s="123">
        <v>273</v>
      </c>
      <c r="B285" s="124" t="s">
        <v>1097</v>
      </c>
      <c r="C285" s="123">
        <v>1</v>
      </c>
      <c r="D285" s="123" t="s">
        <v>949</v>
      </c>
      <c r="E285" s="125">
        <v>226470</v>
      </c>
      <c r="F285" s="126">
        <v>153999.59999999998</v>
      </c>
      <c r="G285" s="119" t="e">
        <f>+VLOOKUP(B285,PRESUPUESTO!$A$1:$N$626,12,FALSE)</f>
        <v>#N/A</v>
      </c>
    </row>
    <row r="286" spans="1:7" ht="15.6" hidden="1" thickTop="1" thickBot="1" x14ac:dyDescent="0.35">
      <c r="A286" s="123">
        <v>274</v>
      </c>
      <c r="B286" s="124" t="s">
        <v>1098</v>
      </c>
      <c r="C286" s="123">
        <v>1</v>
      </c>
      <c r="D286" s="123" t="s">
        <v>949</v>
      </c>
      <c r="E286" s="125">
        <v>275334</v>
      </c>
      <c r="F286" s="126">
        <v>187227.12</v>
      </c>
      <c r="G286" s="119" t="e">
        <f>+VLOOKUP(B286,PRESUPUESTO!$A$1:$N$626,12,FALSE)</f>
        <v>#N/A</v>
      </c>
    </row>
    <row r="287" spans="1:7" ht="15.6" thickTop="1" thickBot="1" x14ac:dyDescent="0.35">
      <c r="A287" s="123">
        <v>275</v>
      </c>
      <c r="B287" s="124" t="s">
        <v>177</v>
      </c>
      <c r="C287" s="123">
        <v>1</v>
      </c>
      <c r="D287" s="123" t="s">
        <v>949</v>
      </c>
      <c r="E287" s="125">
        <v>235298</v>
      </c>
      <c r="F287" s="126">
        <v>160002.64000000001</v>
      </c>
      <c r="G287" s="119">
        <f>+VLOOKUP(B287,PRESUPUESTO!$A$1:$N$626,12,FALSE)</f>
        <v>439000</v>
      </c>
    </row>
    <row r="288" spans="1:7" ht="15.6" thickTop="1" thickBot="1" x14ac:dyDescent="0.35">
      <c r="A288" s="123">
        <v>276</v>
      </c>
      <c r="B288" s="124" t="s">
        <v>178</v>
      </c>
      <c r="C288" s="123">
        <v>1</v>
      </c>
      <c r="D288" s="123" t="s">
        <v>949</v>
      </c>
      <c r="E288" s="125">
        <v>220803</v>
      </c>
      <c r="F288" s="126">
        <v>150146.03999999998</v>
      </c>
      <c r="G288" s="119">
        <f>+VLOOKUP(B288,PRESUPUESTO!$A$1:$N$626,12,FALSE)</f>
        <v>371000</v>
      </c>
    </row>
    <row r="289" spans="1:7" ht="15.6" hidden="1" thickTop="1" thickBot="1" x14ac:dyDescent="0.35">
      <c r="A289" s="123">
        <v>277</v>
      </c>
      <c r="B289" s="124" t="s">
        <v>399</v>
      </c>
      <c r="C289" s="123">
        <v>1</v>
      </c>
      <c r="D289" s="123" t="s">
        <v>949</v>
      </c>
      <c r="E289" s="125">
        <v>334854</v>
      </c>
      <c r="F289" s="126">
        <v>227700.72</v>
      </c>
      <c r="G289" s="119" t="e">
        <f>+VLOOKUP(B289,PRESUPUESTO!$A$1:$N$626,12,FALSE)</f>
        <v>#N/A</v>
      </c>
    </row>
    <row r="290" spans="1:7" ht="15.6" hidden="1" thickTop="1" thickBot="1" x14ac:dyDescent="0.35">
      <c r="A290" s="123">
        <v>278</v>
      </c>
      <c r="B290" s="124" t="s">
        <v>398</v>
      </c>
      <c r="C290" s="123">
        <v>1</v>
      </c>
      <c r="D290" s="123" t="s">
        <v>949</v>
      </c>
      <c r="E290" s="125">
        <v>332408</v>
      </c>
      <c r="F290" s="126">
        <v>226037.44</v>
      </c>
      <c r="G290" s="119" t="e">
        <f>+VLOOKUP(B290,PRESUPUESTO!$A$1:$N$626,12,FALSE)</f>
        <v>#N/A</v>
      </c>
    </row>
    <row r="291" spans="1:7" ht="15.6" hidden="1" thickTop="1" thickBot="1" x14ac:dyDescent="0.35">
      <c r="A291" s="123">
        <v>279</v>
      </c>
      <c r="B291" s="124" t="s">
        <v>506</v>
      </c>
      <c r="C291" s="123">
        <v>1</v>
      </c>
      <c r="D291" s="123" t="s">
        <v>949</v>
      </c>
      <c r="E291" s="125">
        <v>463796</v>
      </c>
      <c r="F291" s="126">
        <v>315381.28000000003</v>
      </c>
      <c r="G291" s="119" t="e">
        <f>+VLOOKUP(B291,PRESUPUESTO!$A$1:$N$626,12,FALSE)</f>
        <v>#N/A</v>
      </c>
    </row>
    <row r="292" spans="1:7" ht="15.6" hidden="1" thickTop="1" thickBot="1" x14ac:dyDescent="0.35">
      <c r="A292" s="123">
        <v>280</v>
      </c>
      <c r="B292" s="124" t="s">
        <v>801</v>
      </c>
      <c r="C292" s="123">
        <v>1</v>
      </c>
      <c r="D292" s="123" t="s">
        <v>949</v>
      </c>
      <c r="E292" s="125">
        <v>742564</v>
      </c>
      <c r="F292" s="126">
        <v>504943.52</v>
      </c>
      <c r="G292" s="119" t="e">
        <f>+VLOOKUP(B292,PRESUPUESTO!$A$1:$N$626,12,FALSE)</f>
        <v>#N/A</v>
      </c>
    </row>
    <row r="293" spans="1:7" ht="15.6" hidden="1" thickTop="1" thickBot="1" x14ac:dyDescent="0.35">
      <c r="A293" s="123">
        <v>281</v>
      </c>
      <c r="B293" s="124" t="s">
        <v>1069</v>
      </c>
      <c r="C293" s="123">
        <v>1</v>
      </c>
      <c r="D293" s="123" t="s">
        <v>949</v>
      </c>
      <c r="E293" s="125">
        <v>613578</v>
      </c>
      <c r="F293" s="126">
        <v>417233.04000000004</v>
      </c>
      <c r="G293" s="119" t="e">
        <f>+VLOOKUP(B293,PRESUPUESTO!$A$1:$N$626,12,FALSE)</f>
        <v>#N/A</v>
      </c>
    </row>
    <row r="294" spans="1:7" ht="15.6" hidden="1" thickTop="1" thickBot="1" x14ac:dyDescent="0.35">
      <c r="A294" s="123">
        <v>282</v>
      </c>
      <c r="B294" s="124" t="s">
        <v>1111</v>
      </c>
      <c r="C294" s="123">
        <v>1</v>
      </c>
      <c r="D294" s="123" t="s">
        <v>949</v>
      </c>
      <c r="E294" s="125">
        <v>3541742</v>
      </c>
      <c r="F294" s="126">
        <v>2408384.56</v>
      </c>
      <c r="G294" s="119" t="e">
        <f>+VLOOKUP(B294,PRESUPUESTO!$A$1:$N$626,12,FALSE)</f>
        <v>#N/A</v>
      </c>
    </row>
    <row r="295" spans="1:7" ht="15.6" hidden="1" thickTop="1" thickBot="1" x14ac:dyDescent="0.35">
      <c r="A295" s="123">
        <v>283</v>
      </c>
      <c r="B295" s="124" t="s">
        <v>1115</v>
      </c>
      <c r="C295" s="123">
        <v>1</v>
      </c>
      <c r="D295" s="123" t="s">
        <v>949</v>
      </c>
      <c r="E295" s="125">
        <v>789080</v>
      </c>
      <c r="F295" s="126">
        <v>536574.4</v>
      </c>
      <c r="G295" s="119" t="e">
        <f>+VLOOKUP(B295,PRESUPUESTO!$A$1:$N$626,12,FALSE)</f>
        <v>#N/A</v>
      </c>
    </row>
    <row r="296" spans="1:7" ht="15.6" hidden="1" thickTop="1" thickBot="1" x14ac:dyDescent="0.35">
      <c r="A296" s="123">
        <v>284</v>
      </c>
      <c r="B296" s="124" t="s">
        <v>1116</v>
      </c>
      <c r="C296" s="123">
        <v>1</v>
      </c>
      <c r="D296" s="123" t="s">
        <v>949</v>
      </c>
      <c r="E296" s="125">
        <v>461535</v>
      </c>
      <c r="F296" s="126">
        <v>313843.8</v>
      </c>
      <c r="G296" s="119" t="e">
        <f>+VLOOKUP(B296,PRESUPUESTO!$A$1:$N$626,12,FALSE)</f>
        <v>#N/A</v>
      </c>
    </row>
    <row r="297" spans="1:7" ht="15.6" hidden="1" thickTop="1" thickBot="1" x14ac:dyDescent="0.35">
      <c r="A297" s="213" t="s">
        <v>1117</v>
      </c>
      <c r="B297" s="213"/>
      <c r="C297" s="213"/>
      <c r="D297" s="213"/>
      <c r="E297" s="125"/>
      <c r="F297" s="126"/>
      <c r="G297" s="119" t="e">
        <f>+VLOOKUP(B297,PRESUPUESTO!$A$1:$N$626,12,FALSE)</f>
        <v>#N/A</v>
      </c>
    </row>
    <row r="298" spans="1:7" ht="15.6" hidden="1" thickTop="1" thickBot="1" x14ac:dyDescent="0.35">
      <c r="A298" s="123">
        <v>285</v>
      </c>
      <c r="B298" s="124" t="s">
        <v>411</v>
      </c>
      <c r="C298" s="123">
        <v>1</v>
      </c>
      <c r="D298" s="123" t="s">
        <v>949</v>
      </c>
      <c r="E298" s="125">
        <v>1673196</v>
      </c>
      <c r="F298" s="126">
        <v>1137773.28</v>
      </c>
      <c r="G298" s="119" t="e">
        <f>+VLOOKUP(B298,PRESUPUESTO!$A$1:$N$626,12,FALSE)</f>
        <v>#N/A</v>
      </c>
    </row>
    <row r="299" spans="1:7" ht="15.6" hidden="1" thickTop="1" thickBot="1" x14ac:dyDescent="0.35">
      <c r="A299" s="123">
        <v>286</v>
      </c>
      <c r="B299" s="124" t="s">
        <v>1104</v>
      </c>
      <c r="C299" s="123">
        <v>1</v>
      </c>
      <c r="D299" s="123" t="s">
        <v>949</v>
      </c>
      <c r="E299" s="125">
        <v>341646</v>
      </c>
      <c r="F299" s="126">
        <v>232319.28</v>
      </c>
      <c r="G299" s="119" t="e">
        <f>+VLOOKUP(B299,PRESUPUESTO!$A$1:$N$626,12,FALSE)</f>
        <v>#N/A</v>
      </c>
    </row>
    <row r="300" spans="1:7" ht="15.6" hidden="1" thickTop="1" thickBot="1" x14ac:dyDescent="0.35">
      <c r="A300" s="123">
        <v>287</v>
      </c>
      <c r="B300" s="124" t="s">
        <v>1118</v>
      </c>
      <c r="C300" s="123">
        <v>1</v>
      </c>
      <c r="D300" s="123" t="s">
        <v>949</v>
      </c>
      <c r="E300" s="125">
        <v>1995772</v>
      </c>
      <c r="F300" s="126">
        <v>1357124.96</v>
      </c>
      <c r="G300" s="119" t="e">
        <f>+VLOOKUP(B300,PRESUPUESTO!$A$1:$N$626,12,FALSE)</f>
        <v>#N/A</v>
      </c>
    </row>
    <row r="301" spans="1:7" ht="15.6" hidden="1" thickTop="1" thickBot="1" x14ac:dyDescent="0.35">
      <c r="A301" s="123">
        <v>288</v>
      </c>
      <c r="B301" s="124" t="s">
        <v>1084</v>
      </c>
      <c r="C301" s="123">
        <v>1</v>
      </c>
      <c r="D301" s="123" t="s">
        <v>949</v>
      </c>
      <c r="E301" s="125">
        <v>4207641</v>
      </c>
      <c r="F301" s="126">
        <v>2861195.88</v>
      </c>
      <c r="G301" s="119" t="e">
        <f>+VLOOKUP(B301,PRESUPUESTO!$A$1:$N$626,12,FALSE)</f>
        <v>#N/A</v>
      </c>
    </row>
    <row r="302" spans="1:7" ht="15.6" hidden="1" thickTop="1" thickBot="1" x14ac:dyDescent="0.35">
      <c r="A302" s="123">
        <v>289</v>
      </c>
      <c r="B302" s="124" t="s">
        <v>1078</v>
      </c>
      <c r="C302" s="123">
        <v>1</v>
      </c>
      <c r="D302" s="123" t="s">
        <v>949</v>
      </c>
      <c r="E302" s="125">
        <v>484251</v>
      </c>
      <c r="F302" s="126">
        <v>329290.68</v>
      </c>
      <c r="G302" s="119" t="e">
        <f>+VLOOKUP(B302,PRESUPUESTO!$A$1:$N$626,12,FALSE)</f>
        <v>#N/A</v>
      </c>
    </row>
    <row r="303" spans="1:7" ht="15.6" hidden="1" thickTop="1" thickBot="1" x14ac:dyDescent="0.35">
      <c r="A303" s="123">
        <v>290</v>
      </c>
      <c r="B303" s="124" t="s">
        <v>1086</v>
      </c>
      <c r="C303" s="123">
        <v>1</v>
      </c>
      <c r="D303" s="123" t="s">
        <v>949</v>
      </c>
      <c r="E303" s="125">
        <v>205073</v>
      </c>
      <c r="F303" s="126">
        <v>139449.64000000001</v>
      </c>
      <c r="G303" s="119" t="e">
        <f>+VLOOKUP(B303,PRESUPUESTO!$A$1:$N$626,12,FALSE)</f>
        <v>#N/A</v>
      </c>
    </row>
    <row r="304" spans="1:7" ht="15.6" hidden="1" thickTop="1" thickBot="1" x14ac:dyDescent="0.35">
      <c r="A304" s="123">
        <v>291</v>
      </c>
      <c r="B304" s="124" t="s">
        <v>1060</v>
      </c>
      <c r="C304" s="123">
        <v>1</v>
      </c>
      <c r="D304" s="123" t="s">
        <v>949</v>
      </c>
      <c r="E304" s="125">
        <v>191768</v>
      </c>
      <c r="F304" s="126">
        <v>130402.23999999999</v>
      </c>
      <c r="G304" s="119" t="e">
        <f>+VLOOKUP(B304,PRESUPUESTO!$A$1:$N$626,12,FALSE)</f>
        <v>#N/A</v>
      </c>
    </row>
    <row r="305" spans="1:7" ht="15.6" hidden="1" thickTop="1" thickBot="1" x14ac:dyDescent="0.35">
      <c r="A305" s="123">
        <v>292</v>
      </c>
      <c r="B305" s="124" t="s">
        <v>1080</v>
      </c>
      <c r="C305" s="123">
        <v>1</v>
      </c>
      <c r="D305" s="123" t="s">
        <v>949</v>
      </c>
      <c r="E305" s="125">
        <v>165740</v>
      </c>
      <c r="F305" s="126">
        <v>112703.2</v>
      </c>
      <c r="G305" s="119" t="e">
        <f>+VLOOKUP(B305,PRESUPUESTO!$A$1:$N$626,12,FALSE)</f>
        <v>#N/A</v>
      </c>
    </row>
    <row r="306" spans="1:7" ht="15.6" hidden="1" thickTop="1" thickBot="1" x14ac:dyDescent="0.35">
      <c r="A306" s="123">
        <v>293</v>
      </c>
      <c r="B306" s="124" t="s">
        <v>1081</v>
      </c>
      <c r="C306" s="123">
        <v>1</v>
      </c>
      <c r="D306" s="123" t="s">
        <v>949</v>
      </c>
      <c r="E306" s="125">
        <v>440448</v>
      </c>
      <c r="F306" s="126">
        <v>299504.64000000001</v>
      </c>
      <c r="G306" s="119" t="e">
        <f>+VLOOKUP(B306,PRESUPUESTO!$A$1:$N$626,12,FALSE)</f>
        <v>#N/A</v>
      </c>
    </row>
    <row r="307" spans="1:7" ht="15.6" hidden="1" thickTop="1" thickBot="1" x14ac:dyDescent="0.35">
      <c r="A307" s="123">
        <v>294</v>
      </c>
      <c r="B307" s="124" t="s">
        <v>380</v>
      </c>
      <c r="C307" s="123">
        <v>1</v>
      </c>
      <c r="D307" s="123" t="s">
        <v>949</v>
      </c>
      <c r="E307" s="125">
        <v>641605</v>
      </c>
      <c r="F307" s="126">
        <v>436291.4</v>
      </c>
      <c r="G307" s="119" t="e">
        <f>+VLOOKUP(B307,PRESUPUESTO!$A$1:$N$626,12,FALSE)</f>
        <v>#N/A</v>
      </c>
    </row>
    <row r="308" spans="1:7" ht="15.6" hidden="1" thickTop="1" thickBot="1" x14ac:dyDescent="0.35">
      <c r="A308" s="123">
        <v>295</v>
      </c>
      <c r="B308" s="124" t="s">
        <v>381</v>
      </c>
      <c r="C308" s="123">
        <v>1</v>
      </c>
      <c r="D308" s="123" t="s">
        <v>949</v>
      </c>
      <c r="E308" s="125">
        <v>246285</v>
      </c>
      <c r="F308" s="126">
        <v>167473.79999999999</v>
      </c>
      <c r="G308" s="119" t="e">
        <f>+VLOOKUP(B308,PRESUPUESTO!$A$1:$N$626,12,FALSE)</f>
        <v>#N/A</v>
      </c>
    </row>
    <row r="309" spans="1:7" ht="15.6" hidden="1" thickTop="1" thickBot="1" x14ac:dyDescent="0.35">
      <c r="A309" s="123">
        <v>296</v>
      </c>
      <c r="B309" s="124" t="s">
        <v>1095</v>
      </c>
      <c r="C309" s="123">
        <v>1</v>
      </c>
      <c r="D309" s="123" t="s">
        <v>949</v>
      </c>
      <c r="E309" s="125">
        <v>681285</v>
      </c>
      <c r="F309" s="126">
        <v>463273.8</v>
      </c>
      <c r="G309" s="119" t="e">
        <f>+VLOOKUP(B309,PRESUPUESTO!$A$1:$N$626,12,FALSE)</f>
        <v>#N/A</v>
      </c>
    </row>
    <row r="310" spans="1:7" ht="15.6" hidden="1" thickTop="1" thickBot="1" x14ac:dyDescent="0.35">
      <c r="A310" s="123">
        <v>297</v>
      </c>
      <c r="B310" s="124" t="s">
        <v>1096</v>
      </c>
      <c r="C310" s="123">
        <v>1</v>
      </c>
      <c r="D310" s="123" t="s">
        <v>949</v>
      </c>
      <c r="E310" s="125">
        <v>1252356</v>
      </c>
      <c r="F310" s="126">
        <v>851602.08000000007</v>
      </c>
      <c r="G310" s="119" t="e">
        <f>+VLOOKUP(B310,PRESUPUESTO!$A$1:$N$626,12,FALSE)</f>
        <v>#N/A</v>
      </c>
    </row>
    <row r="311" spans="1:7" ht="15.6" hidden="1" thickTop="1" thickBot="1" x14ac:dyDescent="0.35">
      <c r="A311" s="123">
        <v>298</v>
      </c>
      <c r="B311" s="124" t="s">
        <v>1075</v>
      </c>
      <c r="C311" s="123">
        <v>1</v>
      </c>
      <c r="D311" s="123" t="s">
        <v>949</v>
      </c>
      <c r="E311" s="125">
        <v>1930587</v>
      </c>
      <c r="F311" s="126">
        <v>1312799.1600000001</v>
      </c>
      <c r="G311" s="119" t="e">
        <f>+VLOOKUP(B311,PRESUPUESTO!$A$1:$N$626,12,FALSE)</f>
        <v>#N/A</v>
      </c>
    </row>
    <row r="312" spans="1:7" ht="15.6" hidden="1" thickTop="1" thickBot="1" x14ac:dyDescent="0.35">
      <c r="A312" s="123">
        <v>299</v>
      </c>
      <c r="B312" s="124" t="s">
        <v>1087</v>
      </c>
      <c r="C312" s="123">
        <v>1</v>
      </c>
      <c r="D312" s="123" t="s">
        <v>359</v>
      </c>
      <c r="E312" s="125">
        <v>4003847</v>
      </c>
      <c r="F312" s="126">
        <v>2722615.96</v>
      </c>
      <c r="G312" s="119" t="e">
        <f>+VLOOKUP(B312,PRESUPUESTO!$A$1:$N$626,12,FALSE)</f>
        <v>#N/A</v>
      </c>
    </row>
    <row r="313" spans="1:7" ht="15.6" hidden="1" thickTop="1" thickBot="1" x14ac:dyDescent="0.35">
      <c r="A313" s="123">
        <v>300</v>
      </c>
      <c r="B313" s="124" t="s">
        <v>1113</v>
      </c>
      <c r="C313" s="123">
        <v>1</v>
      </c>
      <c r="D313" s="123" t="s">
        <v>949</v>
      </c>
      <c r="E313" s="125">
        <v>468510</v>
      </c>
      <c r="F313" s="126">
        <v>318586.8</v>
      </c>
      <c r="G313" s="119" t="e">
        <f>+VLOOKUP(B313,PRESUPUESTO!$A$1:$N$626,12,FALSE)</f>
        <v>#N/A</v>
      </c>
    </row>
    <row r="314" spans="1:7" ht="15.6" hidden="1" thickTop="1" thickBot="1" x14ac:dyDescent="0.35">
      <c r="A314" s="123">
        <v>301</v>
      </c>
      <c r="B314" s="124" t="s">
        <v>1110</v>
      </c>
      <c r="C314" s="123">
        <v>1</v>
      </c>
      <c r="D314" s="123" t="s">
        <v>949</v>
      </c>
      <c r="E314" s="125">
        <v>155560</v>
      </c>
      <c r="F314" s="126">
        <v>105780.79999999999</v>
      </c>
      <c r="G314" s="119" t="e">
        <f>+VLOOKUP(B314,PRESUPUESTO!$A$1:$N$626,12,FALSE)</f>
        <v>#N/A</v>
      </c>
    </row>
    <row r="315" spans="1:7" ht="15.6" hidden="1" thickTop="1" thickBot="1" x14ac:dyDescent="0.35">
      <c r="A315" s="123">
        <v>302</v>
      </c>
      <c r="B315" s="124" t="s">
        <v>1097</v>
      </c>
      <c r="C315" s="123">
        <v>1</v>
      </c>
      <c r="D315" s="123" t="s">
        <v>949</v>
      </c>
      <c r="E315" s="125">
        <v>167958</v>
      </c>
      <c r="F315" s="126">
        <v>114211.44</v>
      </c>
      <c r="G315" s="119" t="e">
        <f>+VLOOKUP(B315,PRESUPUESTO!$A$1:$N$626,12,FALSE)</f>
        <v>#N/A</v>
      </c>
    </row>
    <row r="316" spans="1:7" ht="15.6" hidden="1" thickTop="1" thickBot="1" x14ac:dyDescent="0.35">
      <c r="A316" s="123">
        <v>303</v>
      </c>
      <c r="B316" s="124" t="s">
        <v>1098</v>
      </c>
      <c r="C316" s="123">
        <v>1</v>
      </c>
      <c r="D316" s="123" t="s">
        <v>949</v>
      </c>
      <c r="E316" s="125">
        <v>174171</v>
      </c>
      <c r="F316" s="126">
        <v>118436.28</v>
      </c>
      <c r="G316" s="119" t="e">
        <f>+VLOOKUP(B316,PRESUPUESTO!$A$1:$N$626,12,FALSE)</f>
        <v>#N/A</v>
      </c>
    </row>
    <row r="317" spans="1:7" ht="15.6" thickTop="1" thickBot="1" x14ac:dyDescent="0.35">
      <c r="A317" s="123">
        <v>304</v>
      </c>
      <c r="B317" s="124" t="s">
        <v>177</v>
      </c>
      <c r="C317" s="123">
        <v>1</v>
      </c>
      <c r="D317" s="123" t="s">
        <v>949</v>
      </c>
      <c r="E317" s="125">
        <v>199344</v>
      </c>
      <c r="F317" s="126">
        <v>135553.91999999998</v>
      </c>
      <c r="G317" s="119">
        <f>+VLOOKUP(B317,PRESUPUESTO!$A$1:$N$626,12,FALSE)</f>
        <v>439000</v>
      </c>
    </row>
    <row r="318" spans="1:7" ht="15.6" thickTop="1" thickBot="1" x14ac:dyDescent="0.35">
      <c r="A318" s="123">
        <v>305</v>
      </c>
      <c r="B318" s="124" t="s">
        <v>178</v>
      </c>
      <c r="C318" s="123">
        <v>1</v>
      </c>
      <c r="D318" s="123" t="s">
        <v>949</v>
      </c>
      <c r="E318" s="125">
        <v>321723</v>
      </c>
      <c r="F318" s="126">
        <v>218771.64</v>
      </c>
      <c r="G318" s="119">
        <f>+VLOOKUP(B318,PRESUPUESTO!$A$1:$N$626,12,FALSE)</f>
        <v>371000</v>
      </c>
    </row>
    <row r="319" spans="1:7" ht="15.6" hidden="1" thickTop="1" thickBot="1" x14ac:dyDescent="0.35">
      <c r="A319" s="123">
        <v>306</v>
      </c>
      <c r="B319" s="124" t="s">
        <v>399</v>
      </c>
      <c r="C319" s="123">
        <v>1</v>
      </c>
      <c r="D319" s="123" t="s">
        <v>949</v>
      </c>
      <c r="E319" s="125">
        <v>557619</v>
      </c>
      <c r="F319" s="126">
        <v>379180.92</v>
      </c>
      <c r="G319" s="119" t="e">
        <f>+VLOOKUP(B319,PRESUPUESTO!$A$1:$N$626,12,FALSE)</f>
        <v>#N/A</v>
      </c>
    </row>
    <row r="320" spans="1:7" ht="15.6" hidden="1" thickTop="1" thickBot="1" x14ac:dyDescent="0.35">
      <c r="A320" s="123">
        <v>307</v>
      </c>
      <c r="B320" s="124" t="s">
        <v>398</v>
      </c>
      <c r="C320" s="123">
        <v>1</v>
      </c>
      <c r="D320" s="123" t="s">
        <v>949</v>
      </c>
      <c r="E320" s="125">
        <v>534138</v>
      </c>
      <c r="F320" s="126">
        <v>363213.83999999997</v>
      </c>
      <c r="G320" s="119" t="e">
        <f>+VLOOKUP(B320,PRESUPUESTO!$A$1:$N$626,12,FALSE)</f>
        <v>#N/A</v>
      </c>
    </row>
    <row r="321" spans="1:7" ht="15.6" hidden="1" thickTop="1" thickBot="1" x14ac:dyDescent="0.35">
      <c r="A321" s="123">
        <v>308</v>
      </c>
      <c r="B321" s="124" t="s">
        <v>506</v>
      </c>
      <c r="C321" s="123">
        <v>1</v>
      </c>
      <c r="D321" s="123" t="s">
        <v>949</v>
      </c>
      <c r="E321" s="125">
        <v>1171452</v>
      </c>
      <c r="F321" s="126">
        <v>796587.36</v>
      </c>
      <c r="G321" s="119" t="e">
        <f>+VLOOKUP(B321,PRESUPUESTO!$A$1:$N$626,12,FALSE)</f>
        <v>#N/A</v>
      </c>
    </row>
    <row r="322" spans="1:7" ht="15.6" hidden="1" thickTop="1" thickBot="1" x14ac:dyDescent="0.35">
      <c r="A322" s="123">
        <v>309</v>
      </c>
      <c r="B322" s="124" t="s">
        <v>801</v>
      </c>
      <c r="C322" s="123">
        <v>1</v>
      </c>
      <c r="D322" s="123" t="s">
        <v>949</v>
      </c>
      <c r="E322" s="125">
        <v>564137</v>
      </c>
      <c r="F322" s="126">
        <v>383613.16000000003</v>
      </c>
      <c r="G322" s="119" t="e">
        <f>+VLOOKUP(B322,PRESUPUESTO!$A$1:$N$626,12,FALSE)</f>
        <v>#N/A</v>
      </c>
    </row>
    <row r="323" spans="1:7" ht="15.6" hidden="1" thickTop="1" thickBot="1" x14ac:dyDescent="0.35">
      <c r="A323" s="123">
        <v>310</v>
      </c>
      <c r="B323" s="124" t="s">
        <v>1069</v>
      </c>
      <c r="C323" s="123">
        <v>1</v>
      </c>
      <c r="D323" s="123" t="s">
        <v>949</v>
      </c>
      <c r="E323" s="125">
        <v>518796</v>
      </c>
      <c r="F323" s="126">
        <v>352781.28</v>
      </c>
      <c r="G323" s="119" t="e">
        <f>+VLOOKUP(B323,PRESUPUESTO!$A$1:$N$626,12,FALSE)</f>
        <v>#N/A</v>
      </c>
    </row>
    <row r="324" spans="1:7" ht="15.6" hidden="1" thickTop="1" thickBot="1" x14ac:dyDescent="0.35">
      <c r="A324" s="123">
        <v>311</v>
      </c>
      <c r="B324" s="124" t="s">
        <v>1070</v>
      </c>
      <c r="C324" s="123">
        <v>1</v>
      </c>
      <c r="D324" s="123" t="s">
        <v>949</v>
      </c>
      <c r="E324" s="125">
        <v>1383859</v>
      </c>
      <c r="F324" s="126">
        <v>941024.12</v>
      </c>
      <c r="G324" s="119" t="e">
        <f>+VLOOKUP(B324,PRESUPUESTO!$A$1:$N$626,12,FALSE)</f>
        <v>#N/A</v>
      </c>
    </row>
    <row r="325" spans="1:7" ht="15.6" hidden="1" thickTop="1" thickBot="1" x14ac:dyDescent="0.35">
      <c r="A325" s="123">
        <v>312</v>
      </c>
      <c r="B325" s="124" t="s">
        <v>1071</v>
      </c>
      <c r="C325" s="123">
        <v>1</v>
      </c>
      <c r="D325" s="123" t="s">
        <v>949</v>
      </c>
      <c r="E325" s="125">
        <v>903629</v>
      </c>
      <c r="F325" s="126">
        <v>614467.72</v>
      </c>
      <c r="G325" s="119" t="e">
        <f>+VLOOKUP(B325,PRESUPUESTO!$A$1:$N$626,12,FALSE)</f>
        <v>#N/A</v>
      </c>
    </row>
    <row r="326" spans="1:7" ht="15.6" hidden="1" thickTop="1" thickBot="1" x14ac:dyDescent="0.35">
      <c r="A326" s="123">
        <v>313</v>
      </c>
      <c r="B326" s="124" t="s">
        <v>1099</v>
      </c>
      <c r="C326" s="123">
        <v>1</v>
      </c>
      <c r="D326" s="123" t="s">
        <v>949</v>
      </c>
      <c r="E326" s="125">
        <v>457185</v>
      </c>
      <c r="F326" s="126">
        <v>310885.8</v>
      </c>
      <c r="G326" s="119" t="e">
        <f>+VLOOKUP(B326,PRESUPUESTO!$A$1:$N$626,12,FALSE)</f>
        <v>#N/A</v>
      </c>
    </row>
    <row r="327" spans="1:7" ht="15.6" hidden="1" thickTop="1" thickBot="1" x14ac:dyDescent="0.35">
      <c r="A327" s="123">
        <v>314</v>
      </c>
      <c r="B327" s="124" t="s">
        <v>1076</v>
      </c>
      <c r="C327" s="123">
        <v>1</v>
      </c>
      <c r="D327" s="123" t="s">
        <v>949</v>
      </c>
      <c r="E327" s="125">
        <v>928412</v>
      </c>
      <c r="F327" s="126">
        <v>631320.15999999992</v>
      </c>
      <c r="G327" s="119" t="e">
        <f>+VLOOKUP(B327,PRESUPUESTO!$A$1:$N$626,12,FALSE)</f>
        <v>#N/A</v>
      </c>
    </row>
    <row r="328" spans="1:7" ht="15.6" hidden="1" thickTop="1" thickBot="1" x14ac:dyDescent="0.35">
      <c r="A328" s="209" t="s">
        <v>1119</v>
      </c>
      <c r="B328" s="209"/>
      <c r="C328" s="209"/>
      <c r="D328" s="209"/>
      <c r="E328" s="125"/>
      <c r="F328" s="126"/>
      <c r="G328" s="119" t="e">
        <f>+VLOOKUP(B328,PRESUPUESTO!$A$1:$N$626,12,FALSE)</f>
        <v>#N/A</v>
      </c>
    </row>
    <row r="329" spans="1:7" ht="15.6" hidden="1" thickTop="1" thickBot="1" x14ac:dyDescent="0.35">
      <c r="A329" s="123">
        <v>315</v>
      </c>
      <c r="B329" s="124" t="s">
        <v>411</v>
      </c>
      <c r="C329" s="123">
        <v>1</v>
      </c>
      <c r="D329" s="123" t="s">
        <v>949</v>
      </c>
      <c r="E329" s="125">
        <v>1886268</v>
      </c>
      <c r="F329" s="126">
        <v>1282662.24</v>
      </c>
      <c r="G329" s="119" t="e">
        <f>+VLOOKUP(B329,PRESUPUESTO!$A$1:$N$626,12,FALSE)</f>
        <v>#N/A</v>
      </c>
    </row>
    <row r="330" spans="1:7" ht="15.6" hidden="1" thickTop="1" thickBot="1" x14ac:dyDescent="0.35">
      <c r="A330" s="123">
        <v>316</v>
      </c>
      <c r="B330" s="124" t="s">
        <v>1104</v>
      </c>
      <c r="C330" s="123">
        <v>1</v>
      </c>
      <c r="D330" s="123" t="s">
        <v>949</v>
      </c>
      <c r="E330" s="125">
        <v>461383</v>
      </c>
      <c r="F330" s="126">
        <v>313740.44</v>
      </c>
      <c r="G330" s="119" t="e">
        <f>+VLOOKUP(B330,PRESUPUESTO!$A$1:$N$626,12,FALSE)</f>
        <v>#N/A</v>
      </c>
    </row>
    <row r="331" spans="1:7" ht="15.6" hidden="1" thickTop="1" thickBot="1" x14ac:dyDescent="0.35">
      <c r="A331" s="123">
        <v>317</v>
      </c>
      <c r="B331" s="124" t="s">
        <v>1092</v>
      </c>
      <c r="C331" s="123">
        <v>1</v>
      </c>
      <c r="D331" s="123" t="s">
        <v>949</v>
      </c>
      <c r="E331" s="125">
        <v>2152562</v>
      </c>
      <c r="F331" s="126">
        <v>1463742.1600000001</v>
      </c>
      <c r="G331" s="119" t="e">
        <f>+VLOOKUP(B331,PRESUPUESTO!$A$1:$N$626,12,FALSE)</f>
        <v>#N/A</v>
      </c>
    </row>
    <row r="332" spans="1:7" ht="15.6" hidden="1" thickTop="1" thickBot="1" x14ac:dyDescent="0.35">
      <c r="A332" s="123">
        <v>318</v>
      </c>
      <c r="B332" s="124" t="s">
        <v>1084</v>
      </c>
      <c r="C332" s="123">
        <v>1</v>
      </c>
      <c r="D332" s="123" t="s">
        <v>949</v>
      </c>
      <c r="E332" s="125">
        <v>996541</v>
      </c>
      <c r="F332" s="126">
        <v>677647.88</v>
      </c>
      <c r="G332" s="119" t="e">
        <f>+VLOOKUP(B332,PRESUPUESTO!$A$1:$N$626,12,FALSE)</f>
        <v>#N/A</v>
      </c>
    </row>
    <row r="333" spans="1:7" ht="15.6" hidden="1" thickTop="1" thickBot="1" x14ac:dyDescent="0.35">
      <c r="A333" s="123">
        <v>319</v>
      </c>
      <c r="B333" s="124" t="s">
        <v>1078</v>
      </c>
      <c r="C333" s="123">
        <v>1</v>
      </c>
      <c r="D333" s="123" t="s">
        <v>949</v>
      </c>
      <c r="E333" s="125">
        <v>528643</v>
      </c>
      <c r="F333" s="126">
        <v>359477.24</v>
      </c>
      <c r="G333" s="119" t="e">
        <f>+VLOOKUP(B333,PRESUPUESTO!$A$1:$N$626,12,FALSE)</f>
        <v>#N/A</v>
      </c>
    </row>
    <row r="334" spans="1:7" ht="15.6" hidden="1" thickTop="1" thickBot="1" x14ac:dyDescent="0.35">
      <c r="A334" s="123">
        <v>320</v>
      </c>
      <c r="B334" s="124" t="s">
        <v>1086</v>
      </c>
      <c r="C334" s="123">
        <v>1</v>
      </c>
      <c r="D334" s="123" t="s">
        <v>949</v>
      </c>
      <c r="E334" s="125">
        <v>520622</v>
      </c>
      <c r="F334" s="126">
        <v>354022.95999999996</v>
      </c>
      <c r="G334" s="119" t="e">
        <f>+VLOOKUP(B334,PRESUPUESTO!$A$1:$N$626,12,FALSE)</f>
        <v>#N/A</v>
      </c>
    </row>
    <row r="335" spans="1:7" ht="15.6" hidden="1" thickTop="1" thickBot="1" x14ac:dyDescent="0.35">
      <c r="A335" s="123">
        <v>321</v>
      </c>
      <c r="B335" s="124" t="s">
        <v>1060</v>
      </c>
      <c r="C335" s="123">
        <v>1</v>
      </c>
      <c r="D335" s="123" t="s">
        <v>949</v>
      </c>
      <c r="E335" s="125">
        <v>262748</v>
      </c>
      <c r="F335" s="126">
        <v>178668.64</v>
      </c>
      <c r="G335" s="119" t="e">
        <f>+VLOOKUP(B335,PRESUPUESTO!$A$1:$N$626,12,FALSE)</f>
        <v>#N/A</v>
      </c>
    </row>
    <row r="336" spans="1:7" ht="15.6" hidden="1" thickTop="1" thickBot="1" x14ac:dyDescent="0.35">
      <c r="A336" s="123">
        <v>322</v>
      </c>
      <c r="B336" s="124" t="s">
        <v>1080</v>
      </c>
      <c r="C336" s="123">
        <v>1</v>
      </c>
      <c r="D336" s="123" t="s">
        <v>949</v>
      </c>
      <c r="E336" s="125">
        <v>267717</v>
      </c>
      <c r="F336" s="126">
        <v>182047.56</v>
      </c>
      <c r="G336" s="119" t="e">
        <f>+VLOOKUP(B336,PRESUPUESTO!$A$1:$N$626,12,FALSE)</f>
        <v>#N/A</v>
      </c>
    </row>
    <row r="337" spans="1:7" ht="15.6" hidden="1" thickTop="1" thickBot="1" x14ac:dyDescent="0.35">
      <c r="A337" s="123">
        <v>323</v>
      </c>
      <c r="B337" s="124" t="s">
        <v>1081</v>
      </c>
      <c r="C337" s="123">
        <v>1</v>
      </c>
      <c r="D337" s="123" t="s">
        <v>949</v>
      </c>
      <c r="E337" s="125">
        <v>324227</v>
      </c>
      <c r="F337" s="126">
        <v>220474.36</v>
      </c>
      <c r="G337" s="119" t="e">
        <f>+VLOOKUP(B337,PRESUPUESTO!$A$1:$N$626,12,FALSE)</f>
        <v>#N/A</v>
      </c>
    </row>
    <row r="338" spans="1:7" ht="15.6" hidden="1" thickTop="1" thickBot="1" x14ac:dyDescent="0.35">
      <c r="A338" s="123">
        <v>324</v>
      </c>
      <c r="B338" s="124" t="s">
        <v>380</v>
      </c>
      <c r="C338" s="123">
        <v>1</v>
      </c>
      <c r="D338" s="123" t="s">
        <v>949</v>
      </c>
      <c r="E338" s="125">
        <v>509425</v>
      </c>
      <c r="F338" s="126">
        <v>346409</v>
      </c>
      <c r="G338" s="119" t="e">
        <f>+VLOOKUP(B338,PRESUPUESTO!$A$1:$N$626,12,FALSE)</f>
        <v>#N/A</v>
      </c>
    </row>
    <row r="339" spans="1:7" ht="15.6" hidden="1" thickTop="1" thickBot="1" x14ac:dyDescent="0.35">
      <c r="A339" s="123">
        <v>325</v>
      </c>
      <c r="B339" s="124" t="s">
        <v>381</v>
      </c>
      <c r="C339" s="123">
        <v>1</v>
      </c>
      <c r="D339" s="123" t="s">
        <v>949</v>
      </c>
      <c r="E339" s="125">
        <v>330362</v>
      </c>
      <c r="F339" s="126">
        <v>224646.16</v>
      </c>
      <c r="G339" s="119" t="e">
        <f>+VLOOKUP(B339,PRESUPUESTO!$A$1:$N$626,12,FALSE)</f>
        <v>#N/A</v>
      </c>
    </row>
    <row r="340" spans="1:7" ht="15.6" hidden="1" thickTop="1" thickBot="1" x14ac:dyDescent="0.35">
      <c r="A340" s="123">
        <v>326</v>
      </c>
      <c r="B340" s="124" t="s">
        <v>1095</v>
      </c>
      <c r="C340" s="123">
        <v>1</v>
      </c>
      <c r="D340" s="123" t="s">
        <v>949</v>
      </c>
      <c r="E340" s="125">
        <v>2555512</v>
      </c>
      <c r="F340" s="126">
        <v>1737748.1600000001</v>
      </c>
      <c r="G340" s="119" t="e">
        <f>+VLOOKUP(B340,PRESUPUESTO!$A$1:$N$626,12,FALSE)</f>
        <v>#N/A</v>
      </c>
    </row>
    <row r="341" spans="1:7" ht="15.6" hidden="1" thickTop="1" thickBot="1" x14ac:dyDescent="0.35">
      <c r="A341" s="123">
        <v>327</v>
      </c>
      <c r="B341" s="124" t="s">
        <v>1096</v>
      </c>
      <c r="C341" s="123">
        <v>1</v>
      </c>
      <c r="D341" s="123" t="s">
        <v>949</v>
      </c>
      <c r="E341" s="125">
        <v>1846686</v>
      </c>
      <c r="F341" s="126">
        <v>1255746.48</v>
      </c>
      <c r="G341" s="119" t="e">
        <f>+VLOOKUP(B341,PRESUPUESTO!$A$1:$N$626,12,FALSE)</f>
        <v>#N/A</v>
      </c>
    </row>
    <row r="342" spans="1:7" ht="15.6" hidden="1" thickTop="1" thickBot="1" x14ac:dyDescent="0.35">
      <c r="A342" s="123">
        <v>328</v>
      </c>
      <c r="B342" s="124" t="s">
        <v>1075</v>
      </c>
      <c r="C342" s="123">
        <v>1</v>
      </c>
      <c r="D342" s="123" t="s">
        <v>949</v>
      </c>
      <c r="E342" s="125">
        <v>3278823</v>
      </c>
      <c r="F342" s="126">
        <v>2229599.6399999997</v>
      </c>
      <c r="G342" s="119" t="e">
        <f>+VLOOKUP(B342,PRESUPUESTO!$A$1:$N$626,12,FALSE)</f>
        <v>#N/A</v>
      </c>
    </row>
    <row r="343" spans="1:7" ht="15.6" hidden="1" thickTop="1" thickBot="1" x14ac:dyDescent="0.35">
      <c r="A343" s="123">
        <v>329</v>
      </c>
      <c r="B343" s="124" t="s">
        <v>1090</v>
      </c>
      <c r="C343" s="123">
        <v>1</v>
      </c>
      <c r="D343" s="123" t="s">
        <v>949</v>
      </c>
      <c r="E343" s="125">
        <v>4710774</v>
      </c>
      <c r="F343" s="126">
        <v>3203326.3200000003</v>
      </c>
      <c r="G343" s="119" t="e">
        <f>+VLOOKUP(B343,PRESUPUESTO!$A$1:$N$626,12,FALSE)</f>
        <v>#N/A</v>
      </c>
    </row>
    <row r="344" spans="1:7" ht="15.6" hidden="1" thickTop="1" thickBot="1" x14ac:dyDescent="0.35">
      <c r="A344" s="123">
        <v>330</v>
      </c>
      <c r="B344" s="124" t="s">
        <v>1087</v>
      </c>
      <c r="C344" s="123">
        <v>1</v>
      </c>
      <c r="D344" s="123" t="s">
        <v>949</v>
      </c>
      <c r="E344" s="125">
        <v>681587</v>
      </c>
      <c r="F344" s="126">
        <v>463479.16000000003</v>
      </c>
      <c r="G344" s="119" t="e">
        <f>+VLOOKUP(B344,PRESUPUESTO!$A$1:$N$626,12,FALSE)</f>
        <v>#N/A</v>
      </c>
    </row>
    <row r="345" spans="1:7" ht="15.6" hidden="1" thickTop="1" thickBot="1" x14ac:dyDescent="0.35">
      <c r="A345" s="123">
        <v>331</v>
      </c>
      <c r="B345" s="124" t="s">
        <v>1113</v>
      </c>
      <c r="C345" s="123">
        <v>1</v>
      </c>
      <c r="D345" s="123" t="s">
        <v>949</v>
      </c>
      <c r="E345" s="125">
        <v>535961</v>
      </c>
      <c r="F345" s="126">
        <v>364453.48</v>
      </c>
      <c r="G345" s="119" t="e">
        <f>+VLOOKUP(B345,PRESUPUESTO!$A$1:$N$626,12,FALSE)</f>
        <v>#N/A</v>
      </c>
    </row>
    <row r="346" spans="1:7" ht="15.6" hidden="1" thickTop="1" thickBot="1" x14ac:dyDescent="0.35">
      <c r="A346" s="123">
        <v>332</v>
      </c>
      <c r="B346" s="124" t="s">
        <v>1110</v>
      </c>
      <c r="C346" s="123">
        <v>1</v>
      </c>
      <c r="D346" s="123" t="s">
        <v>949</v>
      </c>
      <c r="E346" s="125">
        <v>512574</v>
      </c>
      <c r="F346" s="126">
        <v>348550.32</v>
      </c>
      <c r="G346" s="119" t="e">
        <f>+VLOOKUP(B346,PRESUPUESTO!$A$1:$N$626,12,FALSE)</f>
        <v>#N/A</v>
      </c>
    </row>
    <row r="347" spans="1:7" ht="15.6" hidden="1" thickTop="1" thickBot="1" x14ac:dyDescent="0.35">
      <c r="A347" s="123">
        <v>333</v>
      </c>
      <c r="B347" s="124" t="s">
        <v>1097</v>
      </c>
      <c r="C347" s="123">
        <v>1</v>
      </c>
      <c r="D347" s="123" t="s">
        <v>949</v>
      </c>
      <c r="E347" s="125">
        <v>484500</v>
      </c>
      <c r="F347" s="126">
        <v>329460</v>
      </c>
      <c r="G347" s="119" t="e">
        <f>+VLOOKUP(B347,PRESUPUESTO!$A$1:$N$626,12,FALSE)</f>
        <v>#N/A</v>
      </c>
    </row>
    <row r="348" spans="1:7" ht="15.6" hidden="1" thickTop="1" thickBot="1" x14ac:dyDescent="0.35">
      <c r="A348" s="123">
        <v>334</v>
      </c>
      <c r="B348" s="124" t="s">
        <v>1098</v>
      </c>
      <c r="C348" s="123">
        <v>1</v>
      </c>
      <c r="D348" s="123" t="s">
        <v>949</v>
      </c>
      <c r="E348" s="125">
        <v>506971</v>
      </c>
      <c r="F348" s="126">
        <v>344740.28</v>
      </c>
      <c r="G348" s="119" t="e">
        <f>+VLOOKUP(B348,PRESUPUESTO!$A$1:$N$626,12,FALSE)</f>
        <v>#N/A</v>
      </c>
    </row>
    <row r="349" spans="1:7" ht="15.6" thickTop="1" thickBot="1" x14ac:dyDescent="0.35">
      <c r="A349" s="123">
        <v>335</v>
      </c>
      <c r="B349" s="124" t="s">
        <v>177</v>
      </c>
      <c r="C349" s="123">
        <v>1</v>
      </c>
      <c r="D349" s="123" t="s">
        <v>949</v>
      </c>
      <c r="E349" s="125">
        <v>510694</v>
      </c>
      <c r="F349" s="126">
        <v>347271.92</v>
      </c>
      <c r="G349" s="119">
        <f>+VLOOKUP(B349,PRESUPUESTO!$A$1:$N$626,12,FALSE)</f>
        <v>439000</v>
      </c>
    </row>
    <row r="350" spans="1:7" ht="15.6" thickTop="1" thickBot="1" x14ac:dyDescent="0.35">
      <c r="A350" s="123">
        <v>336</v>
      </c>
      <c r="B350" s="124" t="s">
        <v>178</v>
      </c>
      <c r="C350" s="123">
        <v>1</v>
      </c>
      <c r="D350" s="123" t="s">
        <v>949</v>
      </c>
      <c r="E350" s="125">
        <v>487425</v>
      </c>
      <c r="F350" s="126">
        <v>331449</v>
      </c>
      <c r="G350" s="119">
        <f>+VLOOKUP(B350,PRESUPUESTO!$A$1:$N$626,12,FALSE)</f>
        <v>371000</v>
      </c>
    </row>
    <row r="351" spans="1:7" ht="15.6" hidden="1" thickTop="1" thickBot="1" x14ac:dyDescent="0.35">
      <c r="A351" s="123">
        <v>337</v>
      </c>
      <c r="B351" s="124" t="s">
        <v>399</v>
      </c>
      <c r="C351" s="123">
        <v>1</v>
      </c>
      <c r="D351" s="123" t="s">
        <v>949</v>
      </c>
      <c r="E351" s="125">
        <v>1633088</v>
      </c>
      <c r="F351" s="126">
        <v>1110499.8399999999</v>
      </c>
      <c r="G351" s="119" t="e">
        <f>+VLOOKUP(B351,PRESUPUESTO!$A$1:$N$626,12,FALSE)</f>
        <v>#N/A</v>
      </c>
    </row>
    <row r="352" spans="1:7" ht="15.6" hidden="1" thickTop="1" thickBot="1" x14ac:dyDescent="0.35">
      <c r="A352" s="123">
        <v>338</v>
      </c>
      <c r="B352" s="124" t="s">
        <v>398</v>
      </c>
      <c r="C352" s="123">
        <v>1</v>
      </c>
      <c r="D352" s="123" t="s">
        <v>949</v>
      </c>
      <c r="E352" s="125">
        <v>1625742</v>
      </c>
      <c r="F352" s="126">
        <v>1105504.56</v>
      </c>
      <c r="G352" s="119" t="e">
        <f>+VLOOKUP(B352,PRESUPUESTO!$A$1:$N$626,12,FALSE)</f>
        <v>#N/A</v>
      </c>
    </row>
    <row r="353" spans="1:7" ht="15.6" hidden="1" thickTop="1" thickBot="1" x14ac:dyDescent="0.35">
      <c r="A353" s="123">
        <v>339</v>
      </c>
      <c r="B353" s="124" t="s">
        <v>506</v>
      </c>
      <c r="C353" s="123">
        <v>1</v>
      </c>
      <c r="D353" s="123" t="s">
        <v>949</v>
      </c>
      <c r="E353" s="125">
        <v>1391980</v>
      </c>
      <c r="F353" s="126">
        <v>946546.39999999991</v>
      </c>
      <c r="G353" s="119" t="e">
        <f>+VLOOKUP(B353,PRESUPUESTO!$A$1:$N$626,12,FALSE)</f>
        <v>#N/A</v>
      </c>
    </row>
    <row r="354" spans="1:7" ht="15.6" hidden="1" thickTop="1" thickBot="1" x14ac:dyDescent="0.35">
      <c r="A354" s="123">
        <v>340</v>
      </c>
      <c r="B354" s="124" t="s">
        <v>801</v>
      </c>
      <c r="C354" s="123">
        <v>1</v>
      </c>
      <c r="D354" s="123" t="s">
        <v>949</v>
      </c>
      <c r="E354" s="125">
        <v>1298809</v>
      </c>
      <c r="F354" s="126">
        <v>883190.12</v>
      </c>
      <c r="G354" s="119" t="e">
        <f>+VLOOKUP(B354,PRESUPUESTO!$A$1:$N$626,12,FALSE)</f>
        <v>#N/A</v>
      </c>
    </row>
    <row r="355" spans="1:7" ht="15.6" hidden="1" thickTop="1" thickBot="1" x14ac:dyDescent="0.35">
      <c r="A355" s="123">
        <v>341</v>
      </c>
      <c r="B355" s="124" t="s">
        <v>1069</v>
      </c>
      <c r="C355" s="123">
        <v>1</v>
      </c>
      <c r="D355" s="123" t="s">
        <v>949</v>
      </c>
      <c r="E355" s="125">
        <v>1312662</v>
      </c>
      <c r="F355" s="126">
        <v>892610.15999999992</v>
      </c>
      <c r="G355" s="119" t="e">
        <f>+VLOOKUP(B355,PRESUPUESTO!$A$1:$N$626,12,FALSE)</f>
        <v>#N/A</v>
      </c>
    </row>
    <row r="356" spans="1:7" ht="15.6" hidden="1" thickTop="1" thickBot="1" x14ac:dyDescent="0.35">
      <c r="A356" s="123">
        <v>342</v>
      </c>
      <c r="B356" s="124" t="s">
        <v>1070</v>
      </c>
      <c r="C356" s="123">
        <v>1</v>
      </c>
      <c r="D356" s="123" t="s">
        <v>949</v>
      </c>
      <c r="E356" s="125">
        <v>614460</v>
      </c>
      <c r="F356" s="126">
        <v>417832.8</v>
      </c>
      <c r="G356" s="119" t="e">
        <f>+VLOOKUP(B356,PRESUPUESTO!$A$1:$N$626,12,FALSE)</f>
        <v>#N/A</v>
      </c>
    </row>
    <row r="357" spans="1:7" ht="15.6" hidden="1" thickTop="1" thickBot="1" x14ac:dyDescent="0.35">
      <c r="A357" s="123">
        <v>343</v>
      </c>
      <c r="B357" s="124" t="s">
        <v>1071</v>
      </c>
      <c r="C357" s="123">
        <v>1</v>
      </c>
      <c r="D357" s="123" t="s">
        <v>949</v>
      </c>
      <c r="E357" s="125">
        <v>466583</v>
      </c>
      <c r="F357" s="126">
        <v>317276.44</v>
      </c>
      <c r="G357" s="119" t="e">
        <f>+VLOOKUP(B357,PRESUPUESTO!$A$1:$N$626,12,FALSE)</f>
        <v>#N/A</v>
      </c>
    </row>
    <row r="358" spans="1:7" ht="15.6" hidden="1" thickTop="1" thickBot="1" x14ac:dyDescent="0.35">
      <c r="A358" s="123">
        <v>344</v>
      </c>
      <c r="B358" s="124" t="s">
        <v>1099</v>
      </c>
      <c r="C358" s="123">
        <v>1</v>
      </c>
      <c r="D358" s="123" t="s">
        <v>949</v>
      </c>
      <c r="E358" s="125">
        <v>564575</v>
      </c>
      <c r="F358" s="126">
        <v>383911</v>
      </c>
      <c r="G358" s="119" t="e">
        <f>+VLOOKUP(B358,PRESUPUESTO!$A$1:$N$626,12,FALSE)</f>
        <v>#N/A</v>
      </c>
    </row>
    <row r="359" spans="1:7" ht="15.6" hidden="1" thickTop="1" thickBot="1" x14ac:dyDescent="0.35">
      <c r="A359" s="123">
        <v>345</v>
      </c>
      <c r="B359" s="124" t="s">
        <v>1076</v>
      </c>
      <c r="C359" s="123">
        <v>1</v>
      </c>
      <c r="D359" s="123" t="s">
        <v>949</v>
      </c>
      <c r="E359" s="125">
        <v>449686</v>
      </c>
      <c r="F359" s="126">
        <v>305786.48</v>
      </c>
      <c r="G359" s="119" t="e">
        <f>+VLOOKUP(B359,PRESUPUESTO!$A$1:$N$626,12,FALSE)</f>
        <v>#N/A</v>
      </c>
    </row>
    <row r="360" spans="1:7" ht="15.6" hidden="1" thickTop="1" thickBot="1" x14ac:dyDescent="0.35">
      <c r="A360" s="209" t="s">
        <v>1120</v>
      </c>
      <c r="B360" s="209"/>
      <c r="C360" s="209"/>
      <c r="D360" s="209"/>
      <c r="E360" s="125"/>
      <c r="F360" s="126"/>
      <c r="G360" s="119" t="e">
        <f>+VLOOKUP(B360,PRESUPUESTO!$A$1:$N$626,12,FALSE)</f>
        <v>#N/A</v>
      </c>
    </row>
    <row r="361" spans="1:7" ht="15.6" hidden="1" thickTop="1" thickBot="1" x14ac:dyDescent="0.35">
      <c r="A361" s="123">
        <v>346</v>
      </c>
      <c r="B361" s="124" t="s">
        <v>411</v>
      </c>
      <c r="C361" s="123">
        <v>1</v>
      </c>
      <c r="D361" s="123" t="s">
        <v>949</v>
      </c>
      <c r="E361" s="125">
        <v>2584394</v>
      </c>
      <c r="F361" s="126">
        <v>1757387.92</v>
      </c>
      <c r="G361" s="119" t="e">
        <f>+VLOOKUP(B361,PRESUPUESTO!$A$1:$N$626,12,FALSE)</f>
        <v>#N/A</v>
      </c>
    </row>
    <row r="362" spans="1:7" ht="15.6" hidden="1" thickTop="1" thickBot="1" x14ac:dyDescent="0.35">
      <c r="A362" s="123">
        <v>347</v>
      </c>
      <c r="B362" s="124" t="s">
        <v>1104</v>
      </c>
      <c r="C362" s="123">
        <v>1</v>
      </c>
      <c r="D362" s="123" t="s">
        <v>949</v>
      </c>
      <c r="E362" s="125">
        <v>990942</v>
      </c>
      <c r="F362" s="126">
        <v>673840.56</v>
      </c>
      <c r="G362" s="119" t="e">
        <f>+VLOOKUP(B362,PRESUPUESTO!$A$1:$N$626,12,FALSE)</f>
        <v>#N/A</v>
      </c>
    </row>
    <row r="363" spans="1:7" ht="15.6" hidden="1" thickTop="1" thickBot="1" x14ac:dyDescent="0.35">
      <c r="A363" s="123">
        <v>348</v>
      </c>
      <c r="B363" s="124" t="s">
        <v>1078</v>
      </c>
      <c r="C363" s="123">
        <v>1</v>
      </c>
      <c r="D363" s="123" t="s">
        <v>949</v>
      </c>
      <c r="E363" s="125">
        <v>1298311</v>
      </c>
      <c r="F363" s="126">
        <v>882851.48</v>
      </c>
      <c r="G363" s="119" t="e">
        <f>+VLOOKUP(B363,PRESUPUESTO!$A$1:$N$626,12,FALSE)</f>
        <v>#N/A</v>
      </c>
    </row>
    <row r="364" spans="1:7" ht="15.6" hidden="1" thickTop="1" thickBot="1" x14ac:dyDescent="0.35">
      <c r="A364" s="123">
        <v>349</v>
      </c>
      <c r="B364" s="124" t="s">
        <v>1086</v>
      </c>
      <c r="C364" s="123">
        <v>1</v>
      </c>
      <c r="D364" s="123" t="s">
        <v>949</v>
      </c>
      <c r="E364" s="125">
        <v>636014</v>
      </c>
      <c r="F364" s="126">
        <v>432489.52</v>
      </c>
      <c r="G364" s="119" t="e">
        <f>+VLOOKUP(B364,PRESUPUESTO!$A$1:$N$626,12,FALSE)</f>
        <v>#N/A</v>
      </c>
    </row>
    <row r="365" spans="1:7" ht="15.6" hidden="1" thickTop="1" thickBot="1" x14ac:dyDescent="0.35">
      <c r="A365" s="123">
        <v>350</v>
      </c>
      <c r="B365" s="124" t="s">
        <v>1060</v>
      </c>
      <c r="C365" s="123">
        <v>1</v>
      </c>
      <c r="D365" s="123" t="s">
        <v>949</v>
      </c>
      <c r="E365" s="125">
        <v>637278</v>
      </c>
      <c r="F365" s="126">
        <v>433349.04000000004</v>
      </c>
      <c r="G365" s="119" t="e">
        <f>+VLOOKUP(B365,PRESUPUESTO!$A$1:$N$626,12,FALSE)</f>
        <v>#N/A</v>
      </c>
    </row>
    <row r="366" spans="1:7" ht="15.6" hidden="1" thickTop="1" thickBot="1" x14ac:dyDescent="0.35">
      <c r="A366" s="123">
        <v>351</v>
      </c>
      <c r="B366" s="124" t="s">
        <v>1080</v>
      </c>
      <c r="C366" s="123">
        <v>1</v>
      </c>
      <c r="D366" s="123" t="s">
        <v>949</v>
      </c>
      <c r="E366" s="125">
        <v>672265</v>
      </c>
      <c r="F366" s="126">
        <v>457140.19999999995</v>
      </c>
      <c r="G366" s="119" t="e">
        <f>+VLOOKUP(B366,PRESUPUESTO!$A$1:$N$626,12,FALSE)</f>
        <v>#N/A</v>
      </c>
    </row>
    <row r="367" spans="1:7" ht="15.6" hidden="1" thickTop="1" thickBot="1" x14ac:dyDescent="0.35">
      <c r="A367" s="123">
        <v>352</v>
      </c>
      <c r="B367" s="124" t="s">
        <v>1081</v>
      </c>
      <c r="C367" s="123">
        <v>1</v>
      </c>
      <c r="D367" s="123" t="s">
        <v>949</v>
      </c>
      <c r="E367" s="125">
        <v>671328</v>
      </c>
      <c r="F367" s="126">
        <v>456503.04000000004</v>
      </c>
      <c r="G367" s="119" t="e">
        <f>+VLOOKUP(B367,PRESUPUESTO!$A$1:$N$626,12,FALSE)</f>
        <v>#N/A</v>
      </c>
    </row>
    <row r="368" spans="1:7" ht="15.6" hidden="1" thickTop="1" thickBot="1" x14ac:dyDescent="0.35">
      <c r="A368" s="123">
        <v>353</v>
      </c>
      <c r="B368" s="124" t="s">
        <v>380</v>
      </c>
      <c r="C368" s="123">
        <v>1</v>
      </c>
      <c r="D368" s="123" t="s">
        <v>949</v>
      </c>
      <c r="E368" s="125">
        <v>2579734</v>
      </c>
      <c r="F368" s="126">
        <v>1754219.12</v>
      </c>
      <c r="G368" s="119" t="e">
        <f>+VLOOKUP(B368,PRESUPUESTO!$A$1:$N$626,12,FALSE)</f>
        <v>#N/A</v>
      </c>
    </row>
    <row r="369" spans="1:7" ht="15.6" hidden="1" thickTop="1" thickBot="1" x14ac:dyDescent="0.35">
      <c r="A369" s="123">
        <v>354</v>
      </c>
      <c r="B369" s="124" t="s">
        <v>381</v>
      </c>
      <c r="C369" s="123">
        <v>1</v>
      </c>
      <c r="D369" s="123" t="s">
        <v>949</v>
      </c>
      <c r="E369" s="125">
        <v>625153</v>
      </c>
      <c r="F369" s="126">
        <v>425104.04000000004</v>
      </c>
      <c r="G369" s="119" t="e">
        <f>+VLOOKUP(B369,PRESUPUESTO!$A$1:$N$626,12,FALSE)</f>
        <v>#N/A</v>
      </c>
    </row>
    <row r="370" spans="1:7" ht="15.6" hidden="1" thickTop="1" thickBot="1" x14ac:dyDescent="0.35">
      <c r="A370" s="123">
        <v>355</v>
      </c>
      <c r="B370" s="124" t="s">
        <v>1095</v>
      </c>
      <c r="C370" s="123">
        <v>1</v>
      </c>
      <c r="D370" s="123" t="s">
        <v>949</v>
      </c>
      <c r="E370" s="125">
        <v>936903</v>
      </c>
      <c r="F370" s="126">
        <v>637094.04</v>
      </c>
      <c r="G370" s="119" t="e">
        <f>+VLOOKUP(B370,PRESUPUESTO!$A$1:$N$626,12,FALSE)</f>
        <v>#N/A</v>
      </c>
    </row>
    <row r="371" spans="1:7" ht="15.6" hidden="1" thickTop="1" thickBot="1" x14ac:dyDescent="0.35">
      <c r="A371" s="123">
        <v>356</v>
      </c>
      <c r="B371" s="124" t="s">
        <v>1096</v>
      </c>
      <c r="C371" s="123">
        <v>1</v>
      </c>
      <c r="D371" s="123" t="s">
        <v>949</v>
      </c>
      <c r="E371" s="125">
        <v>2624531</v>
      </c>
      <c r="F371" s="126">
        <v>1784681.08</v>
      </c>
      <c r="G371" s="119" t="e">
        <f>+VLOOKUP(B371,PRESUPUESTO!$A$1:$N$626,12,FALSE)</f>
        <v>#N/A</v>
      </c>
    </row>
    <row r="372" spans="1:7" ht="15.6" hidden="1" thickTop="1" thickBot="1" x14ac:dyDescent="0.35">
      <c r="A372" s="123">
        <v>357</v>
      </c>
      <c r="B372" s="124" t="s">
        <v>1075</v>
      </c>
      <c r="C372" s="123">
        <v>1</v>
      </c>
      <c r="D372" s="123" t="s">
        <v>949</v>
      </c>
      <c r="E372" s="125">
        <v>1754854</v>
      </c>
      <c r="F372" s="126">
        <v>1193300.72</v>
      </c>
      <c r="G372" s="119" t="e">
        <f>+VLOOKUP(B372,PRESUPUESTO!$A$1:$N$626,12,FALSE)</f>
        <v>#N/A</v>
      </c>
    </row>
    <row r="373" spans="1:7" ht="15.6" hidden="1" thickTop="1" thickBot="1" x14ac:dyDescent="0.35">
      <c r="A373" s="123">
        <v>358</v>
      </c>
      <c r="B373" s="124" t="s">
        <v>1090</v>
      </c>
      <c r="C373" s="123">
        <v>1</v>
      </c>
      <c r="D373" s="123" t="s">
        <v>949</v>
      </c>
      <c r="E373" s="125">
        <v>3815868</v>
      </c>
      <c r="F373" s="126">
        <v>2594790.2400000002</v>
      </c>
      <c r="G373" s="119" t="e">
        <f>+VLOOKUP(B373,PRESUPUESTO!$A$1:$N$626,12,FALSE)</f>
        <v>#N/A</v>
      </c>
    </row>
    <row r="374" spans="1:7" ht="15.6" thickTop="1" thickBot="1" x14ac:dyDescent="0.35">
      <c r="A374" s="123">
        <v>359</v>
      </c>
      <c r="B374" s="124" t="s">
        <v>211</v>
      </c>
      <c r="C374" s="123">
        <v>1</v>
      </c>
      <c r="D374" s="123" t="s">
        <v>949</v>
      </c>
      <c r="E374" s="125">
        <v>1570418</v>
      </c>
      <c r="F374" s="126">
        <v>1067884.24</v>
      </c>
      <c r="G374" s="119">
        <f>+VLOOKUP(B374,PRESUPUESTO!$A$1:$N$626,12,FALSE)</f>
        <v>12577500</v>
      </c>
    </row>
    <row r="375" spans="1:7" ht="15.6" hidden="1" thickTop="1" thickBot="1" x14ac:dyDescent="0.35">
      <c r="A375" s="123">
        <v>360</v>
      </c>
      <c r="B375" s="124" t="s">
        <v>1121</v>
      </c>
      <c r="C375" s="123">
        <v>1</v>
      </c>
      <c r="D375" s="123" t="s">
        <v>949</v>
      </c>
      <c r="E375" s="125">
        <v>2463150</v>
      </c>
      <c r="F375" s="126">
        <v>1674942</v>
      </c>
      <c r="G375" s="119" t="e">
        <f>+VLOOKUP(B375,PRESUPUESTO!$A$1:$N$626,12,FALSE)</f>
        <v>#N/A</v>
      </c>
    </row>
    <row r="376" spans="1:7" ht="15.6" hidden="1" thickTop="1" thickBot="1" x14ac:dyDescent="0.35">
      <c r="A376" s="123">
        <v>361</v>
      </c>
      <c r="B376" s="124" t="s">
        <v>1087</v>
      </c>
      <c r="C376" s="123">
        <v>1</v>
      </c>
      <c r="D376" s="123" t="s">
        <v>359</v>
      </c>
      <c r="E376" s="125">
        <v>5291320</v>
      </c>
      <c r="F376" s="126">
        <v>3598097.5999999996</v>
      </c>
      <c r="G376" s="119" t="e">
        <f>+VLOOKUP(B376,PRESUPUESTO!$A$1:$N$626,12,FALSE)</f>
        <v>#N/A</v>
      </c>
    </row>
    <row r="377" spans="1:7" ht="15.6" hidden="1" thickTop="1" thickBot="1" x14ac:dyDescent="0.35">
      <c r="A377" s="123">
        <v>362</v>
      </c>
      <c r="B377" s="124" t="s">
        <v>1046</v>
      </c>
      <c r="C377" s="123">
        <v>1</v>
      </c>
      <c r="D377" s="123" t="s">
        <v>359</v>
      </c>
      <c r="E377" s="125">
        <v>2756720</v>
      </c>
      <c r="F377" s="126">
        <v>1874569.6</v>
      </c>
      <c r="G377" s="119" t="e">
        <f>+VLOOKUP(B377,PRESUPUESTO!$A$1:$N$626,12,FALSE)</f>
        <v>#N/A</v>
      </c>
    </row>
    <row r="378" spans="1:7" ht="15.6" hidden="1" thickTop="1" thickBot="1" x14ac:dyDescent="0.35">
      <c r="A378" s="123">
        <v>363</v>
      </c>
      <c r="B378" s="124" t="s">
        <v>1113</v>
      </c>
      <c r="C378" s="123">
        <v>1</v>
      </c>
      <c r="D378" s="123" t="s">
        <v>949</v>
      </c>
      <c r="E378" s="125">
        <v>615622</v>
      </c>
      <c r="F378" s="126">
        <v>418622.95999999996</v>
      </c>
      <c r="G378" s="119" t="e">
        <f>+VLOOKUP(B378,PRESUPUESTO!$A$1:$N$626,12,FALSE)</f>
        <v>#N/A</v>
      </c>
    </row>
    <row r="379" spans="1:7" ht="15.6" hidden="1" thickTop="1" thickBot="1" x14ac:dyDescent="0.35">
      <c r="A379" s="123">
        <v>364</v>
      </c>
      <c r="B379" s="124" t="s">
        <v>1114</v>
      </c>
      <c r="C379" s="123">
        <v>1</v>
      </c>
      <c r="D379" s="123" t="s">
        <v>949</v>
      </c>
      <c r="E379" s="125">
        <v>334375</v>
      </c>
      <c r="F379" s="126">
        <v>227375</v>
      </c>
      <c r="G379" s="119" t="e">
        <f>+VLOOKUP(B379,PRESUPUESTO!$A$1:$N$626,12,FALSE)</f>
        <v>#N/A</v>
      </c>
    </row>
    <row r="380" spans="1:7" ht="15.6" hidden="1" thickTop="1" thickBot="1" x14ac:dyDescent="0.35">
      <c r="A380" s="123">
        <v>365</v>
      </c>
      <c r="B380" s="124" t="s">
        <v>1097</v>
      </c>
      <c r="C380" s="123">
        <v>1</v>
      </c>
      <c r="D380" s="123" t="s">
        <v>949</v>
      </c>
      <c r="E380" s="125">
        <v>332898</v>
      </c>
      <c r="F380" s="126">
        <v>226370.64</v>
      </c>
      <c r="G380" s="119" t="e">
        <f>+VLOOKUP(B380,PRESUPUESTO!$A$1:$N$626,12,FALSE)</f>
        <v>#N/A</v>
      </c>
    </row>
    <row r="381" spans="1:7" ht="15.6" hidden="1" thickTop="1" thickBot="1" x14ac:dyDescent="0.35">
      <c r="A381" s="123">
        <v>366</v>
      </c>
      <c r="B381" s="124" t="s">
        <v>1098</v>
      </c>
      <c r="C381" s="123">
        <v>1</v>
      </c>
      <c r="D381" s="123" t="s">
        <v>949</v>
      </c>
      <c r="E381" s="125">
        <v>340730</v>
      </c>
      <c r="F381" s="126">
        <v>231696.4</v>
      </c>
      <c r="G381" s="119" t="e">
        <f>+VLOOKUP(B381,PRESUPUESTO!$A$1:$N$626,12,FALSE)</f>
        <v>#N/A</v>
      </c>
    </row>
    <row r="382" spans="1:7" ht="15.6" thickTop="1" thickBot="1" x14ac:dyDescent="0.35">
      <c r="A382" s="123">
        <v>367</v>
      </c>
      <c r="B382" s="124" t="s">
        <v>178</v>
      </c>
      <c r="C382" s="123">
        <v>1</v>
      </c>
      <c r="D382" s="123" t="s">
        <v>949</v>
      </c>
      <c r="E382" s="125">
        <v>384250</v>
      </c>
      <c r="F382" s="126">
        <v>261290</v>
      </c>
      <c r="G382" s="119">
        <f>+VLOOKUP(B382,PRESUPUESTO!$A$1:$N$626,12,FALSE)</f>
        <v>371000</v>
      </c>
    </row>
    <row r="383" spans="1:7" ht="15.6" thickTop="1" thickBot="1" x14ac:dyDescent="0.35">
      <c r="A383" s="123">
        <v>368</v>
      </c>
      <c r="B383" s="124" t="s">
        <v>177</v>
      </c>
      <c r="C383" s="123">
        <v>1</v>
      </c>
      <c r="D383" s="123" t="s">
        <v>949</v>
      </c>
      <c r="E383" s="125">
        <v>390415</v>
      </c>
      <c r="F383" s="126">
        <v>265482.2</v>
      </c>
      <c r="G383" s="119">
        <f>+VLOOKUP(B383,PRESUPUESTO!$A$1:$N$626,12,FALSE)</f>
        <v>439000</v>
      </c>
    </row>
    <row r="384" spans="1:7" ht="15.6" hidden="1" thickTop="1" thickBot="1" x14ac:dyDescent="0.35">
      <c r="A384" s="123">
        <v>369</v>
      </c>
      <c r="B384" s="124" t="s">
        <v>399</v>
      </c>
      <c r="C384" s="123">
        <v>1</v>
      </c>
      <c r="D384" s="123" t="s">
        <v>949</v>
      </c>
      <c r="E384" s="125">
        <v>637230</v>
      </c>
      <c r="F384" s="126">
        <v>433316.4</v>
      </c>
      <c r="G384" s="119" t="e">
        <f>+VLOOKUP(B384,PRESUPUESTO!$A$1:$N$626,12,FALSE)</f>
        <v>#N/A</v>
      </c>
    </row>
    <row r="385" spans="1:7" ht="15.6" hidden="1" thickTop="1" thickBot="1" x14ac:dyDescent="0.35">
      <c r="A385" s="123">
        <v>370</v>
      </c>
      <c r="B385" s="124" t="s">
        <v>398</v>
      </c>
      <c r="C385" s="123">
        <v>1</v>
      </c>
      <c r="D385" s="123" t="s">
        <v>949</v>
      </c>
      <c r="E385" s="125">
        <v>750341</v>
      </c>
      <c r="F385" s="126">
        <v>510231.88</v>
      </c>
      <c r="G385" s="119" t="e">
        <f>+VLOOKUP(B385,PRESUPUESTO!$A$1:$N$626,12,FALSE)</f>
        <v>#N/A</v>
      </c>
    </row>
    <row r="386" spans="1:7" ht="15.6" hidden="1" thickTop="1" thickBot="1" x14ac:dyDescent="0.35">
      <c r="A386" s="123">
        <v>371</v>
      </c>
      <c r="B386" s="124" t="s">
        <v>1122</v>
      </c>
      <c r="C386" s="123">
        <v>1</v>
      </c>
      <c r="D386" s="123" t="s">
        <v>949</v>
      </c>
      <c r="E386" s="125">
        <v>318617</v>
      </c>
      <c r="F386" s="126">
        <v>216659.56</v>
      </c>
      <c r="G386" s="119" t="e">
        <f>+VLOOKUP(B386,PRESUPUESTO!$A$1:$N$626,12,FALSE)</f>
        <v>#N/A</v>
      </c>
    </row>
    <row r="387" spans="1:7" ht="15.6" hidden="1" thickTop="1" thickBot="1" x14ac:dyDescent="0.35">
      <c r="A387" s="123">
        <v>372</v>
      </c>
      <c r="B387" s="124" t="s">
        <v>506</v>
      </c>
      <c r="C387" s="123">
        <v>1</v>
      </c>
      <c r="D387" s="123" t="s">
        <v>949</v>
      </c>
      <c r="E387" s="125">
        <v>913858</v>
      </c>
      <c r="F387" s="126">
        <v>621423.43999999994</v>
      </c>
      <c r="G387" s="119" t="e">
        <f>+VLOOKUP(B387,PRESUPUESTO!$A$1:$N$626,12,FALSE)</f>
        <v>#N/A</v>
      </c>
    </row>
    <row r="388" spans="1:7" ht="15.6" hidden="1" thickTop="1" thickBot="1" x14ac:dyDescent="0.35">
      <c r="A388" s="123">
        <v>373</v>
      </c>
      <c r="B388" s="124" t="s">
        <v>1073</v>
      </c>
      <c r="C388" s="123">
        <v>1</v>
      </c>
      <c r="D388" s="123" t="s">
        <v>949</v>
      </c>
      <c r="E388" s="125">
        <v>9244128</v>
      </c>
      <c r="F388" s="126">
        <v>6286007.04</v>
      </c>
      <c r="G388" s="119" t="e">
        <f>+VLOOKUP(B388,PRESUPUESTO!$A$1:$N$626,12,FALSE)</f>
        <v>#N/A</v>
      </c>
    </row>
    <row r="389" spans="1:7" ht="15.6" hidden="1" thickTop="1" thickBot="1" x14ac:dyDescent="0.35">
      <c r="A389" s="123">
        <v>374</v>
      </c>
      <c r="B389" s="124" t="s">
        <v>801</v>
      </c>
      <c r="C389" s="123">
        <v>1</v>
      </c>
      <c r="D389" s="123" t="s">
        <v>949</v>
      </c>
      <c r="E389" s="125">
        <v>1027387</v>
      </c>
      <c r="F389" s="126">
        <v>698623.15999999992</v>
      </c>
      <c r="G389" s="119" t="e">
        <f>+VLOOKUP(B389,PRESUPUESTO!$A$1:$N$626,12,FALSE)</f>
        <v>#N/A</v>
      </c>
    </row>
    <row r="390" spans="1:7" ht="15.6" hidden="1" thickTop="1" thickBot="1" x14ac:dyDescent="0.35">
      <c r="A390" s="123">
        <v>375</v>
      </c>
      <c r="B390" s="124" t="s">
        <v>1069</v>
      </c>
      <c r="C390" s="123">
        <v>1</v>
      </c>
      <c r="D390" s="123" t="s">
        <v>949</v>
      </c>
      <c r="E390" s="125">
        <v>1184978</v>
      </c>
      <c r="F390" s="126">
        <v>805785.04</v>
      </c>
      <c r="G390" s="119" t="e">
        <f>+VLOOKUP(B390,PRESUPUESTO!$A$1:$N$626,12,FALSE)</f>
        <v>#N/A</v>
      </c>
    </row>
    <row r="391" spans="1:7" ht="15.6" hidden="1" thickTop="1" thickBot="1" x14ac:dyDescent="0.35">
      <c r="A391" s="123">
        <v>376</v>
      </c>
      <c r="B391" s="124" t="s">
        <v>1111</v>
      </c>
      <c r="C391" s="123">
        <v>1</v>
      </c>
      <c r="D391" s="123" t="s">
        <v>949</v>
      </c>
      <c r="E391" s="125">
        <v>1167473</v>
      </c>
      <c r="F391" s="126">
        <v>793881.64</v>
      </c>
      <c r="G391" s="119" t="e">
        <f>+VLOOKUP(B391,PRESUPUESTO!$A$1:$N$626,12,FALSE)</f>
        <v>#N/A</v>
      </c>
    </row>
    <row r="392" spans="1:7" ht="15.6" hidden="1" thickTop="1" thickBot="1" x14ac:dyDescent="0.35">
      <c r="A392" s="123">
        <v>377</v>
      </c>
      <c r="B392" s="124" t="s">
        <v>1071</v>
      </c>
      <c r="C392" s="123">
        <v>1</v>
      </c>
      <c r="D392" s="123" t="s">
        <v>949</v>
      </c>
      <c r="E392" s="125">
        <v>1071525</v>
      </c>
      <c r="F392" s="126">
        <v>728637</v>
      </c>
      <c r="G392" s="119" t="e">
        <f>+VLOOKUP(B392,PRESUPUESTO!$A$1:$N$626,12,FALSE)</f>
        <v>#N/A</v>
      </c>
    </row>
    <row r="393" spans="1:7" ht="30" hidden="1" thickTop="1" thickBot="1" x14ac:dyDescent="0.35">
      <c r="A393" s="123">
        <v>378</v>
      </c>
      <c r="B393" s="124" t="s">
        <v>1123</v>
      </c>
      <c r="C393" s="123">
        <v>1</v>
      </c>
      <c r="D393" s="123" t="s">
        <v>949</v>
      </c>
      <c r="E393" s="125">
        <v>616565</v>
      </c>
      <c r="F393" s="126">
        <v>419264.19999999995</v>
      </c>
      <c r="G393" s="119" t="e">
        <f>+VLOOKUP(B393,PRESUPUESTO!$A$1:$N$626,12,FALSE)</f>
        <v>#N/A</v>
      </c>
    </row>
    <row r="394" spans="1:7" ht="15.6" hidden="1" thickTop="1" thickBot="1" x14ac:dyDescent="0.35">
      <c r="A394" s="123">
        <v>379</v>
      </c>
      <c r="B394" s="124" t="s">
        <v>1124</v>
      </c>
      <c r="C394" s="123">
        <v>1</v>
      </c>
      <c r="D394" s="123" t="s">
        <v>949</v>
      </c>
      <c r="E394" s="125">
        <v>632410</v>
      </c>
      <c r="F394" s="126">
        <v>430038.8</v>
      </c>
      <c r="G394" s="119" t="e">
        <f>+VLOOKUP(B394,PRESUPUESTO!$A$1:$N$626,12,FALSE)</f>
        <v>#N/A</v>
      </c>
    </row>
    <row r="395" spans="1:7" ht="15.6" hidden="1" thickTop="1" thickBot="1" x14ac:dyDescent="0.35">
      <c r="A395" s="123">
        <v>380</v>
      </c>
      <c r="B395" s="124" t="s">
        <v>1099</v>
      </c>
      <c r="C395" s="123">
        <v>1</v>
      </c>
      <c r="D395" s="123" t="s">
        <v>949</v>
      </c>
      <c r="E395" s="125">
        <v>1172244</v>
      </c>
      <c r="F395" s="126">
        <v>797125.91999999993</v>
      </c>
      <c r="G395" s="119" t="e">
        <f>+VLOOKUP(B395,PRESUPUESTO!$A$1:$N$626,12,FALSE)</f>
        <v>#N/A</v>
      </c>
    </row>
    <row r="396" spans="1:7" ht="15.6" hidden="1" thickTop="1" thickBot="1" x14ac:dyDescent="0.35">
      <c r="A396" s="123">
        <v>381</v>
      </c>
      <c r="B396" s="124" t="s">
        <v>1076</v>
      </c>
      <c r="C396" s="123">
        <v>1</v>
      </c>
      <c r="D396" s="123" t="s">
        <v>949</v>
      </c>
      <c r="E396" s="125">
        <v>1125653</v>
      </c>
      <c r="F396" s="126">
        <v>765444.04</v>
      </c>
      <c r="G396" s="119" t="e">
        <f>+VLOOKUP(B396,PRESUPUESTO!$A$1:$N$626,12,FALSE)</f>
        <v>#N/A</v>
      </c>
    </row>
    <row r="397" spans="1:7" ht="15.6" hidden="1" thickTop="1" thickBot="1" x14ac:dyDescent="0.35">
      <c r="A397" s="209" t="s">
        <v>1125</v>
      </c>
      <c r="B397" s="209"/>
      <c r="C397" s="209"/>
      <c r="D397" s="209"/>
      <c r="E397" s="125"/>
      <c r="F397" s="126"/>
      <c r="G397" s="119" t="e">
        <f>+VLOOKUP(B397,PRESUPUESTO!$A$1:$N$626,12,FALSE)</f>
        <v>#N/A</v>
      </c>
    </row>
    <row r="398" spans="1:7" ht="15.6" hidden="1" thickTop="1" thickBot="1" x14ac:dyDescent="0.35">
      <c r="A398" s="123">
        <v>382</v>
      </c>
      <c r="B398" s="124" t="s">
        <v>411</v>
      </c>
      <c r="C398" s="123">
        <v>1</v>
      </c>
      <c r="D398" s="123" t="s">
        <v>949</v>
      </c>
      <c r="E398" s="125">
        <v>2408831</v>
      </c>
      <c r="F398" s="126">
        <v>1638005.08</v>
      </c>
      <c r="G398" s="119" t="e">
        <f>+VLOOKUP(B398,PRESUPUESTO!$A$1:$N$626,12,FALSE)</f>
        <v>#N/A</v>
      </c>
    </row>
    <row r="399" spans="1:7" ht="15.6" hidden="1" thickTop="1" thickBot="1" x14ac:dyDescent="0.35">
      <c r="A399" s="123">
        <v>383</v>
      </c>
      <c r="B399" s="124" t="s">
        <v>1104</v>
      </c>
      <c r="C399" s="123">
        <v>1</v>
      </c>
      <c r="D399" s="123" t="s">
        <v>949</v>
      </c>
      <c r="E399" s="125">
        <v>914008</v>
      </c>
      <c r="F399" s="126">
        <v>621525.43999999994</v>
      </c>
      <c r="G399" s="119" t="e">
        <f>+VLOOKUP(B399,PRESUPUESTO!$A$1:$N$626,12,FALSE)</f>
        <v>#N/A</v>
      </c>
    </row>
    <row r="400" spans="1:7" ht="15.6" hidden="1" thickTop="1" thickBot="1" x14ac:dyDescent="0.35">
      <c r="A400" s="123">
        <v>384</v>
      </c>
      <c r="B400" s="124" t="s">
        <v>1086</v>
      </c>
      <c r="C400" s="123">
        <v>1</v>
      </c>
      <c r="D400" s="123" t="s">
        <v>949</v>
      </c>
      <c r="E400" s="125">
        <v>616302</v>
      </c>
      <c r="F400" s="126">
        <v>419085.36</v>
      </c>
      <c r="G400" s="119" t="e">
        <f>+VLOOKUP(B400,PRESUPUESTO!$A$1:$N$626,12,FALSE)</f>
        <v>#N/A</v>
      </c>
    </row>
    <row r="401" spans="1:7" ht="15.6" hidden="1" thickTop="1" thickBot="1" x14ac:dyDescent="0.35">
      <c r="A401" s="123">
        <v>385</v>
      </c>
      <c r="B401" s="124" t="s">
        <v>1060</v>
      </c>
      <c r="C401" s="123">
        <v>1</v>
      </c>
      <c r="D401" s="123" t="s">
        <v>949</v>
      </c>
      <c r="E401" s="125">
        <v>642567</v>
      </c>
      <c r="F401" s="126">
        <v>436945.56</v>
      </c>
      <c r="G401" s="119" t="e">
        <f>+VLOOKUP(B401,PRESUPUESTO!$A$1:$N$626,12,FALSE)</f>
        <v>#N/A</v>
      </c>
    </row>
    <row r="402" spans="1:7" ht="15.6" hidden="1" thickTop="1" thickBot="1" x14ac:dyDescent="0.35">
      <c r="A402" s="123">
        <v>386</v>
      </c>
      <c r="B402" s="124" t="s">
        <v>1080</v>
      </c>
      <c r="C402" s="123">
        <v>1</v>
      </c>
      <c r="D402" s="123" t="s">
        <v>949</v>
      </c>
      <c r="E402" s="125">
        <v>328857</v>
      </c>
      <c r="F402" s="126">
        <v>223622.76</v>
      </c>
      <c r="G402" s="119" t="e">
        <f>+VLOOKUP(B402,PRESUPUESTO!$A$1:$N$626,12,FALSE)</f>
        <v>#N/A</v>
      </c>
    </row>
    <row r="403" spans="1:7" ht="15.6" hidden="1" thickTop="1" thickBot="1" x14ac:dyDescent="0.35">
      <c r="A403" s="123">
        <v>387</v>
      </c>
      <c r="B403" s="124" t="s">
        <v>1081</v>
      </c>
      <c r="C403" s="123">
        <v>1</v>
      </c>
      <c r="D403" s="123" t="s">
        <v>949</v>
      </c>
      <c r="E403" s="125">
        <v>316762</v>
      </c>
      <c r="F403" s="126">
        <v>215398.16</v>
      </c>
      <c r="G403" s="119" t="e">
        <f>+VLOOKUP(B403,PRESUPUESTO!$A$1:$N$626,12,FALSE)</f>
        <v>#N/A</v>
      </c>
    </row>
    <row r="404" spans="1:7" ht="15.6" hidden="1" thickTop="1" thickBot="1" x14ac:dyDescent="0.35">
      <c r="A404" s="123">
        <v>388</v>
      </c>
      <c r="B404" s="124" t="s">
        <v>380</v>
      </c>
      <c r="C404" s="123">
        <v>1</v>
      </c>
      <c r="D404" s="123" t="s">
        <v>949</v>
      </c>
      <c r="E404" s="125">
        <v>1156443</v>
      </c>
      <c r="F404" s="126">
        <v>786381.24</v>
      </c>
      <c r="G404" s="119" t="e">
        <f>+VLOOKUP(B404,PRESUPUESTO!$A$1:$N$626,12,FALSE)</f>
        <v>#N/A</v>
      </c>
    </row>
    <row r="405" spans="1:7" ht="15.6" hidden="1" thickTop="1" thickBot="1" x14ac:dyDescent="0.35">
      <c r="A405" s="123">
        <v>389</v>
      </c>
      <c r="B405" s="124" t="s">
        <v>381</v>
      </c>
      <c r="C405" s="123">
        <v>1</v>
      </c>
      <c r="D405" s="123" t="s">
        <v>949</v>
      </c>
      <c r="E405" s="125">
        <v>659008</v>
      </c>
      <c r="F405" s="126">
        <v>448125.44</v>
      </c>
      <c r="G405" s="119" t="e">
        <f>+VLOOKUP(B405,PRESUPUESTO!$A$1:$N$626,12,FALSE)</f>
        <v>#N/A</v>
      </c>
    </row>
    <row r="406" spans="1:7" ht="15.6" hidden="1" thickTop="1" thickBot="1" x14ac:dyDescent="0.35">
      <c r="A406" s="123">
        <v>390</v>
      </c>
      <c r="B406" s="124" t="s">
        <v>1095</v>
      </c>
      <c r="C406" s="123">
        <v>1</v>
      </c>
      <c r="D406" s="123" t="s">
        <v>949</v>
      </c>
      <c r="E406" s="125">
        <v>1099753</v>
      </c>
      <c r="F406" s="126">
        <v>747832.04</v>
      </c>
      <c r="G406" s="119" t="e">
        <f>+VLOOKUP(B406,PRESUPUESTO!$A$1:$N$626,12,FALSE)</f>
        <v>#N/A</v>
      </c>
    </row>
    <row r="407" spans="1:7" ht="15.6" hidden="1" thickTop="1" thickBot="1" x14ac:dyDescent="0.35">
      <c r="A407" s="123">
        <v>391</v>
      </c>
      <c r="B407" s="124" t="s">
        <v>1096</v>
      </c>
      <c r="C407" s="123">
        <v>1</v>
      </c>
      <c r="D407" s="123" t="s">
        <v>949</v>
      </c>
      <c r="E407" s="125">
        <v>1715773</v>
      </c>
      <c r="F407" s="126">
        <v>1166725.6400000001</v>
      </c>
      <c r="G407" s="119" t="e">
        <f>+VLOOKUP(B407,PRESUPUESTO!$A$1:$N$626,12,FALSE)</f>
        <v>#N/A</v>
      </c>
    </row>
    <row r="408" spans="1:7" ht="15.6" hidden="1" thickTop="1" thickBot="1" x14ac:dyDescent="0.35">
      <c r="A408" s="123">
        <v>392</v>
      </c>
      <c r="B408" s="124" t="s">
        <v>1075</v>
      </c>
      <c r="C408" s="123">
        <v>1</v>
      </c>
      <c r="D408" s="123" t="s">
        <v>949</v>
      </c>
      <c r="E408" s="125">
        <v>1817410</v>
      </c>
      <c r="F408" s="126">
        <v>1235838.7999999998</v>
      </c>
      <c r="G408" s="119" t="e">
        <f>+VLOOKUP(B408,PRESUPUESTO!$A$1:$N$626,12,FALSE)</f>
        <v>#N/A</v>
      </c>
    </row>
    <row r="409" spans="1:7" ht="15.6" hidden="1" thickTop="1" thickBot="1" x14ac:dyDescent="0.35">
      <c r="A409" s="123">
        <v>393</v>
      </c>
      <c r="B409" s="124" t="s">
        <v>1090</v>
      </c>
      <c r="C409" s="123">
        <v>1</v>
      </c>
      <c r="D409" s="123" t="s">
        <v>949</v>
      </c>
      <c r="E409" s="125">
        <v>5139470</v>
      </c>
      <c r="F409" s="126">
        <v>3494839.5999999996</v>
      </c>
      <c r="G409" s="119" t="e">
        <f>+VLOOKUP(B409,PRESUPUESTO!$A$1:$N$626,12,FALSE)</f>
        <v>#N/A</v>
      </c>
    </row>
    <row r="410" spans="1:7" ht="15.6" hidden="1" thickTop="1" thickBot="1" x14ac:dyDescent="0.35">
      <c r="A410" s="123">
        <v>394</v>
      </c>
      <c r="B410" s="124" t="s">
        <v>1121</v>
      </c>
      <c r="C410" s="123">
        <v>1</v>
      </c>
      <c r="D410" s="123" t="s">
        <v>949</v>
      </c>
      <c r="E410" s="125">
        <v>6354354</v>
      </c>
      <c r="F410" s="126">
        <v>4320960.72</v>
      </c>
      <c r="G410" s="119" t="e">
        <f>+VLOOKUP(B410,PRESUPUESTO!$A$1:$N$626,12,FALSE)</f>
        <v>#N/A</v>
      </c>
    </row>
    <row r="411" spans="1:7" ht="15.6" hidden="1" thickTop="1" thickBot="1" x14ac:dyDescent="0.35">
      <c r="A411" s="123">
        <v>395</v>
      </c>
      <c r="B411" s="124" t="s">
        <v>1087</v>
      </c>
      <c r="C411" s="123">
        <v>1</v>
      </c>
      <c r="D411" s="123" t="s">
        <v>359</v>
      </c>
      <c r="E411" s="125">
        <v>3930655</v>
      </c>
      <c r="F411" s="126">
        <v>2672845.4</v>
      </c>
      <c r="G411" s="119" t="e">
        <f>+VLOOKUP(B411,PRESUPUESTO!$A$1:$N$626,12,FALSE)</f>
        <v>#N/A</v>
      </c>
    </row>
    <row r="412" spans="1:7" ht="15.6" hidden="1" thickTop="1" thickBot="1" x14ac:dyDescent="0.35">
      <c r="A412" s="123">
        <v>396</v>
      </c>
      <c r="B412" s="124" t="s">
        <v>1126</v>
      </c>
      <c r="C412" s="123">
        <v>1</v>
      </c>
      <c r="D412" s="123" t="s">
        <v>359</v>
      </c>
      <c r="E412" s="125">
        <v>2614787</v>
      </c>
      <c r="F412" s="126">
        <v>1778055.1600000001</v>
      </c>
      <c r="G412" s="119" t="e">
        <f>+VLOOKUP(B412,PRESUPUESTO!$A$1:$N$626,12,FALSE)</f>
        <v>#N/A</v>
      </c>
    </row>
    <row r="413" spans="1:7" ht="15.6" hidden="1" thickTop="1" thickBot="1" x14ac:dyDescent="0.35">
      <c r="A413" s="123">
        <v>397</v>
      </c>
      <c r="B413" s="124" t="s">
        <v>1113</v>
      </c>
      <c r="C413" s="123">
        <v>1</v>
      </c>
      <c r="D413" s="123" t="s">
        <v>949</v>
      </c>
      <c r="E413" s="125">
        <v>1148184</v>
      </c>
      <c r="F413" s="126">
        <v>780765.12</v>
      </c>
      <c r="G413" s="119" t="e">
        <f>+VLOOKUP(B413,PRESUPUESTO!$A$1:$N$626,12,FALSE)</f>
        <v>#N/A</v>
      </c>
    </row>
    <row r="414" spans="1:7" ht="15.6" hidden="1" thickTop="1" thickBot="1" x14ac:dyDescent="0.35">
      <c r="A414" s="123">
        <v>398</v>
      </c>
      <c r="B414" s="124" t="s">
        <v>1114</v>
      </c>
      <c r="C414" s="123">
        <v>1</v>
      </c>
      <c r="D414" s="123" t="s">
        <v>949</v>
      </c>
      <c r="E414" s="125">
        <v>369259</v>
      </c>
      <c r="F414" s="126">
        <v>251096.12</v>
      </c>
      <c r="G414" s="119" t="e">
        <f>+VLOOKUP(B414,PRESUPUESTO!$A$1:$N$626,12,FALSE)</f>
        <v>#N/A</v>
      </c>
    </row>
    <row r="415" spans="1:7" ht="15.6" hidden="1" thickTop="1" thickBot="1" x14ac:dyDescent="0.35">
      <c r="A415" s="123">
        <v>399</v>
      </c>
      <c r="B415" s="124" t="s">
        <v>1097</v>
      </c>
      <c r="C415" s="123">
        <v>1</v>
      </c>
      <c r="D415" s="123" t="s">
        <v>949</v>
      </c>
      <c r="E415" s="125">
        <v>388839</v>
      </c>
      <c r="F415" s="126">
        <v>264410.52</v>
      </c>
      <c r="G415" s="119" t="e">
        <f>+VLOOKUP(B415,PRESUPUESTO!$A$1:$N$626,12,FALSE)</f>
        <v>#N/A</v>
      </c>
    </row>
    <row r="416" spans="1:7" ht="15.6" hidden="1" thickTop="1" thickBot="1" x14ac:dyDescent="0.35">
      <c r="A416" s="123">
        <v>400</v>
      </c>
      <c r="B416" s="124" t="s">
        <v>1098</v>
      </c>
      <c r="C416" s="123">
        <v>1</v>
      </c>
      <c r="D416" s="123" t="s">
        <v>949</v>
      </c>
      <c r="E416" s="125">
        <v>370291</v>
      </c>
      <c r="F416" s="126">
        <v>251797.88</v>
      </c>
      <c r="G416" s="119" t="e">
        <f>+VLOOKUP(B416,PRESUPUESTO!$A$1:$N$626,12,FALSE)</f>
        <v>#N/A</v>
      </c>
    </row>
    <row r="417" spans="1:7" ht="15.6" thickTop="1" thickBot="1" x14ac:dyDescent="0.35">
      <c r="A417" s="123">
        <v>401</v>
      </c>
      <c r="B417" s="124" t="s">
        <v>178</v>
      </c>
      <c r="C417" s="123">
        <v>1</v>
      </c>
      <c r="D417" s="123" t="s">
        <v>949</v>
      </c>
      <c r="E417" s="125">
        <v>397077</v>
      </c>
      <c r="F417" s="126">
        <v>270012.36</v>
      </c>
      <c r="G417" s="119">
        <f>+VLOOKUP(B417,PRESUPUESTO!$A$1:$N$626,12,FALSE)</f>
        <v>371000</v>
      </c>
    </row>
    <row r="418" spans="1:7" ht="15.6" thickTop="1" thickBot="1" x14ac:dyDescent="0.35">
      <c r="A418" s="123">
        <v>402</v>
      </c>
      <c r="B418" s="124" t="s">
        <v>177</v>
      </c>
      <c r="C418" s="123">
        <v>1</v>
      </c>
      <c r="D418" s="123" t="s">
        <v>949</v>
      </c>
      <c r="E418" s="125">
        <v>398758</v>
      </c>
      <c r="F418" s="126">
        <v>271155.44</v>
      </c>
      <c r="G418" s="119">
        <f>+VLOOKUP(B418,PRESUPUESTO!$A$1:$N$626,12,FALSE)</f>
        <v>439000</v>
      </c>
    </row>
    <row r="419" spans="1:7" ht="15.6" hidden="1" thickTop="1" thickBot="1" x14ac:dyDescent="0.35">
      <c r="A419" s="123">
        <v>403</v>
      </c>
      <c r="B419" s="124" t="s">
        <v>399</v>
      </c>
      <c r="C419" s="123">
        <v>1</v>
      </c>
      <c r="D419" s="123" t="s">
        <v>949</v>
      </c>
      <c r="E419" s="125">
        <v>339555</v>
      </c>
      <c r="F419" s="126">
        <v>230897.4</v>
      </c>
      <c r="G419" s="119" t="e">
        <f>+VLOOKUP(B419,PRESUPUESTO!$A$1:$N$626,12,FALSE)</f>
        <v>#N/A</v>
      </c>
    </row>
    <row r="420" spans="1:7" ht="15.6" hidden="1" thickTop="1" thickBot="1" x14ac:dyDescent="0.35">
      <c r="A420" s="123">
        <v>404</v>
      </c>
      <c r="B420" s="124" t="s">
        <v>398</v>
      </c>
      <c r="C420" s="123">
        <v>1</v>
      </c>
      <c r="D420" s="123" t="s">
        <v>949</v>
      </c>
      <c r="E420" s="125">
        <v>378832</v>
      </c>
      <c r="F420" s="126">
        <v>257605.76000000001</v>
      </c>
      <c r="G420" s="119" t="e">
        <f>+VLOOKUP(B420,PRESUPUESTO!$A$1:$N$626,12,FALSE)</f>
        <v>#N/A</v>
      </c>
    </row>
    <row r="421" spans="1:7" ht="15.6" hidden="1" thickTop="1" thickBot="1" x14ac:dyDescent="0.35">
      <c r="A421" s="123">
        <v>405</v>
      </c>
      <c r="B421" s="124" t="s">
        <v>1127</v>
      </c>
      <c r="C421" s="123">
        <v>1</v>
      </c>
      <c r="D421" s="123" t="s">
        <v>949</v>
      </c>
      <c r="E421" s="125">
        <v>456119</v>
      </c>
      <c r="F421" s="126">
        <v>310160.92</v>
      </c>
      <c r="G421" s="119" t="e">
        <f>+VLOOKUP(B421,PRESUPUESTO!$A$1:$N$626,12,FALSE)</f>
        <v>#N/A</v>
      </c>
    </row>
    <row r="422" spans="1:7" ht="15.6" hidden="1" thickTop="1" thickBot="1" x14ac:dyDescent="0.35">
      <c r="A422" s="123">
        <v>406</v>
      </c>
      <c r="B422" s="124" t="s">
        <v>506</v>
      </c>
      <c r="C422" s="123">
        <v>1</v>
      </c>
      <c r="D422" s="123" t="s">
        <v>949</v>
      </c>
      <c r="E422" s="125">
        <v>336282</v>
      </c>
      <c r="F422" s="126">
        <v>228671.76</v>
      </c>
      <c r="G422" s="119" t="e">
        <f>+VLOOKUP(B422,PRESUPUESTO!$A$1:$N$626,12,FALSE)</f>
        <v>#N/A</v>
      </c>
    </row>
    <row r="423" spans="1:7" ht="15.6" hidden="1" thickTop="1" thickBot="1" x14ac:dyDescent="0.35">
      <c r="A423" s="123">
        <v>407</v>
      </c>
      <c r="B423" s="124" t="s">
        <v>801</v>
      </c>
      <c r="C423" s="123">
        <v>1</v>
      </c>
      <c r="D423" s="123" t="s">
        <v>949</v>
      </c>
      <c r="E423" s="125">
        <v>1088734</v>
      </c>
      <c r="F423" s="126">
        <v>740339.12</v>
      </c>
      <c r="G423" s="119" t="e">
        <f>+VLOOKUP(B423,PRESUPUESTO!$A$1:$N$626,12,FALSE)</f>
        <v>#N/A</v>
      </c>
    </row>
    <row r="424" spans="1:7" ht="15.6" hidden="1" thickTop="1" thickBot="1" x14ac:dyDescent="0.35">
      <c r="A424" s="123">
        <v>408</v>
      </c>
      <c r="B424" s="124" t="s">
        <v>1069</v>
      </c>
      <c r="C424" s="123">
        <v>1</v>
      </c>
      <c r="D424" s="123" t="s">
        <v>949</v>
      </c>
      <c r="E424" s="125">
        <v>1053465</v>
      </c>
      <c r="F424" s="126">
        <v>716356.2</v>
      </c>
      <c r="G424" s="119" t="e">
        <f>+VLOOKUP(B424,PRESUPUESTO!$A$1:$N$626,12,FALSE)</f>
        <v>#N/A</v>
      </c>
    </row>
    <row r="425" spans="1:7" ht="15.6" hidden="1" thickTop="1" thickBot="1" x14ac:dyDescent="0.35">
      <c r="A425" s="123">
        <v>409</v>
      </c>
      <c r="B425" s="124" t="s">
        <v>1111</v>
      </c>
      <c r="C425" s="123">
        <v>1</v>
      </c>
      <c r="D425" s="123" t="s">
        <v>949</v>
      </c>
      <c r="E425" s="125">
        <v>2076700</v>
      </c>
      <c r="F425" s="126">
        <v>1412156</v>
      </c>
      <c r="G425" s="119" t="e">
        <f>+VLOOKUP(B425,PRESUPUESTO!$A$1:$N$626,12,FALSE)</f>
        <v>#N/A</v>
      </c>
    </row>
    <row r="426" spans="1:7" ht="15.6" hidden="1" thickTop="1" thickBot="1" x14ac:dyDescent="0.35">
      <c r="A426" s="123">
        <v>410</v>
      </c>
      <c r="B426" s="124" t="s">
        <v>1071</v>
      </c>
      <c r="C426" s="123">
        <v>1</v>
      </c>
      <c r="D426" s="123" t="s">
        <v>949</v>
      </c>
      <c r="E426" s="125">
        <v>108117</v>
      </c>
      <c r="F426" s="126">
        <v>73519.56</v>
      </c>
      <c r="G426" s="119" t="e">
        <f>+VLOOKUP(B426,PRESUPUESTO!$A$1:$N$626,12,FALSE)</f>
        <v>#N/A</v>
      </c>
    </row>
    <row r="427" spans="1:7" ht="15.6" hidden="1" thickTop="1" thickBot="1" x14ac:dyDescent="0.35">
      <c r="A427" s="209" t="s">
        <v>1128</v>
      </c>
      <c r="B427" s="209"/>
      <c r="C427" s="209"/>
      <c r="D427" s="209"/>
      <c r="E427" s="125"/>
      <c r="F427" s="126"/>
      <c r="G427" s="119" t="e">
        <f>+VLOOKUP(B427,PRESUPUESTO!$A$1:$N$626,12,FALSE)</f>
        <v>#N/A</v>
      </c>
    </row>
    <row r="428" spans="1:7" ht="15.6" hidden="1" thickTop="1" thickBot="1" x14ac:dyDescent="0.35">
      <c r="A428" s="123">
        <v>411</v>
      </c>
      <c r="B428" s="124" t="s">
        <v>1129</v>
      </c>
      <c r="C428" s="123">
        <v>1</v>
      </c>
      <c r="D428" s="123" t="s">
        <v>346</v>
      </c>
      <c r="E428" s="125">
        <v>54486</v>
      </c>
      <c r="F428" s="126">
        <v>37050.479999999996</v>
      </c>
      <c r="G428" s="119" t="e">
        <f>+VLOOKUP(B428,PRESUPUESTO!$A$1:$N$626,12,FALSE)</f>
        <v>#N/A</v>
      </c>
    </row>
    <row r="429" spans="1:7" ht="15.6" hidden="1" thickTop="1" thickBot="1" x14ac:dyDescent="0.35">
      <c r="A429" s="123">
        <v>412</v>
      </c>
      <c r="B429" s="124" t="s">
        <v>1130</v>
      </c>
      <c r="C429" s="123">
        <v>1</v>
      </c>
      <c r="D429" s="123" t="s">
        <v>346</v>
      </c>
      <c r="E429" s="125">
        <v>55968</v>
      </c>
      <c r="F429" s="126">
        <v>38058.239999999998</v>
      </c>
      <c r="G429" s="119" t="e">
        <f>+VLOOKUP(B429,PRESUPUESTO!$A$1:$N$626,12,FALSE)</f>
        <v>#N/A</v>
      </c>
    </row>
    <row r="430" spans="1:7" ht="15.6" hidden="1" thickTop="1" thickBot="1" x14ac:dyDescent="0.35">
      <c r="A430" s="123">
        <v>413</v>
      </c>
      <c r="B430" s="124" t="s">
        <v>1131</v>
      </c>
      <c r="C430" s="123">
        <v>1</v>
      </c>
      <c r="D430" s="123" t="s">
        <v>346</v>
      </c>
      <c r="E430" s="125">
        <v>70557</v>
      </c>
      <c r="F430" s="126">
        <v>47978.759999999995</v>
      </c>
      <c r="G430" s="119" t="e">
        <f>+VLOOKUP(B430,PRESUPUESTO!$A$1:$N$626,12,FALSE)</f>
        <v>#N/A</v>
      </c>
    </row>
    <row r="431" spans="1:7" ht="15.6" hidden="1" thickTop="1" thickBot="1" x14ac:dyDescent="0.35">
      <c r="A431" s="123">
        <v>414</v>
      </c>
      <c r="B431" s="124" t="s">
        <v>1132</v>
      </c>
      <c r="C431" s="123">
        <v>1</v>
      </c>
      <c r="D431" s="123" t="s">
        <v>949</v>
      </c>
      <c r="E431" s="125">
        <v>954704</v>
      </c>
      <c r="F431" s="126">
        <v>649198.72</v>
      </c>
      <c r="G431" s="119" t="e">
        <f>+VLOOKUP(B431,PRESUPUESTO!$A$1:$N$626,12,FALSE)</f>
        <v>#N/A</v>
      </c>
    </row>
    <row r="432" spans="1:7" ht="15.6" hidden="1" thickTop="1" thickBot="1" x14ac:dyDescent="0.35">
      <c r="A432" s="123">
        <v>415</v>
      </c>
      <c r="B432" s="124" t="s">
        <v>1133</v>
      </c>
      <c r="C432" s="123">
        <v>1</v>
      </c>
      <c r="D432" s="123" t="s">
        <v>346</v>
      </c>
      <c r="E432" s="125">
        <v>54524</v>
      </c>
      <c r="F432" s="126">
        <v>37076.32</v>
      </c>
      <c r="G432" s="119" t="e">
        <f>+VLOOKUP(B432,PRESUPUESTO!$A$1:$N$626,12,FALSE)</f>
        <v>#N/A</v>
      </c>
    </row>
    <row r="433" spans="1:7" ht="15.6" hidden="1" thickTop="1" thickBot="1" x14ac:dyDescent="0.35">
      <c r="A433" s="123">
        <v>416</v>
      </c>
      <c r="B433" s="124" t="s">
        <v>1134</v>
      </c>
      <c r="C433" s="123">
        <v>1</v>
      </c>
      <c r="D433" s="123" t="s">
        <v>346</v>
      </c>
      <c r="E433" s="125">
        <v>63803</v>
      </c>
      <c r="F433" s="126">
        <v>43386.04</v>
      </c>
      <c r="G433" s="119" t="e">
        <f>+VLOOKUP(B433,PRESUPUESTO!$A$1:$N$626,12,FALSE)</f>
        <v>#N/A</v>
      </c>
    </row>
    <row r="434" spans="1:7" ht="15.6" hidden="1" thickTop="1" thickBot="1" x14ac:dyDescent="0.35">
      <c r="A434" s="123">
        <v>417</v>
      </c>
      <c r="B434" s="124" t="s">
        <v>1135</v>
      </c>
      <c r="C434" s="123">
        <v>1</v>
      </c>
      <c r="D434" s="123" t="s">
        <v>985</v>
      </c>
      <c r="E434" s="125">
        <v>39030</v>
      </c>
      <c r="F434" s="126">
        <v>26540.400000000001</v>
      </c>
      <c r="G434" s="119" t="e">
        <f>+VLOOKUP(B434,PRESUPUESTO!$A$1:$N$626,12,FALSE)</f>
        <v>#N/A</v>
      </c>
    </row>
    <row r="435" spans="1:7" ht="15.6" hidden="1" thickTop="1" thickBot="1" x14ac:dyDescent="0.35">
      <c r="A435" s="123">
        <v>418</v>
      </c>
      <c r="B435" s="124" t="s">
        <v>1136</v>
      </c>
      <c r="C435" s="123">
        <v>1</v>
      </c>
      <c r="D435" s="123" t="s">
        <v>949</v>
      </c>
      <c r="E435" s="125">
        <v>226114</v>
      </c>
      <c r="F435" s="126">
        <v>153757.52000000002</v>
      </c>
      <c r="G435" s="119" t="e">
        <f>+VLOOKUP(B435,PRESUPUESTO!$A$1:$N$626,12,FALSE)</f>
        <v>#N/A</v>
      </c>
    </row>
    <row r="436" spans="1:7" ht="15.6" hidden="1" thickTop="1" thickBot="1" x14ac:dyDescent="0.35">
      <c r="A436" s="123">
        <v>419</v>
      </c>
      <c r="B436" s="124" t="s">
        <v>1137</v>
      </c>
      <c r="C436" s="123">
        <v>1</v>
      </c>
      <c r="D436" s="123" t="s">
        <v>346</v>
      </c>
      <c r="E436" s="125">
        <v>88054</v>
      </c>
      <c r="F436" s="126">
        <v>59876.72</v>
      </c>
      <c r="G436" s="119" t="e">
        <f>+VLOOKUP(B436,PRESUPUESTO!$A$1:$N$626,12,FALSE)</f>
        <v>#N/A</v>
      </c>
    </row>
    <row r="437" spans="1:7" ht="15.6" thickTop="1" thickBot="1" x14ac:dyDescent="0.35">
      <c r="A437" s="123">
        <v>420</v>
      </c>
      <c r="B437" s="124" t="s">
        <v>206</v>
      </c>
      <c r="C437" s="123">
        <v>1</v>
      </c>
      <c r="D437" s="123" t="s">
        <v>949</v>
      </c>
      <c r="E437" s="125">
        <v>170961</v>
      </c>
      <c r="F437" s="126">
        <v>116253.48</v>
      </c>
      <c r="G437" s="119">
        <f>+VLOOKUP(B437,PRESUPUESTO!$A$1:$N$626,12,FALSE)</f>
        <v>287000</v>
      </c>
    </row>
    <row r="438" spans="1:7" ht="15.6" hidden="1" thickTop="1" thickBot="1" x14ac:dyDescent="0.35">
      <c r="A438" s="123">
        <v>421</v>
      </c>
      <c r="B438" s="124" t="s">
        <v>631</v>
      </c>
      <c r="C438" s="123">
        <v>1</v>
      </c>
      <c r="D438" s="123" t="s">
        <v>949</v>
      </c>
      <c r="E438" s="125">
        <v>177512</v>
      </c>
      <c r="F438" s="126">
        <v>120708.16</v>
      </c>
      <c r="G438" s="119" t="e">
        <f>+VLOOKUP(B438,PRESUPUESTO!$A$1:$N$626,12,FALSE)</f>
        <v>#N/A</v>
      </c>
    </row>
    <row r="439" spans="1:7" ht="15.6" thickTop="1" thickBot="1" x14ac:dyDescent="0.35">
      <c r="A439" s="123">
        <v>422</v>
      </c>
      <c r="B439" s="124" t="s">
        <v>193</v>
      </c>
      <c r="C439" s="123">
        <v>1</v>
      </c>
      <c r="D439" s="123" t="s">
        <v>949</v>
      </c>
      <c r="E439" s="125">
        <v>209694</v>
      </c>
      <c r="F439" s="126">
        <v>142591.91999999998</v>
      </c>
      <c r="G439" s="119">
        <f>+VLOOKUP(B439,PRESUPUESTO!$A$1:$N$626,12,FALSE)</f>
        <v>730000</v>
      </c>
    </row>
    <row r="440" spans="1:7" ht="15.6" thickTop="1" thickBot="1" x14ac:dyDescent="0.35">
      <c r="A440" s="123">
        <v>423</v>
      </c>
      <c r="B440" s="124" t="s">
        <v>197</v>
      </c>
      <c r="C440" s="123">
        <v>1</v>
      </c>
      <c r="D440" s="123" t="s">
        <v>479</v>
      </c>
      <c r="E440" s="125">
        <v>89917</v>
      </c>
      <c r="F440" s="126">
        <v>61143.56</v>
      </c>
      <c r="G440" s="119">
        <f>+VLOOKUP(B440,PRESUPUESTO!$A$1:$N$626,12,FALSE)</f>
        <v>244000</v>
      </c>
    </row>
    <row r="441" spans="1:7" ht="15.6" hidden="1" thickTop="1" thickBot="1" x14ac:dyDescent="0.35">
      <c r="A441" s="123">
        <v>424</v>
      </c>
      <c r="B441" s="124" t="s">
        <v>1138</v>
      </c>
      <c r="C441" s="123">
        <v>1</v>
      </c>
      <c r="D441" s="123" t="s">
        <v>949</v>
      </c>
      <c r="E441" s="125">
        <v>226617</v>
      </c>
      <c r="F441" s="126">
        <v>154099.56</v>
      </c>
      <c r="G441" s="119" t="e">
        <f>+VLOOKUP(B441,PRESUPUESTO!$A$1:$N$626,12,FALSE)</f>
        <v>#N/A</v>
      </c>
    </row>
    <row r="442" spans="1:7" ht="15.6" hidden="1" thickTop="1" thickBot="1" x14ac:dyDescent="0.35">
      <c r="A442" s="123">
        <v>425</v>
      </c>
      <c r="B442" s="124" t="s">
        <v>1139</v>
      </c>
      <c r="C442" s="123">
        <v>1</v>
      </c>
      <c r="D442" s="123" t="s">
        <v>949</v>
      </c>
      <c r="E442" s="125">
        <v>255591</v>
      </c>
      <c r="F442" s="126">
        <v>173801.88</v>
      </c>
      <c r="G442" s="119" t="e">
        <f>+VLOOKUP(B442,PRESUPUESTO!$A$1:$N$626,12,FALSE)</f>
        <v>#N/A</v>
      </c>
    </row>
    <row r="443" spans="1:7" ht="15.6" hidden="1" thickTop="1" thickBot="1" x14ac:dyDescent="0.35">
      <c r="A443" s="123">
        <v>426</v>
      </c>
      <c r="B443" s="124" t="s">
        <v>1140</v>
      </c>
      <c r="C443" s="123">
        <v>1</v>
      </c>
      <c r="D443" s="123" t="s">
        <v>949</v>
      </c>
      <c r="E443" s="125">
        <v>349977</v>
      </c>
      <c r="F443" s="126">
        <v>237984.36</v>
      </c>
      <c r="G443" s="119" t="e">
        <f>+VLOOKUP(B443,PRESUPUESTO!$A$1:$N$626,12,FALSE)</f>
        <v>#N/A</v>
      </c>
    </row>
    <row r="444" spans="1:7" ht="15.6" hidden="1" thickTop="1" thickBot="1" x14ac:dyDescent="0.35">
      <c r="A444" s="123">
        <v>427</v>
      </c>
      <c r="B444" s="124" t="s">
        <v>1141</v>
      </c>
      <c r="C444" s="123">
        <v>1</v>
      </c>
      <c r="D444" s="123" t="s">
        <v>949</v>
      </c>
      <c r="E444" s="125">
        <v>532755</v>
      </c>
      <c r="F444" s="126">
        <v>362273.4</v>
      </c>
      <c r="G444" s="119" t="e">
        <f>+VLOOKUP(B444,PRESUPUESTO!$A$1:$N$626,12,FALSE)</f>
        <v>#N/A</v>
      </c>
    </row>
    <row r="445" spans="1:7" ht="15.6" hidden="1" thickTop="1" thickBot="1" x14ac:dyDescent="0.35">
      <c r="A445" s="123">
        <v>428</v>
      </c>
      <c r="B445" s="124" t="s">
        <v>1142</v>
      </c>
      <c r="C445" s="123">
        <v>1</v>
      </c>
      <c r="D445" s="123" t="s">
        <v>949</v>
      </c>
      <c r="E445" s="125">
        <v>604425</v>
      </c>
      <c r="F445" s="126">
        <v>411009</v>
      </c>
      <c r="G445" s="119" t="e">
        <f>+VLOOKUP(B445,PRESUPUESTO!$A$1:$N$626,12,FALSE)</f>
        <v>#N/A</v>
      </c>
    </row>
    <row r="446" spans="1:7" ht="15.6" hidden="1" thickTop="1" thickBot="1" x14ac:dyDescent="0.35">
      <c r="A446" s="123">
        <v>429</v>
      </c>
      <c r="B446" s="124" t="s">
        <v>1143</v>
      </c>
      <c r="C446" s="123">
        <v>1</v>
      </c>
      <c r="D446" s="123" t="s">
        <v>949</v>
      </c>
      <c r="E446" s="125">
        <v>764291</v>
      </c>
      <c r="F446" s="126">
        <v>519717.88</v>
      </c>
      <c r="G446" s="119" t="e">
        <f>+VLOOKUP(B446,PRESUPUESTO!$A$1:$N$626,12,FALSE)</f>
        <v>#N/A</v>
      </c>
    </row>
    <row r="447" spans="1:7" ht="15.6" hidden="1" thickTop="1" thickBot="1" x14ac:dyDescent="0.35">
      <c r="A447" s="123">
        <v>430</v>
      </c>
      <c r="B447" s="124" t="s">
        <v>1144</v>
      </c>
      <c r="C447" s="123">
        <v>1</v>
      </c>
      <c r="D447" s="123" t="s">
        <v>949</v>
      </c>
      <c r="E447" s="125">
        <v>648562</v>
      </c>
      <c r="F447" s="126">
        <v>441022.16000000003</v>
      </c>
      <c r="G447" s="119" t="e">
        <f>+VLOOKUP(B447,PRESUPUESTO!$A$1:$N$626,12,FALSE)</f>
        <v>#N/A</v>
      </c>
    </row>
    <row r="448" spans="1:7" ht="15.6" hidden="1" thickTop="1" thickBot="1" x14ac:dyDescent="0.35">
      <c r="A448" s="123">
        <v>431</v>
      </c>
      <c r="B448" s="124" t="s">
        <v>1145</v>
      </c>
      <c r="C448" s="123">
        <v>1</v>
      </c>
      <c r="D448" s="123" t="s">
        <v>949</v>
      </c>
      <c r="E448" s="125">
        <v>759813</v>
      </c>
      <c r="F448" s="126">
        <v>516672.83999999997</v>
      </c>
      <c r="G448" s="119" t="e">
        <f>+VLOOKUP(B448,PRESUPUESTO!$A$1:$N$626,12,FALSE)</f>
        <v>#N/A</v>
      </c>
    </row>
    <row r="449" spans="1:7" ht="15.6" hidden="1" thickTop="1" thickBot="1" x14ac:dyDescent="0.35">
      <c r="A449" s="123">
        <v>432</v>
      </c>
      <c r="B449" s="124" t="s">
        <v>1146</v>
      </c>
      <c r="C449" s="123">
        <v>1</v>
      </c>
      <c r="D449" s="123" t="s">
        <v>949</v>
      </c>
      <c r="E449" s="125">
        <v>463226</v>
      </c>
      <c r="F449" s="126">
        <v>314993.68</v>
      </c>
      <c r="G449" s="119" t="e">
        <f>+VLOOKUP(B449,PRESUPUESTO!$A$1:$N$626,12,FALSE)</f>
        <v>#N/A</v>
      </c>
    </row>
    <row r="450" spans="1:7" ht="15.6" hidden="1" thickTop="1" thickBot="1" x14ac:dyDescent="0.35">
      <c r="A450" s="123">
        <v>433</v>
      </c>
      <c r="B450" s="124" t="s">
        <v>1147</v>
      </c>
      <c r="C450" s="123">
        <v>1</v>
      </c>
      <c r="D450" s="123" t="s">
        <v>949</v>
      </c>
      <c r="E450" s="125">
        <v>586146</v>
      </c>
      <c r="F450" s="126">
        <v>398579.28</v>
      </c>
      <c r="G450" s="119" t="e">
        <f>+VLOOKUP(B450,PRESUPUESTO!$A$1:$N$626,12,FALSE)</f>
        <v>#N/A</v>
      </c>
    </row>
    <row r="451" spans="1:7" ht="15.6" hidden="1" thickTop="1" thickBot="1" x14ac:dyDescent="0.35">
      <c r="A451" s="123">
        <v>434</v>
      </c>
      <c r="B451" s="124" t="s">
        <v>1148</v>
      </c>
      <c r="C451" s="123">
        <v>1</v>
      </c>
      <c r="D451" s="123" t="s">
        <v>949</v>
      </c>
      <c r="E451" s="125">
        <v>184817</v>
      </c>
      <c r="F451" s="126">
        <v>125675.56</v>
      </c>
      <c r="G451" s="119" t="e">
        <f>+VLOOKUP(B451,PRESUPUESTO!$A$1:$N$626,12,FALSE)</f>
        <v>#N/A</v>
      </c>
    </row>
    <row r="452" spans="1:7" ht="15.6" hidden="1" thickTop="1" thickBot="1" x14ac:dyDescent="0.35">
      <c r="A452" s="123">
        <v>435</v>
      </c>
      <c r="B452" s="124" t="s">
        <v>1149</v>
      </c>
      <c r="C452" s="123">
        <v>1</v>
      </c>
      <c r="D452" s="123" t="s">
        <v>949</v>
      </c>
      <c r="E452" s="125">
        <v>655012</v>
      </c>
      <c r="F452" s="126">
        <v>445408.16000000003</v>
      </c>
      <c r="G452" s="119" t="e">
        <f>+VLOOKUP(B452,PRESUPUESTO!$A$1:$N$626,12,FALSE)</f>
        <v>#N/A</v>
      </c>
    </row>
    <row r="453" spans="1:7" ht="15.6" hidden="1" thickTop="1" thickBot="1" x14ac:dyDescent="0.35">
      <c r="A453" s="123">
        <v>436</v>
      </c>
      <c r="B453" s="124" t="s">
        <v>1150</v>
      </c>
      <c r="C453" s="123">
        <v>1</v>
      </c>
      <c r="D453" s="123" t="s">
        <v>949</v>
      </c>
      <c r="E453" s="125">
        <v>401816</v>
      </c>
      <c r="F453" s="126">
        <v>273234.88</v>
      </c>
      <c r="G453" s="119" t="e">
        <f>+VLOOKUP(B453,PRESUPUESTO!$A$1:$N$626,12,FALSE)</f>
        <v>#N/A</v>
      </c>
    </row>
    <row r="454" spans="1:7" ht="15.6" hidden="1" thickTop="1" thickBot="1" x14ac:dyDescent="0.35">
      <c r="A454" s="123">
        <v>437</v>
      </c>
      <c r="B454" s="124" t="s">
        <v>1151</v>
      </c>
      <c r="C454" s="123">
        <v>1</v>
      </c>
      <c r="D454" s="123" t="s">
        <v>949</v>
      </c>
      <c r="E454" s="125">
        <v>34149</v>
      </c>
      <c r="F454" s="126">
        <v>23221.32</v>
      </c>
      <c r="G454" s="119" t="e">
        <f>+VLOOKUP(B454,PRESUPUESTO!$A$1:$N$626,12,FALSE)</f>
        <v>#N/A</v>
      </c>
    </row>
    <row r="455" spans="1:7" ht="15.6" hidden="1" thickTop="1" thickBot="1" x14ac:dyDescent="0.35">
      <c r="A455" s="123">
        <v>438</v>
      </c>
      <c r="B455" s="124" t="s">
        <v>1152</v>
      </c>
      <c r="C455" s="123">
        <v>1</v>
      </c>
      <c r="D455" s="123" t="s">
        <v>949</v>
      </c>
      <c r="E455" s="125">
        <v>578275</v>
      </c>
      <c r="F455" s="126">
        <v>393227</v>
      </c>
      <c r="G455" s="119" t="e">
        <f>+VLOOKUP(B455,PRESUPUESTO!$A$1:$N$626,12,FALSE)</f>
        <v>#N/A</v>
      </c>
    </row>
    <row r="456" spans="1:7" ht="15.6" hidden="1" thickTop="1" thickBot="1" x14ac:dyDescent="0.35">
      <c r="A456" s="123">
        <v>439</v>
      </c>
      <c r="B456" s="124" t="s">
        <v>1153</v>
      </c>
      <c r="C456" s="123">
        <v>1</v>
      </c>
      <c r="D456" s="123" t="s">
        <v>949</v>
      </c>
      <c r="E456" s="125">
        <v>628106</v>
      </c>
      <c r="F456" s="126">
        <v>427112.07999999996</v>
      </c>
      <c r="G456" s="119" t="e">
        <f>+VLOOKUP(B456,PRESUPUESTO!$A$1:$N$626,12,FALSE)</f>
        <v>#N/A</v>
      </c>
    </row>
    <row r="457" spans="1:7" ht="15.6" hidden="1" thickTop="1" thickBot="1" x14ac:dyDescent="0.35">
      <c r="A457" s="123">
        <v>440</v>
      </c>
      <c r="B457" s="124" t="s">
        <v>1154</v>
      </c>
      <c r="C457" s="123">
        <v>1</v>
      </c>
      <c r="D457" s="123" t="s">
        <v>949</v>
      </c>
      <c r="E457" s="125">
        <v>344932</v>
      </c>
      <c r="F457" s="126">
        <v>234553.76</v>
      </c>
      <c r="G457" s="119" t="e">
        <f>+VLOOKUP(B457,PRESUPUESTO!$A$1:$N$626,12,FALSE)</f>
        <v>#N/A</v>
      </c>
    </row>
    <row r="458" spans="1:7" ht="15.6" hidden="1" thickTop="1" thickBot="1" x14ac:dyDescent="0.35">
      <c r="A458" s="123">
        <v>441</v>
      </c>
      <c r="B458" s="124" t="s">
        <v>1155</v>
      </c>
      <c r="C458" s="123">
        <v>1</v>
      </c>
      <c r="D458" s="123" t="s">
        <v>949</v>
      </c>
      <c r="E458" s="125">
        <v>504972</v>
      </c>
      <c r="F458" s="126">
        <v>343380.95999999996</v>
      </c>
      <c r="G458" s="119" t="e">
        <f>+VLOOKUP(B458,PRESUPUESTO!$A$1:$N$626,12,FALSE)</f>
        <v>#N/A</v>
      </c>
    </row>
    <row r="459" spans="1:7" ht="15.6" hidden="1" thickTop="1" thickBot="1" x14ac:dyDescent="0.35">
      <c r="A459" s="123">
        <v>442</v>
      </c>
      <c r="B459" s="124" t="s">
        <v>1156</v>
      </c>
      <c r="C459" s="123">
        <v>1</v>
      </c>
      <c r="D459" s="123" t="s">
        <v>949</v>
      </c>
      <c r="E459" s="125">
        <v>351400</v>
      </c>
      <c r="F459" s="126">
        <v>238952</v>
      </c>
      <c r="G459" s="119" t="e">
        <f>+VLOOKUP(B459,PRESUPUESTO!$A$1:$N$626,12,FALSE)</f>
        <v>#N/A</v>
      </c>
    </row>
    <row r="460" spans="1:7" ht="15.6" hidden="1" thickTop="1" thickBot="1" x14ac:dyDescent="0.35">
      <c r="A460" s="123">
        <v>443</v>
      </c>
      <c r="B460" s="124" t="s">
        <v>1157</v>
      </c>
      <c r="C460" s="123">
        <v>1</v>
      </c>
      <c r="D460" s="123" t="s">
        <v>949</v>
      </c>
      <c r="E460" s="125">
        <v>96104</v>
      </c>
      <c r="F460" s="126">
        <v>65350.720000000001</v>
      </c>
      <c r="G460" s="119" t="e">
        <f>+VLOOKUP(B460,PRESUPUESTO!$A$1:$N$626,12,FALSE)</f>
        <v>#N/A</v>
      </c>
    </row>
    <row r="461" spans="1:7" ht="15.6" hidden="1" thickTop="1" thickBot="1" x14ac:dyDescent="0.35">
      <c r="A461" s="123">
        <v>444</v>
      </c>
      <c r="B461" s="124" t="s">
        <v>1158</v>
      </c>
      <c r="C461" s="123">
        <v>1</v>
      </c>
      <c r="D461" s="123" t="s">
        <v>949</v>
      </c>
      <c r="E461" s="125">
        <v>308481</v>
      </c>
      <c r="F461" s="126">
        <v>209767.08000000002</v>
      </c>
      <c r="G461" s="119" t="e">
        <f>+VLOOKUP(B461,PRESUPUESTO!$A$1:$N$626,12,FALSE)</f>
        <v>#N/A</v>
      </c>
    </row>
    <row r="462" spans="1:7" ht="15.6" hidden="1" thickTop="1" thickBot="1" x14ac:dyDescent="0.35">
      <c r="A462" s="123">
        <v>445</v>
      </c>
      <c r="B462" s="124" t="s">
        <v>1159</v>
      </c>
      <c r="C462" s="123">
        <v>1</v>
      </c>
      <c r="D462" s="123" t="s">
        <v>949</v>
      </c>
      <c r="E462" s="125">
        <v>111332</v>
      </c>
      <c r="F462" s="126">
        <v>75705.760000000009</v>
      </c>
      <c r="G462" s="119" t="e">
        <f>+VLOOKUP(B462,PRESUPUESTO!$A$1:$N$626,12,FALSE)</f>
        <v>#N/A</v>
      </c>
    </row>
    <row r="463" spans="1:7" ht="15.6" hidden="1" thickTop="1" thickBot="1" x14ac:dyDescent="0.35">
      <c r="A463" s="123">
        <v>446</v>
      </c>
      <c r="B463" s="124" t="s">
        <v>1160</v>
      </c>
      <c r="C463" s="123">
        <v>1</v>
      </c>
      <c r="D463" s="123" t="s">
        <v>949</v>
      </c>
      <c r="E463" s="125">
        <v>47720</v>
      </c>
      <c r="F463" s="126">
        <v>32449.599999999999</v>
      </c>
      <c r="G463" s="119" t="e">
        <f>+VLOOKUP(B463,PRESUPUESTO!$A$1:$N$626,12,FALSE)</f>
        <v>#N/A</v>
      </c>
    </row>
    <row r="464" spans="1:7" ht="15.6" hidden="1" thickTop="1" thickBot="1" x14ac:dyDescent="0.35">
      <c r="A464" s="123">
        <v>447</v>
      </c>
      <c r="B464" s="124" t="s">
        <v>1161</v>
      </c>
      <c r="C464" s="123">
        <v>1</v>
      </c>
      <c r="D464" s="123" t="s">
        <v>949</v>
      </c>
      <c r="E464" s="125">
        <v>128310</v>
      </c>
      <c r="F464" s="126">
        <v>87250.799999999988</v>
      </c>
      <c r="G464" s="119" t="e">
        <f>+VLOOKUP(B464,PRESUPUESTO!$A$1:$N$626,12,FALSE)</f>
        <v>#N/A</v>
      </c>
    </row>
    <row r="465" spans="1:7" ht="15.6" hidden="1" thickTop="1" thickBot="1" x14ac:dyDescent="0.35">
      <c r="A465" s="123">
        <v>448</v>
      </c>
      <c r="B465" s="124" t="s">
        <v>1162</v>
      </c>
      <c r="C465" s="123">
        <v>1</v>
      </c>
      <c r="D465" s="123" t="s">
        <v>949</v>
      </c>
      <c r="E465" s="125">
        <v>146360</v>
      </c>
      <c r="F465" s="126">
        <v>99524.799999999988</v>
      </c>
      <c r="G465" s="119" t="e">
        <f>+VLOOKUP(B465,PRESUPUESTO!$A$1:$N$626,12,FALSE)</f>
        <v>#N/A</v>
      </c>
    </row>
    <row r="466" spans="1:7" ht="15.6" hidden="1" thickTop="1" thickBot="1" x14ac:dyDescent="0.35">
      <c r="A466" s="123">
        <v>449</v>
      </c>
      <c r="B466" s="124" t="s">
        <v>1163</v>
      </c>
      <c r="C466" s="123">
        <v>1</v>
      </c>
      <c r="D466" s="123" t="s">
        <v>949</v>
      </c>
      <c r="E466" s="125">
        <v>394893</v>
      </c>
      <c r="F466" s="126">
        <v>268527.24</v>
      </c>
      <c r="G466" s="119" t="e">
        <f>+VLOOKUP(B466,PRESUPUESTO!$A$1:$N$626,12,FALSE)</f>
        <v>#N/A</v>
      </c>
    </row>
    <row r="467" spans="1:7" ht="15.6" hidden="1" thickTop="1" thickBot="1" x14ac:dyDescent="0.35">
      <c r="A467" s="123">
        <v>450</v>
      </c>
      <c r="B467" s="124" t="s">
        <v>1164</v>
      </c>
      <c r="C467" s="123">
        <v>1</v>
      </c>
      <c r="D467" s="123" t="s">
        <v>949</v>
      </c>
      <c r="E467" s="125">
        <v>454567</v>
      </c>
      <c r="F467" s="126">
        <v>309105.56</v>
      </c>
      <c r="G467" s="119" t="e">
        <f>+VLOOKUP(B467,PRESUPUESTO!$A$1:$N$626,12,FALSE)</f>
        <v>#N/A</v>
      </c>
    </row>
    <row r="468" spans="1:7" ht="15.6" hidden="1" thickTop="1" thickBot="1" x14ac:dyDescent="0.35">
      <c r="A468" s="123">
        <v>451</v>
      </c>
      <c r="B468" s="124" t="s">
        <v>1165</v>
      </c>
      <c r="C468" s="123">
        <v>1</v>
      </c>
      <c r="D468" s="123" t="s">
        <v>949</v>
      </c>
      <c r="E468" s="125">
        <v>549002</v>
      </c>
      <c r="F468" s="126">
        <v>373321.36</v>
      </c>
      <c r="G468" s="119" t="e">
        <f>+VLOOKUP(B468,PRESUPUESTO!$A$1:$N$626,12,FALSE)</f>
        <v>#N/A</v>
      </c>
    </row>
    <row r="469" spans="1:7" ht="15.6" hidden="1" thickTop="1" thickBot="1" x14ac:dyDescent="0.35">
      <c r="A469" s="123">
        <v>452</v>
      </c>
      <c r="B469" s="124" t="s">
        <v>1166</v>
      </c>
      <c r="C469" s="123">
        <v>1</v>
      </c>
      <c r="D469" s="123" t="s">
        <v>949</v>
      </c>
      <c r="E469" s="125">
        <v>318025</v>
      </c>
      <c r="F469" s="126">
        <v>216257</v>
      </c>
      <c r="G469" s="119" t="e">
        <f>+VLOOKUP(B469,PRESUPUESTO!$A$1:$N$626,12,FALSE)</f>
        <v>#N/A</v>
      </c>
    </row>
    <row r="470" spans="1:7" ht="15.6" hidden="1" thickTop="1" thickBot="1" x14ac:dyDescent="0.35">
      <c r="A470" s="123">
        <v>453</v>
      </c>
      <c r="B470" s="124" t="s">
        <v>1167</v>
      </c>
      <c r="C470" s="123">
        <v>1</v>
      </c>
      <c r="D470" s="123" t="s">
        <v>949</v>
      </c>
      <c r="E470" s="125">
        <v>389097</v>
      </c>
      <c r="F470" s="126">
        <v>264585.95999999996</v>
      </c>
      <c r="G470" s="119" t="e">
        <f>+VLOOKUP(B470,PRESUPUESTO!$A$1:$N$626,12,FALSE)</f>
        <v>#N/A</v>
      </c>
    </row>
    <row r="471" spans="1:7" ht="15.6" hidden="1" thickTop="1" thickBot="1" x14ac:dyDescent="0.35">
      <c r="A471" s="123">
        <v>454</v>
      </c>
      <c r="B471" s="124" t="s">
        <v>1168</v>
      </c>
      <c r="C471" s="123">
        <v>1</v>
      </c>
      <c r="D471" s="123" t="s">
        <v>949</v>
      </c>
      <c r="E471" s="125">
        <v>664199</v>
      </c>
      <c r="F471" s="126">
        <v>451655.32</v>
      </c>
      <c r="G471" s="119" t="e">
        <f>+VLOOKUP(B471,PRESUPUESTO!$A$1:$N$626,12,FALSE)</f>
        <v>#N/A</v>
      </c>
    </row>
    <row r="472" spans="1:7" ht="15.6" hidden="1" thickTop="1" thickBot="1" x14ac:dyDescent="0.35">
      <c r="A472" s="123">
        <v>455</v>
      </c>
      <c r="B472" s="124" t="s">
        <v>1169</v>
      </c>
      <c r="C472" s="123">
        <v>1</v>
      </c>
      <c r="D472" s="123" t="s">
        <v>949</v>
      </c>
      <c r="E472" s="125">
        <v>608229</v>
      </c>
      <c r="F472" s="126">
        <v>413595.72</v>
      </c>
      <c r="G472" s="119" t="e">
        <f>+VLOOKUP(B472,PRESUPUESTO!$A$1:$N$626,12,FALSE)</f>
        <v>#N/A</v>
      </c>
    </row>
    <row r="473" spans="1:7" ht="30" hidden="1" thickTop="1" thickBot="1" x14ac:dyDescent="0.35">
      <c r="A473" s="123">
        <v>456</v>
      </c>
      <c r="B473" s="124" t="s">
        <v>1170</v>
      </c>
      <c r="C473" s="123">
        <v>1</v>
      </c>
      <c r="D473" s="123" t="s">
        <v>949</v>
      </c>
      <c r="E473" s="125">
        <v>352984</v>
      </c>
      <c r="F473" s="126">
        <v>240029.12</v>
      </c>
      <c r="G473" s="119" t="e">
        <f>+VLOOKUP(B473,PRESUPUESTO!$A$1:$N$626,12,FALSE)</f>
        <v>#N/A</v>
      </c>
    </row>
    <row r="474" spans="1:7" ht="30" hidden="1" thickTop="1" thickBot="1" x14ac:dyDescent="0.35">
      <c r="A474" s="123">
        <v>457</v>
      </c>
      <c r="B474" s="124" t="s">
        <v>1171</v>
      </c>
      <c r="C474" s="123">
        <v>1</v>
      </c>
      <c r="D474" s="123" t="s">
        <v>949</v>
      </c>
      <c r="E474" s="125">
        <v>509808</v>
      </c>
      <c r="F474" s="126">
        <v>346669.44</v>
      </c>
      <c r="G474" s="119" t="e">
        <f>+VLOOKUP(B474,PRESUPUESTO!$A$1:$N$626,12,FALSE)</f>
        <v>#N/A</v>
      </c>
    </row>
    <row r="475" spans="1:7" ht="15.6" hidden="1" thickTop="1" thickBot="1" x14ac:dyDescent="0.35">
      <c r="A475" s="123">
        <v>458</v>
      </c>
      <c r="B475" s="124" t="s">
        <v>1172</v>
      </c>
      <c r="C475" s="123">
        <v>1</v>
      </c>
      <c r="D475" s="123" t="s">
        <v>949</v>
      </c>
      <c r="E475" s="125">
        <v>252023</v>
      </c>
      <c r="F475" s="126">
        <v>171375.64</v>
      </c>
      <c r="G475" s="119" t="e">
        <f>+VLOOKUP(B475,PRESUPUESTO!$A$1:$N$626,12,FALSE)</f>
        <v>#N/A</v>
      </c>
    </row>
    <row r="476" spans="1:7" ht="15.6" hidden="1" thickTop="1" thickBot="1" x14ac:dyDescent="0.35">
      <c r="A476" s="209" t="s">
        <v>1173</v>
      </c>
      <c r="B476" s="209"/>
      <c r="C476" s="209"/>
      <c r="D476" s="209"/>
      <c r="E476" s="125"/>
      <c r="F476" s="126"/>
      <c r="G476" s="119" t="e">
        <f>+VLOOKUP(B476,PRESUPUESTO!$A$1:$N$626,12,FALSE)</f>
        <v>#N/A</v>
      </c>
    </row>
    <row r="477" spans="1:7" ht="15.6" hidden="1" thickTop="1" thickBot="1" x14ac:dyDescent="0.35">
      <c r="A477" s="123">
        <v>459</v>
      </c>
      <c r="B477" s="124" t="s">
        <v>1174</v>
      </c>
      <c r="C477" s="123">
        <v>1</v>
      </c>
      <c r="D477" s="123" t="s">
        <v>949</v>
      </c>
      <c r="E477" s="125">
        <v>936089</v>
      </c>
      <c r="F477" s="126">
        <v>636540.52</v>
      </c>
      <c r="G477" s="119" t="e">
        <f>+VLOOKUP(B477,PRESUPUESTO!$A$1:$N$626,12,FALSE)</f>
        <v>#N/A</v>
      </c>
    </row>
    <row r="478" spans="1:7" ht="15.6" hidden="1" thickTop="1" thickBot="1" x14ac:dyDescent="0.35">
      <c r="A478" s="123">
        <v>460</v>
      </c>
      <c r="B478" s="124" t="s">
        <v>1175</v>
      </c>
      <c r="C478" s="123">
        <v>1</v>
      </c>
      <c r="D478" s="123" t="s">
        <v>949</v>
      </c>
      <c r="E478" s="125">
        <v>730409</v>
      </c>
      <c r="F478" s="126">
        <v>496678.12</v>
      </c>
      <c r="G478" s="119" t="e">
        <f>+VLOOKUP(B478,PRESUPUESTO!$A$1:$N$626,12,FALSE)</f>
        <v>#N/A</v>
      </c>
    </row>
    <row r="479" spans="1:7" ht="15.6" hidden="1" thickTop="1" thickBot="1" x14ac:dyDescent="0.35">
      <c r="A479" s="123">
        <v>461</v>
      </c>
      <c r="B479" s="124" t="s">
        <v>1176</v>
      </c>
      <c r="C479" s="123">
        <v>1</v>
      </c>
      <c r="D479" s="123" t="s">
        <v>949</v>
      </c>
      <c r="E479" s="125">
        <v>460698</v>
      </c>
      <c r="F479" s="126">
        <v>313274.64</v>
      </c>
      <c r="G479" s="119" t="e">
        <f>+VLOOKUP(B479,PRESUPUESTO!$A$1:$N$626,12,FALSE)</f>
        <v>#N/A</v>
      </c>
    </row>
    <row r="480" spans="1:7" ht="15.6" hidden="1" thickTop="1" thickBot="1" x14ac:dyDescent="0.35">
      <c r="A480" s="123">
        <v>462</v>
      </c>
      <c r="B480" s="124" t="s">
        <v>1177</v>
      </c>
      <c r="C480" s="123">
        <v>1</v>
      </c>
      <c r="D480" s="123" t="s">
        <v>949</v>
      </c>
      <c r="E480" s="125">
        <v>517026</v>
      </c>
      <c r="F480" s="126">
        <v>351577.68</v>
      </c>
      <c r="G480" s="119" t="e">
        <f>+VLOOKUP(B480,PRESUPUESTO!$A$1:$N$626,12,FALSE)</f>
        <v>#N/A</v>
      </c>
    </row>
    <row r="481" spans="1:7" ht="15.6" hidden="1" thickTop="1" thickBot="1" x14ac:dyDescent="0.35">
      <c r="A481" s="123">
        <v>463</v>
      </c>
      <c r="B481" s="124" t="s">
        <v>1178</v>
      </c>
      <c r="C481" s="123">
        <v>1</v>
      </c>
      <c r="D481" s="123" t="s">
        <v>949</v>
      </c>
      <c r="E481" s="125">
        <v>636708</v>
      </c>
      <c r="F481" s="126">
        <v>432961.44</v>
      </c>
      <c r="G481" s="119" t="e">
        <f>+VLOOKUP(B481,PRESUPUESTO!$A$1:$N$626,12,FALSE)</f>
        <v>#N/A</v>
      </c>
    </row>
    <row r="482" spans="1:7" ht="15.6" hidden="1" thickTop="1" thickBot="1" x14ac:dyDescent="0.35">
      <c r="A482" s="123">
        <v>464</v>
      </c>
      <c r="B482" s="124" t="s">
        <v>1179</v>
      </c>
      <c r="C482" s="123">
        <v>1</v>
      </c>
      <c r="D482" s="123" t="s">
        <v>949</v>
      </c>
      <c r="E482" s="125">
        <v>968966</v>
      </c>
      <c r="F482" s="126">
        <v>658896.88</v>
      </c>
      <c r="G482" s="119" t="e">
        <f>+VLOOKUP(B482,PRESUPUESTO!$A$1:$N$626,12,FALSE)</f>
        <v>#N/A</v>
      </c>
    </row>
    <row r="483" spans="1:7" ht="15.6" hidden="1" thickTop="1" thickBot="1" x14ac:dyDescent="0.35">
      <c r="A483" s="123">
        <v>465</v>
      </c>
      <c r="B483" s="124" t="s">
        <v>1180</v>
      </c>
      <c r="C483" s="123">
        <v>1</v>
      </c>
      <c r="D483" s="123" t="s">
        <v>949</v>
      </c>
      <c r="E483" s="125">
        <v>1217146</v>
      </c>
      <c r="F483" s="126">
        <v>827659.28</v>
      </c>
      <c r="G483" s="119" t="e">
        <f>+VLOOKUP(B483,PRESUPUESTO!$A$1:$N$626,12,FALSE)</f>
        <v>#N/A</v>
      </c>
    </row>
    <row r="484" spans="1:7" ht="15.6" hidden="1" thickTop="1" thickBot="1" x14ac:dyDescent="0.35">
      <c r="A484" s="123">
        <v>466</v>
      </c>
      <c r="B484" s="124" t="s">
        <v>1181</v>
      </c>
      <c r="C484" s="123">
        <v>1</v>
      </c>
      <c r="D484" s="123" t="s">
        <v>949</v>
      </c>
      <c r="E484" s="125">
        <v>1132532</v>
      </c>
      <c r="F484" s="126">
        <v>770121.76</v>
      </c>
      <c r="G484" s="119" t="e">
        <f>+VLOOKUP(B484,PRESUPUESTO!$A$1:$N$626,12,FALSE)</f>
        <v>#N/A</v>
      </c>
    </row>
    <row r="485" spans="1:7" ht="15.6" hidden="1" thickTop="1" thickBot="1" x14ac:dyDescent="0.35">
      <c r="A485" s="123">
        <v>467</v>
      </c>
      <c r="B485" s="124" t="s">
        <v>1182</v>
      </c>
      <c r="C485" s="123">
        <v>1</v>
      </c>
      <c r="D485" s="123" t="s">
        <v>949</v>
      </c>
      <c r="E485" s="125">
        <v>1125461</v>
      </c>
      <c r="F485" s="126">
        <v>765313.48</v>
      </c>
      <c r="G485" s="119" t="e">
        <f>+VLOOKUP(B485,PRESUPUESTO!$A$1:$N$626,12,FALSE)</f>
        <v>#N/A</v>
      </c>
    </row>
    <row r="486" spans="1:7" ht="15.6" hidden="1" thickTop="1" thickBot="1" x14ac:dyDescent="0.35">
      <c r="A486" s="123">
        <v>468</v>
      </c>
      <c r="B486" s="124" t="s">
        <v>1183</v>
      </c>
      <c r="C486" s="123">
        <v>1</v>
      </c>
      <c r="D486" s="123" t="s">
        <v>949</v>
      </c>
      <c r="E486" s="125">
        <v>1579764</v>
      </c>
      <c r="F486" s="126">
        <v>1074239.52</v>
      </c>
      <c r="G486" s="119" t="e">
        <f>+VLOOKUP(B486,PRESUPUESTO!$A$1:$N$626,12,FALSE)</f>
        <v>#N/A</v>
      </c>
    </row>
    <row r="487" spans="1:7" ht="15.6" hidden="1" thickTop="1" thickBot="1" x14ac:dyDescent="0.35">
      <c r="A487" s="123">
        <v>469</v>
      </c>
      <c r="B487" s="124" t="s">
        <v>1184</v>
      </c>
      <c r="C487" s="123">
        <v>1</v>
      </c>
      <c r="D487" s="123" t="s">
        <v>949</v>
      </c>
      <c r="E487" s="125">
        <v>1729391</v>
      </c>
      <c r="F487" s="126">
        <v>1175985.8799999999</v>
      </c>
      <c r="G487" s="119" t="e">
        <f>+VLOOKUP(B487,PRESUPUESTO!$A$1:$N$626,12,FALSE)</f>
        <v>#N/A</v>
      </c>
    </row>
    <row r="488" spans="1:7" ht="15.6" hidden="1" thickTop="1" thickBot="1" x14ac:dyDescent="0.35">
      <c r="A488" s="123">
        <v>470</v>
      </c>
      <c r="B488" s="124" t="s">
        <v>1185</v>
      </c>
      <c r="C488" s="123">
        <v>1</v>
      </c>
      <c r="D488" s="123" t="s">
        <v>949</v>
      </c>
      <c r="E488" s="125">
        <v>3970029</v>
      </c>
      <c r="F488" s="126">
        <v>2699619.7199999997</v>
      </c>
      <c r="G488" s="119" t="e">
        <f>+VLOOKUP(B488,PRESUPUESTO!$A$1:$N$626,12,FALSE)</f>
        <v>#N/A</v>
      </c>
    </row>
    <row r="489" spans="1:7" ht="15.6" hidden="1" thickTop="1" thickBot="1" x14ac:dyDescent="0.35">
      <c r="A489" s="123">
        <v>471</v>
      </c>
      <c r="B489" s="124" t="s">
        <v>1186</v>
      </c>
      <c r="C489" s="123">
        <v>1</v>
      </c>
      <c r="D489" s="123" t="s">
        <v>949</v>
      </c>
      <c r="E489" s="125">
        <v>4434239</v>
      </c>
      <c r="F489" s="126">
        <v>3015282.52</v>
      </c>
      <c r="G489" s="119" t="e">
        <f>+VLOOKUP(B489,PRESUPUESTO!$A$1:$N$626,12,FALSE)</f>
        <v>#N/A</v>
      </c>
    </row>
    <row r="490" spans="1:7" ht="15.6" hidden="1" thickTop="1" thickBot="1" x14ac:dyDescent="0.35">
      <c r="A490" s="123">
        <v>472</v>
      </c>
      <c r="B490" s="124" t="s">
        <v>1187</v>
      </c>
      <c r="C490" s="123">
        <v>1</v>
      </c>
      <c r="D490" s="123" t="s">
        <v>949</v>
      </c>
      <c r="E490" s="125">
        <v>1409116</v>
      </c>
      <c r="F490" s="126">
        <v>958198.88</v>
      </c>
      <c r="G490" s="119" t="e">
        <f>+VLOOKUP(B490,PRESUPUESTO!$A$1:$N$626,12,FALSE)</f>
        <v>#N/A</v>
      </c>
    </row>
    <row r="491" spans="1:7" ht="15.6" hidden="1" thickTop="1" thickBot="1" x14ac:dyDescent="0.35">
      <c r="A491" s="123">
        <v>473</v>
      </c>
      <c r="B491" s="124" t="s">
        <v>1188</v>
      </c>
      <c r="C491" s="123">
        <v>1</v>
      </c>
      <c r="D491" s="123" t="s">
        <v>949</v>
      </c>
      <c r="E491" s="125">
        <v>1437797</v>
      </c>
      <c r="F491" s="126">
        <v>977701.96</v>
      </c>
      <c r="G491" s="119" t="e">
        <f>+VLOOKUP(B491,PRESUPUESTO!$A$1:$N$626,12,FALSE)</f>
        <v>#N/A</v>
      </c>
    </row>
    <row r="492" spans="1:7" ht="15.6" hidden="1" thickTop="1" thickBot="1" x14ac:dyDescent="0.35">
      <c r="A492" s="123">
        <v>474</v>
      </c>
      <c r="B492" s="124" t="s">
        <v>1189</v>
      </c>
      <c r="C492" s="123">
        <v>1</v>
      </c>
      <c r="D492" s="123" t="s">
        <v>949</v>
      </c>
      <c r="E492" s="125">
        <v>276834</v>
      </c>
      <c r="F492" s="126">
        <v>188247.12</v>
      </c>
      <c r="G492" s="119" t="e">
        <f>+VLOOKUP(B492,PRESUPUESTO!$A$1:$N$626,12,FALSE)</f>
        <v>#N/A</v>
      </c>
    </row>
    <row r="493" spans="1:7" ht="15.6" hidden="1" thickTop="1" thickBot="1" x14ac:dyDescent="0.35">
      <c r="A493" s="123">
        <v>475</v>
      </c>
      <c r="B493" s="124" t="s">
        <v>1190</v>
      </c>
      <c r="C493" s="123">
        <v>1</v>
      </c>
      <c r="D493" s="123" t="s">
        <v>949</v>
      </c>
      <c r="E493" s="125">
        <v>237722</v>
      </c>
      <c r="F493" s="126">
        <v>161650.96</v>
      </c>
      <c r="G493" s="119" t="e">
        <f>+VLOOKUP(B493,PRESUPUESTO!$A$1:$N$626,12,FALSE)</f>
        <v>#N/A</v>
      </c>
    </row>
    <row r="494" spans="1:7" ht="30" hidden="1" thickTop="1" thickBot="1" x14ac:dyDescent="0.35">
      <c r="A494" s="123">
        <v>476</v>
      </c>
      <c r="B494" s="124" t="s">
        <v>1191</v>
      </c>
      <c r="C494" s="123">
        <v>1</v>
      </c>
      <c r="D494" s="123" t="s">
        <v>949</v>
      </c>
      <c r="E494" s="125">
        <v>175956</v>
      </c>
      <c r="F494" s="126">
        <v>119650.08</v>
      </c>
      <c r="G494" s="119" t="e">
        <f>+VLOOKUP(B494,PRESUPUESTO!$A$1:$N$626,12,FALSE)</f>
        <v>#N/A</v>
      </c>
    </row>
    <row r="495" spans="1:7" ht="15.6" hidden="1" thickTop="1" thickBot="1" x14ac:dyDescent="0.35">
      <c r="A495" s="123">
        <v>477</v>
      </c>
      <c r="B495" s="124" t="s">
        <v>1192</v>
      </c>
      <c r="C495" s="123">
        <v>1</v>
      </c>
      <c r="D495" s="123" t="s">
        <v>949</v>
      </c>
      <c r="E495" s="125">
        <v>468363</v>
      </c>
      <c r="F495" s="126">
        <v>318486.83999999997</v>
      </c>
      <c r="G495" s="119" t="e">
        <f>+VLOOKUP(B495,PRESUPUESTO!$A$1:$N$626,12,FALSE)</f>
        <v>#N/A</v>
      </c>
    </row>
    <row r="496" spans="1:7" ht="30" hidden="1" thickTop="1" thickBot="1" x14ac:dyDescent="0.35">
      <c r="A496" s="123">
        <v>478</v>
      </c>
      <c r="B496" s="124" t="s">
        <v>1193</v>
      </c>
      <c r="C496" s="123">
        <v>1</v>
      </c>
      <c r="D496" s="123" t="s">
        <v>949</v>
      </c>
      <c r="E496" s="125">
        <v>229179</v>
      </c>
      <c r="F496" s="126">
        <v>155841.72</v>
      </c>
      <c r="G496" s="119" t="e">
        <f>+VLOOKUP(B496,PRESUPUESTO!$A$1:$N$626,12,FALSE)</f>
        <v>#N/A</v>
      </c>
    </row>
    <row r="497" spans="1:7" ht="30" hidden="1" thickTop="1" thickBot="1" x14ac:dyDescent="0.35">
      <c r="A497" s="123">
        <v>479</v>
      </c>
      <c r="B497" s="124" t="s">
        <v>1194</v>
      </c>
      <c r="C497" s="123">
        <v>1</v>
      </c>
      <c r="D497" s="123" t="s">
        <v>949</v>
      </c>
      <c r="E497" s="125">
        <v>119446</v>
      </c>
      <c r="F497" s="126">
        <v>81223.28</v>
      </c>
      <c r="G497" s="119" t="e">
        <f>+VLOOKUP(B497,PRESUPUESTO!$A$1:$N$626,12,FALSE)</f>
        <v>#N/A</v>
      </c>
    </row>
    <row r="498" spans="1:7" ht="30" hidden="1" thickTop="1" thickBot="1" x14ac:dyDescent="0.35">
      <c r="A498" s="123">
        <v>480</v>
      </c>
      <c r="B498" s="124" t="s">
        <v>1195</v>
      </c>
      <c r="C498" s="123">
        <v>1</v>
      </c>
      <c r="D498" s="123" t="s">
        <v>949</v>
      </c>
      <c r="E498" s="125">
        <v>266679</v>
      </c>
      <c r="F498" s="126">
        <v>181341.72</v>
      </c>
      <c r="G498" s="119" t="e">
        <f>+VLOOKUP(B498,PRESUPUESTO!$A$1:$N$626,12,FALSE)</f>
        <v>#N/A</v>
      </c>
    </row>
    <row r="499" spans="1:7" ht="15.6" hidden="1" thickTop="1" thickBot="1" x14ac:dyDescent="0.35">
      <c r="A499" s="209" t="s">
        <v>1196</v>
      </c>
      <c r="B499" s="209"/>
      <c r="C499" s="209"/>
      <c r="D499" s="209"/>
      <c r="E499" s="125"/>
      <c r="F499" s="126"/>
      <c r="G499" s="119" t="e">
        <f>+VLOOKUP(B499,PRESUPUESTO!$A$1:$N$626,12,FALSE)</f>
        <v>#N/A</v>
      </c>
    </row>
    <row r="500" spans="1:7" ht="15.6" hidden="1" thickTop="1" thickBot="1" x14ac:dyDescent="0.35">
      <c r="A500" s="123">
        <v>481</v>
      </c>
      <c r="B500" s="124" t="s">
        <v>1197</v>
      </c>
      <c r="C500" s="123">
        <v>1</v>
      </c>
      <c r="D500" s="123" t="s">
        <v>949</v>
      </c>
      <c r="E500" s="125">
        <v>295707</v>
      </c>
      <c r="F500" s="126">
        <v>201080.76</v>
      </c>
      <c r="G500" s="119" t="e">
        <f>+VLOOKUP(B500,PRESUPUESTO!$A$1:$N$626,12,FALSE)</f>
        <v>#N/A</v>
      </c>
    </row>
    <row r="501" spans="1:7" ht="15.6" hidden="1" thickTop="1" thickBot="1" x14ac:dyDescent="0.35">
      <c r="A501" s="123">
        <v>482</v>
      </c>
      <c r="B501" s="124" t="s">
        <v>1198</v>
      </c>
      <c r="C501" s="123">
        <v>1</v>
      </c>
      <c r="D501" s="123" t="s">
        <v>949</v>
      </c>
      <c r="E501" s="125">
        <v>485619</v>
      </c>
      <c r="F501" s="126">
        <v>330220.92</v>
      </c>
      <c r="G501" s="119" t="e">
        <f>+VLOOKUP(B501,PRESUPUESTO!$A$1:$N$626,12,FALSE)</f>
        <v>#N/A</v>
      </c>
    </row>
    <row r="502" spans="1:7" ht="15.6" hidden="1" thickTop="1" thickBot="1" x14ac:dyDescent="0.35">
      <c r="A502" s="123">
        <v>483</v>
      </c>
      <c r="B502" s="124" t="s">
        <v>1199</v>
      </c>
      <c r="C502" s="123">
        <v>1</v>
      </c>
      <c r="D502" s="123" t="s">
        <v>949</v>
      </c>
      <c r="E502" s="125">
        <v>488138</v>
      </c>
      <c r="F502" s="126">
        <v>331933.83999999997</v>
      </c>
      <c r="G502" s="119" t="e">
        <f>+VLOOKUP(B502,PRESUPUESTO!$A$1:$N$626,12,FALSE)</f>
        <v>#N/A</v>
      </c>
    </row>
    <row r="503" spans="1:7" ht="15.6" hidden="1" thickTop="1" thickBot="1" x14ac:dyDescent="0.35">
      <c r="A503" s="123">
        <v>484</v>
      </c>
      <c r="B503" s="124" t="s">
        <v>1200</v>
      </c>
      <c r="C503" s="123">
        <v>1</v>
      </c>
      <c r="D503" s="123" t="s">
        <v>949</v>
      </c>
      <c r="E503" s="125">
        <v>373912</v>
      </c>
      <c r="F503" s="126">
        <v>254260.16</v>
      </c>
      <c r="G503" s="119" t="e">
        <f>+VLOOKUP(B503,PRESUPUESTO!$A$1:$N$626,12,FALSE)</f>
        <v>#N/A</v>
      </c>
    </row>
    <row r="504" spans="1:7" ht="15.6" hidden="1" thickTop="1" thickBot="1" x14ac:dyDescent="0.35">
      <c r="A504" s="123">
        <v>485</v>
      </c>
      <c r="B504" s="124" t="s">
        <v>367</v>
      </c>
      <c r="C504" s="123">
        <v>1</v>
      </c>
      <c r="D504" s="123" t="s">
        <v>949</v>
      </c>
      <c r="E504" s="125">
        <v>475276</v>
      </c>
      <c r="F504" s="126">
        <v>323187.68</v>
      </c>
      <c r="G504" s="119" t="e">
        <f>+VLOOKUP(B504,PRESUPUESTO!$A$1:$N$626,12,FALSE)</f>
        <v>#N/A</v>
      </c>
    </row>
    <row r="505" spans="1:7" ht="15.6" hidden="1" thickTop="1" thickBot="1" x14ac:dyDescent="0.35">
      <c r="A505" s="123">
        <v>486</v>
      </c>
      <c r="B505" s="124" t="s">
        <v>1201</v>
      </c>
      <c r="C505" s="123">
        <v>1</v>
      </c>
      <c r="D505" s="123" t="s">
        <v>949</v>
      </c>
      <c r="E505" s="125">
        <v>275916</v>
      </c>
      <c r="F505" s="126">
        <v>187622.88</v>
      </c>
      <c r="G505" s="119" t="e">
        <f>+VLOOKUP(B505,PRESUPUESTO!$A$1:$N$626,12,FALSE)</f>
        <v>#N/A</v>
      </c>
    </row>
    <row r="506" spans="1:7" ht="15.6" hidden="1" thickTop="1" thickBot="1" x14ac:dyDescent="0.35">
      <c r="A506" s="123">
        <v>487</v>
      </c>
      <c r="B506" s="124" t="s">
        <v>1202</v>
      </c>
      <c r="C506" s="123">
        <v>1</v>
      </c>
      <c r="D506" s="123" t="s">
        <v>954</v>
      </c>
      <c r="E506" s="125">
        <v>948802</v>
      </c>
      <c r="F506" s="126">
        <v>645185.36</v>
      </c>
      <c r="G506" s="119" t="e">
        <f>+VLOOKUP(B506,PRESUPUESTO!$A$1:$N$626,12,FALSE)</f>
        <v>#N/A</v>
      </c>
    </row>
    <row r="507" spans="1:7" ht="15.6" hidden="1" thickTop="1" thickBot="1" x14ac:dyDescent="0.35">
      <c r="A507" s="123">
        <v>488</v>
      </c>
      <c r="B507" s="124" t="s">
        <v>1203</v>
      </c>
      <c r="C507" s="123">
        <v>1</v>
      </c>
      <c r="D507" s="123" t="s">
        <v>949</v>
      </c>
      <c r="E507" s="125">
        <v>219633</v>
      </c>
      <c r="F507" s="126">
        <v>149350.44</v>
      </c>
      <c r="G507" s="119" t="e">
        <f>+VLOOKUP(B507,PRESUPUESTO!$A$1:$N$626,12,FALSE)</f>
        <v>#N/A</v>
      </c>
    </row>
    <row r="508" spans="1:7" ht="15.6" hidden="1" thickTop="1" thickBot="1" x14ac:dyDescent="0.35">
      <c r="A508" s="123">
        <v>489</v>
      </c>
      <c r="B508" s="124" t="s">
        <v>1204</v>
      </c>
      <c r="C508" s="123">
        <v>1</v>
      </c>
      <c r="D508" s="123" t="s">
        <v>417</v>
      </c>
      <c r="E508" s="125">
        <v>198402</v>
      </c>
      <c r="F508" s="126">
        <v>134913.35999999999</v>
      </c>
      <c r="G508" s="119" t="e">
        <f>+VLOOKUP(B508,PRESUPUESTO!$A$1:$N$626,12,FALSE)</f>
        <v>#N/A</v>
      </c>
    </row>
    <row r="509" spans="1:7" ht="15.6" hidden="1" thickTop="1" thickBot="1" x14ac:dyDescent="0.35">
      <c r="A509" s="123">
        <v>490</v>
      </c>
      <c r="B509" s="124" t="s">
        <v>1205</v>
      </c>
      <c r="C509" s="123">
        <v>1</v>
      </c>
      <c r="D509" s="123" t="s">
        <v>949</v>
      </c>
      <c r="E509" s="125">
        <v>216004</v>
      </c>
      <c r="F509" s="126">
        <v>146882.72</v>
      </c>
      <c r="G509" s="119" t="e">
        <f>+VLOOKUP(B509,PRESUPUESTO!$A$1:$N$626,12,FALSE)</f>
        <v>#N/A</v>
      </c>
    </row>
    <row r="510" spans="1:7" ht="15.6" hidden="1" thickTop="1" thickBot="1" x14ac:dyDescent="0.35">
      <c r="A510" s="123">
        <v>491</v>
      </c>
      <c r="B510" s="124" t="s">
        <v>1206</v>
      </c>
      <c r="C510" s="123">
        <v>1</v>
      </c>
      <c r="D510" s="123" t="s">
        <v>954</v>
      </c>
      <c r="E510" s="125">
        <v>250866</v>
      </c>
      <c r="F510" s="126">
        <v>170588.88</v>
      </c>
      <c r="G510" s="119" t="e">
        <f>+VLOOKUP(B510,PRESUPUESTO!$A$1:$N$626,12,FALSE)</f>
        <v>#N/A</v>
      </c>
    </row>
    <row r="511" spans="1:7" ht="15.6" hidden="1" thickTop="1" thickBot="1" x14ac:dyDescent="0.35">
      <c r="A511" s="123">
        <v>492</v>
      </c>
      <c r="B511" s="124" t="s">
        <v>1207</v>
      </c>
      <c r="C511" s="123">
        <v>1</v>
      </c>
      <c r="D511" s="123" t="s">
        <v>949</v>
      </c>
      <c r="E511" s="125">
        <v>221962</v>
      </c>
      <c r="F511" s="126">
        <v>150934.16</v>
      </c>
      <c r="G511" s="119" t="e">
        <f>+VLOOKUP(B511,PRESUPUESTO!$A$1:$N$626,12,FALSE)</f>
        <v>#N/A</v>
      </c>
    </row>
    <row r="512" spans="1:7" ht="15.6" hidden="1" thickTop="1" thickBot="1" x14ac:dyDescent="0.35">
      <c r="A512" s="123">
        <v>493</v>
      </c>
      <c r="B512" s="124" t="s">
        <v>1208</v>
      </c>
      <c r="C512" s="123">
        <v>1</v>
      </c>
      <c r="D512" s="123" t="s">
        <v>949</v>
      </c>
      <c r="E512" s="125">
        <v>90605</v>
      </c>
      <c r="F512" s="126">
        <v>61611.399999999994</v>
      </c>
      <c r="G512" s="119" t="e">
        <f>+VLOOKUP(B512,PRESUPUESTO!$A$1:$N$626,12,FALSE)</f>
        <v>#N/A</v>
      </c>
    </row>
    <row r="513" spans="1:7" ht="15.6" hidden="1" thickTop="1" thickBot="1" x14ac:dyDescent="0.35">
      <c r="A513" s="123">
        <v>494</v>
      </c>
      <c r="B513" s="124" t="s">
        <v>1209</v>
      </c>
      <c r="C513" s="123">
        <v>1</v>
      </c>
      <c r="D513" s="123" t="s">
        <v>949</v>
      </c>
      <c r="E513" s="125">
        <v>362308</v>
      </c>
      <c r="F513" s="126">
        <v>246369.44</v>
      </c>
      <c r="G513" s="119" t="e">
        <f>+VLOOKUP(B513,PRESUPUESTO!$A$1:$N$626,12,FALSE)</f>
        <v>#N/A</v>
      </c>
    </row>
    <row r="514" spans="1:7" ht="15.6" hidden="1" thickTop="1" thickBot="1" x14ac:dyDescent="0.35">
      <c r="A514" s="123">
        <v>495</v>
      </c>
      <c r="B514" s="124" t="s">
        <v>1210</v>
      </c>
      <c r="C514" s="123">
        <v>1</v>
      </c>
      <c r="D514" s="123" t="s">
        <v>954</v>
      </c>
      <c r="E514" s="125">
        <v>347234</v>
      </c>
      <c r="F514" s="126">
        <v>236119.12</v>
      </c>
      <c r="G514" s="119" t="e">
        <f>+VLOOKUP(B514,PRESUPUESTO!$A$1:$N$626,12,FALSE)</f>
        <v>#N/A</v>
      </c>
    </row>
    <row r="515" spans="1:7" ht="15.6" hidden="1" thickTop="1" thickBot="1" x14ac:dyDescent="0.35">
      <c r="A515" s="123">
        <v>496</v>
      </c>
      <c r="B515" s="124" t="s">
        <v>1211</v>
      </c>
      <c r="C515" s="123">
        <v>1</v>
      </c>
      <c r="D515" s="123" t="s">
        <v>949</v>
      </c>
      <c r="E515" s="125">
        <v>469230</v>
      </c>
      <c r="F515" s="126">
        <v>319076.40000000002</v>
      </c>
      <c r="G515" s="119" t="e">
        <f>+VLOOKUP(B515,PRESUPUESTO!$A$1:$N$626,12,FALSE)</f>
        <v>#N/A</v>
      </c>
    </row>
    <row r="516" spans="1:7" ht="30" hidden="1" thickTop="1" thickBot="1" x14ac:dyDescent="0.35">
      <c r="A516" s="123">
        <v>497</v>
      </c>
      <c r="B516" s="124" t="s">
        <v>1212</v>
      </c>
      <c r="C516" s="123">
        <v>1</v>
      </c>
      <c r="D516" s="123" t="s">
        <v>949</v>
      </c>
      <c r="E516" s="125">
        <v>812423</v>
      </c>
      <c r="F516" s="126">
        <v>552447.64</v>
      </c>
      <c r="G516" s="119" t="e">
        <f>+VLOOKUP(B516,PRESUPUESTO!$A$1:$N$626,12,FALSE)</f>
        <v>#N/A</v>
      </c>
    </row>
    <row r="517" spans="1:7" ht="15.6" hidden="1" thickTop="1" thickBot="1" x14ac:dyDescent="0.35">
      <c r="A517" s="123">
        <v>498</v>
      </c>
      <c r="B517" s="124" t="s">
        <v>1213</v>
      </c>
      <c r="C517" s="123">
        <v>1</v>
      </c>
      <c r="D517" s="123" t="s">
        <v>949</v>
      </c>
      <c r="E517" s="125">
        <v>272974</v>
      </c>
      <c r="F517" s="126">
        <v>185622.32</v>
      </c>
      <c r="G517" s="119" t="e">
        <f>+VLOOKUP(B517,PRESUPUESTO!$A$1:$N$626,12,FALSE)</f>
        <v>#N/A</v>
      </c>
    </row>
    <row r="518" spans="1:7" ht="15.6" hidden="1" thickTop="1" thickBot="1" x14ac:dyDescent="0.35">
      <c r="A518" s="123">
        <v>499</v>
      </c>
      <c r="B518" s="124" t="s">
        <v>1214</v>
      </c>
      <c r="C518" s="123">
        <v>1</v>
      </c>
      <c r="D518" s="123" t="s">
        <v>949</v>
      </c>
      <c r="E518" s="125">
        <v>239584</v>
      </c>
      <c r="F518" s="126">
        <v>162917.12</v>
      </c>
      <c r="G518" s="119" t="e">
        <f>+VLOOKUP(B518,PRESUPUESTO!$A$1:$N$626,12,FALSE)</f>
        <v>#N/A</v>
      </c>
    </row>
    <row r="519" spans="1:7" ht="15.6" hidden="1" thickTop="1" thickBot="1" x14ac:dyDescent="0.35">
      <c r="A519" s="123">
        <v>500</v>
      </c>
      <c r="B519" s="124" t="s">
        <v>1215</v>
      </c>
      <c r="C519" s="123">
        <v>1</v>
      </c>
      <c r="D519" s="123" t="s">
        <v>949</v>
      </c>
      <c r="E519" s="125">
        <v>134960</v>
      </c>
      <c r="F519" s="126">
        <v>91772.799999999988</v>
      </c>
      <c r="G519" s="119" t="e">
        <f>+VLOOKUP(B519,PRESUPUESTO!$A$1:$N$626,12,FALSE)</f>
        <v>#N/A</v>
      </c>
    </row>
    <row r="520" spans="1:7" ht="15.6" hidden="1" thickTop="1" thickBot="1" x14ac:dyDescent="0.35">
      <c r="A520" s="123">
        <v>501</v>
      </c>
      <c r="B520" s="124" t="s">
        <v>1216</v>
      </c>
      <c r="C520" s="123">
        <v>1</v>
      </c>
      <c r="D520" s="123" t="s">
        <v>346</v>
      </c>
      <c r="E520" s="125">
        <v>55120</v>
      </c>
      <c r="F520" s="126">
        <v>37481.599999999999</v>
      </c>
      <c r="G520" s="119" t="e">
        <f>+VLOOKUP(B520,PRESUPUESTO!$A$1:$N$626,12,FALSE)</f>
        <v>#N/A</v>
      </c>
    </row>
    <row r="521" spans="1:7" ht="15.6" hidden="1" thickTop="1" thickBot="1" x14ac:dyDescent="0.35">
      <c r="A521" s="123">
        <v>502</v>
      </c>
      <c r="B521" s="124" t="s">
        <v>1217</v>
      </c>
      <c r="C521" s="123">
        <v>1</v>
      </c>
      <c r="D521" s="123" t="s">
        <v>949</v>
      </c>
      <c r="E521" s="125">
        <v>62696</v>
      </c>
      <c r="F521" s="126">
        <v>42633.279999999999</v>
      </c>
      <c r="G521" s="119" t="e">
        <f>+VLOOKUP(B521,PRESUPUESTO!$A$1:$N$626,12,FALSE)</f>
        <v>#N/A</v>
      </c>
    </row>
    <row r="522" spans="1:7" ht="15.6" hidden="1" thickTop="1" thickBot="1" x14ac:dyDescent="0.35">
      <c r="A522" s="123">
        <v>503</v>
      </c>
      <c r="B522" s="124" t="s">
        <v>1218</v>
      </c>
      <c r="C522" s="123">
        <v>1</v>
      </c>
      <c r="D522" s="123" t="s">
        <v>949</v>
      </c>
      <c r="E522" s="125">
        <v>109797</v>
      </c>
      <c r="F522" s="126">
        <v>74661.959999999992</v>
      </c>
      <c r="G522" s="119" t="e">
        <f>+VLOOKUP(B522,PRESUPUESTO!$A$1:$N$626,12,FALSE)</f>
        <v>#N/A</v>
      </c>
    </row>
    <row r="523" spans="1:7" ht="15.6" hidden="1" thickTop="1" thickBot="1" x14ac:dyDescent="0.35">
      <c r="A523" s="123">
        <v>504</v>
      </c>
      <c r="B523" s="124" t="s">
        <v>1219</v>
      </c>
      <c r="C523" s="123">
        <v>1</v>
      </c>
      <c r="D523" s="123" t="s">
        <v>949</v>
      </c>
      <c r="E523" s="125">
        <v>250167</v>
      </c>
      <c r="F523" s="126">
        <v>170113.56</v>
      </c>
      <c r="G523" s="119" t="e">
        <f>+VLOOKUP(B523,PRESUPUESTO!$A$1:$N$626,12,FALSE)</f>
        <v>#N/A</v>
      </c>
    </row>
    <row r="524" spans="1:7" ht="15.6" hidden="1" thickTop="1" thickBot="1" x14ac:dyDescent="0.35">
      <c r="A524" s="123">
        <v>505</v>
      </c>
      <c r="B524" s="124" t="s">
        <v>1220</v>
      </c>
      <c r="C524" s="123">
        <v>1</v>
      </c>
      <c r="D524" s="123" t="s">
        <v>949</v>
      </c>
      <c r="E524" s="125">
        <v>130932</v>
      </c>
      <c r="F524" s="126">
        <v>89033.760000000009</v>
      </c>
      <c r="G524" s="119" t="e">
        <f>+VLOOKUP(B524,PRESUPUESTO!$A$1:$N$626,12,FALSE)</f>
        <v>#N/A</v>
      </c>
    </row>
    <row r="525" spans="1:7" ht="15.6" hidden="1" thickTop="1" thickBot="1" x14ac:dyDescent="0.35">
      <c r="A525" s="123">
        <v>506</v>
      </c>
      <c r="B525" s="124" t="s">
        <v>1221</v>
      </c>
      <c r="C525" s="123">
        <v>1</v>
      </c>
      <c r="D525" s="123" t="s">
        <v>949</v>
      </c>
      <c r="E525" s="125">
        <v>107820</v>
      </c>
      <c r="F525" s="126">
        <v>73317.600000000006</v>
      </c>
      <c r="G525" s="119" t="e">
        <f>+VLOOKUP(B525,PRESUPUESTO!$A$1:$N$626,12,FALSE)</f>
        <v>#N/A</v>
      </c>
    </row>
    <row r="526" spans="1:7" ht="15.6" hidden="1" thickTop="1" thickBot="1" x14ac:dyDescent="0.35">
      <c r="A526" s="123">
        <v>507</v>
      </c>
      <c r="B526" s="124" t="s">
        <v>1222</v>
      </c>
      <c r="C526" s="123">
        <v>1</v>
      </c>
      <c r="D526" s="123" t="s">
        <v>949</v>
      </c>
      <c r="E526" s="125">
        <v>204627</v>
      </c>
      <c r="F526" s="126">
        <v>139146.35999999999</v>
      </c>
      <c r="G526" s="119" t="e">
        <f>+VLOOKUP(B526,PRESUPUESTO!$A$1:$N$626,12,FALSE)</f>
        <v>#N/A</v>
      </c>
    </row>
    <row r="527" spans="1:7" ht="15.6" hidden="1" thickTop="1" thickBot="1" x14ac:dyDescent="0.35">
      <c r="A527" s="123">
        <v>508</v>
      </c>
      <c r="B527" s="124" t="s">
        <v>1223</v>
      </c>
      <c r="C527" s="123">
        <v>1</v>
      </c>
      <c r="D527" s="123" t="s">
        <v>949</v>
      </c>
      <c r="E527" s="125">
        <v>147106</v>
      </c>
      <c r="F527" s="126">
        <v>100032.08</v>
      </c>
      <c r="G527" s="119" t="e">
        <f>+VLOOKUP(B527,PRESUPUESTO!$A$1:$N$626,12,FALSE)</f>
        <v>#N/A</v>
      </c>
    </row>
    <row r="528" spans="1:7" ht="15.6" hidden="1" thickTop="1" thickBot="1" x14ac:dyDescent="0.35">
      <c r="A528" s="123">
        <v>509</v>
      </c>
      <c r="B528" s="124" t="s">
        <v>1224</v>
      </c>
      <c r="C528" s="123">
        <v>1</v>
      </c>
      <c r="D528" s="123" t="s">
        <v>949</v>
      </c>
      <c r="E528" s="125">
        <v>338128</v>
      </c>
      <c r="F528" s="126">
        <v>229927.03999999998</v>
      </c>
      <c r="G528" s="119" t="e">
        <f>+VLOOKUP(B528,PRESUPUESTO!$A$1:$N$626,12,FALSE)</f>
        <v>#N/A</v>
      </c>
    </row>
    <row r="529" spans="1:7" ht="15.6" hidden="1" thickTop="1" thickBot="1" x14ac:dyDescent="0.35">
      <c r="A529" s="123">
        <v>510</v>
      </c>
      <c r="B529" s="124" t="s">
        <v>1225</v>
      </c>
      <c r="C529" s="123">
        <v>1</v>
      </c>
      <c r="D529" s="123" t="s">
        <v>949</v>
      </c>
      <c r="E529" s="125">
        <v>341874</v>
      </c>
      <c r="F529" s="126">
        <v>232474.32</v>
      </c>
      <c r="G529" s="119" t="e">
        <f>+VLOOKUP(B529,PRESUPUESTO!$A$1:$N$626,12,FALSE)</f>
        <v>#N/A</v>
      </c>
    </row>
    <row r="530" spans="1:7" ht="15.6" hidden="1" thickTop="1" thickBot="1" x14ac:dyDescent="0.35">
      <c r="A530" s="123">
        <v>511</v>
      </c>
      <c r="B530" s="124" t="s">
        <v>1226</v>
      </c>
      <c r="C530" s="123">
        <v>1</v>
      </c>
      <c r="D530" s="123" t="s">
        <v>949</v>
      </c>
      <c r="E530" s="125">
        <v>267318</v>
      </c>
      <c r="F530" s="126">
        <v>181776.24</v>
      </c>
      <c r="G530" s="119" t="e">
        <f>+VLOOKUP(B530,PRESUPUESTO!$A$1:$N$626,12,FALSE)</f>
        <v>#N/A</v>
      </c>
    </row>
    <row r="531" spans="1:7" ht="15.6" hidden="1" thickTop="1" thickBot="1" x14ac:dyDescent="0.35">
      <c r="A531" s="123">
        <v>512</v>
      </c>
      <c r="B531" s="124" t="s">
        <v>1227</v>
      </c>
      <c r="C531" s="123">
        <v>1</v>
      </c>
      <c r="D531" s="123" t="s">
        <v>949</v>
      </c>
      <c r="E531" s="125">
        <v>295108</v>
      </c>
      <c r="F531" s="126">
        <v>200673.44</v>
      </c>
      <c r="G531" s="119" t="e">
        <f>+VLOOKUP(B531,PRESUPUESTO!$A$1:$N$626,12,FALSE)</f>
        <v>#N/A</v>
      </c>
    </row>
    <row r="532" spans="1:7" ht="15.6" hidden="1" thickTop="1" thickBot="1" x14ac:dyDescent="0.35">
      <c r="A532" s="123">
        <v>513</v>
      </c>
      <c r="B532" s="124" t="s">
        <v>1228</v>
      </c>
      <c r="C532" s="123">
        <v>1</v>
      </c>
      <c r="D532" s="123" t="s">
        <v>949</v>
      </c>
      <c r="E532" s="125">
        <v>268887</v>
      </c>
      <c r="F532" s="126">
        <v>182843.16</v>
      </c>
      <c r="G532" s="119" t="e">
        <f>+VLOOKUP(B532,PRESUPUESTO!$A$1:$N$626,12,FALSE)</f>
        <v>#N/A</v>
      </c>
    </row>
    <row r="533" spans="1:7" ht="15.6" hidden="1" thickTop="1" thickBot="1" x14ac:dyDescent="0.35">
      <c r="A533" s="123">
        <v>514</v>
      </c>
      <c r="B533" s="124" t="s">
        <v>360</v>
      </c>
      <c r="C533" s="123">
        <v>1</v>
      </c>
      <c r="D533" s="123" t="s">
        <v>949</v>
      </c>
      <c r="E533" s="125">
        <v>324974</v>
      </c>
      <c r="F533" s="126">
        <v>220982.32</v>
      </c>
      <c r="G533" s="119" t="e">
        <f>+VLOOKUP(B533,PRESUPUESTO!$A$1:$N$626,12,FALSE)</f>
        <v>#N/A</v>
      </c>
    </row>
    <row r="534" spans="1:7" ht="15.6" hidden="1" thickTop="1" thickBot="1" x14ac:dyDescent="0.35">
      <c r="A534" s="123">
        <v>515</v>
      </c>
      <c r="B534" s="124" t="s">
        <v>361</v>
      </c>
      <c r="C534" s="123">
        <v>1</v>
      </c>
      <c r="D534" s="123" t="s">
        <v>949</v>
      </c>
      <c r="E534" s="125">
        <v>421575</v>
      </c>
      <c r="F534" s="126">
        <v>286671</v>
      </c>
      <c r="G534" s="119" t="e">
        <f>+VLOOKUP(B534,PRESUPUESTO!$A$1:$N$626,12,FALSE)</f>
        <v>#N/A</v>
      </c>
    </row>
    <row r="535" spans="1:7" ht="15.6" hidden="1" thickTop="1" thickBot="1" x14ac:dyDescent="0.35">
      <c r="A535" s="123">
        <v>516</v>
      </c>
      <c r="B535" s="124" t="s">
        <v>384</v>
      </c>
      <c r="C535" s="123">
        <v>1</v>
      </c>
      <c r="D535" s="123" t="s">
        <v>949</v>
      </c>
      <c r="E535" s="125">
        <v>358029</v>
      </c>
      <c r="F535" s="126">
        <v>243459.72</v>
      </c>
      <c r="G535" s="119" t="e">
        <f>+VLOOKUP(B535,PRESUPUESTO!$A$1:$N$626,12,FALSE)</f>
        <v>#N/A</v>
      </c>
    </row>
    <row r="536" spans="1:7" ht="15.6" hidden="1" thickTop="1" thickBot="1" x14ac:dyDescent="0.35">
      <c r="A536" s="123">
        <v>517</v>
      </c>
      <c r="B536" s="124" t="s">
        <v>1229</v>
      </c>
      <c r="C536" s="123">
        <v>1</v>
      </c>
      <c r="D536" s="123" t="s">
        <v>949</v>
      </c>
      <c r="E536" s="125">
        <v>431404</v>
      </c>
      <c r="F536" s="126">
        <v>293354.71999999997</v>
      </c>
      <c r="G536" s="119" t="e">
        <f>+VLOOKUP(B536,PRESUPUESTO!$A$1:$N$626,12,FALSE)</f>
        <v>#N/A</v>
      </c>
    </row>
    <row r="537" spans="1:7" ht="15.6" hidden="1" thickTop="1" thickBot="1" x14ac:dyDescent="0.35">
      <c r="A537" s="123">
        <v>518</v>
      </c>
      <c r="B537" s="124" t="s">
        <v>1230</v>
      </c>
      <c r="C537" s="123">
        <v>1</v>
      </c>
      <c r="D537" s="123" t="s">
        <v>949</v>
      </c>
      <c r="E537" s="125">
        <v>354075</v>
      </c>
      <c r="F537" s="126">
        <v>240771</v>
      </c>
      <c r="G537" s="119" t="e">
        <f>+VLOOKUP(B537,PRESUPUESTO!$A$1:$N$626,12,FALSE)</f>
        <v>#N/A</v>
      </c>
    </row>
    <row r="538" spans="1:7" ht="15.6" hidden="1" thickTop="1" thickBot="1" x14ac:dyDescent="0.35">
      <c r="A538" s="123">
        <v>519</v>
      </c>
      <c r="B538" s="124" t="s">
        <v>1231</v>
      </c>
      <c r="C538" s="123">
        <v>1</v>
      </c>
      <c r="D538" s="123" t="s">
        <v>949</v>
      </c>
      <c r="E538" s="125">
        <v>318016</v>
      </c>
      <c r="F538" s="126">
        <v>216250.88</v>
      </c>
      <c r="G538" s="119" t="e">
        <f>+VLOOKUP(B538,PRESUPUESTO!$A$1:$N$626,12,FALSE)</f>
        <v>#N/A</v>
      </c>
    </row>
    <row r="539" spans="1:7" ht="15.6" hidden="1" thickTop="1" thickBot="1" x14ac:dyDescent="0.35">
      <c r="A539" s="123">
        <v>520</v>
      </c>
      <c r="B539" s="124" t="s">
        <v>1232</v>
      </c>
      <c r="C539" s="123">
        <v>1</v>
      </c>
      <c r="D539" s="123" t="s">
        <v>949</v>
      </c>
      <c r="E539" s="125">
        <v>246870</v>
      </c>
      <c r="F539" s="126">
        <v>167871.59999999998</v>
      </c>
      <c r="G539" s="119" t="e">
        <f>+VLOOKUP(B539,PRESUPUESTO!$A$1:$N$626,12,FALSE)</f>
        <v>#N/A</v>
      </c>
    </row>
    <row r="540" spans="1:7" ht="15.6" hidden="1" thickTop="1" thickBot="1" x14ac:dyDescent="0.35">
      <c r="A540" s="123">
        <v>521</v>
      </c>
      <c r="B540" s="124" t="s">
        <v>1233</v>
      </c>
      <c r="C540" s="123">
        <v>1</v>
      </c>
      <c r="D540" s="123" t="s">
        <v>949</v>
      </c>
      <c r="E540" s="125">
        <v>375623</v>
      </c>
      <c r="F540" s="126">
        <v>255423.64</v>
      </c>
      <c r="G540" s="119" t="e">
        <f>+VLOOKUP(B540,PRESUPUESTO!$A$1:$N$626,12,FALSE)</f>
        <v>#N/A</v>
      </c>
    </row>
    <row r="541" spans="1:7" ht="15.6" hidden="1" thickTop="1" thickBot="1" x14ac:dyDescent="0.35">
      <c r="A541" s="123">
        <v>522</v>
      </c>
      <c r="B541" s="124" t="s">
        <v>428</v>
      </c>
      <c r="C541" s="123">
        <v>1</v>
      </c>
      <c r="D541" s="123" t="s">
        <v>949</v>
      </c>
      <c r="E541" s="125">
        <v>126770</v>
      </c>
      <c r="F541" s="126">
        <v>86203.6</v>
      </c>
      <c r="G541" s="119" t="e">
        <f>+VLOOKUP(B541,PRESUPUESTO!$A$1:$N$626,12,FALSE)</f>
        <v>#N/A</v>
      </c>
    </row>
    <row r="542" spans="1:7" ht="15.6" hidden="1" thickTop="1" thickBot="1" x14ac:dyDescent="0.35">
      <c r="A542" s="127">
        <v>523</v>
      </c>
      <c r="B542" s="128" t="s">
        <v>1234</v>
      </c>
      <c r="C542" s="127">
        <v>1</v>
      </c>
      <c r="D542" s="127" t="s">
        <v>949</v>
      </c>
      <c r="E542" s="129">
        <v>105314</v>
      </c>
      <c r="F542" s="126">
        <v>71613.51999999999</v>
      </c>
      <c r="G542" s="119" t="e">
        <f>+VLOOKUP(B542,PRESUPUESTO!$A$1:$N$626,12,FALSE)</f>
        <v>#N/A</v>
      </c>
    </row>
    <row r="543" spans="1:7" s="133" customFormat="1" ht="15.6" hidden="1" thickTop="1" thickBot="1" x14ac:dyDescent="0.35">
      <c r="A543" s="211" t="s">
        <v>939</v>
      </c>
      <c r="B543" s="212"/>
      <c r="C543" s="212"/>
      <c r="D543" s="212"/>
      <c r="E543" s="130">
        <f>SUM(E4:E542)</f>
        <v>477261921</v>
      </c>
      <c r="F543" s="131">
        <f>SUM(F4:F542)</f>
        <v>324538106.27999991</v>
      </c>
      <c r="G543" s="132"/>
    </row>
    <row r="544" spans="1:7" ht="15" thickTop="1" x14ac:dyDescent="0.3">
      <c r="F544" s="133"/>
    </row>
    <row r="546" spans="1:2" x14ac:dyDescent="0.3">
      <c r="A546" s="81"/>
    </row>
    <row r="547" spans="1:2" x14ac:dyDescent="0.3">
      <c r="A547" s="82" t="s">
        <v>940</v>
      </c>
    </row>
    <row r="548" spans="1:2" x14ac:dyDescent="0.3">
      <c r="A548" s="82" t="s">
        <v>941</v>
      </c>
    </row>
    <row r="549" spans="1:2" x14ac:dyDescent="0.3">
      <c r="A549" s="82" t="s">
        <v>942</v>
      </c>
    </row>
    <row r="550" spans="1:2" x14ac:dyDescent="0.3">
      <c r="A550" s="82" t="s">
        <v>943</v>
      </c>
    </row>
    <row r="552" spans="1:2" x14ac:dyDescent="0.3">
      <c r="B552" s="73" t="s">
        <v>944</v>
      </c>
    </row>
  </sheetData>
  <autoFilter ref="B3:G543" xr:uid="{5871A5D6-736F-409A-B9B9-4C483FD3FB2E}">
    <filterColumn colId="5">
      <filters>
        <filter val="$110.500,00"/>
        <filter val="$12.577.500,00"/>
        <filter val="$2.130.000,00"/>
        <filter val="$244.000,00"/>
        <filter val="$264.500,00"/>
        <filter val="$287.000,00"/>
        <filter val="$342.000,00"/>
        <filter val="$371.000,00"/>
        <filter val="$4.805.500,00"/>
        <filter val="$439.000,00"/>
        <filter val="$71.000,00"/>
        <filter val="$730.000,00"/>
      </filters>
    </filterColumn>
  </autoFilter>
  <mergeCells count="18">
    <mergeCell ref="A543:D543"/>
    <mergeCell ref="A185:D185"/>
    <mergeCell ref="A217:D217"/>
    <mergeCell ref="A241:D241"/>
    <mergeCell ref="A267:D267"/>
    <mergeCell ref="A297:D297"/>
    <mergeCell ref="A328:D328"/>
    <mergeCell ref="A360:D360"/>
    <mergeCell ref="A397:D397"/>
    <mergeCell ref="A427:D427"/>
    <mergeCell ref="A476:D476"/>
    <mergeCell ref="A499:D499"/>
    <mergeCell ref="A155:D155"/>
    <mergeCell ref="A2:D2"/>
    <mergeCell ref="A88:D88"/>
    <mergeCell ref="A98:D98"/>
    <mergeCell ref="A108:D108"/>
    <mergeCell ref="A124:D124"/>
  </mergeCells>
  <pageMargins left="0.7" right="0.7" top="0.75" bottom="0.75" header="0.3" footer="0.3"/>
  <pageSetup paperSize="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2A2F1-D8FD-4533-BF2C-29993EC7138C}">
  <dimension ref="A1:A626"/>
  <sheetViews>
    <sheetView topLeftCell="A43" zoomScaleNormal="100" workbookViewId="0">
      <selection sqref="A1:A625"/>
    </sheetView>
  </sheetViews>
  <sheetFormatPr baseColWidth="10" defaultRowHeight="14.4" x14ac:dyDescent="0.3"/>
  <cols>
    <col min="1" max="1" width="44.77734375" style="31" customWidth="1"/>
  </cols>
  <sheetData>
    <row r="1" spans="1:1" x14ac:dyDescent="0.3">
      <c r="A1" s="40" t="s">
        <v>24</v>
      </c>
    </row>
    <row r="2" spans="1:1" x14ac:dyDescent="0.3">
      <c r="A2" s="33" t="s">
        <v>23</v>
      </c>
    </row>
    <row r="3" spans="1:1" x14ac:dyDescent="0.3">
      <c r="A3" s="33" t="s">
        <v>15</v>
      </c>
    </row>
    <row r="4" spans="1:1" x14ac:dyDescent="0.3">
      <c r="A4" s="33" t="s">
        <v>22</v>
      </c>
    </row>
    <row r="5" spans="1:1" x14ac:dyDescent="0.3">
      <c r="A5" s="33" t="s">
        <v>21</v>
      </c>
    </row>
    <row r="6" spans="1:1" x14ac:dyDescent="0.3">
      <c r="A6" s="33" t="s">
        <v>20</v>
      </c>
    </row>
    <row r="7" spans="1:1" x14ac:dyDescent="0.3">
      <c r="A7" s="33" t="s">
        <v>19</v>
      </c>
    </row>
    <row r="8" spans="1:1" x14ac:dyDescent="0.3">
      <c r="A8" s="33" t="s">
        <v>18</v>
      </c>
    </row>
    <row r="9" spans="1:1" x14ac:dyDescent="0.3">
      <c r="A9" s="33" t="s">
        <v>17</v>
      </c>
    </row>
    <row r="10" spans="1:1" ht="22.8" x14ac:dyDescent="0.3">
      <c r="A10" s="33" t="s">
        <v>16</v>
      </c>
    </row>
    <row r="11" spans="1:1" x14ac:dyDescent="0.3">
      <c r="A11" s="33" t="s">
        <v>15</v>
      </c>
    </row>
    <row r="12" spans="1:1" x14ac:dyDescent="0.3">
      <c r="A12" s="33" t="s">
        <v>14</v>
      </c>
    </row>
    <row r="13" spans="1:1" x14ac:dyDescent="0.3">
      <c r="A13" s="33" t="s">
        <v>13</v>
      </c>
    </row>
    <row r="14" spans="1:1" x14ac:dyDescent="0.3">
      <c r="A14" s="33" t="s">
        <v>12</v>
      </c>
    </row>
    <row r="15" spans="1:1" x14ac:dyDescent="0.3">
      <c r="A15" s="33" t="s">
        <v>11</v>
      </c>
    </row>
    <row r="16" spans="1:1" x14ac:dyDescent="0.3">
      <c r="A16" s="33" t="s">
        <v>10</v>
      </c>
    </row>
    <row r="17" spans="1:1" x14ac:dyDescent="0.3">
      <c r="A17" s="33" t="s">
        <v>9</v>
      </c>
    </row>
    <row r="18" spans="1:1" x14ac:dyDescent="0.3">
      <c r="A18" s="33" t="s">
        <v>8</v>
      </c>
    </row>
    <row r="19" spans="1:1" x14ac:dyDescent="0.3">
      <c r="A19" s="33" t="s">
        <v>7</v>
      </c>
    </row>
    <row r="20" spans="1:1" x14ac:dyDescent="0.3">
      <c r="A20" s="33" t="s">
        <v>6</v>
      </c>
    </row>
    <row r="21" spans="1:1" x14ac:dyDescent="0.3">
      <c r="A21" s="33" t="s">
        <v>5</v>
      </c>
    </row>
    <row r="22" spans="1:1" x14ac:dyDescent="0.3">
      <c r="A22" s="33" t="s">
        <v>4</v>
      </c>
    </row>
    <row r="23" spans="1:1" x14ac:dyDescent="0.3">
      <c r="A23" s="33" t="s">
        <v>3</v>
      </c>
    </row>
    <row r="24" spans="1:1" x14ac:dyDescent="0.3">
      <c r="A24" s="33" t="s">
        <v>2</v>
      </c>
    </row>
    <row r="25" spans="1:1" x14ac:dyDescent="0.3">
      <c r="A25" s="33" t="s">
        <v>1</v>
      </c>
    </row>
    <row r="26" spans="1:1" x14ac:dyDescent="0.3">
      <c r="A26" s="33" t="s">
        <v>0</v>
      </c>
    </row>
    <row r="27" spans="1:1" x14ac:dyDescent="0.3">
      <c r="A27" s="32" t="s">
        <v>45</v>
      </c>
    </row>
    <row r="28" spans="1:1" ht="34.200000000000003" x14ac:dyDescent="0.3">
      <c r="A28" s="33" t="s">
        <v>43</v>
      </c>
    </row>
    <row r="29" spans="1:1" ht="34.200000000000003" x14ac:dyDescent="0.3">
      <c r="A29" s="33" t="s">
        <v>42</v>
      </c>
    </row>
    <row r="30" spans="1:1" ht="34.200000000000003" x14ac:dyDescent="0.3">
      <c r="A30" s="33" t="s">
        <v>41</v>
      </c>
    </row>
    <row r="31" spans="1:1" ht="34.200000000000003" x14ac:dyDescent="0.3">
      <c r="A31" s="33" t="s">
        <v>40</v>
      </c>
    </row>
    <row r="32" spans="1:1" x14ac:dyDescent="0.3">
      <c r="A32" s="33" t="s">
        <v>39</v>
      </c>
    </row>
    <row r="33" spans="1:1" ht="22.8" x14ac:dyDescent="0.3">
      <c r="A33" s="33" t="s">
        <v>38</v>
      </c>
    </row>
    <row r="34" spans="1:1" x14ac:dyDescent="0.3">
      <c r="A34" s="33" t="s">
        <v>37</v>
      </c>
    </row>
    <row r="35" spans="1:1" x14ac:dyDescent="0.3">
      <c r="A35" s="33" t="s">
        <v>36</v>
      </c>
    </row>
    <row r="36" spans="1:1" ht="22.8" x14ac:dyDescent="0.3">
      <c r="A36" s="33" t="s">
        <v>35</v>
      </c>
    </row>
    <row r="37" spans="1:1" x14ac:dyDescent="0.3">
      <c r="A37" s="33" t="s">
        <v>34</v>
      </c>
    </row>
    <row r="38" spans="1:1" x14ac:dyDescent="0.3">
      <c r="A38" s="33" t="s">
        <v>33</v>
      </c>
    </row>
    <row r="39" spans="1:1" ht="22.8" x14ac:dyDescent="0.3">
      <c r="A39" s="33" t="s">
        <v>32</v>
      </c>
    </row>
    <row r="40" spans="1:1" ht="22.8" x14ac:dyDescent="0.3">
      <c r="A40" s="33" t="s">
        <v>31</v>
      </c>
    </row>
    <row r="41" spans="1:1" x14ac:dyDescent="0.3">
      <c r="A41" s="33" t="s">
        <v>30</v>
      </c>
    </row>
    <row r="42" spans="1:1" x14ac:dyDescent="0.3">
      <c r="A42" s="33" t="s">
        <v>29</v>
      </c>
    </row>
    <row r="43" spans="1:1" ht="22.8" x14ac:dyDescent="0.3">
      <c r="A43" s="33" t="s">
        <v>28</v>
      </c>
    </row>
    <row r="44" spans="1:1" ht="22.8" x14ac:dyDescent="0.3">
      <c r="A44" s="33" t="s">
        <v>27</v>
      </c>
    </row>
    <row r="45" spans="1:1" x14ac:dyDescent="0.3">
      <c r="A45" s="33" t="s">
        <v>26</v>
      </c>
    </row>
    <row r="46" spans="1:1" x14ac:dyDescent="0.3">
      <c r="A46" s="33" t="s">
        <v>25</v>
      </c>
    </row>
    <row r="47" spans="1:1" x14ac:dyDescent="0.3">
      <c r="A47" s="32" t="s">
        <v>286</v>
      </c>
    </row>
    <row r="48" spans="1:1" x14ac:dyDescent="0.3">
      <c r="A48" s="221" t="s">
        <v>2262</v>
      </c>
    </row>
    <row r="49" spans="1:1" ht="22.8" x14ac:dyDescent="0.3">
      <c r="A49" s="33" t="s">
        <v>2263</v>
      </c>
    </row>
    <row r="50" spans="1:1" ht="22.8" x14ac:dyDescent="0.3">
      <c r="A50" s="33" t="s">
        <v>2264</v>
      </c>
    </row>
    <row r="51" spans="1:1" ht="22.8" x14ac:dyDescent="0.3">
      <c r="A51" s="33" t="s">
        <v>2265</v>
      </c>
    </row>
    <row r="52" spans="1:1" ht="22.8" x14ac:dyDescent="0.3">
      <c r="A52" s="33" t="s">
        <v>2266</v>
      </c>
    </row>
    <row r="53" spans="1:1" ht="22.8" x14ac:dyDescent="0.3">
      <c r="A53" s="33" t="s">
        <v>2267</v>
      </c>
    </row>
    <row r="54" spans="1:1" ht="22.8" x14ac:dyDescent="0.3">
      <c r="A54" s="33" t="s">
        <v>2268</v>
      </c>
    </row>
    <row r="55" spans="1:1" ht="22.8" x14ac:dyDescent="0.3">
      <c r="A55" s="33" t="s">
        <v>2269</v>
      </c>
    </row>
    <row r="56" spans="1:1" ht="22.8" x14ac:dyDescent="0.3">
      <c r="A56" s="33" t="s">
        <v>2270</v>
      </c>
    </row>
    <row r="57" spans="1:1" ht="22.8" x14ac:dyDescent="0.3">
      <c r="A57" s="33" t="s">
        <v>2271</v>
      </c>
    </row>
    <row r="58" spans="1:1" x14ac:dyDescent="0.3">
      <c r="A58" s="33" t="s">
        <v>2272</v>
      </c>
    </row>
    <row r="59" spans="1:1" ht="22.8" x14ac:dyDescent="0.3">
      <c r="A59" s="33" t="s">
        <v>2273</v>
      </c>
    </row>
    <row r="60" spans="1:1" ht="22.8" x14ac:dyDescent="0.3">
      <c r="A60" s="33" t="s">
        <v>2274</v>
      </c>
    </row>
    <row r="61" spans="1:1" ht="22.8" x14ac:dyDescent="0.3">
      <c r="A61" s="33" t="s">
        <v>2275</v>
      </c>
    </row>
    <row r="62" spans="1:1" ht="22.8" x14ac:dyDescent="0.3">
      <c r="A62" s="33" t="s">
        <v>2276</v>
      </c>
    </row>
    <row r="63" spans="1:1" ht="22.8" x14ac:dyDescent="0.3">
      <c r="A63" s="33" t="s">
        <v>2277</v>
      </c>
    </row>
    <row r="64" spans="1:1" ht="22.8" x14ac:dyDescent="0.3">
      <c r="A64" s="33" t="s">
        <v>2278</v>
      </c>
    </row>
    <row r="65" spans="1:1" ht="22.8" x14ac:dyDescent="0.3">
      <c r="A65" s="33" t="s">
        <v>2279</v>
      </c>
    </row>
    <row r="66" spans="1:1" x14ac:dyDescent="0.3">
      <c r="A66" s="34" t="s">
        <v>2280</v>
      </c>
    </row>
    <row r="67" spans="1:1" ht="22.8" x14ac:dyDescent="0.3">
      <c r="A67" s="33" t="s">
        <v>2281</v>
      </c>
    </row>
    <row r="68" spans="1:1" ht="22.8" x14ac:dyDescent="0.3">
      <c r="A68" s="33" t="s">
        <v>2282</v>
      </c>
    </row>
    <row r="69" spans="1:1" ht="24" x14ac:dyDescent="0.3">
      <c r="A69" s="34" t="s">
        <v>2283</v>
      </c>
    </row>
    <row r="70" spans="1:1" ht="22.8" x14ac:dyDescent="0.3">
      <c r="A70" s="33" t="s">
        <v>2284</v>
      </c>
    </row>
    <row r="71" spans="1:1" ht="22.8" x14ac:dyDescent="0.3">
      <c r="A71" s="33" t="s">
        <v>2285</v>
      </c>
    </row>
    <row r="72" spans="1:1" x14ac:dyDescent="0.3">
      <c r="A72" s="33" t="s">
        <v>2286</v>
      </c>
    </row>
    <row r="73" spans="1:1" ht="22.8" x14ac:dyDescent="0.3">
      <c r="A73" s="33" t="s">
        <v>2287</v>
      </c>
    </row>
    <row r="74" spans="1:1" x14ac:dyDescent="0.3">
      <c r="A74" s="33" t="s">
        <v>2288</v>
      </c>
    </row>
    <row r="75" spans="1:1" ht="22.8" x14ac:dyDescent="0.3">
      <c r="A75" s="33" t="s">
        <v>2289</v>
      </c>
    </row>
    <row r="76" spans="1:1" ht="22.8" x14ac:dyDescent="0.3">
      <c r="A76" s="33" t="s">
        <v>2290</v>
      </c>
    </row>
    <row r="77" spans="1:1" ht="22.8" x14ac:dyDescent="0.3">
      <c r="A77" s="33" t="s">
        <v>2291</v>
      </c>
    </row>
    <row r="78" spans="1:1" x14ac:dyDescent="0.3">
      <c r="A78" s="33" t="s">
        <v>2292</v>
      </c>
    </row>
    <row r="79" spans="1:1" ht="24" x14ac:dyDescent="0.3">
      <c r="A79" s="34" t="s">
        <v>2293</v>
      </c>
    </row>
    <row r="80" spans="1:1" ht="22.8" x14ac:dyDescent="0.3">
      <c r="A80" s="33" t="s">
        <v>2294</v>
      </c>
    </row>
    <row r="81" spans="1:1" ht="22.8" x14ac:dyDescent="0.3">
      <c r="A81" s="33" t="s">
        <v>2295</v>
      </c>
    </row>
    <row r="82" spans="1:1" ht="22.8" x14ac:dyDescent="0.3">
      <c r="A82" s="33" t="s">
        <v>2296</v>
      </c>
    </row>
    <row r="83" spans="1:1" ht="22.8" x14ac:dyDescent="0.3">
      <c r="A83" s="33" t="s">
        <v>2297</v>
      </c>
    </row>
    <row r="84" spans="1:1" ht="22.8" x14ac:dyDescent="0.3">
      <c r="A84" s="33" t="s">
        <v>2298</v>
      </c>
    </row>
    <row r="85" spans="1:1" ht="22.8" x14ac:dyDescent="0.3">
      <c r="A85" s="33" t="s">
        <v>2299</v>
      </c>
    </row>
    <row r="86" spans="1:1" ht="24" x14ac:dyDescent="0.3">
      <c r="A86" s="34" t="s">
        <v>2300</v>
      </c>
    </row>
    <row r="87" spans="1:1" ht="22.8" x14ac:dyDescent="0.3">
      <c r="A87" s="33" t="s">
        <v>2301</v>
      </c>
    </row>
    <row r="88" spans="1:1" ht="22.8" x14ac:dyDescent="0.3">
      <c r="A88" s="33" t="s">
        <v>2302</v>
      </c>
    </row>
    <row r="89" spans="1:1" ht="22.8" x14ac:dyDescent="0.3">
      <c r="A89" s="33" t="s">
        <v>2303</v>
      </c>
    </row>
    <row r="90" spans="1:1" ht="22.8" x14ac:dyDescent="0.3">
      <c r="A90" s="33" t="s">
        <v>2304</v>
      </c>
    </row>
    <row r="91" spans="1:1" ht="22.8" x14ac:dyDescent="0.3">
      <c r="A91" s="33" t="s">
        <v>2305</v>
      </c>
    </row>
    <row r="92" spans="1:1" x14ac:dyDescent="0.3">
      <c r="A92" s="33" t="s">
        <v>2306</v>
      </c>
    </row>
    <row r="93" spans="1:1" ht="57" x14ac:dyDescent="0.3">
      <c r="A93" s="33" t="s">
        <v>2307</v>
      </c>
    </row>
    <row r="94" spans="1:1" ht="34.200000000000003" x14ac:dyDescent="0.3">
      <c r="A94" s="33" t="s">
        <v>2308</v>
      </c>
    </row>
    <row r="95" spans="1:1" ht="22.8" x14ac:dyDescent="0.3">
      <c r="A95" s="33" t="s">
        <v>2309</v>
      </c>
    </row>
    <row r="96" spans="1:1" ht="24" x14ac:dyDescent="0.3">
      <c r="A96" s="34" t="s">
        <v>2310</v>
      </c>
    </row>
    <row r="97" spans="1:1" ht="22.8" x14ac:dyDescent="0.3">
      <c r="A97" s="33" t="s">
        <v>2311</v>
      </c>
    </row>
    <row r="98" spans="1:1" ht="22.8" x14ac:dyDescent="0.3">
      <c r="A98" s="33" t="s">
        <v>2312</v>
      </c>
    </row>
    <row r="99" spans="1:1" ht="22.8" x14ac:dyDescent="0.3">
      <c r="A99" s="33" t="s">
        <v>2313</v>
      </c>
    </row>
    <row r="100" spans="1:1" ht="22.8" x14ac:dyDescent="0.3">
      <c r="A100" s="33" t="s">
        <v>2314</v>
      </c>
    </row>
    <row r="101" spans="1:1" ht="22.8" x14ac:dyDescent="0.3">
      <c r="A101" s="33" t="s">
        <v>2315</v>
      </c>
    </row>
    <row r="102" spans="1:1" ht="22.8" x14ac:dyDescent="0.3">
      <c r="A102" s="33" t="s">
        <v>2316</v>
      </c>
    </row>
    <row r="103" spans="1:1" x14ac:dyDescent="0.3">
      <c r="A103" s="33" t="s">
        <v>2317</v>
      </c>
    </row>
    <row r="104" spans="1:1" ht="22.8" x14ac:dyDescent="0.3">
      <c r="A104" s="33" t="s">
        <v>2318</v>
      </c>
    </row>
    <row r="105" spans="1:1" ht="22.8" x14ac:dyDescent="0.3">
      <c r="A105" s="33" t="s">
        <v>2319</v>
      </c>
    </row>
    <row r="106" spans="1:1" ht="22.8" x14ac:dyDescent="0.3">
      <c r="A106" s="33" t="s">
        <v>2320</v>
      </c>
    </row>
    <row r="107" spans="1:1" ht="22.8" x14ac:dyDescent="0.3">
      <c r="A107" s="33" t="s">
        <v>2321</v>
      </c>
    </row>
    <row r="108" spans="1:1" ht="22.8" x14ac:dyDescent="0.3">
      <c r="A108" s="33" t="s">
        <v>2322</v>
      </c>
    </row>
    <row r="109" spans="1:1" ht="24" x14ac:dyDescent="0.3">
      <c r="A109" s="34" t="s">
        <v>2323</v>
      </c>
    </row>
    <row r="110" spans="1:1" ht="22.8" x14ac:dyDescent="0.3">
      <c r="A110" s="33" t="s">
        <v>2324</v>
      </c>
    </row>
    <row r="111" spans="1:1" ht="22.8" x14ac:dyDescent="0.3">
      <c r="A111" s="33" t="s">
        <v>2325</v>
      </c>
    </row>
    <row r="112" spans="1:1" ht="22.8" x14ac:dyDescent="0.3">
      <c r="A112" s="33" t="s">
        <v>2326</v>
      </c>
    </row>
    <row r="113" spans="1:1" ht="22.8" x14ac:dyDescent="0.3">
      <c r="A113" s="33" t="s">
        <v>2327</v>
      </c>
    </row>
    <row r="114" spans="1:1" ht="22.8" x14ac:dyDescent="0.3">
      <c r="A114" s="33" t="s">
        <v>2328</v>
      </c>
    </row>
    <row r="115" spans="1:1" ht="22.8" x14ac:dyDescent="0.3">
      <c r="A115" s="33" t="s">
        <v>2329</v>
      </c>
    </row>
    <row r="116" spans="1:1" ht="24" x14ac:dyDescent="0.3">
      <c r="A116" s="34" t="s">
        <v>2330</v>
      </c>
    </row>
    <row r="117" spans="1:1" ht="22.8" x14ac:dyDescent="0.3">
      <c r="A117" s="33" t="s">
        <v>2331</v>
      </c>
    </row>
    <row r="118" spans="1:1" ht="22.8" x14ac:dyDescent="0.3">
      <c r="A118" s="33" t="s">
        <v>2332</v>
      </c>
    </row>
    <row r="119" spans="1:1" ht="22.8" x14ac:dyDescent="0.3">
      <c r="A119" s="33" t="s">
        <v>2333</v>
      </c>
    </row>
    <row r="120" spans="1:1" ht="22.8" x14ac:dyDescent="0.3">
      <c r="A120" s="33" t="s">
        <v>2334</v>
      </c>
    </row>
    <row r="121" spans="1:1" ht="22.8" x14ac:dyDescent="0.3">
      <c r="A121" s="33" t="s">
        <v>2335</v>
      </c>
    </row>
    <row r="122" spans="1:1" ht="22.8" x14ac:dyDescent="0.3">
      <c r="A122" s="33" t="s">
        <v>2336</v>
      </c>
    </row>
    <row r="123" spans="1:1" x14ac:dyDescent="0.3">
      <c r="A123" s="33" t="s">
        <v>2337</v>
      </c>
    </row>
    <row r="124" spans="1:1" ht="24" x14ac:dyDescent="0.3">
      <c r="A124" s="34" t="s">
        <v>2338</v>
      </c>
    </row>
    <row r="125" spans="1:1" ht="22.8" x14ac:dyDescent="0.3">
      <c r="A125" s="33" t="s">
        <v>2339</v>
      </c>
    </row>
    <row r="126" spans="1:1" ht="22.8" x14ac:dyDescent="0.3">
      <c r="A126" s="33" t="s">
        <v>2340</v>
      </c>
    </row>
    <row r="127" spans="1:1" ht="22.8" x14ac:dyDescent="0.3">
      <c r="A127" s="33" t="s">
        <v>2341</v>
      </c>
    </row>
    <row r="128" spans="1:1" ht="24" x14ac:dyDescent="0.3">
      <c r="A128" s="34" t="s">
        <v>2342</v>
      </c>
    </row>
    <row r="129" spans="1:1" ht="22.8" x14ac:dyDescent="0.3">
      <c r="A129" s="33" t="s">
        <v>2343</v>
      </c>
    </row>
    <row r="130" spans="1:1" ht="22.8" x14ac:dyDescent="0.3">
      <c r="A130" s="33" t="s">
        <v>2344</v>
      </c>
    </row>
    <row r="131" spans="1:1" ht="22.8" x14ac:dyDescent="0.3">
      <c r="A131" s="33" t="s">
        <v>2345</v>
      </c>
    </row>
    <row r="132" spans="1:1" ht="22.8" x14ac:dyDescent="0.3">
      <c r="A132" s="33" t="s">
        <v>2346</v>
      </c>
    </row>
    <row r="133" spans="1:1" ht="22.8" x14ac:dyDescent="0.3">
      <c r="A133" s="33" t="s">
        <v>2347</v>
      </c>
    </row>
    <row r="134" spans="1:1" ht="22.8" x14ac:dyDescent="0.3">
      <c r="A134" s="33" t="s">
        <v>2348</v>
      </c>
    </row>
    <row r="135" spans="1:1" ht="22.8" x14ac:dyDescent="0.3">
      <c r="A135" s="33" t="s">
        <v>2349</v>
      </c>
    </row>
    <row r="136" spans="1:1" ht="22.8" x14ac:dyDescent="0.3">
      <c r="A136" s="33" t="s">
        <v>2350</v>
      </c>
    </row>
    <row r="137" spans="1:1" ht="22.8" x14ac:dyDescent="0.3">
      <c r="A137" s="33" t="s">
        <v>2351</v>
      </c>
    </row>
    <row r="138" spans="1:1" ht="22.8" x14ac:dyDescent="0.3">
      <c r="A138" s="33" t="s">
        <v>2352</v>
      </c>
    </row>
    <row r="139" spans="1:1" ht="22.8" x14ac:dyDescent="0.3">
      <c r="A139" s="33" t="s">
        <v>2353</v>
      </c>
    </row>
    <row r="140" spans="1:1" ht="22.8" x14ac:dyDescent="0.3">
      <c r="A140" s="33" t="s">
        <v>2354</v>
      </c>
    </row>
    <row r="141" spans="1:1" ht="22.8" x14ac:dyDescent="0.3">
      <c r="A141" s="33" t="s">
        <v>2355</v>
      </c>
    </row>
    <row r="142" spans="1:1" ht="22.8" x14ac:dyDescent="0.3">
      <c r="A142" s="33" t="s">
        <v>2356</v>
      </c>
    </row>
    <row r="143" spans="1:1" ht="22.8" x14ac:dyDescent="0.3">
      <c r="A143" s="33" t="s">
        <v>2357</v>
      </c>
    </row>
    <row r="144" spans="1:1" ht="24" x14ac:dyDescent="0.3">
      <c r="A144" s="34" t="s">
        <v>2300</v>
      </c>
    </row>
    <row r="145" spans="1:1" x14ac:dyDescent="0.3">
      <c r="A145" s="33" t="s">
        <v>2358</v>
      </c>
    </row>
    <row r="146" spans="1:1" x14ac:dyDescent="0.3">
      <c r="A146" s="33" t="s">
        <v>2359</v>
      </c>
    </row>
    <row r="147" spans="1:1" x14ac:dyDescent="0.3">
      <c r="A147" s="33" t="s">
        <v>2360</v>
      </c>
    </row>
    <row r="148" spans="1:1" ht="22.8" x14ac:dyDescent="0.3">
      <c r="A148" s="33" t="s">
        <v>2361</v>
      </c>
    </row>
    <row r="149" spans="1:1" ht="22.8" x14ac:dyDescent="0.3">
      <c r="A149" s="33" t="s">
        <v>2362</v>
      </c>
    </row>
    <row r="150" spans="1:1" ht="22.8" x14ac:dyDescent="0.3">
      <c r="A150" s="33" t="s">
        <v>2363</v>
      </c>
    </row>
    <row r="151" spans="1:1" x14ac:dyDescent="0.3">
      <c r="A151" s="33" t="s">
        <v>2364</v>
      </c>
    </row>
    <row r="152" spans="1:1" ht="22.8" x14ac:dyDescent="0.3">
      <c r="A152" s="33" t="s">
        <v>2365</v>
      </c>
    </row>
    <row r="153" spans="1:1" ht="22.8" x14ac:dyDescent="0.3">
      <c r="A153" s="33" t="s">
        <v>2366</v>
      </c>
    </row>
    <row r="154" spans="1:1" x14ac:dyDescent="0.3">
      <c r="A154" s="33" t="s">
        <v>2367</v>
      </c>
    </row>
    <row r="155" spans="1:1" ht="22.8" x14ac:dyDescent="0.3">
      <c r="A155" s="33" t="s">
        <v>2368</v>
      </c>
    </row>
    <row r="156" spans="1:1" ht="22.8" x14ac:dyDescent="0.3">
      <c r="A156" s="33" t="s">
        <v>2369</v>
      </c>
    </row>
    <row r="157" spans="1:1" ht="22.8" x14ac:dyDescent="0.3">
      <c r="A157" s="33" t="s">
        <v>2370</v>
      </c>
    </row>
    <row r="158" spans="1:1" ht="22.8" x14ac:dyDescent="0.3">
      <c r="A158" s="33" t="s">
        <v>2371</v>
      </c>
    </row>
    <row r="159" spans="1:1" x14ac:dyDescent="0.3">
      <c r="A159" s="33" t="s">
        <v>2372</v>
      </c>
    </row>
    <row r="160" spans="1:1" ht="22.8" x14ac:dyDescent="0.3">
      <c r="A160" s="33" t="s">
        <v>2373</v>
      </c>
    </row>
    <row r="161" spans="1:1" ht="22.8" x14ac:dyDescent="0.3">
      <c r="A161" s="33" t="s">
        <v>2374</v>
      </c>
    </row>
    <row r="162" spans="1:1" ht="22.8" x14ac:dyDescent="0.3">
      <c r="A162" s="33" t="s">
        <v>2375</v>
      </c>
    </row>
    <row r="163" spans="1:1" ht="22.8" x14ac:dyDescent="0.3">
      <c r="A163" s="33" t="s">
        <v>2376</v>
      </c>
    </row>
    <row r="164" spans="1:1" ht="22.8" x14ac:dyDescent="0.3">
      <c r="A164" s="33" t="s">
        <v>2377</v>
      </c>
    </row>
    <row r="165" spans="1:1" x14ac:dyDescent="0.3">
      <c r="A165" s="33" t="s">
        <v>2378</v>
      </c>
    </row>
    <row r="166" spans="1:1" ht="22.8" x14ac:dyDescent="0.3">
      <c r="A166" s="33" t="s">
        <v>2379</v>
      </c>
    </row>
    <row r="167" spans="1:1" ht="22.8" x14ac:dyDescent="0.3">
      <c r="A167" s="33" t="s">
        <v>2380</v>
      </c>
    </row>
    <row r="168" spans="1:1" x14ac:dyDescent="0.3">
      <c r="A168" s="33" t="s">
        <v>2381</v>
      </c>
    </row>
    <row r="169" spans="1:1" ht="22.8" x14ac:dyDescent="0.3">
      <c r="A169" s="33" t="s">
        <v>2382</v>
      </c>
    </row>
    <row r="170" spans="1:1" ht="22.8" x14ac:dyDescent="0.3">
      <c r="A170" s="33" t="s">
        <v>2383</v>
      </c>
    </row>
    <row r="171" spans="1:1" x14ac:dyDescent="0.3">
      <c r="A171" s="33" t="s">
        <v>2384</v>
      </c>
    </row>
    <row r="172" spans="1:1" ht="22.8" x14ac:dyDescent="0.3">
      <c r="A172" s="33" t="s">
        <v>2385</v>
      </c>
    </row>
    <row r="173" spans="1:1" ht="22.8" x14ac:dyDescent="0.3">
      <c r="A173" s="33" t="s">
        <v>2386</v>
      </c>
    </row>
    <row r="174" spans="1:1" ht="22.8" x14ac:dyDescent="0.3">
      <c r="A174" s="33" t="s">
        <v>2387</v>
      </c>
    </row>
    <row r="175" spans="1:1" ht="22.8" x14ac:dyDescent="0.3">
      <c r="A175" s="33" t="s">
        <v>2388</v>
      </c>
    </row>
    <row r="176" spans="1:1" ht="22.8" x14ac:dyDescent="0.3">
      <c r="A176" s="33" t="s">
        <v>2389</v>
      </c>
    </row>
    <row r="177" spans="1:1" ht="22.8" x14ac:dyDescent="0.3">
      <c r="A177" s="33" t="s">
        <v>2390</v>
      </c>
    </row>
    <row r="178" spans="1:1" ht="22.8" x14ac:dyDescent="0.3">
      <c r="A178" s="33" t="s">
        <v>2391</v>
      </c>
    </row>
    <row r="179" spans="1:1" x14ac:dyDescent="0.3">
      <c r="A179" s="33" t="s">
        <v>2392</v>
      </c>
    </row>
    <row r="180" spans="1:1" ht="24" x14ac:dyDescent="0.3">
      <c r="A180" s="34" t="s">
        <v>2393</v>
      </c>
    </row>
    <row r="181" spans="1:1" ht="22.8" x14ac:dyDescent="0.3">
      <c r="A181" s="33" t="s">
        <v>2394</v>
      </c>
    </row>
    <row r="182" spans="1:1" ht="22.8" x14ac:dyDescent="0.3">
      <c r="A182" s="33" t="s">
        <v>2395</v>
      </c>
    </row>
    <row r="183" spans="1:1" ht="22.8" x14ac:dyDescent="0.3">
      <c r="A183" s="33" t="s">
        <v>2396</v>
      </c>
    </row>
    <row r="184" spans="1:1" x14ac:dyDescent="0.3">
      <c r="A184" s="33" t="s">
        <v>2397</v>
      </c>
    </row>
    <row r="185" spans="1:1" x14ac:dyDescent="0.3">
      <c r="A185" s="33" t="s">
        <v>2398</v>
      </c>
    </row>
    <row r="186" spans="1:1" ht="22.8" x14ac:dyDescent="0.3">
      <c r="A186" s="33" t="s">
        <v>2399</v>
      </c>
    </row>
    <row r="187" spans="1:1" ht="24" x14ac:dyDescent="0.3">
      <c r="A187" s="34" t="s">
        <v>2400</v>
      </c>
    </row>
    <row r="188" spans="1:1" ht="22.8" x14ac:dyDescent="0.3">
      <c r="A188" s="33" t="s">
        <v>2401</v>
      </c>
    </row>
    <row r="189" spans="1:1" ht="22.8" x14ac:dyDescent="0.3">
      <c r="A189" s="33" t="s">
        <v>2402</v>
      </c>
    </row>
    <row r="190" spans="1:1" x14ac:dyDescent="0.3">
      <c r="A190" s="34" t="s">
        <v>2403</v>
      </c>
    </row>
    <row r="191" spans="1:1" x14ac:dyDescent="0.3">
      <c r="A191" s="33" t="s">
        <v>2404</v>
      </c>
    </row>
    <row r="192" spans="1:1" ht="22.8" x14ac:dyDescent="0.3">
      <c r="A192" s="33" t="s">
        <v>2405</v>
      </c>
    </row>
    <row r="193" spans="1:1" x14ac:dyDescent="0.3">
      <c r="A193" s="33" t="s">
        <v>2317</v>
      </c>
    </row>
    <row r="194" spans="1:1" ht="22.8" x14ac:dyDescent="0.3">
      <c r="A194" s="33" t="s">
        <v>2406</v>
      </c>
    </row>
    <row r="195" spans="1:1" ht="22.8" x14ac:dyDescent="0.3">
      <c r="A195" s="33" t="s">
        <v>2407</v>
      </c>
    </row>
    <row r="196" spans="1:1" ht="22.8" x14ac:dyDescent="0.3">
      <c r="A196" s="33" t="s">
        <v>2408</v>
      </c>
    </row>
    <row r="197" spans="1:1" x14ac:dyDescent="0.3">
      <c r="A197" s="33" t="s">
        <v>2409</v>
      </c>
    </row>
    <row r="198" spans="1:1" ht="22.8" x14ac:dyDescent="0.3">
      <c r="A198" s="33" t="s">
        <v>2410</v>
      </c>
    </row>
    <row r="199" spans="1:1" ht="22.8" x14ac:dyDescent="0.3">
      <c r="A199" s="33" t="s">
        <v>2411</v>
      </c>
    </row>
    <row r="200" spans="1:1" ht="22.8" x14ac:dyDescent="0.3">
      <c r="A200" s="33" t="s">
        <v>2412</v>
      </c>
    </row>
    <row r="201" spans="1:1" ht="22.8" x14ac:dyDescent="0.3">
      <c r="A201" s="33" t="s">
        <v>2413</v>
      </c>
    </row>
    <row r="202" spans="1:1" ht="22.8" x14ac:dyDescent="0.3">
      <c r="A202" s="33" t="s">
        <v>2414</v>
      </c>
    </row>
    <row r="203" spans="1:1" ht="22.8" x14ac:dyDescent="0.3">
      <c r="A203" s="33" t="s">
        <v>2415</v>
      </c>
    </row>
    <row r="204" spans="1:1" ht="22.8" x14ac:dyDescent="0.3">
      <c r="A204" s="33" t="s">
        <v>2416</v>
      </c>
    </row>
    <row r="205" spans="1:1" ht="22.8" x14ac:dyDescent="0.3">
      <c r="A205" s="33" t="s">
        <v>2417</v>
      </c>
    </row>
    <row r="206" spans="1:1" ht="22.8" x14ac:dyDescent="0.3">
      <c r="A206" s="33" t="s">
        <v>2418</v>
      </c>
    </row>
    <row r="207" spans="1:1" ht="22.8" x14ac:dyDescent="0.3">
      <c r="A207" s="33" t="s">
        <v>2419</v>
      </c>
    </row>
    <row r="208" spans="1:1" ht="22.8" x14ac:dyDescent="0.3">
      <c r="A208" s="33" t="s">
        <v>2420</v>
      </c>
    </row>
    <row r="209" spans="1:1" ht="22.8" x14ac:dyDescent="0.3">
      <c r="A209" s="33" t="s">
        <v>2421</v>
      </c>
    </row>
    <row r="210" spans="1:1" ht="22.8" x14ac:dyDescent="0.3">
      <c r="A210" s="33" t="s">
        <v>2422</v>
      </c>
    </row>
    <row r="211" spans="1:1" ht="22.8" x14ac:dyDescent="0.3">
      <c r="A211" s="33" t="s">
        <v>2423</v>
      </c>
    </row>
    <row r="212" spans="1:1" x14ac:dyDescent="0.3">
      <c r="A212" s="34" t="s">
        <v>2424</v>
      </c>
    </row>
    <row r="213" spans="1:1" ht="22.8" x14ac:dyDescent="0.3">
      <c r="A213" s="33" t="s">
        <v>2425</v>
      </c>
    </row>
    <row r="214" spans="1:1" ht="22.8" x14ac:dyDescent="0.3">
      <c r="A214" s="33" t="s">
        <v>2426</v>
      </c>
    </row>
    <row r="215" spans="1:1" ht="22.8" x14ac:dyDescent="0.3">
      <c r="A215" s="33" t="s">
        <v>2427</v>
      </c>
    </row>
    <row r="216" spans="1:1" ht="22.8" x14ac:dyDescent="0.3">
      <c r="A216" s="33" t="s">
        <v>2428</v>
      </c>
    </row>
    <row r="217" spans="1:1" x14ac:dyDescent="0.3">
      <c r="A217" s="33" t="s">
        <v>2429</v>
      </c>
    </row>
    <row r="218" spans="1:1" ht="22.8" x14ac:dyDescent="0.3">
      <c r="A218" s="33" t="s">
        <v>2430</v>
      </c>
    </row>
    <row r="219" spans="1:1" ht="22.8" x14ac:dyDescent="0.3">
      <c r="A219" s="33" t="s">
        <v>2431</v>
      </c>
    </row>
    <row r="220" spans="1:1" ht="22.8" x14ac:dyDescent="0.3">
      <c r="A220" s="33" t="s">
        <v>2432</v>
      </c>
    </row>
    <row r="221" spans="1:1" ht="22.8" x14ac:dyDescent="0.3">
      <c r="A221" s="33" t="s">
        <v>2433</v>
      </c>
    </row>
    <row r="222" spans="1:1" x14ac:dyDescent="0.3">
      <c r="A222" s="33" t="s">
        <v>2434</v>
      </c>
    </row>
    <row r="223" spans="1:1" ht="22.8" x14ac:dyDescent="0.3">
      <c r="A223" s="33" t="s">
        <v>2435</v>
      </c>
    </row>
    <row r="224" spans="1:1" ht="22.8" x14ac:dyDescent="0.3">
      <c r="A224" s="33" t="s">
        <v>2436</v>
      </c>
    </row>
    <row r="225" spans="1:1" ht="22.8" x14ac:dyDescent="0.3">
      <c r="A225" s="33" t="s">
        <v>2437</v>
      </c>
    </row>
    <row r="226" spans="1:1" x14ac:dyDescent="0.3">
      <c r="A226" s="33" t="s">
        <v>2438</v>
      </c>
    </row>
    <row r="227" spans="1:1" ht="22.8" x14ac:dyDescent="0.3">
      <c r="A227" s="33" t="s">
        <v>2439</v>
      </c>
    </row>
    <row r="228" spans="1:1" ht="24" x14ac:dyDescent="0.3">
      <c r="A228" s="34" t="s">
        <v>2440</v>
      </c>
    </row>
    <row r="229" spans="1:1" ht="22.8" x14ac:dyDescent="0.3">
      <c r="A229" s="33" t="s">
        <v>2441</v>
      </c>
    </row>
    <row r="230" spans="1:1" ht="22.8" x14ac:dyDescent="0.3">
      <c r="A230" s="33" t="s">
        <v>2442</v>
      </c>
    </row>
    <row r="231" spans="1:1" ht="22.8" x14ac:dyDescent="0.3">
      <c r="A231" s="33" t="s">
        <v>2443</v>
      </c>
    </row>
    <row r="232" spans="1:1" ht="24" x14ac:dyDescent="0.3">
      <c r="A232" s="35" t="s">
        <v>2444</v>
      </c>
    </row>
    <row r="233" spans="1:1" ht="22.8" x14ac:dyDescent="0.3">
      <c r="A233" s="33" t="s">
        <v>2445</v>
      </c>
    </row>
    <row r="234" spans="1:1" ht="24.6" x14ac:dyDescent="0.3">
      <c r="A234" s="222" t="s">
        <v>325</v>
      </c>
    </row>
    <row r="235" spans="1:1" x14ac:dyDescent="0.3">
      <c r="A235" s="37" t="s">
        <v>226</v>
      </c>
    </row>
    <row r="236" spans="1:1" ht="22.8" x14ac:dyDescent="0.3">
      <c r="A236" s="38" t="s">
        <v>2446</v>
      </c>
    </row>
    <row r="237" spans="1:1" ht="22.8" x14ac:dyDescent="0.3">
      <c r="A237" s="38" t="s">
        <v>2447</v>
      </c>
    </row>
    <row r="238" spans="1:1" ht="22.8" x14ac:dyDescent="0.3">
      <c r="A238" s="38" t="s">
        <v>2448</v>
      </c>
    </row>
    <row r="239" spans="1:1" ht="22.8" x14ac:dyDescent="0.3">
      <c r="A239" s="38" t="s">
        <v>2449</v>
      </c>
    </row>
    <row r="240" spans="1:1" ht="22.8" x14ac:dyDescent="0.3">
      <c r="A240" s="38" t="s">
        <v>2450</v>
      </c>
    </row>
    <row r="241" spans="1:1" ht="22.8" x14ac:dyDescent="0.3">
      <c r="A241" s="38" t="s">
        <v>2451</v>
      </c>
    </row>
    <row r="242" spans="1:1" ht="22.8" x14ac:dyDescent="0.3">
      <c r="A242" s="38" t="s">
        <v>2452</v>
      </c>
    </row>
    <row r="243" spans="1:1" ht="22.8" x14ac:dyDescent="0.3">
      <c r="A243" s="38" t="s">
        <v>2453</v>
      </c>
    </row>
    <row r="244" spans="1:1" ht="22.8" x14ac:dyDescent="0.3">
      <c r="A244" s="38" t="s">
        <v>2454</v>
      </c>
    </row>
    <row r="245" spans="1:1" ht="22.8" x14ac:dyDescent="0.3">
      <c r="A245" s="38" t="s">
        <v>2455</v>
      </c>
    </row>
    <row r="246" spans="1:1" ht="22.8" x14ac:dyDescent="0.3">
      <c r="A246" s="38" t="s">
        <v>2456</v>
      </c>
    </row>
    <row r="247" spans="1:1" ht="22.8" x14ac:dyDescent="0.3">
      <c r="A247" s="38" t="s">
        <v>2457</v>
      </c>
    </row>
    <row r="248" spans="1:1" ht="22.8" x14ac:dyDescent="0.3">
      <c r="A248" s="38" t="s">
        <v>2458</v>
      </c>
    </row>
    <row r="249" spans="1:1" ht="22.8" x14ac:dyDescent="0.3">
      <c r="A249" s="38" t="s">
        <v>2459</v>
      </c>
    </row>
    <row r="250" spans="1:1" ht="22.8" x14ac:dyDescent="0.3">
      <c r="A250" s="38" t="s">
        <v>2460</v>
      </c>
    </row>
    <row r="251" spans="1:1" ht="22.8" x14ac:dyDescent="0.3">
      <c r="A251" s="38" t="s">
        <v>2461</v>
      </c>
    </row>
    <row r="252" spans="1:1" ht="22.8" x14ac:dyDescent="0.3">
      <c r="A252" s="38" t="s">
        <v>2462</v>
      </c>
    </row>
    <row r="253" spans="1:1" ht="22.8" x14ac:dyDescent="0.3">
      <c r="A253" s="38" t="s">
        <v>2463</v>
      </c>
    </row>
    <row r="254" spans="1:1" ht="24" x14ac:dyDescent="0.3">
      <c r="A254" s="37" t="s">
        <v>2464</v>
      </c>
    </row>
    <row r="255" spans="1:1" ht="22.8" x14ac:dyDescent="0.3">
      <c r="A255" s="38" t="s">
        <v>2465</v>
      </c>
    </row>
    <row r="256" spans="1:1" ht="34.200000000000003" x14ac:dyDescent="0.3">
      <c r="A256" s="38" t="s">
        <v>2466</v>
      </c>
    </row>
    <row r="257" spans="1:1" ht="24" x14ac:dyDescent="0.3">
      <c r="A257" s="37" t="s">
        <v>2467</v>
      </c>
    </row>
    <row r="258" spans="1:1" ht="22.8" x14ac:dyDescent="0.3">
      <c r="A258" s="38" t="s">
        <v>2468</v>
      </c>
    </row>
    <row r="259" spans="1:1" ht="22.8" x14ac:dyDescent="0.3">
      <c r="A259" s="38" t="s">
        <v>2469</v>
      </c>
    </row>
    <row r="260" spans="1:1" ht="22.8" x14ac:dyDescent="0.3">
      <c r="A260" s="38" t="s">
        <v>2470</v>
      </c>
    </row>
    <row r="261" spans="1:1" ht="22.8" x14ac:dyDescent="0.3">
      <c r="A261" s="38" t="s">
        <v>2471</v>
      </c>
    </row>
    <row r="262" spans="1:1" ht="22.8" x14ac:dyDescent="0.3">
      <c r="A262" s="38" t="s">
        <v>2472</v>
      </c>
    </row>
    <row r="263" spans="1:1" ht="22.8" x14ac:dyDescent="0.3">
      <c r="A263" s="38" t="s">
        <v>2473</v>
      </c>
    </row>
    <row r="264" spans="1:1" ht="22.8" x14ac:dyDescent="0.3">
      <c r="A264" s="38" t="s">
        <v>2474</v>
      </c>
    </row>
    <row r="265" spans="1:1" ht="22.8" x14ac:dyDescent="0.3">
      <c r="A265" s="38" t="s">
        <v>2475</v>
      </c>
    </row>
    <row r="266" spans="1:1" ht="22.8" x14ac:dyDescent="0.3">
      <c r="A266" s="38" t="s">
        <v>2476</v>
      </c>
    </row>
    <row r="267" spans="1:1" ht="22.8" x14ac:dyDescent="0.3">
      <c r="A267" s="38" t="s">
        <v>2477</v>
      </c>
    </row>
    <row r="268" spans="1:1" ht="24" x14ac:dyDescent="0.3">
      <c r="A268" s="37" t="s">
        <v>2478</v>
      </c>
    </row>
    <row r="269" spans="1:1" ht="22.8" x14ac:dyDescent="0.3">
      <c r="A269" s="38" t="s">
        <v>2479</v>
      </c>
    </row>
    <row r="270" spans="1:1" ht="22.8" x14ac:dyDescent="0.3">
      <c r="A270" s="38" t="s">
        <v>2480</v>
      </c>
    </row>
    <row r="271" spans="1:1" ht="22.8" x14ac:dyDescent="0.3">
      <c r="A271" s="38" t="s">
        <v>2481</v>
      </c>
    </row>
    <row r="272" spans="1:1" ht="22.8" x14ac:dyDescent="0.3">
      <c r="A272" s="38" t="s">
        <v>2482</v>
      </c>
    </row>
    <row r="273" spans="1:1" ht="22.8" x14ac:dyDescent="0.3">
      <c r="A273" s="38" t="s">
        <v>2483</v>
      </c>
    </row>
    <row r="274" spans="1:1" ht="22.8" x14ac:dyDescent="0.3">
      <c r="A274" s="38" t="s">
        <v>2484</v>
      </c>
    </row>
    <row r="275" spans="1:1" ht="24" x14ac:dyDescent="0.3">
      <c r="A275" s="37" t="s">
        <v>2485</v>
      </c>
    </row>
    <row r="276" spans="1:1" ht="22.8" x14ac:dyDescent="0.3">
      <c r="A276" s="38" t="s">
        <v>2486</v>
      </c>
    </row>
    <row r="277" spans="1:1" ht="22.8" x14ac:dyDescent="0.3">
      <c r="A277" s="38" t="s">
        <v>2487</v>
      </c>
    </row>
    <row r="278" spans="1:1" ht="22.8" x14ac:dyDescent="0.3">
      <c r="A278" s="38" t="s">
        <v>2488</v>
      </c>
    </row>
    <row r="279" spans="1:1" ht="22.8" x14ac:dyDescent="0.3">
      <c r="A279" s="38" t="s">
        <v>2489</v>
      </c>
    </row>
    <row r="280" spans="1:1" ht="22.8" x14ac:dyDescent="0.3">
      <c r="A280" s="38" t="s">
        <v>2490</v>
      </c>
    </row>
    <row r="281" spans="1:1" ht="22.8" x14ac:dyDescent="0.3">
      <c r="A281" s="38" t="s">
        <v>2491</v>
      </c>
    </row>
    <row r="282" spans="1:1" ht="24" x14ac:dyDescent="0.3">
      <c r="A282" s="37" t="s">
        <v>2492</v>
      </c>
    </row>
    <row r="283" spans="1:1" ht="22.8" x14ac:dyDescent="0.3">
      <c r="A283" s="38" t="s">
        <v>2493</v>
      </c>
    </row>
    <row r="284" spans="1:1" ht="22.8" x14ac:dyDescent="0.3">
      <c r="A284" s="38" t="s">
        <v>2494</v>
      </c>
    </row>
    <row r="285" spans="1:1" ht="22.8" x14ac:dyDescent="0.3">
      <c r="A285" s="38" t="s">
        <v>2495</v>
      </c>
    </row>
    <row r="286" spans="1:1" ht="22.8" x14ac:dyDescent="0.3">
      <c r="A286" s="38" t="s">
        <v>2496</v>
      </c>
    </row>
    <row r="287" spans="1:1" ht="22.8" x14ac:dyDescent="0.3">
      <c r="A287" s="38" t="s">
        <v>2497</v>
      </c>
    </row>
    <row r="288" spans="1:1" ht="22.8" x14ac:dyDescent="0.3">
      <c r="A288" s="38" t="s">
        <v>2498</v>
      </c>
    </row>
    <row r="289" spans="1:1" ht="22.8" x14ac:dyDescent="0.3">
      <c r="A289" s="38" t="s">
        <v>2499</v>
      </c>
    </row>
    <row r="290" spans="1:1" ht="22.8" x14ac:dyDescent="0.3">
      <c r="A290" s="38" t="s">
        <v>2500</v>
      </c>
    </row>
    <row r="291" spans="1:1" ht="34.200000000000003" x14ac:dyDescent="0.3">
      <c r="A291" s="38" t="s">
        <v>2501</v>
      </c>
    </row>
    <row r="292" spans="1:1" ht="22.8" x14ac:dyDescent="0.3">
      <c r="A292" s="38" t="s">
        <v>2502</v>
      </c>
    </row>
    <row r="293" spans="1:1" ht="22.8" x14ac:dyDescent="0.3">
      <c r="A293" s="38" t="s">
        <v>2503</v>
      </c>
    </row>
    <row r="294" spans="1:1" ht="22.8" x14ac:dyDescent="0.3">
      <c r="A294" s="38" t="s">
        <v>2504</v>
      </c>
    </row>
    <row r="295" spans="1:1" ht="22.8" x14ac:dyDescent="0.3">
      <c r="A295" s="38" t="s">
        <v>2505</v>
      </c>
    </row>
    <row r="296" spans="1:1" ht="22.8" x14ac:dyDescent="0.3">
      <c r="A296" s="38" t="s">
        <v>2506</v>
      </c>
    </row>
    <row r="297" spans="1:1" ht="22.8" x14ac:dyDescent="0.3">
      <c r="A297" s="38" t="s">
        <v>2507</v>
      </c>
    </row>
    <row r="298" spans="1:1" ht="22.8" x14ac:dyDescent="0.3">
      <c r="A298" s="38" t="s">
        <v>2508</v>
      </c>
    </row>
    <row r="299" spans="1:1" ht="24" x14ac:dyDescent="0.3">
      <c r="A299" s="37" t="s">
        <v>2509</v>
      </c>
    </row>
    <row r="300" spans="1:1" ht="22.8" x14ac:dyDescent="0.3">
      <c r="A300" s="38" t="s">
        <v>2510</v>
      </c>
    </row>
    <row r="301" spans="1:1" ht="22.8" x14ac:dyDescent="0.3">
      <c r="A301" s="38" t="s">
        <v>2511</v>
      </c>
    </row>
    <row r="302" spans="1:1" ht="22.8" x14ac:dyDescent="0.3">
      <c r="A302" s="38" t="s">
        <v>2512</v>
      </c>
    </row>
    <row r="303" spans="1:1" ht="22.8" x14ac:dyDescent="0.3">
      <c r="A303" s="38" t="s">
        <v>2513</v>
      </c>
    </row>
    <row r="304" spans="1:1" ht="22.8" x14ac:dyDescent="0.3">
      <c r="A304" s="38" t="s">
        <v>2514</v>
      </c>
    </row>
    <row r="305" spans="1:1" ht="34.200000000000003" x14ac:dyDescent="0.3">
      <c r="A305" s="38" t="s">
        <v>2515</v>
      </c>
    </row>
    <row r="306" spans="1:1" ht="22.8" x14ac:dyDescent="0.3">
      <c r="A306" s="38" t="s">
        <v>2516</v>
      </c>
    </row>
    <row r="307" spans="1:1" ht="22.8" x14ac:dyDescent="0.3">
      <c r="A307" s="38" t="s">
        <v>2517</v>
      </c>
    </row>
    <row r="308" spans="1:1" ht="24" x14ac:dyDescent="0.3">
      <c r="A308" s="37" t="s">
        <v>2518</v>
      </c>
    </row>
    <row r="309" spans="1:1" ht="22.8" x14ac:dyDescent="0.3">
      <c r="A309" s="38" t="s">
        <v>2519</v>
      </c>
    </row>
    <row r="310" spans="1:1" ht="22.8" x14ac:dyDescent="0.3">
      <c r="A310" s="38" t="s">
        <v>2520</v>
      </c>
    </row>
    <row r="311" spans="1:1" ht="22.8" x14ac:dyDescent="0.3">
      <c r="A311" s="38" t="s">
        <v>2521</v>
      </c>
    </row>
    <row r="312" spans="1:1" ht="24" x14ac:dyDescent="0.3">
      <c r="A312" s="37" t="s">
        <v>2522</v>
      </c>
    </row>
    <row r="313" spans="1:1" ht="22.8" x14ac:dyDescent="0.3">
      <c r="A313" s="38" t="s">
        <v>2523</v>
      </c>
    </row>
    <row r="314" spans="1:1" ht="22.8" x14ac:dyDescent="0.3">
      <c r="A314" s="38" t="s">
        <v>2524</v>
      </c>
    </row>
    <row r="315" spans="1:1" ht="22.8" x14ac:dyDescent="0.3">
      <c r="A315" s="38" t="s">
        <v>2525</v>
      </c>
    </row>
    <row r="316" spans="1:1" ht="22.8" x14ac:dyDescent="0.3">
      <c r="A316" s="38" t="s">
        <v>2526</v>
      </c>
    </row>
    <row r="317" spans="1:1" ht="22.8" x14ac:dyDescent="0.3">
      <c r="A317" s="38" t="s">
        <v>2527</v>
      </c>
    </row>
    <row r="318" spans="1:1" ht="22.8" x14ac:dyDescent="0.3">
      <c r="A318" s="38" t="s">
        <v>2528</v>
      </c>
    </row>
    <row r="319" spans="1:1" ht="22.8" x14ac:dyDescent="0.3">
      <c r="A319" s="38" t="s">
        <v>2529</v>
      </c>
    </row>
    <row r="320" spans="1:1" ht="22.8" x14ac:dyDescent="0.3">
      <c r="A320" s="38" t="s">
        <v>2530</v>
      </c>
    </row>
    <row r="321" spans="1:1" ht="22.8" x14ac:dyDescent="0.3">
      <c r="A321" s="38" t="s">
        <v>2531</v>
      </c>
    </row>
    <row r="322" spans="1:1" ht="22.8" x14ac:dyDescent="0.3">
      <c r="A322" s="38" t="s">
        <v>2532</v>
      </c>
    </row>
    <row r="323" spans="1:1" ht="22.8" x14ac:dyDescent="0.3">
      <c r="A323" s="38" t="s">
        <v>2533</v>
      </c>
    </row>
    <row r="324" spans="1:1" ht="22.8" x14ac:dyDescent="0.3">
      <c r="A324" s="38" t="s">
        <v>2534</v>
      </c>
    </row>
    <row r="325" spans="1:1" ht="22.8" x14ac:dyDescent="0.3">
      <c r="A325" s="38" t="s">
        <v>2535</v>
      </c>
    </row>
    <row r="326" spans="1:1" ht="22.8" x14ac:dyDescent="0.3">
      <c r="A326" s="38" t="s">
        <v>2536</v>
      </c>
    </row>
    <row r="327" spans="1:1" ht="24" x14ac:dyDescent="0.3">
      <c r="A327" s="37" t="s">
        <v>2485</v>
      </c>
    </row>
    <row r="328" spans="1:1" ht="22.8" x14ac:dyDescent="0.3">
      <c r="A328" s="38" t="s">
        <v>2537</v>
      </c>
    </row>
    <row r="329" spans="1:1" ht="22.8" x14ac:dyDescent="0.3">
      <c r="A329" s="38" t="s">
        <v>2538</v>
      </c>
    </row>
    <row r="330" spans="1:1" ht="22.8" x14ac:dyDescent="0.3">
      <c r="A330" s="38" t="s">
        <v>2539</v>
      </c>
    </row>
    <row r="331" spans="1:1" ht="22.8" x14ac:dyDescent="0.3">
      <c r="A331" s="38" t="s">
        <v>2540</v>
      </c>
    </row>
    <row r="332" spans="1:1" ht="22.8" x14ac:dyDescent="0.3">
      <c r="A332" s="38" t="s">
        <v>2541</v>
      </c>
    </row>
    <row r="333" spans="1:1" ht="22.8" x14ac:dyDescent="0.3">
      <c r="A333" s="38" t="s">
        <v>2542</v>
      </c>
    </row>
    <row r="334" spans="1:1" ht="22.8" x14ac:dyDescent="0.3">
      <c r="A334" s="38" t="s">
        <v>2543</v>
      </c>
    </row>
    <row r="335" spans="1:1" ht="22.8" x14ac:dyDescent="0.3">
      <c r="A335" s="38" t="s">
        <v>2544</v>
      </c>
    </row>
    <row r="336" spans="1:1" ht="22.8" x14ac:dyDescent="0.3">
      <c r="A336" s="38" t="s">
        <v>2545</v>
      </c>
    </row>
    <row r="337" spans="1:1" ht="22.8" x14ac:dyDescent="0.3">
      <c r="A337" s="38" t="s">
        <v>2546</v>
      </c>
    </row>
    <row r="338" spans="1:1" ht="22.8" x14ac:dyDescent="0.3">
      <c r="A338" s="38" t="s">
        <v>2547</v>
      </c>
    </row>
    <row r="339" spans="1:1" ht="22.8" x14ac:dyDescent="0.3">
      <c r="A339" s="38" t="s">
        <v>2548</v>
      </c>
    </row>
    <row r="340" spans="1:1" ht="22.8" x14ac:dyDescent="0.3">
      <c r="A340" s="38" t="s">
        <v>2549</v>
      </c>
    </row>
    <row r="341" spans="1:1" ht="22.8" x14ac:dyDescent="0.3">
      <c r="A341" s="38" t="s">
        <v>2550</v>
      </c>
    </row>
    <row r="342" spans="1:1" ht="22.8" x14ac:dyDescent="0.3">
      <c r="A342" s="38" t="s">
        <v>2470</v>
      </c>
    </row>
    <row r="343" spans="1:1" ht="22.8" x14ac:dyDescent="0.3">
      <c r="A343" s="38" t="s">
        <v>2551</v>
      </c>
    </row>
    <row r="344" spans="1:1" ht="22.8" x14ac:dyDescent="0.3">
      <c r="A344" s="38" t="s">
        <v>2552</v>
      </c>
    </row>
    <row r="345" spans="1:1" ht="22.8" x14ac:dyDescent="0.3">
      <c r="A345" s="38" t="s">
        <v>2553</v>
      </c>
    </row>
    <row r="346" spans="1:1" ht="22.8" x14ac:dyDescent="0.3">
      <c r="A346" s="38" t="s">
        <v>2554</v>
      </c>
    </row>
    <row r="347" spans="1:1" ht="22.8" x14ac:dyDescent="0.3">
      <c r="A347" s="38" t="s">
        <v>2555</v>
      </c>
    </row>
    <row r="348" spans="1:1" ht="34.200000000000003" x14ac:dyDescent="0.3">
      <c r="A348" s="38" t="s">
        <v>2556</v>
      </c>
    </row>
    <row r="349" spans="1:1" ht="22.8" x14ac:dyDescent="0.3">
      <c r="A349" s="38" t="s">
        <v>2557</v>
      </c>
    </row>
    <row r="350" spans="1:1" ht="22.8" x14ac:dyDescent="0.3">
      <c r="A350" s="38" t="s">
        <v>2558</v>
      </c>
    </row>
    <row r="351" spans="1:1" ht="22.8" x14ac:dyDescent="0.3">
      <c r="A351" s="38" t="s">
        <v>2559</v>
      </c>
    </row>
    <row r="352" spans="1:1" ht="22.8" x14ac:dyDescent="0.3">
      <c r="A352" s="38" t="s">
        <v>2560</v>
      </c>
    </row>
    <row r="353" spans="1:1" ht="22.8" x14ac:dyDescent="0.3">
      <c r="A353" s="38" t="s">
        <v>2561</v>
      </c>
    </row>
    <row r="354" spans="1:1" ht="22.8" x14ac:dyDescent="0.3">
      <c r="A354" s="38" t="s">
        <v>2562</v>
      </c>
    </row>
    <row r="355" spans="1:1" ht="22.8" x14ac:dyDescent="0.3">
      <c r="A355" s="38" t="s">
        <v>2560</v>
      </c>
    </row>
    <row r="356" spans="1:1" ht="22.8" x14ac:dyDescent="0.3">
      <c r="A356" s="38" t="s">
        <v>2563</v>
      </c>
    </row>
    <row r="357" spans="1:1" ht="22.8" x14ac:dyDescent="0.3">
      <c r="A357" s="38" t="s">
        <v>2564</v>
      </c>
    </row>
    <row r="358" spans="1:1" ht="22.8" x14ac:dyDescent="0.3">
      <c r="A358" s="38" t="s">
        <v>2565</v>
      </c>
    </row>
    <row r="359" spans="1:1" ht="22.8" x14ac:dyDescent="0.3">
      <c r="A359" s="38" t="s">
        <v>2566</v>
      </c>
    </row>
    <row r="360" spans="1:1" ht="22.8" x14ac:dyDescent="0.3">
      <c r="A360" s="38" t="s">
        <v>2567</v>
      </c>
    </row>
    <row r="361" spans="1:1" ht="22.8" x14ac:dyDescent="0.3">
      <c r="A361" s="38" t="s">
        <v>2568</v>
      </c>
    </row>
    <row r="362" spans="1:1" ht="22.8" x14ac:dyDescent="0.3">
      <c r="A362" s="38" t="s">
        <v>2569</v>
      </c>
    </row>
    <row r="363" spans="1:1" ht="34.200000000000003" x14ac:dyDescent="0.3">
      <c r="A363" s="38" t="s">
        <v>2570</v>
      </c>
    </row>
    <row r="364" spans="1:1" ht="22.8" x14ac:dyDescent="0.3">
      <c r="A364" s="38" t="s">
        <v>2571</v>
      </c>
    </row>
    <row r="365" spans="1:1" ht="24" x14ac:dyDescent="0.3">
      <c r="A365" s="37" t="s">
        <v>2572</v>
      </c>
    </row>
    <row r="366" spans="1:1" ht="22.8" x14ac:dyDescent="0.3">
      <c r="A366" s="38" t="s">
        <v>2573</v>
      </c>
    </row>
    <row r="367" spans="1:1" ht="22.8" x14ac:dyDescent="0.3">
      <c r="A367" s="38" t="s">
        <v>2574</v>
      </c>
    </row>
    <row r="368" spans="1:1" ht="22.8" x14ac:dyDescent="0.3">
      <c r="A368" s="38" t="s">
        <v>2575</v>
      </c>
    </row>
    <row r="369" spans="1:1" ht="22.8" x14ac:dyDescent="0.3">
      <c r="A369" s="38" t="s">
        <v>2576</v>
      </c>
    </row>
    <row r="370" spans="1:1" ht="22.8" x14ac:dyDescent="0.3">
      <c r="A370" s="38" t="s">
        <v>2577</v>
      </c>
    </row>
    <row r="371" spans="1:1" ht="22.8" x14ac:dyDescent="0.3">
      <c r="A371" s="38" t="s">
        <v>2578</v>
      </c>
    </row>
    <row r="372" spans="1:1" ht="24" x14ac:dyDescent="0.3">
      <c r="A372" s="37" t="s">
        <v>2579</v>
      </c>
    </row>
    <row r="373" spans="1:1" ht="22.8" x14ac:dyDescent="0.3">
      <c r="A373" s="38" t="s">
        <v>2580</v>
      </c>
    </row>
    <row r="374" spans="1:1" ht="22.8" x14ac:dyDescent="0.3">
      <c r="A374" s="38" t="s">
        <v>2581</v>
      </c>
    </row>
    <row r="375" spans="1:1" ht="22.8" x14ac:dyDescent="0.3">
      <c r="A375" s="38" t="s">
        <v>2582</v>
      </c>
    </row>
    <row r="376" spans="1:1" ht="24" x14ac:dyDescent="0.3">
      <c r="A376" s="37" t="s">
        <v>2583</v>
      </c>
    </row>
    <row r="377" spans="1:1" ht="22.8" x14ac:dyDescent="0.3">
      <c r="A377" s="38" t="s">
        <v>2584</v>
      </c>
    </row>
    <row r="378" spans="1:1" ht="22.8" x14ac:dyDescent="0.3">
      <c r="A378" s="38" t="s">
        <v>2585</v>
      </c>
    </row>
    <row r="379" spans="1:1" ht="22.8" x14ac:dyDescent="0.3">
      <c r="A379" s="38" t="s">
        <v>2586</v>
      </c>
    </row>
    <row r="380" spans="1:1" ht="22.8" x14ac:dyDescent="0.3">
      <c r="A380" s="38" t="s">
        <v>2587</v>
      </c>
    </row>
    <row r="381" spans="1:1" ht="22.8" x14ac:dyDescent="0.3">
      <c r="A381" s="38" t="s">
        <v>2588</v>
      </c>
    </row>
    <row r="382" spans="1:1" ht="22.8" x14ac:dyDescent="0.3">
      <c r="A382" s="38" t="s">
        <v>2589</v>
      </c>
    </row>
    <row r="383" spans="1:1" ht="22.8" x14ac:dyDescent="0.3">
      <c r="A383" s="38" t="s">
        <v>2590</v>
      </c>
    </row>
    <row r="384" spans="1:1" ht="22.8" x14ac:dyDescent="0.3">
      <c r="A384" s="38" t="s">
        <v>2591</v>
      </c>
    </row>
    <row r="385" spans="1:1" ht="22.8" x14ac:dyDescent="0.3">
      <c r="A385" s="38" t="s">
        <v>2592</v>
      </c>
    </row>
    <row r="386" spans="1:1" ht="22.8" x14ac:dyDescent="0.3">
      <c r="A386" s="38" t="s">
        <v>2593</v>
      </c>
    </row>
    <row r="387" spans="1:1" ht="22.8" x14ac:dyDescent="0.3">
      <c r="A387" s="38" t="s">
        <v>2594</v>
      </c>
    </row>
    <row r="388" spans="1:1" ht="22.8" x14ac:dyDescent="0.3">
      <c r="A388" s="38" t="s">
        <v>2595</v>
      </c>
    </row>
    <row r="389" spans="1:1" ht="22.8" x14ac:dyDescent="0.3">
      <c r="A389" s="38" t="s">
        <v>2596</v>
      </c>
    </row>
    <row r="390" spans="1:1" ht="22.8" x14ac:dyDescent="0.3">
      <c r="A390" s="38" t="s">
        <v>2597</v>
      </c>
    </row>
    <row r="391" spans="1:1" ht="22.8" x14ac:dyDescent="0.3">
      <c r="A391" s="38" t="s">
        <v>2598</v>
      </c>
    </row>
    <row r="392" spans="1:1" ht="22.8" x14ac:dyDescent="0.3">
      <c r="A392" s="38" t="s">
        <v>2599</v>
      </c>
    </row>
    <row r="393" spans="1:1" ht="22.8" x14ac:dyDescent="0.3">
      <c r="A393" s="38" t="s">
        <v>2600</v>
      </c>
    </row>
    <row r="394" spans="1:1" ht="22.8" x14ac:dyDescent="0.3">
      <c r="A394" s="38" t="s">
        <v>2601</v>
      </c>
    </row>
    <row r="395" spans="1:1" ht="22.8" x14ac:dyDescent="0.3">
      <c r="A395" s="38" t="s">
        <v>2602</v>
      </c>
    </row>
    <row r="396" spans="1:1" ht="22.8" x14ac:dyDescent="0.3">
      <c r="A396" s="38" t="s">
        <v>2603</v>
      </c>
    </row>
    <row r="397" spans="1:1" ht="24" x14ac:dyDescent="0.3">
      <c r="A397" s="37" t="s">
        <v>2604</v>
      </c>
    </row>
    <row r="398" spans="1:1" ht="22.8" x14ac:dyDescent="0.3">
      <c r="A398" s="38" t="s">
        <v>2605</v>
      </c>
    </row>
    <row r="399" spans="1:1" ht="22.8" x14ac:dyDescent="0.3">
      <c r="A399" s="38" t="s">
        <v>2606</v>
      </c>
    </row>
    <row r="400" spans="1:1" ht="22.8" x14ac:dyDescent="0.3">
      <c r="A400" s="38" t="s">
        <v>2607</v>
      </c>
    </row>
    <row r="401" spans="1:1" ht="22.8" x14ac:dyDescent="0.3">
      <c r="A401" s="38" t="s">
        <v>2608</v>
      </c>
    </row>
    <row r="402" spans="1:1" ht="22.8" x14ac:dyDescent="0.3">
      <c r="A402" s="38" t="s">
        <v>2609</v>
      </c>
    </row>
    <row r="403" spans="1:1" ht="22.8" x14ac:dyDescent="0.3">
      <c r="A403" s="38" t="s">
        <v>2610</v>
      </c>
    </row>
    <row r="404" spans="1:1" ht="22.8" x14ac:dyDescent="0.3">
      <c r="A404" s="38" t="s">
        <v>2611</v>
      </c>
    </row>
    <row r="405" spans="1:1" ht="22.8" x14ac:dyDescent="0.3">
      <c r="A405" s="38" t="s">
        <v>2612</v>
      </c>
    </row>
    <row r="406" spans="1:1" ht="22.8" x14ac:dyDescent="0.3">
      <c r="A406" s="38" t="s">
        <v>2613</v>
      </c>
    </row>
    <row r="407" spans="1:1" ht="22.8" x14ac:dyDescent="0.3">
      <c r="A407" s="38" t="s">
        <v>2614</v>
      </c>
    </row>
    <row r="408" spans="1:1" ht="22.8" x14ac:dyDescent="0.3">
      <c r="A408" s="38" t="s">
        <v>2615</v>
      </c>
    </row>
    <row r="409" spans="1:1" ht="22.8" x14ac:dyDescent="0.3">
      <c r="A409" s="38" t="s">
        <v>2616</v>
      </c>
    </row>
    <row r="410" spans="1:1" ht="22.8" x14ac:dyDescent="0.3">
      <c r="A410" s="38" t="s">
        <v>2617</v>
      </c>
    </row>
    <row r="411" spans="1:1" ht="22.8" x14ac:dyDescent="0.3">
      <c r="A411" s="38" t="s">
        <v>2618</v>
      </c>
    </row>
    <row r="412" spans="1:1" ht="22.8" x14ac:dyDescent="0.3">
      <c r="A412" s="38" t="s">
        <v>2619</v>
      </c>
    </row>
    <row r="413" spans="1:1" ht="24" x14ac:dyDescent="0.3">
      <c r="A413" s="37" t="s">
        <v>2620</v>
      </c>
    </row>
    <row r="414" spans="1:1" ht="22.8" x14ac:dyDescent="0.3">
      <c r="A414" s="38" t="s">
        <v>2621</v>
      </c>
    </row>
    <row r="415" spans="1:1" ht="22.8" x14ac:dyDescent="0.3">
      <c r="A415" s="38" t="s">
        <v>2622</v>
      </c>
    </row>
    <row r="416" spans="1:1" ht="24" x14ac:dyDescent="0.3">
      <c r="A416" s="35" t="s">
        <v>2623</v>
      </c>
    </row>
    <row r="417" spans="1:1" ht="24" x14ac:dyDescent="0.3">
      <c r="A417" s="35" t="s">
        <v>2624</v>
      </c>
    </row>
    <row r="418" spans="1:1" ht="24" x14ac:dyDescent="0.3">
      <c r="A418" s="35" t="s">
        <v>2625</v>
      </c>
    </row>
    <row r="419" spans="1:1" x14ac:dyDescent="0.3">
      <c r="A419" s="39" t="s">
        <v>286</v>
      </c>
    </row>
    <row r="420" spans="1:1" x14ac:dyDescent="0.3">
      <c r="A420" s="221" t="s">
        <v>2626</v>
      </c>
    </row>
    <row r="421" spans="1:1" ht="22.8" x14ac:dyDescent="0.3">
      <c r="A421" s="33" t="s">
        <v>2627</v>
      </c>
    </row>
    <row r="422" spans="1:1" ht="22.8" x14ac:dyDescent="0.3">
      <c r="A422" s="33" t="s">
        <v>2628</v>
      </c>
    </row>
    <row r="423" spans="1:1" ht="22.8" x14ac:dyDescent="0.3">
      <c r="A423" s="33" t="s">
        <v>2629</v>
      </c>
    </row>
    <row r="424" spans="1:1" x14ac:dyDescent="0.3">
      <c r="A424" s="33" t="s">
        <v>2630</v>
      </c>
    </row>
    <row r="425" spans="1:1" x14ac:dyDescent="0.3">
      <c r="A425" s="33" t="s">
        <v>2631</v>
      </c>
    </row>
    <row r="426" spans="1:1" ht="22.8" x14ac:dyDescent="0.3">
      <c r="A426" s="33" t="s">
        <v>2632</v>
      </c>
    </row>
    <row r="427" spans="1:1" ht="22.8" x14ac:dyDescent="0.3">
      <c r="A427" s="33" t="s">
        <v>2633</v>
      </c>
    </row>
    <row r="428" spans="1:1" ht="22.8" x14ac:dyDescent="0.3">
      <c r="A428" s="33" t="s">
        <v>2634</v>
      </c>
    </row>
    <row r="429" spans="1:1" ht="22.8" x14ac:dyDescent="0.3">
      <c r="A429" s="33" t="s">
        <v>2635</v>
      </c>
    </row>
    <row r="430" spans="1:1" ht="22.8" x14ac:dyDescent="0.3">
      <c r="A430" s="33" t="s">
        <v>2636</v>
      </c>
    </row>
    <row r="431" spans="1:1" x14ac:dyDescent="0.3">
      <c r="A431" s="33" t="s">
        <v>2637</v>
      </c>
    </row>
    <row r="432" spans="1:1" ht="22.8" x14ac:dyDescent="0.3">
      <c r="A432" s="33" t="s">
        <v>2638</v>
      </c>
    </row>
    <row r="433" spans="1:1" x14ac:dyDescent="0.3">
      <c r="A433" s="33" t="s">
        <v>2639</v>
      </c>
    </row>
    <row r="434" spans="1:1" ht="22.8" x14ac:dyDescent="0.3">
      <c r="A434" s="33" t="s">
        <v>2640</v>
      </c>
    </row>
    <row r="435" spans="1:1" ht="22.8" x14ac:dyDescent="0.3">
      <c r="A435" s="33" t="s">
        <v>2641</v>
      </c>
    </row>
    <row r="436" spans="1:1" ht="22.8" x14ac:dyDescent="0.3">
      <c r="A436" s="33" t="s">
        <v>2642</v>
      </c>
    </row>
    <row r="437" spans="1:1" ht="22.8" x14ac:dyDescent="0.3">
      <c r="A437" s="33" t="s">
        <v>2643</v>
      </c>
    </row>
    <row r="438" spans="1:1" ht="22.8" x14ac:dyDescent="0.3">
      <c r="A438" s="33" t="s">
        <v>2644</v>
      </c>
    </row>
    <row r="439" spans="1:1" x14ac:dyDescent="0.3">
      <c r="A439" s="34" t="s">
        <v>2645</v>
      </c>
    </row>
    <row r="440" spans="1:1" x14ac:dyDescent="0.3">
      <c r="A440" s="33" t="s">
        <v>2646</v>
      </c>
    </row>
    <row r="441" spans="1:1" ht="22.8" x14ac:dyDescent="0.3">
      <c r="A441" s="33" t="s">
        <v>2647</v>
      </c>
    </row>
    <row r="442" spans="1:1" x14ac:dyDescent="0.3">
      <c r="A442" s="34" t="s">
        <v>2648</v>
      </c>
    </row>
    <row r="443" spans="1:1" ht="22.8" x14ac:dyDescent="0.3">
      <c r="A443" s="33" t="s">
        <v>2649</v>
      </c>
    </row>
    <row r="444" spans="1:1" ht="22.8" x14ac:dyDescent="0.3">
      <c r="A444" s="33" t="s">
        <v>2650</v>
      </c>
    </row>
    <row r="445" spans="1:1" x14ac:dyDescent="0.3">
      <c r="A445" s="33" t="s">
        <v>2651</v>
      </c>
    </row>
    <row r="446" spans="1:1" x14ac:dyDescent="0.3">
      <c r="A446" s="33" t="s">
        <v>2652</v>
      </c>
    </row>
    <row r="447" spans="1:1" x14ac:dyDescent="0.3">
      <c r="A447" s="33" t="s">
        <v>2653</v>
      </c>
    </row>
    <row r="448" spans="1:1" ht="22.8" x14ac:dyDescent="0.3">
      <c r="A448" s="33" t="s">
        <v>2654</v>
      </c>
    </row>
    <row r="449" spans="1:1" ht="22.8" x14ac:dyDescent="0.3">
      <c r="A449" s="33" t="s">
        <v>2655</v>
      </c>
    </row>
    <row r="450" spans="1:1" ht="22.8" x14ac:dyDescent="0.3">
      <c r="A450" s="33" t="s">
        <v>2656</v>
      </c>
    </row>
    <row r="451" spans="1:1" x14ac:dyDescent="0.3">
      <c r="A451" s="33" t="s">
        <v>2657</v>
      </c>
    </row>
    <row r="452" spans="1:1" ht="24" x14ac:dyDescent="0.3">
      <c r="A452" s="34" t="s">
        <v>2658</v>
      </c>
    </row>
    <row r="453" spans="1:1" ht="22.8" x14ac:dyDescent="0.3">
      <c r="A453" s="33" t="s">
        <v>2659</v>
      </c>
    </row>
    <row r="454" spans="1:1" ht="22.8" x14ac:dyDescent="0.3">
      <c r="A454" s="33" t="s">
        <v>2660</v>
      </c>
    </row>
    <row r="455" spans="1:1" ht="22.8" x14ac:dyDescent="0.3">
      <c r="A455" s="33" t="s">
        <v>2661</v>
      </c>
    </row>
    <row r="456" spans="1:1" ht="22.8" x14ac:dyDescent="0.3">
      <c r="A456" s="33" t="s">
        <v>2662</v>
      </c>
    </row>
    <row r="457" spans="1:1" ht="22.8" x14ac:dyDescent="0.3">
      <c r="A457" s="33" t="s">
        <v>2663</v>
      </c>
    </row>
    <row r="458" spans="1:1" ht="22.8" x14ac:dyDescent="0.3">
      <c r="A458" s="33" t="s">
        <v>2664</v>
      </c>
    </row>
    <row r="459" spans="1:1" ht="24" x14ac:dyDescent="0.3">
      <c r="A459" s="34" t="s">
        <v>2665</v>
      </c>
    </row>
    <row r="460" spans="1:1" ht="22.8" x14ac:dyDescent="0.3">
      <c r="A460" s="33" t="s">
        <v>2666</v>
      </c>
    </row>
    <row r="461" spans="1:1" ht="22.8" x14ac:dyDescent="0.3">
      <c r="A461" s="33" t="s">
        <v>2667</v>
      </c>
    </row>
    <row r="462" spans="1:1" ht="22.8" x14ac:dyDescent="0.3">
      <c r="A462" s="33" t="s">
        <v>2668</v>
      </c>
    </row>
    <row r="463" spans="1:1" ht="22.8" x14ac:dyDescent="0.3">
      <c r="A463" s="33" t="s">
        <v>2669</v>
      </c>
    </row>
    <row r="464" spans="1:1" ht="22.8" x14ac:dyDescent="0.3">
      <c r="A464" s="33" t="s">
        <v>2670</v>
      </c>
    </row>
    <row r="465" spans="1:1" ht="22.8" x14ac:dyDescent="0.3">
      <c r="A465" s="33" t="s">
        <v>2671</v>
      </c>
    </row>
    <row r="466" spans="1:1" ht="24" x14ac:dyDescent="0.3">
      <c r="A466" s="34" t="s">
        <v>2672</v>
      </c>
    </row>
    <row r="467" spans="1:1" ht="22.8" x14ac:dyDescent="0.3">
      <c r="A467" s="33" t="s">
        <v>2673</v>
      </c>
    </row>
    <row r="468" spans="1:1" ht="22.8" x14ac:dyDescent="0.3">
      <c r="A468" s="33" t="s">
        <v>2674</v>
      </c>
    </row>
    <row r="469" spans="1:1" ht="22.8" x14ac:dyDescent="0.3">
      <c r="A469" s="33" t="s">
        <v>2675</v>
      </c>
    </row>
    <row r="470" spans="1:1" ht="22.8" x14ac:dyDescent="0.3">
      <c r="A470" s="33" t="s">
        <v>2676</v>
      </c>
    </row>
    <row r="471" spans="1:1" ht="22.8" x14ac:dyDescent="0.3">
      <c r="A471" s="33" t="s">
        <v>2677</v>
      </c>
    </row>
    <row r="472" spans="1:1" ht="22.8" x14ac:dyDescent="0.3">
      <c r="A472" s="33" t="s">
        <v>2678</v>
      </c>
    </row>
    <row r="473" spans="1:1" x14ac:dyDescent="0.3">
      <c r="A473" s="33" t="s">
        <v>2679</v>
      </c>
    </row>
    <row r="474" spans="1:1" ht="22.8" x14ac:dyDescent="0.3">
      <c r="A474" s="33" t="s">
        <v>2680</v>
      </c>
    </row>
    <row r="475" spans="1:1" ht="22.8" x14ac:dyDescent="0.3">
      <c r="A475" s="33" t="s">
        <v>2681</v>
      </c>
    </row>
    <row r="476" spans="1:1" ht="22.8" x14ac:dyDescent="0.3">
      <c r="A476" s="33" t="s">
        <v>2682</v>
      </c>
    </row>
    <row r="477" spans="1:1" ht="22.8" x14ac:dyDescent="0.3">
      <c r="A477" s="33" t="s">
        <v>2683</v>
      </c>
    </row>
    <row r="478" spans="1:1" x14ac:dyDescent="0.3">
      <c r="A478" s="33" t="s">
        <v>2684</v>
      </c>
    </row>
    <row r="479" spans="1:1" ht="22.8" x14ac:dyDescent="0.3">
      <c r="A479" s="33" t="s">
        <v>2685</v>
      </c>
    </row>
    <row r="480" spans="1:1" ht="22.8" x14ac:dyDescent="0.3">
      <c r="A480" s="33" t="s">
        <v>2686</v>
      </c>
    </row>
    <row r="481" spans="1:1" ht="22.8" x14ac:dyDescent="0.3">
      <c r="A481" s="33" t="s">
        <v>2687</v>
      </c>
    </row>
    <row r="482" spans="1:1" ht="22.8" x14ac:dyDescent="0.3">
      <c r="A482" s="33" t="s">
        <v>2688</v>
      </c>
    </row>
    <row r="483" spans="1:1" ht="24" x14ac:dyDescent="0.3">
      <c r="A483" s="34" t="s">
        <v>2689</v>
      </c>
    </row>
    <row r="484" spans="1:1" x14ac:dyDescent="0.3">
      <c r="A484" s="33" t="s">
        <v>2690</v>
      </c>
    </row>
    <row r="485" spans="1:1" ht="22.8" x14ac:dyDescent="0.3">
      <c r="A485" s="33" t="s">
        <v>2691</v>
      </c>
    </row>
    <row r="486" spans="1:1" ht="22.8" x14ac:dyDescent="0.3">
      <c r="A486" s="33" t="s">
        <v>2692</v>
      </c>
    </row>
    <row r="487" spans="1:1" x14ac:dyDescent="0.3">
      <c r="A487" s="33" t="s">
        <v>2693</v>
      </c>
    </row>
    <row r="488" spans="1:1" ht="22.8" x14ac:dyDescent="0.3">
      <c r="A488" s="33" t="s">
        <v>2694</v>
      </c>
    </row>
    <row r="489" spans="1:1" ht="22.8" x14ac:dyDescent="0.3">
      <c r="A489" s="33" t="s">
        <v>2695</v>
      </c>
    </row>
    <row r="490" spans="1:1" ht="22.8" x14ac:dyDescent="0.3">
      <c r="A490" s="33" t="s">
        <v>2696</v>
      </c>
    </row>
    <row r="491" spans="1:1" x14ac:dyDescent="0.3">
      <c r="A491" s="33" t="s">
        <v>2697</v>
      </c>
    </row>
    <row r="492" spans="1:1" ht="24" x14ac:dyDescent="0.3">
      <c r="A492" s="34" t="s">
        <v>2698</v>
      </c>
    </row>
    <row r="493" spans="1:1" ht="22.8" x14ac:dyDescent="0.3">
      <c r="A493" s="33" t="s">
        <v>2699</v>
      </c>
    </row>
    <row r="494" spans="1:1" ht="22.8" x14ac:dyDescent="0.3">
      <c r="A494" s="33" t="s">
        <v>2700</v>
      </c>
    </row>
    <row r="495" spans="1:1" ht="22.8" x14ac:dyDescent="0.3">
      <c r="A495" s="33" t="s">
        <v>2701</v>
      </c>
    </row>
    <row r="496" spans="1:1" ht="24" x14ac:dyDescent="0.3">
      <c r="A496" s="34" t="s">
        <v>2702</v>
      </c>
    </row>
    <row r="497" spans="1:1" ht="22.8" x14ac:dyDescent="0.3">
      <c r="A497" s="33" t="s">
        <v>2703</v>
      </c>
    </row>
    <row r="498" spans="1:1" ht="22.8" x14ac:dyDescent="0.3">
      <c r="A498" s="33" t="s">
        <v>2704</v>
      </c>
    </row>
    <row r="499" spans="1:1" ht="22.8" x14ac:dyDescent="0.3">
      <c r="A499" s="33" t="s">
        <v>2705</v>
      </c>
    </row>
    <row r="500" spans="1:1" ht="22.8" x14ac:dyDescent="0.3">
      <c r="A500" s="33" t="s">
        <v>2706</v>
      </c>
    </row>
    <row r="501" spans="1:1" ht="22.8" x14ac:dyDescent="0.3">
      <c r="A501" s="33" t="s">
        <v>2707</v>
      </c>
    </row>
    <row r="502" spans="1:1" ht="22.8" x14ac:dyDescent="0.3">
      <c r="A502" s="33" t="s">
        <v>2708</v>
      </c>
    </row>
    <row r="503" spans="1:1" ht="22.8" x14ac:dyDescent="0.3">
      <c r="A503" s="33" t="s">
        <v>2709</v>
      </c>
    </row>
    <row r="504" spans="1:1" ht="22.8" x14ac:dyDescent="0.3">
      <c r="A504" s="33" t="s">
        <v>2710</v>
      </c>
    </row>
    <row r="505" spans="1:1" ht="22.8" x14ac:dyDescent="0.3">
      <c r="A505" s="33" t="s">
        <v>2711</v>
      </c>
    </row>
    <row r="506" spans="1:1" x14ac:dyDescent="0.3">
      <c r="A506" s="33" t="s">
        <v>2712</v>
      </c>
    </row>
    <row r="507" spans="1:1" ht="22.8" x14ac:dyDescent="0.3">
      <c r="A507" s="33" t="s">
        <v>2713</v>
      </c>
    </row>
    <row r="508" spans="1:1" ht="22.8" x14ac:dyDescent="0.3">
      <c r="A508" s="33" t="s">
        <v>2714</v>
      </c>
    </row>
    <row r="509" spans="1:1" x14ac:dyDescent="0.3">
      <c r="A509" s="33" t="s">
        <v>2715</v>
      </c>
    </row>
    <row r="510" spans="1:1" ht="22.8" x14ac:dyDescent="0.3">
      <c r="A510" s="33" t="s">
        <v>2716</v>
      </c>
    </row>
    <row r="511" spans="1:1" ht="24" x14ac:dyDescent="0.3">
      <c r="A511" s="34" t="s">
        <v>2665</v>
      </c>
    </row>
    <row r="512" spans="1:1" x14ac:dyDescent="0.3">
      <c r="A512" s="33" t="s">
        <v>2717</v>
      </c>
    </row>
    <row r="513" spans="1:1" x14ac:dyDescent="0.3">
      <c r="A513" s="33" t="s">
        <v>2718</v>
      </c>
    </row>
    <row r="514" spans="1:1" ht="22.8" x14ac:dyDescent="0.3">
      <c r="A514" s="33" t="s">
        <v>2719</v>
      </c>
    </row>
    <row r="515" spans="1:1" ht="22.8" x14ac:dyDescent="0.3">
      <c r="A515" s="33" t="s">
        <v>2720</v>
      </c>
    </row>
    <row r="516" spans="1:1" ht="22.8" x14ac:dyDescent="0.3">
      <c r="A516" s="33" t="s">
        <v>2721</v>
      </c>
    </row>
    <row r="517" spans="1:1" ht="22.8" x14ac:dyDescent="0.3">
      <c r="A517" s="33" t="s">
        <v>2722</v>
      </c>
    </row>
    <row r="518" spans="1:1" x14ac:dyDescent="0.3">
      <c r="A518" s="33" t="s">
        <v>2723</v>
      </c>
    </row>
    <row r="519" spans="1:1" x14ac:dyDescent="0.3">
      <c r="A519" s="33" t="s">
        <v>2724</v>
      </c>
    </row>
    <row r="520" spans="1:1" ht="22.8" x14ac:dyDescent="0.3">
      <c r="A520" s="33" t="s">
        <v>2725</v>
      </c>
    </row>
    <row r="521" spans="1:1" x14ac:dyDescent="0.3">
      <c r="A521" s="33" t="s">
        <v>2726</v>
      </c>
    </row>
    <row r="522" spans="1:1" ht="22.8" x14ac:dyDescent="0.3">
      <c r="A522" s="33" t="s">
        <v>2727</v>
      </c>
    </row>
    <row r="523" spans="1:1" ht="22.8" x14ac:dyDescent="0.3">
      <c r="A523" s="33" t="s">
        <v>2728</v>
      </c>
    </row>
    <row r="524" spans="1:1" ht="22.8" x14ac:dyDescent="0.3">
      <c r="A524" s="33" t="s">
        <v>2729</v>
      </c>
    </row>
    <row r="525" spans="1:1" ht="22.8" x14ac:dyDescent="0.3">
      <c r="A525" s="33" t="s">
        <v>2730</v>
      </c>
    </row>
    <row r="526" spans="1:1" x14ac:dyDescent="0.3">
      <c r="A526" s="33" t="s">
        <v>2731</v>
      </c>
    </row>
    <row r="527" spans="1:1" ht="22.8" x14ac:dyDescent="0.3">
      <c r="A527" s="33" t="s">
        <v>2732</v>
      </c>
    </row>
    <row r="528" spans="1:1" ht="22.8" x14ac:dyDescent="0.3">
      <c r="A528" s="33" t="s">
        <v>2733</v>
      </c>
    </row>
    <row r="529" spans="1:1" ht="22.8" x14ac:dyDescent="0.3">
      <c r="A529" s="33" t="s">
        <v>2734</v>
      </c>
    </row>
    <row r="530" spans="1:1" ht="22.8" x14ac:dyDescent="0.3">
      <c r="A530" s="33" t="s">
        <v>2735</v>
      </c>
    </row>
    <row r="531" spans="1:1" ht="22.8" x14ac:dyDescent="0.3">
      <c r="A531" s="33" t="s">
        <v>2736</v>
      </c>
    </row>
    <row r="532" spans="1:1" ht="22.8" x14ac:dyDescent="0.3">
      <c r="A532" s="33" t="s">
        <v>2737</v>
      </c>
    </row>
    <row r="533" spans="1:1" ht="22.8" x14ac:dyDescent="0.3">
      <c r="A533" s="33" t="s">
        <v>2738</v>
      </c>
    </row>
    <row r="534" spans="1:1" ht="22.8" x14ac:dyDescent="0.3">
      <c r="A534" s="33" t="s">
        <v>2739</v>
      </c>
    </row>
    <row r="535" spans="1:1" x14ac:dyDescent="0.3">
      <c r="A535" s="33" t="s">
        <v>2740</v>
      </c>
    </row>
    <row r="536" spans="1:1" ht="22.8" x14ac:dyDescent="0.3">
      <c r="A536" s="33" t="s">
        <v>2741</v>
      </c>
    </row>
    <row r="537" spans="1:1" x14ac:dyDescent="0.3">
      <c r="A537" s="33" t="s">
        <v>2742</v>
      </c>
    </row>
    <row r="538" spans="1:1" x14ac:dyDescent="0.3">
      <c r="A538" s="33" t="s">
        <v>2743</v>
      </c>
    </row>
    <row r="539" spans="1:1" x14ac:dyDescent="0.3">
      <c r="A539" s="33" t="s">
        <v>2744</v>
      </c>
    </row>
    <row r="540" spans="1:1" ht="22.8" x14ac:dyDescent="0.3">
      <c r="A540" s="33" t="s">
        <v>2745</v>
      </c>
    </row>
    <row r="541" spans="1:1" ht="22.8" x14ac:dyDescent="0.3">
      <c r="A541" s="33" t="s">
        <v>2746</v>
      </c>
    </row>
    <row r="542" spans="1:1" ht="22.8" x14ac:dyDescent="0.3">
      <c r="A542" s="33" t="s">
        <v>2747</v>
      </c>
    </row>
    <row r="543" spans="1:1" ht="22.8" x14ac:dyDescent="0.3">
      <c r="A543" s="33" t="s">
        <v>2748</v>
      </c>
    </row>
    <row r="544" spans="1:1" ht="22.8" x14ac:dyDescent="0.3">
      <c r="A544" s="33" t="s">
        <v>2749</v>
      </c>
    </row>
    <row r="545" spans="1:1" ht="22.8" x14ac:dyDescent="0.3">
      <c r="A545" s="33" t="s">
        <v>2750</v>
      </c>
    </row>
    <row r="546" spans="1:1" ht="22.8" x14ac:dyDescent="0.3">
      <c r="A546" s="33" t="s">
        <v>2751</v>
      </c>
    </row>
    <row r="547" spans="1:1" ht="22.8" x14ac:dyDescent="0.3">
      <c r="A547" s="33" t="s">
        <v>2752</v>
      </c>
    </row>
    <row r="548" spans="1:1" ht="22.8" x14ac:dyDescent="0.3">
      <c r="A548" s="33" t="s">
        <v>2753</v>
      </c>
    </row>
    <row r="549" spans="1:1" x14ac:dyDescent="0.3">
      <c r="A549" s="33" t="s">
        <v>2754</v>
      </c>
    </row>
    <row r="550" spans="1:1" ht="24" x14ac:dyDescent="0.3">
      <c r="A550" s="34" t="s">
        <v>2755</v>
      </c>
    </row>
    <row r="551" spans="1:1" ht="22.8" x14ac:dyDescent="0.3">
      <c r="A551" s="33" t="s">
        <v>2756</v>
      </c>
    </row>
    <row r="552" spans="1:1" ht="22.8" x14ac:dyDescent="0.3">
      <c r="A552" s="33" t="s">
        <v>2757</v>
      </c>
    </row>
    <row r="553" spans="1:1" x14ac:dyDescent="0.3">
      <c r="A553" s="33" t="s">
        <v>2758</v>
      </c>
    </row>
    <row r="554" spans="1:1" x14ac:dyDescent="0.3">
      <c r="A554" s="33" t="s">
        <v>2759</v>
      </c>
    </row>
    <row r="555" spans="1:1" x14ac:dyDescent="0.3">
      <c r="A555" s="33" t="s">
        <v>2760</v>
      </c>
    </row>
    <row r="556" spans="1:1" x14ac:dyDescent="0.3">
      <c r="A556" s="33" t="s">
        <v>2761</v>
      </c>
    </row>
    <row r="557" spans="1:1" ht="24" x14ac:dyDescent="0.3">
      <c r="A557" s="34" t="s">
        <v>2762</v>
      </c>
    </row>
    <row r="558" spans="1:1" ht="22.8" x14ac:dyDescent="0.3">
      <c r="A558" s="33" t="s">
        <v>2763</v>
      </c>
    </row>
    <row r="559" spans="1:1" ht="22.8" x14ac:dyDescent="0.3">
      <c r="A559" s="33" t="s">
        <v>2764</v>
      </c>
    </row>
    <row r="560" spans="1:1" ht="22.8" x14ac:dyDescent="0.3">
      <c r="A560" s="33" t="s">
        <v>2765</v>
      </c>
    </row>
    <row r="561" spans="1:1" x14ac:dyDescent="0.3">
      <c r="A561" s="34" t="s">
        <v>2766</v>
      </c>
    </row>
    <row r="562" spans="1:1" x14ac:dyDescent="0.3">
      <c r="A562" s="33" t="s">
        <v>2767</v>
      </c>
    </row>
    <row r="563" spans="1:1" x14ac:dyDescent="0.3">
      <c r="A563" s="33" t="s">
        <v>2768</v>
      </c>
    </row>
    <row r="564" spans="1:1" ht="22.8" x14ac:dyDescent="0.3">
      <c r="A564" s="33" t="s">
        <v>2769</v>
      </c>
    </row>
    <row r="565" spans="1:1" ht="22.8" x14ac:dyDescent="0.3">
      <c r="A565" s="33" t="s">
        <v>2770</v>
      </c>
    </row>
    <row r="566" spans="1:1" ht="22.8" x14ac:dyDescent="0.3">
      <c r="A566" s="33" t="s">
        <v>2771</v>
      </c>
    </row>
    <row r="567" spans="1:1" ht="22.8" x14ac:dyDescent="0.3">
      <c r="A567" s="33" t="s">
        <v>2772</v>
      </c>
    </row>
    <row r="568" spans="1:1" ht="22.8" x14ac:dyDescent="0.3">
      <c r="A568" s="33" t="s">
        <v>2773</v>
      </c>
    </row>
    <row r="569" spans="1:1" x14ac:dyDescent="0.3">
      <c r="A569" s="33" t="s">
        <v>2774</v>
      </c>
    </row>
    <row r="570" spans="1:1" ht="22.8" x14ac:dyDescent="0.3">
      <c r="A570" s="33" t="s">
        <v>2775</v>
      </c>
    </row>
    <row r="571" spans="1:1" x14ac:dyDescent="0.3">
      <c r="A571" s="33" t="s">
        <v>2776</v>
      </c>
    </row>
    <row r="572" spans="1:1" ht="22.8" x14ac:dyDescent="0.3">
      <c r="A572" s="33" t="s">
        <v>2777</v>
      </c>
    </row>
    <row r="573" spans="1:1" x14ac:dyDescent="0.3">
      <c r="A573" s="33" t="s">
        <v>2778</v>
      </c>
    </row>
    <row r="574" spans="1:1" ht="22.8" x14ac:dyDescent="0.3">
      <c r="A574" s="33" t="s">
        <v>2779</v>
      </c>
    </row>
    <row r="575" spans="1:1" x14ac:dyDescent="0.3">
      <c r="A575" s="33" t="s">
        <v>2780</v>
      </c>
    </row>
    <row r="576" spans="1:1" x14ac:dyDescent="0.3">
      <c r="A576" s="33" t="s">
        <v>2781</v>
      </c>
    </row>
    <row r="577" spans="1:1" ht="22.8" x14ac:dyDescent="0.3">
      <c r="A577" s="33" t="s">
        <v>2782</v>
      </c>
    </row>
    <row r="578" spans="1:1" ht="22.8" x14ac:dyDescent="0.3">
      <c r="A578" s="33" t="s">
        <v>2783</v>
      </c>
    </row>
    <row r="579" spans="1:1" ht="22.8" x14ac:dyDescent="0.3">
      <c r="A579" s="33" t="s">
        <v>2784</v>
      </c>
    </row>
    <row r="580" spans="1:1" ht="22.8" x14ac:dyDescent="0.3">
      <c r="A580" s="33" t="s">
        <v>2785</v>
      </c>
    </row>
    <row r="581" spans="1:1" ht="22.8" x14ac:dyDescent="0.3">
      <c r="A581" s="33" t="s">
        <v>2786</v>
      </c>
    </row>
    <row r="582" spans="1:1" x14ac:dyDescent="0.3">
      <c r="A582" s="33" t="s">
        <v>2787</v>
      </c>
    </row>
    <row r="583" spans="1:1" ht="22.8" x14ac:dyDescent="0.3">
      <c r="A583" s="33" t="s">
        <v>2788</v>
      </c>
    </row>
    <row r="584" spans="1:1" x14ac:dyDescent="0.3">
      <c r="A584" s="34" t="s">
        <v>2789</v>
      </c>
    </row>
    <row r="585" spans="1:1" ht="22.8" x14ac:dyDescent="0.3">
      <c r="A585" s="33" t="s">
        <v>2790</v>
      </c>
    </row>
    <row r="586" spans="1:1" ht="22.8" x14ac:dyDescent="0.3">
      <c r="A586" s="33" t="s">
        <v>2791</v>
      </c>
    </row>
    <row r="587" spans="1:1" x14ac:dyDescent="0.3">
      <c r="A587" s="33" t="s">
        <v>2792</v>
      </c>
    </row>
    <row r="588" spans="1:1" ht="22.8" x14ac:dyDescent="0.3">
      <c r="A588" s="33" t="s">
        <v>2793</v>
      </c>
    </row>
    <row r="589" spans="1:1" ht="22.8" x14ac:dyDescent="0.3">
      <c r="A589" s="33" t="s">
        <v>2794</v>
      </c>
    </row>
    <row r="590" spans="1:1" ht="22.8" x14ac:dyDescent="0.3">
      <c r="A590" s="33" t="s">
        <v>2795</v>
      </c>
    </row>
    <row r="591" spans="1:1" ht="22.8" x14ac:dyDescent="0.3">
      <c r="A591" s="33" t="s">
        <v>2796</v>
      </c>
    </row>
    <row r="592" spans="1:1" ht="22.8" x14ac:dyDescent="0.3">
      <c r="A592" s="33" t="s">
        <v>2797</v>
      </c>
    </row>
    <row r="593" spans="1:1" ht="22.8" x14ac:dyDescent="0.3">
      <c r="A593" s="33" t="s">
        <v>2798</v>
      </c>
    </row>
    <row r="594" spans="1:1" x14ac:dyDescent="0.3">
      <c r="A594" s="33" t="s">
        <v>2799</v>
      </c>
    </row>
    <row r="595" spans="1:1" ht="22.8" x14ac:dyDescent="0.3">
      <c r="A595" s="33" t="s">
        <v>2800</v>
      </c>
    </row>
    <row r="596" spans="1:1" x14ac:dyDescent="0.3">
      <c r="A596" s="33" t="s">
        <v>2801</v>
      </c>
    </row>
    <row r="597" spans="1:1" ht="22.8" x14ac:dyDescent="0.3">
      <c r="A597" s="33" t="s">
        <v>2802</v>
      </c>
    </row>
    <row r="598" spans="1:1" x14ac:dyDescent="0.3">
      <c r="A598" s="33" t="s">
        <v>2803</v>
      </c>
    </row>
    <row r="599" spans="1:1" ht="22.8" x14ac:dyDescent="0.3">
      <c r="A599" s="33" t="s">
        <v>2804</v>
      </c>
    </row>
    <row r="600" spans="1:1" ht="22.8" x14ac:dyDescent="0.3">
      <c r="A600" s="33" t="s">
        <v>2805</v>
      </c>
    </row>
    <row r="601" spans="1:1" ht="22.8" x14ac:dyDescent="0.3">
      <c r="A601" s="33" t="s">
        <v>2806</v>
      </c>
    </row>
    <row r="602" spans="1:1" ht="22.8" x14ac:dyDescent="0.3">
      <c r="A602" s="33" t="s">
        <v>2807</v>
      </c>
    </row>
    <row r="603" spans="1:1" ht="22.8" x14ac:dyDescent="0.3">
      <c r="A603" s="33" t="s">
        <v>2808</v>
      </c>
    </row>
    <row r="604" spans="1:1" ht="22.8" x14ac:dyDescent="0.3">
      <c r="A604" s="33" t="s">
        <v>2809</v>
      </c>
    </row>
    <row r="605" spans="1:1" x14ac:dyDescent="0.3">
      <c r="A605" s="33" t="s">
        <v>2810</v>
      </c>
    </row>
    <row r="606" spans="1:1" x14ac:dyDescent="0.3">
      <c r="A606" s="33" t="s">
        <v>2811</v>
      </c>
    </row>
    <row r="607" spans="1:1" ht="22.8" x14ac:dyDescent="0.3">
      <c r="A607" s="33" t="s">
        <v>2812</v>
      </c>
    </row>
    <row r="608" spans="1:1" ht="24" x14ac:dyDescent="0.3">
      <c r="A608" s="35" t="s">
        <v>2808</v>
      </c>
    </row>
    <row r="609" spans="1:1" x14ac:dyDescent="0.3">
      <c r="A609" s="35" t="s">
        <v>45</v>
      </c>
    </row>
    <row r="610" spans="1:1" x14ac:dyDescent="0.3">
      <c r="A610" s="35" t="s">
        <v>308</v>
      </c>
    </row>
    <row r="611" spans="1:1" x14ac:dyDescent="0.3">
      <c r="A611" s="35" t="s">
        <v>309</v>
      </c>
    </row>
    <row r="612" spans="1:1" x14ac:dyDescent="0.3">
      <c r="A612" s="35" t="s">
        <v>310</v>
      </c>
    </row>
    <row r="613" spans="1:1" x14ac:dyDescent="0.3">
      <c r="A613" s="35" t="s">
        <v>311</v>
      </c>
    </row>
    <row r="614" spans="1:1" x14ac:dyDescent="0.3">
      <c r="A614" s="35" t="s">
        <v>312</v>
      </c>
    </row>
    <row r="615" spans="1:1" x14ac:dyDescent="0.3">
      <c r="A615" s="35" t="s">
        <v>313</v>
      </c>
    </row>
    <row r="616" spans="1:1" x14ac:dyDescent="0.3">
      <c r="A616" s="35" t="s">
        <v>314</v>
      </c>
    </row>
    <row r="617" spans="1:1" x14ac:dyDescent="0.3">
      <c r="A617" s="35" t="s">
        <v>315</v>
      </c>
    </row>
    <row r="618" spans="1:1" x14ac:dyDescent="0.3">
      <c r="A618" s="35" t="s">
        <v>316</v>
      </c>
    </row>
    <row r="619" spans="1:1" x14ac:dyDescent="0.3">
      <c r="A619" s="35" t="s">
        <v>317</v>
      </c>
    </row>
    <row r="620" spans="1:1" x14ac:dyDescent="0.3">
      <c r="A620" s="35" t="s">
        <v>318</v>
      </c>
    </row>
    <row r="621" spans="1:1" x14ac:dyDescent="0.3">
      <c r="A621" s="35" t="s">
        <v>319</v>
      </c>
    </row>
    <row r="622" spans="1:1" x14ac:dyDescent="0.3">
      <c r="A622" s="35" t="s">
        <v>320</v>
      </c>
    </row>
    <row r="623" spans="1:1" x14ac:dyDescent="0.3">
      <c r="A623" s="35" t="s">
        <v>321</v>
      </c>
    </row>
    <row r="624" spans="1:1" x14ac:dyDescent="0.3">
      <c r="A624" s="35" t="s">
        <v>322</v>
      </c>
    </row>
    <row r="625" spans="1:1" x14ac:dyDescent="0.3">
      <c r="A625" s="35" t="s">
        <v>323</v>
      </c>
    </row>
    <row r="626" spans="1:1" x14ac:dyDescent="0.3">
      <c r="A626" s="198" t="s">
        <v>323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B4255-F90A-4EAC-96EE-D68DA41C36F2}">
  <dimension ref="A3:H1480"/>
  <sheetViews>
    <sheetView topLeftCell="A423" workbookViewId="0">
      <selection activeCell="B428" sqref="B428"/>
    </sheetView>
  </sheetViews>
  <sheetFormatPr baseColWidth="10" defaultColWidth="4.77734375" defaultRowHeight="14.4" x14ac:dyDescent="0.3"/>
  <cols>
    <col min="1" max="1" width="5.44140625" style="74" customWidth="1"/>
    <col min="2" max="2" width="48.109375" style="73" customWidth="1"/>
    <col min="3" max="3" width="5.77734375" style="74" bestFit="1" customWidth="1"/>
    <col min="4" max="4" width="8.109375" style="74" bestFit="1" customWidth="1"/>
    <col min="5" max="5" width="13.77734375" style="69" customWidth="1"/>
    <col min="6" max="6" width="21.109375" style="70" customWidth="1"/>
    <col min="7" max="7" width="15.6640625" style="71" customWidth="1"/>
    <col min="8" max="8" width="25.44140625" style="71" customWidth="1"/>
    <col min="9" max="16384" width="4.77734375" style="71"/>
  </cols>
  <sheetData>
    <row r="3" spans="1:8" ht="15.45" customHeight="1" x14ac:dyDescent="0.3">
      <c r="A3" s="216" t="s">
        <v>334</v>
      </c>
      <c r="B3" s="216"/>
      <c r="C3" s="216"/>
      <c r="D3" s="216"/>
      <c r="E3" s="115"/>
    </row>
    <row r="4" spans="1:8" ht="14.55" customHeight="1" x14ac:dyDescent="0.3">
      <c r="A4" s="106" t="s">
        <v>335</v>
      </c>
      <c r="B4" s="76" t="s">
        <v>336</v>
      </c>
      <c r="C4" s="75" t="s">
        <v>337</v>
      </c>
      <c r="D4" s="75" t="s">
        <v>338</v>
      </c>
      <c r="F4" s="116"/>
    </row>
    <row r="5" spans="1:8" ht="15.45" customHeight="1" x14ac:dyDescent="0.3">
      <c r="A5" s="216" t="s">
        <v>341</v>
      </c>
      <c r="B5" s="216"/>
      <c r="C5" s="216"/>
      <c r="D5" s="216"/>
      <c r="E5" s="196"/>
      <c r="F5" s="116"/>
    </row>
    <row r="6" spans="1:8" x14ac:dyDescent="0.3">
      <c r="A6" s="107"/>
      <c r="B6" s="217" t="s">
        <v>342</v>
      </c>
      <c r="C6" s="216"/>
      <c r="D6" s="216"/>
      <c r="E6" s="196"/>
      <c r="F6" s="116"/>
    </row>
    <row r="7" spans="1:8" ht="32.549999999999997" customHeight="1" x14ac:dyDescent="0.3">
      <c r="A7" s="107"/>
      <c r="B7" s="96" t="s">
        <v>343</v>
      </c>
      <c r="C7" s="84"/>
      <c r="D7" s="84"/>
      <c r="E7" s="196" t="s">
        <v>339</v>
      </c>
      <c r="F7" s="114" t="s">
        <v>945</v>
      </c>
      <c r="G7" s="114" t="s">
        <v>946</v>
      </c>
    </row>
    <row r="8" spans="1:8" x14ac:dyDescent="0.3">
      <c r="A8" s="108">
        <v>1</v>
      </c>
      <c r="B8" s="95" t="s">
        <v>206</v>
      </c>
      <c r="C8" s="72">
        <v>1</v>
      </c>
      <c r="D8" s="72" t="s">
        <v>344</v>
      </c>
      <c r="E8" s="109">
        <v>112258</v>
      </c>
      <c r="F8" s="110">
        <v>111135.42</v>
      </c>
      <c r="G8" s="110">
        <f>IF(F8="","",VLOOKUP(B8,PRESUPUESTO!$A$1:$O$626,12,FALSE))</f>
        <v>287000</v>
      </c>
      <c r="H8" s="71" t="e">
        <f>+VLOOKUP(B8,'GRUPO 1'!$A$3:$F$440,5,FALSE)</f>
        <v>#N/A</v>
      </c>
    </row>
    <row r="9" spans="1:8" x14ac:dyDescent="0.3">
      <c r="A9" s="108">
        <v>2</v>
      </c>
      <c r="B9" s="95" t="s">
        <v>345</v>
      </c>
      <c r="C9" s="72">
        <v>1</v>
      </c>
      <c r="D9" s="72" t="s">
        <v>346</v>
      </c>
      <c r="E9" s="109">
        <v>122356</v>
      </c>
      <c r="F9" s="110">
        <v>121132.44</v>
      </c>
      <c r="G9" s="110" t="e">
        <f>IF(F9="","",VLOOKUP(B9,PRESUPUESTO!$A$1:$O$626,12,FALSE))</f>
        <v>#N/A</v>
      </c>
    </row>
    <row r="10" spans="1:8" x14ac:dyDescent="0.3">
      <c r="A10" s="108">
        <v>3</v>
      </c>
      <c r="B10" s="95" t="s">
        <v>347</v>
      </c>
      <c r="C10" s="72">
        <v>1</v>
      </c>
      <c r="D10" s="72" t="s">
        <v>344</v>
      </c>
      <c r="E10" s="109">
        <v>78141</v>
      </c>
      <c r="F10" s="110">
        <v>77359.59</v>
      </c>
      <c r="G10" s="110" t="e">
        <f>IF(F10="","",VLOOKUP(B10,PRESUPUESTO!$A$1:$O$626,12,FALSE))</f>
        <v>#N/A</v>
      </c>
    </row>
    <row r="11" spans="1:8" x14ac:dyDescent="0.3">
      <c r="A11" s="108"/>
      <c r="B11" s="217" t="s">
        <v>348</v>
      </c>
      <c r="C11" s="216"/>
      <c r="D11" s="216"/>
      <c r="E11" s="109"/>
      <c r="F11" s="110"/>
      <c r="G11" s="110" t="str">
        <f>IF(F11="","",VLOOKUP(B11,PRESUPUESTO!$A$1:$O$626,12,FALSE))</f>
        <v/>
      </c>
    </row>
    <row r="12" spans="1:8" x14ac:dyDescent="0.3">
      <c r="A12" s="108">
        <v>4</v>
      </c>
      <c r="B12" s="95" t="s">
        <v>203</v>
      </c>
      <c r="C12" s="72">
        <v>1</v>
      </c>
      <c r="D12" s="72" t="s">
        <v>344</v>
      </c>
      <c r="E12" s="109">
        <v>113953</v>
      </c>
      <c r="F12" s="110">
        <v>112813.47</v>
      </c>
      <c r="G12" s="110">
        <f>IF(F12="","",VLOOKUP(B12,PRESUPUESTO!$A$1:$O$626,12,FALSE))</f>
        <v>342000</v>
      </c>
    </row>
    <row r="13" spans="1:8" x14ac:dyDescent="0.3">
      <c r="A13" s="108">
        <v>5</v>
      </c>
      <c r="B13" s="95" t="s">
        <v>202</v>
      </c>
      <c r="C13" s="72">
        <v>1</v>
      </c>
      <c r="D13" s="72" t="s">
        <v>344</v>
      </c>
      <c r="E13" s="109">
        <v>468647</v>
      </c>
      <c r="F13" s="110">
        <v>463960.53</v>
      </c>
      <c r="G13" s="110">
        <f>IF(F13="","",VLOOKUP(B13,PRESUPUESTO!$A$1:$O$626,12,FALSE))</f>
        <v>847500</v>
      </c>
    </row>
    <row r="14" spans="1:8" x14ac:dyDescent="0.3">
      <c r="A14" s="108">
        <v>6</v>
      </c>
      <c r="B14" s="95" t="s">
        <v>349</v>
      </c>
      <c r="C14" s="72">
        <v>1</v>
      </c>
      <c r="D14" s="72" t="s">
        <v>344</v>
      </c>
      <c r="E14" s="109">
        <v>239060</v>
      </c>
      <c r="F14" s="110">
        <v>236669.4</v>
      </c>
      <c r="G14" s="110" t="e">
        <f>IF(F14="","",VLOOKUP(B14,PRESUPUESTO!$A$1:$O$626,12,FALSE))</f>
        <v>#N/A</v>
      </c>
    </row>
    <row r="15" spans="1:8" x14ac:dyDescent="0.3">
      <c r="A15" s="108">
        <v>7</v>
      </c>
      <c r="B15" s="95" t="s">
        <v>350</v>
      </c>
      <c r="C15" s="72">
        <v>1</v>
      </c>
      <c r="D15" s="72" t="s">
        <v>344</v>
      </c>
      <c r="E15" s="109">
        <v>4244</v>
      </c>
      <c r="F15" s="110">
        <v>4201.5600000000004</v>
      </c>
      <c r="G15" s="110">
        <v>6500</v>
      </c>
    </row>
    <row r="16" spans="1:8" x14ac:dyDescent="0.3">
      <c r="A16" s="108"/>
      <c r="B16" s="217" t="s">
        <v>351</v>
      </c>
      <c r="C16" s="216"/>
      <c r="D16" s="216"/>
      <c r="E16" s="109"/>
      <c r="F16" s="110"/>
      <c r="G16" s="110" t="str">
        <f>IF(F16="","",VLOOKUP(B16,PRESUPUESTO!$A$1:$O$626,12,FALSE))</f>
        <v/>
      </c>
    </row>
    <row r="17" spans="1:7" x14ac:dyDescent="0.3">
      <c r="A17" s="108">
        <v>8</v>
      </c>
      <c r="B17" s="95" t="s">
        <v>193</v>
      </c>
      <c r="C17" s="72">
        <v>1</v>
      </c>
      <c r="D17" s="72" t="s">
        <v>344</v>
      </c>
      <c r="E17" s="109">
        <v>170710</v>
      </c>
      <c r="F17" s="110">
        <v>169002.9</v>
      </c>
      <c r="G17" s="110">
        <f>IF(F17="","",VLOOKUP(B17,PRESUPUESTO!$A$1:$O$626,12,FALSE))</f>
        <v>730000</v>
      </c>
    </row>
    <row r="18" spans="1:7" x14ac:dyDescent="0.3">
      <c r="A18" s="108">
        <v>9</v>
      </c>
      <c r="B18" s="95" t="s">
        <v>192</v>
      </c>
      <c r="C18" s="72">
        <v>1</v>
      </c>
      <c r="D18" s="72" t="s">
        <v>344</v>
      </c>
      <c r="E18" s="109">
        <v>160895</v>
      </c>
      <c r="F18" s="110">
        <v>159286.04999999999</v>
      </c>
      <c r="G18" s="110">
        <f>IF(F18="","",VLOOKUP(B18,PRESUPUESTO!$A$1:$O$626,12,FALSE))</f>
        <v>689000</v>
      </c>
    </row>
    <row r="19" spans="1:7" x14ac:dyDescent="0.3">
      <c r="A19" s="108">
        <v>10</v>
      </c>
      <c r="B19" s="95" t="s">
        <v>191</v>
      </c>
      <c r="C19" s="72">
        <v>1</v>
      </c>
      <c r="D19" s="72" t="s">
        <v>344</v>
      </c>
      <c r="E19" s="109">
        <v>116560</v>
      </c>
      <c r="F19" s="110">
        <v>115394.4</v>
      </c>
      <c r="G19" s="110">
        <f>IF(F19="","",VLOOKUP(B19,PRESUPUESTO!$A$1:$O$626,12,FALSE))</f>
        <v>915000</v>
      </c>
    </row>
    <row r="20" spans="1:7" x14ac:dyDescent="0.3">
      <c r="A20" s="108">
        <v>11</v>
      </c>
      <c r="B20" s="95" t="s">
        <v>190</v>
      </c>
      <c r="C20" s="72">
        <v>1</v>
      </c>
      <c r="D20" s="72" t="s">
        <v>344</v>
      </c>
      <c r="E20" s="109">
        <v>116614</v>
      </c>
      <c r="F20" s="110">
        <v>115447.86</v>
      </c>
      <c r="G20" s="110">
        <f>IF(F20="","",VLOOKUP(B20,PRESUPUESTO!$A$1:$O$626,12,FALSE))</f>
        <v>1291500</v>
      </c>
    </row>
    <row r="21" spans="1:7" x14ac:dyDescent="0.3">
      <c r="A21" s="108">
        <v>12</v>
      </c>
      <c r="B21" s="95" t="s">
        <v>352</v>
      </c>
      <c r="C21" s="72">
        <v>1</v>
      </c>
      <c r="D21" s="72" t="s">
        <v>344</v>
      </c>
      <c r="E21" s="109">
        <v>1647010</v>
      </c>
      <c r="F21" s="110">
        <v>1630539.9</v>
      </c>
      <c r="G21" s="110" t="e">
        <f>IF(F21="","",VLOOKUP(B21,PRESUPUESTO!$A$1:$O$626,12,FALSE))</f>
        <v>#N/A</v>
      </c>
    </row>
    <row r="22" spans="1:7" x14ac:dyDescent="0.3">
      <c r="A22" s="108"/>
      <c r="B22" s="217" t="s">
        <v>353</v>
      </c>
      <c r="C22" s="216"/>
      <c r="D22" s="216"/>
      <c r="E22" s="109"/>
      <c r="F22" s="110"/>
      <c r="G22" s="110" t="str">
        <f>IF(F22="","",VLOOKUP(B22,PRESUPUESTO!$A$1:$O$626,12,FALSE))</f>
        <v/>
      </c>
    </row>
    <row r="23" spans="1:7" x14ac:dyDescent="0.3">
      <c r="A23" s="108">
        <v>13</v>
      </c>
      <c r="B23" s="95" t="s">
        <v>184</v>
      </c>
      <c r="C23" s="72">
        <v>1</v>
      </c>
      <c r="D23" s="72" t="s">
        <v>344</v>
      </c>
      <c r="E23" s="109">
        <v>141938</v>
      </c>
      <c r="F23" s="110">
        <v>140518.62</v>
      </c>
      <c r="G23" s="110">
        <f>IF(F23="","",VLOOKUP(B23,PRESUPUESTO!$A$1:$O$626,12,FALSE))</f>
        <v>441000</v>
      </c>
    </row>
    <row r="24" spans="1:7" x14ac:dyDescent="0.3">
      <c r="A24" s="108">
        <v>14</v>
      </c>
      <c r="B24" s="95" t="s">
        <v>187</v>
      </c>
      <c r="C24" s="72">
        <v>1</v>
      </c>
      <c r="D24" s="72" t="s">
        <v>344</v>
      </c>
      <c r="E24" s="109">
        <v>1579393</v>
      </c>
      <c r="F24" s="110">
        <v>1563599.07</v>
      </c>
      <c r="G24" s="110">
        <f>IF(F24="","",VLOOKUP(B24,PRESUPUESTO!$A$1:$O$626,12,FALSE))</f>
        <v>881500</v>
      </c>
    </row>
    <row r="25" spans="1:7" x14ac:dyDescent="0.3">
      <c r="A25" s="108">
        <v>15</v>
      </c>
      <c r="B25" s="95" t="s">
        <v>354</v>
      </c>
      <c r="C25" s="72">
        <v>1</v>
      </c>
      <c r="D25" s="72" t="s">
        <v>344</v>
      </c>
      <c r="E25" s="109">
        <v>1728877</v>
      </c>
      <c r="F25" s="110">
        <v>1711588.23</v>
      </c>
      <c r="G25" s="110" t="e">
        <f>IF(F25="","",VLOOKUP(B25,PRESUPUESTO!$A$1:$O$626,12,FALSE))</f>
        <v>#N/A</v>
      </c>
    </row>
    <row r="26" spans="1:7" x14ac:dyDescent="0.3">
      <c r="A26" s="108">
        <v>16</v>
      </c>
      <c r="B26" s="95" t="s">
        <v>355</v>
      </c>
      <c r="C26" s="72">
        <v>1</v>
      </c>
      <c r="D26" s="72" t="s">
        <v>344</v>
      </c>
      <c r="E26" s="109">
        <v>2057886</v>
      </c>
      <c r="F26" s="110">
        <v>2037307.14</v>
      </c>
      <c r="G26" s="110" t="e">
        <f>IF(F26="","",VLOOKUP(B26,PRESUPUESTO!$A$1:$O$626,12,FALSE))</f>
        <v>#N/A</v>
      </c>
    </row>
    <row r="27" spans="1:7" x14ac:dyDescent="0.3">
      <c r="A27" s="108">
        <v>17</v>
      </c>
      <c r="B27" s="95" t="s">
        <v>356</v>
      </c>
      <c r="C27" s="72">
        <v>1</v>
      </c>
      <c r="D27" s="72" t="s">
        <v>344</v>
      </c>
      <c r="E27" s="109">
        <v>32541</v>
      </c>
      <c r="F27" s="110">
        <v>32215.59</v>
      </c>
      <c r="G27" s="110" t="e">
        <f>IF(F27="","",VLOOKUP(B27,PRESUPUESTO!$A$1:$O$626,12,FALSE))</f>
        <v>#N/A</v>
      </c>
    </row>
    <row r="28" spans="1:7" x14ac:dyDescent="0.3">
      <c r="A28" s="108"/>
      <c r="B28" s="217" t="s">
        <v>181</v>
      </c>
      <c r="C28" s="216"/>
      <c r="D28" s="216"/>
      <c r="E28" s="109"/>
      <c r="F28" s="110"/>
      <c r="G28" s="110" t="str">
        <f>IF(F28="","",VLOOKUP(B28,PRESUPUESTO!$A$1:$O$626,12,FALSE))</f>
        <v/>
      </c>
    </row>
    <row r="29" spans="1:7" x14ac:dyDescent="0.3">
      <c r="A29" s="108">
        <v>18</v>
      </c>
      <c r="B29" s="95" t="s">
        <v>357</v>
      </c>
      <c r="C29" s="72">
        <v>1</v>
      </c>
      <c r="D29" s="72" t="s">
        <v>344</v>
      </c>
      <c r="E29" s="109">
        <v>1905885</v>
      </c>
      <c r="F29" s="110">
        <v>1886826.15</v>
      </c>
      <c r="G29" s="110">
        <v>611000</v>
      </c>
    </row>
    <row r="30" spans="1:7" x14ac:dyDescent="0.3">
      <c r="A30" s="108">
        <v>19</v>
      </c>
      <c r="B30" s="95" t="s">
        <v>358</v>
      </c>
      <c r="C30" s="72">
        <v>1</v>
      </c>
      <c r="D30" s="72" t="s">
        <v>359</v>
      </c>
      <c r="E30" s="109">
        <v>3973434</v>
      </c>
      <c r="F30" s="110">
        <v>3933699.66</v>
      </c>
      <c r="G30" s="110" t="e">
        <f>IF(F30="","",VLOOKUP(B30,PRESUPUESTO!$A$1:$O$626,12,FALSE))</f>
        <v>#N/A</v>
      </c>
    </row>
    <row r="31" spans="1:7" x14ac:dyDescent="0.3">
      <c r="A31" s="108">
        <v>20</v>
      </c>
      <c r="B31" s="95" t="s">
        <v>360</v>
      </c>
      <c r="C31" s="72">
        <v>1</v>
      </c>
      <c r="D31" s="72" t="s">
        <v>344</v>
      </c>
      <c r="E31" s="109">
        <v>200813</v>
      </c>
      <c r="F31" s="110">
        <v>198804.87</v>
      </c>
      <c r="G31" s="110">
        <v>675500</v>
      </c>
    </row>
    <row r="32" spans="1:7" x14ac:dyDescent="0.3">
      <c r="A32" s="108">
        <v>21</v>
      </c>
      <c r="B32" s="95" t="s">
        <v>361</v>
      </c>
      <c r="C32" s="72">
        <v>1</v>
      </c>
      <c r="D32" s="72" t="s">
        <v>344</v>
      </c>
      <c r="E32" s="109">
        <v>320739</v>
      </c>
      <c r="F32" s="110">
        <v>317531.61</v>
      </c>
      <c r="G32" s="110">
        <v>527000</v>
      </c>
    </row>
    <row r="33" spans="1:7" x14ac:dyDescent="0.3">
      <c r="A33" s="108"/>
      <c r="B33" s="76" t="s">
        <v>164</v>
      </c>
      <c r="C33" s="77"/>
      <c r="D33" s="77"/>
      <c r="E33" s="109"/>
      <c r="F33" s="110"/>
      <c r="G33" s="110" t="str">
        <f>IF(F33="","",VLOOKUP(B33,PRESUPUESTO!$A$1:$O$626,12,FALSE))</f>
        <v/>
      </c>
    </row>
    <row r="34" spans="1:7" x14ac:dyDescent="0.3">
      <c r="A34" s="108">
        <v>22</v>
      </c>
      <c r="B34" s="95" t="s">
        <v>362</v>
      </c>
      <c r="C34" s="72">
        <v>1</v>
      </c>
      <c r="D34" s="72" t="s">
        <v>344</v>
      </c>
      <c r="E34" s="109">
        <v>608956</v>
      </c>
      <c r="F34" s="110">
        <v>602866.43999999994</v>
      </c>
      <c r="G34" s="193" t="e">
        <f>IF(F34="","",VLOOKUP(B34,PRESUPUESTO!$A$1:$O$626,12,FALSE))</f>
        <v>#N/A</v>
      </c>
    </row>
    <row r="35" spans="1:7" x14ac:dyDescent="0.3">
      <c r="A35" s="108">
        <v>23</v>
      </c>
      <c r="B35" s="95" t="s">
        <v>163</v>
      </c>
      <c r="C35" s="72">
        <v>1</v>
      </c>
      <c r="D35" s="72" t="s">
        <v>344</v>
      </c>
      <c r="E35" s="109">
        <v>52308</v>
      </c>
      <c r="F35" s="110">
        <v>51784.92</v>
      </c>
      <c r="G35" s="110">
        <v>35500</v>
      </c>
    </row>
    <row r="36" spans="1:7" x14ac:dyDescent="0.3">
      <c r="A36" s="108">
        <v>24</v>
      </c>
      <c r="B36" s="95" t="s">
        <v>160</v>
      </c>
      <c r="C36" s="72">
        <v>1</v>
      </c>
      <c r="D36" s="72" t="s">
        <v>344</v>
      </c>
      <c r="E36" s="109">
        <v>72604</v>
      </c>
      <c r="F36" s="110">
        <v>71877.960000000006</v>
      </c>
      <c r="G36" s="110">
        <f>IF(F36="","",VLOOKUP(B36,PRESUPUESTO!$A$1:$O$626,12,FALSE))</f>
        <v>110500</v>
      </c>
    </row>
    <row r="37" spans="1:7" x14ac:dyDescent="0.3">
      <c r="A37" s="108">
        <v>25</v>
      </c>
      <c r="B37" s="95" t="s">
        <v>363</v>
      </c>
      <c r="C37" s="72">
        <v>1</v>
      </c>
      <c r="D37" s="72" t="s">
        <v>344</v>
      </c>
      <c r="E37" s="109">
        <v>502895</v>
      </c>
      <c r="F37" s="110">
        <v>497866.05</v>
      </c>
      <c r="G37" s="110" t="e">
        <f>IF(F37="","",VLOOKUP(B37,PRESUPUESTO!$A$1:$O$626,12,FALSE))</f>
        <v>#N/A</v>
      </c>
    </row>
    <row r="38" spans="1:7" x14ac:dyDescent="0.3">
      <c r="A38" s="108">
        <v>26</v>
      </c>
      <c r="B38" s="95" t="s">
        <v>364</v>
      </c>
      <c r="C38" s="72">
        <v>1</v>
      </c>
      <c r="D38" s="72" t="s">
        <v>344</v>
      </c>
      <c r="E38" s="109">
        <v>306623</v>
      </c>
      <c r="F38" s="110">
        <v>303556.77</v>
      </c>
      <c r="G38" s="110" t="e">
        <f>IF(F38="","",VLOOKUP(B38,PRESUPUESTO!$A$1:$O$626,12,FALSE))</f>
        <v>#N/A</v>
      </c>
    </row>
    <row r="39" spans="1:7" x14ac:dyDescent="0.3">
      <c r="A39" s="108"/>
      <c r="B39" s="217" t="s">
        <v>151</v>
      </c>
      <c r="C39" s="216"/>
      <c r="D39" s="216"/>
      <c r="E39" s="109"/>
      <c r="F39" s="110"/>
      <c r="G39" s="110" t="str">
        <f>IF(F39="","",VLOOKUP(B39,PRESUPUESTO!$A$1:$O$626,12,FALSE))</f>
        <v/>
      </c>
    </row>
    <row r="40" spans="1:7" x14ac:dyDescent="0.3">
      <c r="A40" s="108">
        <v>27</v>
      </c>
      <c r="B40" s="95" t="s">
        <v>365</v>
      </c>
      <c r="C40" s="72">
        <v>1</v>
      </c>
      <c r="D40" s="72" t="s">
        <v>366</v>
      </c>
      <c r="E40" s="109">
        <v>528540</v>
      </c>
      <c r="F40" s="110">
        <v>523254.6</v>
      </c>
      <c r="G40" s="110" t="e">
        <f>IF(F40="","",VLOOKUP(B40,PRESUPUESTO!$A$1:$O$626,12,FALSE))</f>
        <v>#N/A</v>
      </c>
    </row>
    <row r="41" spans="1:7" x14ac:dyDescent="0.3">
      <c r="A41" s="108">
        <v>28</v>
      </c>
      <c r="B41" s="95" t="s">
        <v>150</v>
      </c>
      <c r="C41" s="72">
        <v>1</v>
      </c>
      <c r="D41" s="72" t="s">
        <v>366</v>
      </c>
      <c r="E41" s="109">
        <v>491408</v>
      </c>
      <c r="F41" s="110">
        <v>486493.92</v>
      </c>
      <c r="G41" s="110">
        <f>IF(F41="","",VLOOKUP(B41,PRESUPUESTO!$A$1:$O$626,12,FALSE))</f>
        <v>962500</v>
      </c>
    </row>
    <row r="42" spans="1:7" x14ac:dyDescent="0.3">
      <c r="A42" s="108">
        <v>29</v>
      </c>
      <c r="B42" s="95" t="s">
        <v>367</v>
      </c>
      <c r="C42" s="72">
        <v>1</v>
      </c>
      <c r="D42" s="72" t="s">
        <v>344</v>
      </c>
      <c r="E42" s="109">
        <v>730235</v>
      </c>
      <c r="F42" s="110">
        <v>722932.65</v>
      </c>
      <c r="G42" s="110" t="e">
        <f>IF(F42="","",VLOOKUP(B42,PRESUPUESTO!$A$1:$O$626,12,FALSE))</f>
        <v>#N/A</v>
      </c>
    </row>
    <row r="43" spans="1:7" ht="28.8" x14ac:dyDescent="0.3">
      <c r="A43" s="108"/>
      <c r="B43" s="96" t="s">
        <v>368</v>
      </c>
      <c r="C43" s="84"/>
      <c r="D43" s="84"/>
      <c r="E43" s="109"/>
      <c r="F43" s="110"/>
      <c r="G43" s="110" t="str">
        <f>IF(F43="","",VLOOKUP(B43,PRESUPUESTO!$A$1:$O$626,12,FALSE))</f>
        <v/>
      </c>
    </row>
    <row r="44" spans="1:7" x14ac:dyDescent="0.3">
      <c r="A44" s="108"/>
      <c r="B44" s="97" t="s">
        <v>342</v>
      </c>
      <c r="C44" s="72"/>
      <c r="D44" s="72"/>
      <c r="E44" s="109"/>
      <c r="F44" s="110"/>
      <c r="G44" s="110" t="str">
        <f>IF(F44="","",VLOOKUP(B44,PRESUPUESTO!$A$1:$O$626,12,FALSE))</f>
        <v/>
      </c>
    </row>
    <row r="45" spans="1:7" x14ac:dyDescent="0.3">
      <c r="A45" s="108"/>
      <c r="B45" s="97" t="s">
        <v>369</v>
      </c>
      <c r="C45" s="72"/>
      <c r="D45" s="72"/>
      <c r="E45" s="109"/>
      <c r="F45" s="110"/>
      <c r="G45" s="110" t="str">
        <f>IF(F45="","",VLOOKUP(B45,PRESUPUESTO!$A$1:$O$626,12,FALSE))</f>
        <v/>
      </c>
    </row>
    <row r="46" spans="1:7" x14ac:dyDescent="0.3">
      <c r="A46" s="108">
        <v>30</v>
      </c>
      <c r="B46" s="95" t="s">
        <v>370</v>
      </c>
      <c r="C46" s="72">
        <v>1</v>
      </c>
      <c r="D46" s="72" t="s">
        <v>344</v>
      </c>
      <c r="E46" s="109">
        <v>406365</v>
      </c>
      <c r="F46" s="110">
        <v>402301.35</v>
      </c>
      <c r="G46" s="110" t="e">
        <f>IF(F46="","",VLOOKUP(B46,PRESUPUESTO!$A$1:$O$626,12,FALSE))</f>
        <v>#N/A</v>
      </c>
    </row>
    <row r="47" spans="1:7" x14ac:dyDescent="0.3">
      <c r="A47" s="108">
        <v>31</v>
      </c>
      <c r="B47" s="95" t="s">
        <v>371</v>
      </c>
      <c r="C47" s="72">
        <v>1</v>
      </c>
      <c r="D47" s="72" t="s">
        <v>344</v>
      </c>
      <c r="E47" s="109">
        <v>184177</v>
      </c>
      <c r="F47" s="110">
        <v>182335.23</v>
      </c>
      <c r="G47" s="110" t="e">
        <f>IF(F47="","",VLOOKUP(B47,PRESUPUESTO!$A$1:$O$626,12,FALSE))</f>
        <v>#N/A</v>
      </c>
    </row>
    <row r="48" spans="1:7" x14ac:dyDescent="0.3">
      <c r="A48" s="108">
        <v>32</v>
      </c>
      <c r="B48" s="95" t="s">
        <v>225</v>
      </c>
      <c r="C48" s="72">
        <v>1</v>
      </c>
      <c r="D48" s="72" t="s">
        <v>344</v>
      </c>
      <c r="E48" s="109">
        <v>422000</v>
      </c>
      <c r="F48" s="110">
        <v>417780</v>
      </c>
      <c r="G48" s="110">
        <f>IF(F48="","",VLOOKUP(B48,PRESUPUESTO!$A$1:$O$626,12,FALSE))</f>
        <v>460500</v>
      </c>
    </row>
    <row r="49" spans="1:7" x14ac:dyDescent="0.3">
      <c r="A49" s="108"/>
      <c r="B49" s="214" t="s">
        <v>372</v>
      </c>
      <c r="C49" s="215"/>
      <c r="D49" s="215"/>
      <c r="E49" s="109"/>
      <c r="F49" s="110"/>
      <c r="G49" s="110" t="str">
        <f>IF(F49="","",VLOOKUP(B49,PRESUPUESTO!$A$1:$O$626,12,FALSE))</f>
        <v/>
      </c>
    </row>
    <row r="50" spans="1:7" x14ac:dyDescent="0.3">
      <c r="A50" s="108">
        <v>33</v>
      </c>
      <c r="B50" s="95" t="s">
        <v>373</v>
      </c>
      <c r="C50" s="72">
        <v>1</v>
      </c>
      <c r="D50" s="72" t="s">
        <v>359</v>
      </c>
      <c r="E50" s="109">
        <v>1087574</v>
      </c>
      <c r="F50" s="110">
        <v>1076698.26</v>
      </c>
      <c r="G50" s="110" t="e">
        <f>IF(F50="","",VLOOKUP(B50,PRESUPUESTO!$A$1:$O$626,12,FALSE))</f>
        <v>#N/A</v>
      </c>
    </row>
    <row r="51" spans="1:7" x14ac:dyDescent="0.3">
      <c r="A51" s="108"/>
      <c r="B51" s="214" t="s">
        <v>343</v>
      </c>
      <c r="C51" s="215"/>
      <c r="D51" s="215"/>
      <c r="E51" s="109"/>
      <c r="F51" s="110"/>
      <c r="G51" s="110" t="str">
        <f>IF(F51="","",VLOOKUP(B51,PRESUPUESTO!$A$1:$O$626,12,FALSE))</f>
        <v/>
      </c>
    </row>
    <row r="52" spans="1:7" x14ac:dyDescent="0.3">
      <c r="A52" s="108">
        <v>34</v>
      </c>
      <c r="B52" s="95" t="s">
        <v>374</v>
      </c>
      <c r="C52" s="72">
        <v>1</v>
      </c>
      <c r="D52" s="72" t="s">
        <v>344</v>
      </c>
      <c r="E52" s="109">
        <v>102143</v>
      </c>
      <c r="F52" s="110">
        <v>101121.57</v>
      </c>
      <c r="G52" s="110" t="e">
        <f>IF(F52="","",VLOOKUP(B52,PRESUPUESTO!$A$1:$O$626,12,FALSE))</f>
        <v>#N/A</v>
      </c>
    </row>
    <row r="53" spans="1:7" x14ac:dyDescent="0.3">
      <c r="A53" s="108">
        <v>35</v>
      </c>
      <c r="B53" s="95" t="s">
        <v>375</v>
      </c>
      <c r="C53" s="72">
        <v>1</v>
      </c>
      <c r="D53" s="72" t="s">
        <v>344</v>
      </c>
      <c r="E53" s="109">
        <v>160651</v>
      </c>
      <c r="F53" s="110">
        <v>159044.49</v>
      </c>
      <c r="G53" s="110" t="e">
        <f>IF(F53="","",VLOOKUP(B53,PRESUPUESTO!$A$1:$O$626,12,FALSE))</f>
        <v>#N/A</v>
      </c>
    </row>
    <row r="54" spans="1:7" x14ac:dyDescent="0.3">
      <c r="A54" s="108">
        <v>36</v>
      </c>
      <c r="B54" s="95" t="s">
        <v>376</v>
      </c>
      <c r="C54" s="72">
        <v>1</v>
      </c>
      <c r="D54" s="72" t="s">
        <v>346</v>
      </c>
      <c r="E54" s="109">
        <v>52804</v>
      </c>
      <c r="F54" s="110">
        <v>52275.96</v>
      </c>
      <c r="G54" s="110" t="e">
        <f>IF(F54="","",VLOOKUP(B54,PRESUPUESTO!$A$1:$O$626,12,FALSE))</f>
        <v>#N/A</v>
      </c>
    </row>
    <row r="55" spans="1:7" x14ac:dyDescent="0.3">
      <c r="A55" s="108"/>
      <c r="B55" s="217" t="s">
        <v>348</v>
      </c>
      <c r="C55" s="216"/>
      <c r="D55" s="216"/>
      <c r="E55" s="109"/>
      <c r="F55" s="110"/>
      <c r="G55" s="110" t="str">
        <f>IF(F55="","",VLOOKUP(B55,PRESUPUESTO!$A$1:$O$626,12,FALSE))</f>
        <v/>
      </c>
    </row>
    <row r="56" spans="1:7" x14ac:dyDescent="0.3">
      <c r="A56" s="108">
        <v>37</v>
      </c>
      <c r="B56" s="95" t="s">
        <v>202</v>
      </c>
      <c r="C56" s="72">
        <v>1</v>
      </c>
      <c r="D56" s="72" t="s">
        <v>344</v>
      </c>
      <c r="E56" s="109">
        <v>796866</v>
      </c>
      <c r="F56" s="110">
        <v>788897.34</v>
      </c>
      <c r="G56" s="110">
        <f>IF(F56="","",VLOOKUP(B56,PRESUPUESTO!$A$1:$O$626,12,FALSE))</f>
        <v>847500</v>
      </c>
    </row>
    <row r="57" spans="1:7" x14ac:dyDescent="0.3">
      <c r="A57" s="108">
        <v>38</v>
      </c>
      <c r="B57" s="95" t="s">
        <v>200</v>
      </c>
      <c r="C57" s="72">
        <v>1</v>
      </c>
      <c r="D57" s="72" t="s">
        <v>344</v>
      </c>
      <c r="E57" s="109">
        <v>103403</v>
      </c>
      <c r="F57" s="110">
        <v>102368.97</v>
      </c>
      <c r="G57" s="110">
        <f>IF(F57="","",VLOOKUP(B57,PRESUPUESTO!$A$1:$O$626,12,FALSE))</f>
        <v>482000</v>
      </c>
    </row>
    <row r="58" spans="1:7" x14ac:dyDescent="0.3">
      <c r="A58" s="108"/>
      <c r="B58" s="217" t="s">
        <v>351</v>
      </c>
      <c r="C58" s="216"/>
      <c r="D58" s="216"/>
      <c r="E58" s="109"/>
      <c r="F58" s="110"/>
      <c r="G58" s="110" t="str">
        <f>IF(F58="","",VLOOKUP(B58,PRESUPUESTO!$A$1:$O$626,12,FALSE))</f>
        <v/>
      </c>
    </row>
    <row r="59" spans="1:7" x14ac:dyDescent="0.3">
      <c r="A59" s="108">
        <v>39</v>
      </c>
      <c r="B59" s="95" t="s">
        <v>377</v>
      </c>
      <c r="C59" s="72">
        <v>1</v>
      </c>
      <c r="D59" s="72" t="s">
        <v>344</v>
      </c>
      <c r="E59" s="109">
        <v>130541</v>
      </c>
      <c r="F59" s="110">
        <v>129235.59</v>
      </c>
      <c r="G59" s="110" t="e">
        <f>IF(F59="","",VLOOKUP(B59,PRESUPUESTO!$A$1:$O$626,12,FALSE))</f>
        <v>#N/A</v>
      </c>
    </row>
    <row r="60" spans="1:7" x14ac:dyDescent="0.3">
      <c r="A60" s="108">
        <v>40</v>
      </c>
      <c r="B60" s="95" t="s">
        <v>378</v>
      </c>
      <c r="C60" s="72">
        <v>1</v>
      </c>
      <c r="D60" s="72" t="s">
        <v>344</v>
      </c>
      <c r="E60" s="109">
        <v>104494</v>
      </c>
      <c r="F60" s="110">
        <v>103449.06</v>
      </c>
      <c r="G60" s="110" t="e">
        <f>IF(F60="","",VLOOKUP(B60,PRESUPUESTO!$A$1:$O$626,12,FALSE))</f>
        <v>#N/A</v>
      </c>
    </row>
    <row r="61" spans="1:7" x14ac:dyDescent="0.3">
      <c r="A61" s="108"/>
      <c r="B61" s="217" t="s">
        <v>379</v>
      </c>
      <c r="C61" s="216"/>
      <c r="D61" s="216"/>
      <c r="E61" s="109"/>
      <c r="F61" s="110"/>
      <c r="G61" s="110" t="str">
        <f>IF(F61="","",VLOOKUP(B61,PRESUPUESTO!$A$1:$O$626,12,FALSE))</f>
        <v/>
      </c>
    </row>
    <row r="62" spans="1:7" x14ac:dyDescent="0.3">
      <c r="A62" s="108">
        <v>41</v>
      </c>
      <c r="B62" s="95" t="s">
        <v>380</v>
      </c>
      <c r="C62" s="72">
        <v>1</v>
      </c>
      <c r="D62" s="72" t="s">
        <v>344</v>
      </c>
      <c r="E62" s="109">
        <v>326376</v>
      </c>
      <c r="F62" s="110">
        <v>323112.24</v>
      </c>
      <c r="G62" s="110" t="e">
        <f>IF(F62="","",VLOOKUP(B62,PRESUPUESTO!$A$1:$O$626,12,FALSE))</f>
        <v>#N/A</v>
      </c>
    </row>
    <row r="63" spans="1:7" x14ac:dyDescent="0.3">
      <c r="A63" s="108">
        <v>42</v>
      </c>
      <c r="B63" s="95" t="s">
        <v>381</v>
      </c>
      <c r="C63" s="72">
        <v>1</v>
      </c>
      <c r="D63" s="72" t="s">
        <v>344</v>
      </c>
      <c r="E63" s="109">
        <v>151116</v>
      </c>
      <c r="F63" s="110">
        <v>149604.84</v>
      </c>
      <c r="G63" s="110" t="e">
        <f>IF(F63="","",VLOOKUP(B63,PRESUPUESTO!$A$1:$O$626,12,FALSE))</f>
        <v>#N/A</v>
      </c>
    </row>
    <row r="64" spans="1:7" x14ac:dyDescent="0.3">
      <c r="A64" s="108">
        <v>43</v>
      </c>
      <c r="B64" s="95" t="s">
        <v>382</v>
      </c>
      <c r="C64" s="72">
        <v>1</v>
      </c>
      <c r="D64" s="72" t="s">
        <v>344</v>
      </c>
      <c r="E64" s="109">
        <v>541614</v>
      </c>
      <c r="F64" s="110">
        <v>536197.86</v>
      </c>
      <c r="G64" s="110" t="e">
        <f>IF(F64="","",VLOOKUP(B64,PRESUPUESTO!$A$1:$O$626,12,FALSE))</f>
        <v>#N/A</v>
      </c>
    </row>
    <row r="65" spans="1:7" x14ac:dyDescent="0.3">
      <c r="A65" s="108">
        <v>44</v>
      </c>
      <c r="B65" s="95" t="s">
        <v>383</v>
      </c>
      <c r="C65" s="72">
        <v>1</v>
      </c>
      <c r="D65" s="72" t="s">
        <v>344</v>
      </c>
      <c r="E65" s="109">
        <v>616953</v>
      </c>
      <c r="F65" s="110">
        <v>610783.47</v>
      </c>
      <c r="G65" s="110" t="e">
        <f>IF(F65="","",VLOOKUP(B65,PRESUPUESTO!$A$1:$O$626,12,FALSE))</f>
        <v>#N/A</v>
      </c>
    </row>
    <row r="66" spans="1:7" x14ac:dyDescent="0.3">
      <c r="A66" s="108">
        <v>45</v>
      </c>
      <c r="B66" s="95" t="s">
        <v>384</v>
      </c>
      <c r="C66" s="72">
        <v>1</v>
      </c>
      <c r="D66" s="72" t="s">
        <v>344</v>
      </c>
      <c r="E66" s="109">
        <v>1225595</v>
      </c>
      <c r="F66" s="110">
        <v>1213339.05</v>
      </c>
      <c r="G66" s="110" t="e">
        <f>IF(F66="","",VLOOKUP(B66,PRESUPUESTO!$A$1:$O$626,12,FALSE))</f>
        <v>#N/A</v>
      </c>
    </row>
    <row r="67" spans="1:7" x14ac:dyDescent="0.3">
      <c r="A67" s="108">
        <v>46</v>
      </c>
      <c r="B67" s="95" t="s">
        <v>356</v>
      </c>
      <c r="C67" s="72">
        <v>1</v>
      </c>
      <c r="D67" s="72" t="s">
        <v>344</v>
      </c>
      <c r="E67" s="109">
        <v>45047</v>
      </c>
      <c r="F67" s="110">
        <v>44596.53</v>
      </c>
      <c r="G67" s="110" t="e">
        <f>IF(F67="","",VLOOKUP(B67,PRESUPUESTO!$A$1:$O$626,12,FALSE))</f>
        <v>#N/A</v>
      </c>
    </row>
    <row r="68" spans="1:7" x14ac:dyDescent="0.3">
      <c r="A68" s="108">
        <v>47</v>
      </c>
      <c r="B68" s="95" t="s">
        <v>303</v>
      </c>
      <c r="C68" s="72">
        <v>1</v>
      </c>
      <c r="D68" s="72" t="s">
        <v>344</v>
      </c>
      <c r="E68" s="109">
        <v>302626</v>
      </c>
      <c r="F68" s="110">
        <v>299599.74</v>
      </c>
      <c r="G68" s="110">
        <f>IF(F68="","",VLOOKUP(B68,PRESUPUESTO!$A$1:$O$626,12,FALSE))</f>
        <v>398500</v>
      </c>
    </row>
    <row r="69" spans="1:7" x14ac:dyDescent="0.3">
      <c r="A69" s="108">
        <v>48</v>
      </c>
      <c r="B69" s="95" t="s">
        <v>385</v>
      </c>
      <c r="C69" s="72">
        <v>1</v>
      </c>
      <c r="D69" s="72" t="s">
        <v>344</v>
      </c>
      <c r="E69" s="109">
        <v>163866</v>
      </c>
      <c r="F69" s="110">
        <v>162227.34</v>
      </c>
      <c r="G69" s="110" t="e">
        <f>IF(F69="","",VLOOKUP(B69,PRESUPUESTO!$A$1:$O$626,12,FALSE))</f>
        <v>#N/A</v>
      </c>
    </row>
    <row r="70" spans="1:7" x14ac:dyDescent="0.3">
      <c r="A70" s="108">
        <v>49</v>
      </c>
      <c r="B70" s="95" t="s">
        <v>386</v>
      </c>
      <c r="C70" s="72">
        <v>1</v>
      </c>
      <c r="D70" s="72" t="s">
        <v>344</v>
      </c>
      <c r="E70" s="109">
        <v>93846</v>
      </c>
      <c r="F70" s="110">
        <v>92907.54</v>
      </c>
      <c r="G70" s="110" t="e">
        <f>IF(F70="","",VLOOKUP(B70,PRESUPUESTO!$A$1:$O$626,12,FALSE))</f>
        <v>#N/A</v>
      </c>
    </row>
    <row r="71" spans="1:7" x14ac:dyDescent="0.3">
      <c r="A71" s="108">
        <v>50</v>
      </c>
      <c r="B71" s="95" t="s">
        <v>387</v>
      </c>
      <c r="C71" s="72">
        <v>1</v>
      </c>
      <c r="D71" s="72" t="s">
        <v>344</v>
      </c>
      <c r="E71" s="109">
        <v>157355</v>
      </c>
      <c r="F71" s="110">
        <v>155781.45000000001</v>
      </c>
      <c r="G71" s="110" t="e">
        <f>IF(F71="","",VLOOKUP(B71,PRESUPUESTO!$A$1:$O$626,12,FALSE))</f>
        <v>#N/A</v>
      </c>
    </row>
    <row r="72" spans="1:7" x14ac:dyDescent="0.3">
      <c r="A72" s="108"/>
      <c r="B72" s="217" t="s">
        <v>181</v>
      </c>
      <c r="C72" s="216"/>
      <c r="D72" s="216"/>
      <c r="E72" s="109"/>
      <c r="F72" s="110"/>
      <c r="G72" s="110" t="str">
        <f>IF(F72="","",VLOOKUP(B72,PRESUPUESTO!$A$1:$O$626,12,FALSE))</f>
        <v/>
      </c>
    </row>
    <row r="73" spans="1:7" x14ac:dyDescent="0.3">
      <c r="A73" s="108">
        <v>51</v>
      </c>
      <c r="B73" s="95" t="s">
        <v>388</v>
      </c>
      <c r="C73" s="72">
        <v>1</v>
      </c>
      <c r="D73" s="72" t="s">
        <v>344</v>
      </c>
      <c r="E73" s="109">
        <v>692329</v>
      </c>
      <c r="F73" s="110">
        <v>685405.71</v>
      </c>
      <c r="G73" s="110" t="e">
        <f>IF(F73="","",VLOOKUP(B73,PRESUPUESTO!$A$1:$O$626,12,FALSE))</f>
        <v>#N/A</v>
      </c>
    </row>
    <row r="74" spans="1:7" x14ac:dyDescent="0.3">
      <c r="A74" s="108">
        <v>52</v>
      </c>
      <c r="B74" s="95" t="s">
        <v>389</v>
      </c>
      <c r="C74" s="72">
        <v>1</v>
      </c>
      <c r="D74" s="72" t="s">
        <v>359</v>
      </c>
      <c r="E74" s="109">
        <v>1714011</v>
      </c>
      <c r="F74" s="110">
        <v>1696870.89</v>
      </c>
      <c r="G74" s="110" t="e">
        <f>IF(F74="","",VLOOKUP(B74,PRESUPUESTO!$A$1:$O$626,12,FALSE))</f>
        <v>#N/A</v>
      </c>
    </row>
    <row r="75" spans="1:7" x14ac:dyDescent="0.3">
      <c r="A75" s="108">
        <v>53</v>
      </c>
      <c r="B75" s="95" t="s">
        <v>390</v>
      </c>
      <c r="C75" s="72">
        <v>1</v>
      </c>
      <c r="D75" s="72" t="s">
        <v>344</v>
      </c>
      <c r="E75" s="109">
        <v>125041</v>
      </c>
      <c r="F75" s="110">
        <v>123790.59</v>
      </c>
      <c r="G75" s="110" t="e">
        <f>IF(F75="","",VLOOKUP(B75,PRESUPUESTO!$A$1:$O$626,12,FALSE))</f>
        <v>#N/A</v>
      </c>
    </row>
    <row r="76" spans="1:7" x14ac:dyDescent="0.3">
      <c r="A76" s="108">
        <v>54</v>
      </c>
      <c r="B76" s="95" t="s">
        <v>391</v>
      </c>
      <c r="C76" s="72">
        <v>1</v>
      </c>
      <c r="D76" s="72" t="s">
        <v>344</v>
      </c>
      <c r="E76" s="109">
        <v>469031</v>
      </c>
      <c r="F76" s="110">
        <v>464340.69</v>
      </c>
      <c r="G76" s="110" t="e">
        <f>IF(F76="","",VLOOKUP(B76,PRESUPUESTO!$A$1:$O$626,12,FALSE))</f>
        <v>#N/A</v>
      </c>
    </row>
    <row r="77" spans="1:7" x14ac:dyDescent="0.3">
      <c r="A77" s="108">
        <v>55</v>
      </c>
      <c r="B77" s="95" t="s">
        <v>175</v>
      </c>
      <c r="C77" s="72">
        <v>1</v>
      </c>
      <c r="D77" s="72" t="s">
        <v>344</v>
      </c>
      <c r="E77" s="109">
        <v>153151</v>
      </c>
      <c r="F77" s="110">
        <v>151619.49</v>
      </c>
      <c r="G77" s="110">
        <f>IF(F77="","",VLOOKUP(B77,PRESUPUESTO!$A$1:$O$626,12,FALSE))</f>
        <v>611000</v>
      </c>
    </row>
    <row r="78" spans="1:7" x14ac:dyDescent="0.3">
      <c r="A78" s="108">
        <v>56</v>
      </c>
      <c r="B78" s="95" t="s">
        <v>179</v>
      </c>
      <c r="C78" s="72">
        <v>1</v>
      </c>
      <c r="D78" s="72" t="s">
        <v>344</v>
      </c>
      <c r="E78" s="109">
        <v>41579</v>
      </c>
      <c r="F78" s="110">
        <v>41163.21</v>
      </c>
      <c r="G78" s="110">
        <f>IF(F78="","",VLOOKUP(B78,PRESUPUESTO!$A$1:$O$626,12,FALSE))</f>
        <v>238000</v>
      </c>
    </row>
    <row r="79" spans="1:7" x14ac:dyDescent="0.3">
      <c r="A79" s="108">
        <v>57</v>
      </c>
      <c r="B79" s="95" t="s">
        <v>178</v>
      </c>
      <c r="C79" s="72">
        <v>1</v>
      </c>
      <c r="D79" s="72" t="s">
        <v>344</v>
      </c>
      <c r="E79" s="109">
        <v>134476</v>
      </c>
      <c r="F79" s="110">
        <v>133131.24</v>
      </c>
      <c r="G79" s="110">
        <f>IF(F79="","",VLOOKUP(B79,PRESUPUESTO!$A$1:$O$626,12,FALSE))</f>
        <v>371000</v>
      </c>
    </row>
    <row r="80" spans="1:7" x14ac:dyDescent="0.3">
      <c r="A80" s="108">
        <v>58</v>
      </c>
      <c r="B80" s="95" t="s">
        <v>177</v>
      </c>
      <c r="C80" s="72">
        <v>1</v>
      </c>
      <c r="D80" s="72" t="s">
        <v>344</v>
      </c>
      <c r="E80" s="109">
        <v>314915</v>
      </c>
      <c r="F80" s="110">
        <v>311765.84999999998</v>
      </c>
      <c r="G80" s="110">
        <f>IF(F80="","",VLOOKUP(B80,PRESUPUESTO!$A$1:$O$626,12,FALSE))</f>
        <v>439000</v>
      </c>
    </row>
    <row r="81" spans="1:7" x14ac:dyDescent="0.3">
      <c r="A81" s="108">
        <v>59</v>
      </c>
      <c r="B81" s="95" t="s">
        <v>392</v>
      </c>
      <c r="C81" s="72">
        <v>1</v>
      </c>
      <c r="D81" s="72" t="s">
        <v>346</v>
      </c>
      <c r="E81" s="109">
        <v>50787</v>
      </c>
      <c r="F81" s="110">
        <v>50279.13</v>
      </c>
      <c r="G81" s="110" t="e">
        <f>IF(F81="","",VLOOKUP(B81,PRESUPUESTO!$A$1:$O$626,12,FALSE))</f>
        <v>#N/A</v>
      </c>
    </row>
    <row r="82" spans="1:7" x14ac:dyDescent="0.3">
      <c r="A82" s="108">
        <v>60</v>
      </c>
      <c r="B82" s="95" t="s">
        <v>393</v>
      </c>
      <c r="C82" s="72">
        <v>1</v>
      </c>
      <c r="D82" s="72" t="s">
        <v>346</v>
      </c>
      <c r="E82" s="109">
        <v>50759</v>
      </c>
      <c r="F82" s="110">
        <v>50251.41</v>
      </c>
      <c r="G82" s="110" t="e">
        <f>IF(F82="","",VLOOKUP(B82,PRESUPUESTO!$A$1:$O$626,12,FALSE))</f>
        <v>#N/A</v>
      </c>
    </row>
    <row r="83" spans="1:7" x14ac:dyDescent="0.3">
      <c r="A83" s="108"/>
      <c r="B83" s="217" t="s">
        <v>394</v>
      </c>
      <c r="C83" s="216"/>
      <c r="D83" s="216"/>
      <c r="E83" s="109"/>
      <c r="F83" s="110"/>
      <c r="G83" s="110" t="str">
        <f>IF(F83="","",VLOOKUP(B83,PRESUPUESTO!$A$1:$O$626,12,FALSE))</f>
        <v/>
      </c>
    </row>
    <row r="84" spans="1:7" x14ac:dyDescent="0.3">
      <c r="A84" s="108">
        <v>61</v>
      </c>
      <c r="B84" s="95" t="s">
        <v>395</v>
      </c>
      <c r="C84" s="72">
        <v>1</v>
      </c>
      <c r="D84" s="72" t="s">
        <v>344</v>
      </c>
      <c r="E84" s="109">
        <v>149651</v>
      </c>
      <c r="F84" s="110">
        <v>148154.49</v>
      </c>
      <c r="G84" s="110" t="e">
        <f>IF(F84="","",VLOOKUP(B84,PRESUPUESTO!$A$1:$O$626,12,FALSE))</f>
        <v>#N/A</v>
      </c>
    </row>
    <row r="85" spans="1:7" x14ac:dyDescent="0.3">
      <c r="A85" s="108">
        <v>62</v>
      </c>
      <c r="B85" s="95" t="s">
        <v>396</v>
      </c>
      <c r="C85" s="72">
        <v>1</v>
      </c>
      <c r="D85" s="72" t="s">
        <v>344</v>
      </c>
      <c r="E85" s="109">
        <v>273851</v>
      </c>
      <c r="F85" s="110">
        <v>271112.49</v>
      </c>
      <c r="G85" s="110" t="e">
        <f>IF(F85="","",VLOOKUP(B85,PRESUPUESTO!$A$1:$O$626,12,FALSE))</f>
        <v>#N/A</v>
      </c>
    </row>
    <row r="86" spans="1:7" x14ac:dyDescent="0.3">
      <c r="A86" s="108">
        <v>63</v>
      </c>
      <c r="B86" s="95" t="s">
        <v>397</v>
      </c>
      <c r="C86" s="72">
        <v>1</v>
      </c>
      <c r="D86" s="72" t="s">
        <v>344</v>
      </c>
      <c r="E86" s="109">
        <v>309983</v>
      </c>
      <c r="F86" s="110">
        <v>306883.17</v>
      </c>
      <c r="G86" s="110" t="e">
        <f>IF(F86="","",VLOOKUP(B86,PRESUPUESTO!$A$1:$O$626,12,FALSE))</f>
        <v>#N/A</v>
      </c>
    </row>
    <row r="87" spans="1:7" x14ac:dyDescent="0.3">
      <c r="A87" s="108">
        <v>64</v>
      </c>
      <c r="B87" s="95" t="s">
        <v>398</v>
      </c>
      <c r="C87" s="72">
        <v>1</v>
      </c>
      <c r="D87" s="72" t="s">
        <v>344</v>
      </c>
      <c r="E87" s="109">
        <v>295075</v>
      </c>
      <c r="F87" s="110">
        <v>292124.25</v>
      </c>
      <c r="G87" s="110" t="e">
        <f>IF(F87="","",VLOOKUP(B87,PRESUPUESTO!$A$1:$O$626,12,FALSE))</f>
        <v>#N/A</v>
      </c>
    </row>
    <row r="88" spans="1:7" x14ac:dyDescent="0.3">
      <c r="A88" s="108">
        <v>65</v>
      </c>
      <c r="B88" s="95" t="s">
        <v>399</v>
      </c>
      <c r="C88" s="72">
        <v>1</v>
      </c>
      <c r="D88" s="72" t="s">
        <v>344</v>
      </c>
      <c r="E88" s="109">
        <v>414239</v>
      </c>
      <c r="F88" s="110">
        <v>410096.61</v>
      </c>
      <c r="G88" s="110" t="e">
        <f>IF(F88="","",VLOOKUP(B88,PRESUPUESTO!$A$1:$O$626,12,FALSE))</f>
        <v>#N/A</v>
      </c>
    </row>
    <row r="89" spans="1:7" x14ac:dyDescent="0.3">
      <c r="A89" s="108">
        <v>66</v>
      </c>
      <c r="B89" s="95" t="s">
        <v>400</v>
      </c>
      <c r="C89" s="72">
        <v>1</v>
      </c>
      <c r="D89" s="72" t="s">
        <v>344</v>
      </c>
      <c r="E89" s="109">
        <v>2616829</v>
      </c>
      <c r="F89" s="110">
        <v>2590660.71</v>
      </c>
      <c r="G89" s="110" t="e">
        <f>IF(F89="","",VLOOKUP(B89,PRESUPUESTO!$A$1:$O$626,12,FALSE))</f>
        <v>#N/A</v>
      </c>
    </row>
    <row r="90" spans="1:7" x14ac:dyDescent="0.3">
      <c r="A90" s="108">
        <v>67</v>
      </c>
      <c r="B90" s="95" t="s">
        <v>401</v>
      </c>
      <c r="C90" s="72">
        <v>1</v>
      </c>
      <c r="D90" s="72" t="s">
        <v>344</v>
      </c>
      <c r="E90" s="109">
        <v>541483</v>
      </c>
      <c r="F90" s="110">
        <v>536068.17000000004</v>
      </c>
      <c r="G90" s="110" t="e">
        <f>IF(F90="","",VLOOKUP(B90,PRESUPUESTO!$A$1:$O$626,12,FALSE))</f>
        <v>#N/A</v>
      </c>
    </row>
    <row r="91" spans="1:7" x14ac:dyDescent="0.3">
      <c r="A91" s="108">
        <v>68</v>
      </c>
      <c r="B91" s="95" t="s">
        <v>402</v>
      </c>
      <c r="C91" s="72">
        <v>1</v>
      </c>
      <c r="D91" s="72" t="s">
        <v>346</v>
      </c>
      <c r="E91" s="109">
        <v>100918</v>
      </c>
      <c r="F91" s="110">
        <v>99908.82</v>
      </c>
      <c r="G91" s="110" t="e">
        <f>IF(F91="","",VLOOKUP(B91,PRESUPUESTO!$A$1:$O$626,12,FALSE))</f>
        <v>#N/A</v>
      </c>
    </row>
    <row r="92" spans="1:7" x14ac:dyDescent="0.3">
      <c r="A92" s="108"/>
      <c r="B92" s="217" t="s">
        <v>164</v>
      </c>
      <c r="C92" s="216"/>
      <c r="D92" s="216"/>
      <c r="E92" s="109"/>
      <c r="F92" s="110"/>
      <c r="G92" s="110" t="str">
        <f>IF(F92="","",VLOOKUP(B92,PRESUPUESTO!$A$1:$O$626,12,FALSE))</f>
        <v/>
      </c>
    </row>
    <row r="93" spans="1:7" x14ac:dyDescent="0.3">
      <c r="A93" s="108">
        <v>69</v>
      </c>
      <c r="B93" s="95" t="s">
        <v>363</v>
      </c>
      <c r="C93" s="72">
        <v>1</v>
      </c>
      <c r="D93" s="72" t="s">
        <v>366</v>
      </c>
      <c r="E93" s="109">
        <v>912064</v>
      </c>
      <c r="F93" s="110">
        <v>902943.36</v>
      </c>
      <c r="G93" s="110" t="e">
        <f>IF(F93="","",VLOOKUP(B93,PRESUPUESTO!$A$1:$O$626,12,FALSE))</f>
        <v>#N/A</v>
      </c>
    </row>
    <row r="94" spans="1:7" x14ac:dyDescent="0.3">
      <c r="A94" s="108">
        <v>70</v>
      </c>
      <c r="B94" s="95" t="s">
        <v>364</v>
      </c>
      <c r="C94" s="72">
        <v>1</v>
      </c>
      <c r="D94" s="72" t="s">
        <v>366</v>
      </c>
      <c r="E94" s="109">
        <v>841009</v>
      </c>
      <c r="F94" s="110">
        <v>832598.91</v>
      </c>
      <c r="G94" s="110" t="e">
        <f>IF(F94="","",VLOOKUP(B94,PRESUPUESTO!$A$1:$O$626,12,FALSE))</f>
        <v>#N/A</v>
      </c>
    </row>
    <row r="95" spans="1:7" x14ac:dyDescent="0.3">
      <c r="A95" s="108">
        <v>71</v>
      </c>
      <c r="B95" s="95" t="s">
        <v>403</v>
      </c>
      <c r="C95" s="72">
        <v>1</v>
      </c>
      <c r="D95" s="72" t="s">
        <v>344</v>
      </c>
      <c r="E95" s="109">
        <v>85014</v>
      </c>
      <c r="F95" s="110">
        <v>84163.86</v>
      </c>
      <c r="G95" s="110" t="e">
        <f>IF(F95="","",VLOOKUP(B95,PRESUPUESTO!$A$1:$O$626,12,FALSE))</f>
        <v>#N/A</v>
      </c>
    </row>
    <row r="96" spans="1:7" x14ac:dyDescent="0.3">
      <c r="A96" s="108">
        <v>72</v>
      </c>
      <c r="B96" s="95" t="s">
        <v>404</v>
      </c>
      <c r="C96" s="72">
        <v>1</v>
      </c>
      <c r="D96" s="72" t="s">
        <v>344</v>
      </c>
      <c r="E96" s="109">
        <v>405047</v>
      </c>
      <c r="F96" s="110">
        <v>400996.53</v>
      </c>
      <c r="G96" s="110" t="e">
        <f>IF(F96="","",VLOOKUP(B96,PRESUPUESTO!$A$1:$O$626,12,FALSE))</f>
        <v>#N/A</v>
      </c>
    </row>
    <row r="97" spans="1:7" x14ac:dyDescent="0.3">
      <c r="A97" s="108">
        <v>73</v>
      </c>
      <c r="B97" s="95" t="s">
        <v>362</v>
      </c>
      <c r="C97" s="72">
        <v>1</v>
      </c>
      <c r="D97" s="72" t="s">
        <v>344</v>
      </c>
      <c r="E97" s="109">
        <v>338698</v>
      </c>
      <c r="F97" s="110">
        <v>335311.02</v>
      </c>
      <c r="G97" s="110" t="e">
        <f>IF(F97="","",VLOOKUP(B97,PRESUPUESTO!$A$1:$O$626,12,FALSE))</f>
        <v>#N/A</v>
      </c>
    </row>
    <row r="98" spans="1:7" x14ac:dyDescent="0.3">
      <c r="A98" s="108">
        <v>74</v>
      </c>
      <c r="B98" s="95" t="s">
        <v>163</v>
      </c>
      <c r="C98" s="72">
        <v>1</v>
      </c>
      <c r="D98" s="72" t="s">
        <v>344</v>
      </c>
      <c r="E98" s="109">
        <v>28148</v>
      </c>
      <c r="F98" s="110">
        <v>27866.52</v>
      </c>
      <c r="G98" s="110">
        <f>IF(F98="","",VLOOKUP(B98,PRESUPUESTO!$A$1:$O$626,12,FALSE))</f>
        <v>71000</v>
      </c>
    </row>
    <row r="99" spans="1:7" x14ac:dyDescent="0.3">
      <c r="A99" s="108">
        <v>75</v>
      </c>
      <c r="B99" s="95" t="s">
        <v>405</v>
      </c>
      <c r="C99" s="72">
        <v>1</v>
      </c>
      <c r="D99" s="72" t="s">
        <v>344</v>
      </c>
      <c r="E99" s="109">
        <v>546988</v>
      </c>
      <c r="F99" s="110">
        <v>541518.12</v>
      </c>
      <c r="G99" s="110" t="e">
        <f>IF(F99="","",VLOOKUP(B99,PRESUPUESTO!$A$1:$O$626,12,FALSE))</f>
        <v>#N/A</v>
      </c>
    </row>
    <row r="100" spans="1:7" x14ac:dyDescent="0.3">
      <c r="A100" s="108">
        <v>76</v>
      </c>
      <c r="B100" s="95" t="s">
        <v>406</v>
      </c>
      <c r="C100" s="72">
        <v>1</v>
      </c>
      <c r="D100" s="72" t="s">
        <v>344</v>
      </c>
      <c r="E100" s="109">
        <v>126631</v>
      </c>
      <c r="F100" s="110">
        <v>125364.69</v>
      </c>
      <c r="G100" s="110" t="e">
        <f>IF(F100="","",VLOOKUP(B100,PRESUPUESTO!$A$1:$O$626,12,FALSE))</f>
        <v>#N/A</v>
      </c>
    </row>
    <row r="101" spans="1:7" x14ac:dyDescent="0.3">
      <c r="A101" s="108">
        <v>77</v>
      </c>
      <c r="B101" s="95" t="s">
        <v>407</v>
      </c>
      <c r="C101" s="72">
        <v>1</v>
      </c>
      <c r="D101" s="72" t="s">
        <v>344</v>
      </c>
      <c r="E101" s="109">
        <v>196946</v>
      </c>
      <c r="F101" s="110">
        <v>194976.54</v>
      </c>
      <c r="G101" s="110" t="e">
        <f>IF(F101="","",VLOOKUP(B101,PRESUPUESTO!$A$1:$O$626,12,FALSE))</f>
        <v>#N/A</v>
      </c>
    </row>
    <row r="102" spans="1:7" x14ac:dyDescent="0.3">
      <c r="A102" s="108">
        <v>78</v>
      </c>
      <c r="B102" s="95" t="s">
        <v>408</v>
      </c>
      <c r="C102" s="72">
        <v>1</v>
      </c>
      <c r="D102" s="72" t="s">
        <v>344</v>
      </c>
      <c r="E102" s="109">
        <v>107126</v>
      </c>
      <c r="F102" s="110">
        <v>106054.74</v>
      </c>
      <c r="G102" s="110" t="e">
        <f>IF(F102="","",VLOOKUP(B102,PRESUPUESTO!$A$1:$O$626,12,FALSE))</f>
        <v>#N/A</v>
      </c>
    </row>
    <row r="103" spans="1:7" x14ac:dyDescent="0.3">
      <c r="A103" s="108">
        <v>79</v>
      </c>
      <c r="B103" s="95" t="s">
        <v>409</v>
      </c>
      <c r="C103" s="72">
        <v>1</v>
      </c>
      <c r="D103" s="72" t="s">
        <v>344</v>
      </c>
      <c r="E103" s="109">
        <v>164754</v>
      </c>
      <c r="F103" s="110">
        <v>163106.46</v>
      </c>
      <c r="G103" s="110" t="e">
        <f>IF(F103="","",VLOOKUP(B103,PRESUPUESTO!$A$1:$O$626,12,FALSE))</f>
        <v>#N/A</v>
      </c>
    </row>
    <row r="104" spans="1:7" x14ac:dyDescent="0.3">
      <c r="A104" s="108">
        <v>80</v>
      </c>
      <c r="B104" s="95" t="s">
        <v>410</v>
      </c>
      <c r="C104" s="72">
        <v>1</v>
      </c>
      <c r="D104" s="72" t="s">
        <v>366</v>
      </c>
      <c r="E104" s="109">
        <v>685755</v>
      </c>
      <c r="F104" s="110">
        <v>678897.45</v>
      </c>
      <c r="G104" s="110" t="e">
        <f>IF(F104="","",VLOOKUP(B104,PRESUPUESTO!$A$1:$O$626,12,FALSE))</f>
        <v>#N/A</v>
      </c>
    </row>
    <row r="105" spans="1:7" x14ac:dyDescent="0.3">
      <c r="A105" s="108">
        <v>81</v>
      </c>
      <c r="B105" s="95" t="s">
        <v>411</v>
      </c>
      <c r="C105" s="72">
        <v>1</v>
      </c>
      <c r="D105" s="72" t="s">
        <v>344</v>
      </c>
      <c r="E105" s="109">
        <v>132972</v>
      </c>
      <c r="F105" s="110">
        <v>131642.28</v>
      </c>
      <c r="G105" s="110" t="e">
        <f>IF(F105="","",VLOOKUP(B105,PRESUPUESTO!$A$1:$O$626,12,FALSE))</f>
        <v>#N/A</v>
      </c>
    </row>
    <row r="106" spans="1:7" x14ac:dyDescent="0.3">
      <c r="A106" s="108">
        <v>82</v>
      </c>
      <c r="B106" s="95" t="s">
        <v>412</v>
      </c>
      <c r="C106" s="72">
        <v>1</v>
      </c>
      <c r="D106" s="72" t="s">
        <v>344</v>
      </c>
      <c r="E106" s="109">
        <v>149860</v>
      </c>
      <c r="F106" s="110">
        <v>148361.4</v>
      </c>
      <c r="G106" s="110" t="e">
        <f>IF(F106="","",VLOOKUP(B106,PRESUPUESTO!$A$1:$O$626,12,FALSE))</f>
        <v>#N/A</v>
      </c>
    </row>
    <row r="107" spans="1:7" x14ac:dyDescent="0.3">
      <c r="A107" s="108">
        <v>83</v>
      </c>
      <c r="B107" s="95" t="s">
        <v>413</v>
      </c>
      <c r="C107" s="72">
        <v>1</v>
      </c>
      <c r="D107" s="72" t="s">
        <v>344</v>
      </c>
      <c r="E107" s="109">
        <v>123492</v>
      </c>
      <c r="F107" s="110">
        <v>122257.08</v>
      </c>
      <c r="G107" s="110" t="e">
        <f>IF(F107="","",VLOOKUP(B107,PRESUPUESTO!$A$1:$O$626,12,FALSE))</f>
        <v>#N/A</v>
      </c>
    </row>
    <row r="108" spans="1:7" x14ac:dyDescent="0.3">
      <c r="A108" s="108">
        <v>84</v>
      </c>
      <c r="B108" s="95" t="s">
        <v>414</v>
      </c>
      <c r="C108" s="72">
        <v>1</v>
      </c>
      <c r="D108" s="72" t="s">
        <v>344</v>
      </c>
      <c r="E108" s="109">
        <v>151845</v>
      </c>
      <c r="F108" s="110">
        <v>150326.54999999999</v>
      </c>
      <c r="G108" s="110" t="e">
        <f>IF(F108="","",VLOOKUP(B108,PRESUPUESTO!$A$1:$O$626,12,FALSE))</f>
        <v>#N/A</v>
      </c>
    </row>
    <row r="109" spans="1:7" x14ac:dyDescent="0.3">
      <c r="A109" s="108">
        <v>85</v>
      </c>
      <c r="B109" s="95" t="s">
        <v>415</v>
      </c>
      <c r="C109" s="72">
        <v>1</v>
      </c>
      <c r="D109" s="72" t="s">
        <v>344</v>
      </c>
      <c r="E109" s="109">
        <v>152547</v>
      </c>
      <c r="F109" s="110">
        <v>151021.53</v>
      </c>
      <c r="G109" s="110" t="e">
        <f>IF(F109="","",VLOOKUP(B109,PRESUPUESTO!$A$1:$O$626,12,FALSE))</f>
        <v>#N/A</v>
      </c>
    </row>
    <row r="110" spans="1:7" x14ac:dyDescent="0.3">
      <c r="A110" s="108"/>
      <c r="B110" s="217" t="s">
        <v>151</v>
      </c>
      <c r="C110" s="216"/>
      <c r="D110" s="216"/>
      <c r="E110" s="109"/>
      <c r="F110" s="110"/>
      <c r="G110" s="110" t="str">
        <f>IF(F110="","",VLOOKUP(B110,PRESUPUESTO!$A$1:$O$626,12,FALSE))</f>
        <v/>
      </c>
    </row>
    <row r="111" spans="1:7" x14ac:dyDescent="0.3">
      <c r="A111" s="108">
        <v>86</v>
      </c>
      <c r="B111" s="95" t="s">
        <v>416</v>
      </c>
      <c r="C111" s="72">
        <v>1</v>
      </c>
      <c r="D111" s="72" t="s">
        <v>417</v>
      </c>
      <c r="E111" s="109">
        <v>413236</v>
      </c>
      <c r="F111" s="110">
        <v>409103.64</v>
      </c>
      <c r="G111" s="110" t="e">
        <f>IF(F111="","",VLOOKUP(B111,PRESUPUESTO!$A$1:$O$626,12,FALSE))</f>
        <v>#N/A</v>
      </c>
    </row>
    <row r="112" spans="1:7" x14ac:dyDescent="0.3">
      <c r="A112" s="108">
        <v>87</v>
      </c>
      <c r="B112" s="95" t="s">
        <v>418</v>
      </c>
      <c r="C112" s="72">
        <v>1</v>
      </c>
      <c r="D112" s="72" t="s">
        <v>417</v>
      </c>
      <c r="E112" s="109">
        <v>387269</v>
      </c>
      <c r="F112" s="110">
        <v>383396.31</v>
      </c>
      <c r="G112" s="110" t="e">
        <f>IF(F112="","",VLOOKUP(B112,PRESUPUESTO!$A$1:$O$626,12,FALSE))</f>
        <v>#N/A</v>
      </c>
    </row>
    <row r="113" spans="1:7" x14ac:dyDescent="0.3">
      <c r="A113" s="108">
        <v>88</v>
      </c>
      <c r="B113" s="95" t="s">
        <v>367</v>
      </c>
      <c r="C113" s="72">
        <v>1</v>
      </c>
      <c r="D113" s="72" t="s">
        <v>344</v>
      </c>
      <c r="E113" s="109">
        <v>404532</v>
      </c>
      <c r="F113" s="110">
        <v>400486.68</v>
      </c>
      <c r="G113" s="110" t="e">
        <f>IF(F113="","",VLOOKUP(B113,PRESUPUESTO!$A$1:$O$626,12,FALSE))</f>
        <v>#N/A</v>
      </c>
    </row>
    <row r="114" spans="1:7" x14ac:dyDescent="0.3">
      <c r="A114" s="108">
        <v>89</v>
      </c>
      <c r="B114" s="95" t="s">
        <v>419</v>
      </c>
      <c r="C114" s="72">
        <v>1</v>
      </c>
      <c r="D114" s="72" t="s">
        <v>344</v>
      </c>
      <c r="E114" s="109">
        <v>315524</v>
      </c>
      <c r="F114" s="110">
        <v>312368.76</v>
      </c>
      <c r="G114" s="110" t="e">
        <f>IF(F114="","",VLOOKUP(B114,PRESUPUESTO!$A$1:$O$626,12,FALSE))</f>
        <v>#N/A</v>
      </c>
    </row>
    <row r="115" spans="1:7" x14ac:dyDescent="0.3">
      <c r="A115" s="108">
        <v>90</v>
      </c>
      <c r="B115" s="95" t="s">
        <v>420</v>
      </c>
      <c r="C115" s="72">
        <v>1</v>
      </c>
      <c r="D115" s="72" t="s">
        <v>344</v>
      </c>
      <c r="E115" s="109">
        <v>101969</v>
      </c>
      <c r="F115" s="110">
        <v>100949.31</v>
      </c>
      <c r="G115" s="110" t="e">
        <f>IF(F115="","",VLOOKUP(B115,PRESUPUESTO!$A$1:$O$626,12,FALSE))</f>
        <v>#N/A</v>
      </c>
    </row>
    <row r="116" spans="1:7" x14ac:dyDescent="0.3">
      <c r="A116" s="108">
        <v>91</v>
      </c>
      <c r="B116" s="95" t="s">
        <v>421</v>
      </c>
      <c r="C116" s="72">
        <v>1</v>
      </c>
      <c r="D116" s="72" t="s">
        <v>344</v>
      </c>
      <c r="E116" s="109">
        <v>251165</v>
      </c>
      <c r="F116" s="110">
        <v>248653.35</v>
      </c>
      <c r="G116" s="110" t="e">
        <f>IF(F116="","",VLOOKUP(B116,PRESUPUESTO!$A$1:$O$626,12,FALSE))</f>
        <v>#N/A</v>
      </c>
    </row>
    <row r="117" spans="1:7" x14ac:dyDescent="0.3">
      <c r="A117" s="108">
        <v>92</v>
      </c>
      <c r="B117" s="95" t="s">
        <v>422</v>
      </c>
      <c r="C117" s="72">
        <v>1</v>
      </c>
      <c r="D117" s="72" t="s">
        <v>359</v>
      </c>
      <c r="E117" s="109">
        <v>316714</v>
      </c>
      <c r="F117" s="110">
        <v>313546.86</v>
      </c>
      <c r="G117" s="110" t="e">
        <f>IF(F117="","",VLOOKUP(B117,PRESUPUESTO!$A$1:$O$626,12,FALSE))</f>
        <v>#N/A</v>
      </c>
    </row>
    <row r="118" spans="1:7" x14ac:dyDescent="0.3">
      <c r="A118" s="108">
        <v>93</v>
      </c>
      <c r="B118" s="95" t="s">
        <v>423</v>
      </c>
      <c r="C118" s="72">
        <v>1</v>
      </c>
      <c r="D118" s="72" t="s">
        <v>344</v>
      </c>
      <c r="E118" s="109">
        <v>123925</v>
      </c>
      <c r="F118" s="110">
        <v>122685.75</v>
      </c>
      <c r="G118" s="110" t="e">
        <f>IF(F118="","",VLOOKUP(B118,PRESUPUESTO!$A$1:$O$626,12,FALSE))</f>
        <v>#N/A</v>
      </c>
    </row>
    <row r="119" spans="1:7" x14ac:dyDescent="0.3">
      <c r="A119" s="108">
        <v>94</v>
      </c>
      <c r="B119" s="95" t="s">
        <v>424</v>
      </c>
      <c r="C119" s="72">
        <v>1</v>
      </c>
      <c r="D119" s="72" t="s">
        <v>344</v>
      </c>
      <c r="E119" s="109">
        <v>331761</v>
      </c>
      <c r="F119" s="110">
        <v>328443.39</v>
      </c>
      <c r="G119" s="110" t="e">
        <f>IF(F119="","",VLOOKUP(B119,PRESUPUESTO!$A$1:$O$626,12,FALSE))</f>
        <v>#N/A</v>
      </c>
    </row>
    <row r="120" spans="1:7" ht="15.45" customHeight="1" x14ac:dyDescent="0.3">
      <c r="A120" s="108"/>
      <c r="B120" s="96" t="s">
        <v>425</v>
      </c>
      <c r="C120" s="84"/>
      <c r="D120" s="84"/>
      <c r="E120" s="109"/>
      <c r="F120" s="110"/>
      <c r="G120" s="110" t="str">
        <f>IF(F120="","",VLOOKUP(B120,PRESUPUESTO!$A$1:$O$626,12,FALSE))</f>
        <v/>
      </c>
    </row>
    <row r="121" spans="1:7" x14ac:dyDescent="0.3">
      <c r="A121" s="108">
        <v>95</v>
      </c>
      <c r="B121" s="95" t="s">
        <v>132</v>
      </c>
      <c r="C121" s="72">
        <v>1</v>
      </c>
      <c r="D121" s="72" t="s">
        <v>344</v>
      </c>
      <c r="E121" s="109">
        <v>97046</v>
      </c>
      <c r="F121" s="110">
        <v>96075.54</v>
      </c>
      <c r="G121" s="110">
        <f>IF(F121="","",VLOOKUP(B121,PRESUPUESTO!$A$1:$O$626,12,FALSE))</f>
        <v>167500</v>
      </c>
    </row>
    <row r="122" spans="1:7" x14ac:dyDescent="0.3">
      <c r="A122" s="108">
        <v>96</v>
      </c>
      <c r="B122" s="95" t="s">
        <v>426</v>
      </c>
      <c r="C122" s="72">
        <v>1</v>
      </c>
      <c r="D122" s="72" t="s">
        <v>344</v>
      </c>
      <c r="E122" s="109">
        <v>20939</v>
      </c>
      <c r="F122" s="110">
        <v>20729.61</v>
      </c>
      <c r="G122" s="110" t="e">
        <f>IF(F122="","",VLOOKUP(B122,PRESUPUESTO!$A$1:$O$626,12,FALSE))</f>
        <v>#N/A</v>
      </c>
    </row>
    <row r="123" spans="1:7" x14ac:dyDescent="0.3">
      <c r="A123" s="108">
        <v>97</v>
      </c>
      <c r="B123" s="95" t="s">
        <v>427</v>
      </c>
      <c r="C123" s="72">
        <v>1</v>
      </c>
      <c r="D123" s="72" t="s">
        <v>344</v>
      </c>
      <c r="E123" s="109">
        <v>53950</v>
      </c>
      <c r="F123" s="110">
        <v>53410.5</v>
      </c>
      <c r="G123" s="110" t="e">
        <f>IF(F123="","",VLOOKUP(B123,PRESUPUESTO!$A$1:$O$626,12,FALSE))</f>
        <v>#N/A</v>
      </c>
    </row>
    <row r="124" spans="1:7" x14ac:dyDescent="0.3">
      <c r="A124" s="108">
        <v>98</v>
      </c>
      <c r="B124" s="95" t="s">
        <v>428</v>
      </c>
      <c r="C124" s="72">
        <v>1</v>
      </c>
      <c r="D124" s="72" t="s">
        <v>344</v>
      </c>
      <c r="E124" s="109">
        <v>79221</v>
      </c>
      <c r="F124" s="110">
        <v>78428.789999999994</v>
      </c>
      <c r="G124" s="110" t="e">
        <f>IF(F124="","",VLOOKUP(B124,PRESUPUESTO!$A$1:$O$626,12,FALSE))</f>
        <v>#N/A</v>
      </c>
    </row>
    <row r="125" spans="1:7" x14ac:dyDescent="0.3">
      <c r="A125" s="108">
        <v>99</v>
      </c>
      <c r="B125" s="95" t="s">
        <v>130</v>
      </c>
      <c r="C125" s="72">
        <v>1</v>
      </c>
      <c r="D125" s="72" t="s">
        <v>344</v>
      </c>
      <c r="E125" s="109">
        <v>12176</v>
      </c>
      <c r="F125" s="110">
        <v>12054.24</v>
      </c>
      <c r="G125" s="110">
        <f>IF(F125="","",VLOOKUP(B125,PRESUPUESTO!$A$1:$O$626,12,FALSE))</f>
        <v>16000</v>
      </c>
    </row>
    <row r="126" spans="1:7" x14ac:dyDescent="0.3">
      <c r="A126" s="108">
        <v>100</v>
      </c>
      <c r="B126" s="95" t="s">
        <v>129</v>
      </c>
      <c r="C126" s="72">
        <v>1</v>
      </c>
      <c r="D126" s="72" t="s">
        <v>344</v>
      </c>
      <c r="E126" s="109">
        <v>4774</v>
      </c>
      <c r="F126" s="110">
        <v>4726.26</v>
      </c>
      <c r="G126" s="110">
        <f>IF(F126="","",VLOOKUP(B126,PRESUPUESTO!$A$1:$O$626,12,FALSE))</f>
        <v>11000</v>
      </c>
    </row>
    <row r="127" spans="1:7" x14ac:dyDescent="0.3">
      <c r="A127" s="108">
        <v>101</v>
      </c>
      <c r="B127" s="95" t="s">
        <v>128</v>
      </c>
      <c r="C127" s="72">
        <v>1</v>
      </c>
      <c r="D127" s="72" t="s">
        <v>344</v>
      </c>
      <c r="E127" s="109">
        <v>185537</v>
      </c>
      <c r="F127" s="110">
        <v>183681.63</v>
      </c>
      <c r="G127" s="110">
        <f>IF(F127="","",VLOOKUP(B127,PRESUPUESTO!$A$1:$O$626,12,FALSE))</f>
        <v>220000</v>
      </c>
    </row>
    <row r="128" spans="1:7" x14ac:dyDescent="0.3">
      <c r="A128" s="108">
        <v>102</v>
      </c>
      <c r="B128" s="95" t="s">
        <v>429</v>
      </c>
      <c r="C128" s="72">
        <v>1</v>
      </c>
      <c r="D128" s="72" t="s">
        <v>344</v>
      </c>
      <c r="E128" s="109">
        <v>30032</v>
      </c>
      <c r="F128" s="110">
        <v>29731.68</v>
      </c>
      <c r="G128" s="110" t="e">
        <f>IF(F128="","",VLOOKUP(B128,PRESUPUESTO!$A$1:$O$626,12,FALSE))</f>
        <v>#N/A</v>
      </c>
    </row>
    <row r="129" spans="1:7" x14ac:dyDescent="0.3">
      <c r="A129" s="108">
        <v>103</v>
      </c>
      <c r="B129" s="95" t="s">
        <v>127</v>
      </c>
      <c r="C129" s="72">
        <v>1</v>
      </c>
      <c r="D129" s="72" t="s">
        <v>344</v>
      </c>
      <c r="E129" s="109">
        <v>4960</v>
      </c>
      <c r="F129" s="110">
        <v>4910.3999999999996</v>
      </c>
      <c r="G129" s="110">
        <f>IF(F129="","",VLOOKUP(B129,PRESUPUESTO!$A$1:$O$626,12,FALSE))</f>
        <v>93500</v>
      </c>
    </row>
    <row r="130" spans="1:7" x14ac:dyDescent="0.3">
      <c r="A130" s="108">
        <v>104</v>
      </c>
      <c r="B130" s="95" t="s">
        <v>126</v>
      </c>
      <c r="C130" s="72">
        <v>1</v>
      </c>
      <c r="D130" s="72" t="s">
        <v>344</v>
      </c>
      <c r="E130" s="109">
        <v>6847</v>
      </c>
      <c r="F130" s="110">
        <v>6778.53</v>
      </c>
      <c r="G130" s="110">
        <f>IF(F130="","",VLOOKUP(B130,PRESUPUESTO!$A$1:$O$626,12,FALSE))</f>
        <v>102500</v>
      </c>
    </row>
    <row r="131" spans="1:7" x14ac:dyDescent="0.3">
      <c r="A131" s="108">
        <v>105</v>
      </c>
      <c r="B131" s="95" t="s">
        <v>430</v>
      </c>
      <c r="C131" s="72">
        <v>1</v>
      </c>
      <c r="D131" s="72" t="s">
        <v>344</v>
      </c>
      <c r="E131" s="109">
        <v>1608308</v>
      </c>
      <c r="F131" s="110">
        <v>1592224.92</v>
      </c>
      <c r="G131" s="110" t="e">
        <f>IF(F131="","",VLOOKUP(B131,PRESUPUESTO!$A$1:$O$626,12,FALSE))</f>
        <v>#N/A</v>
      </c>
    </row>
    <row r="132" spans="1:7" x14ac:dyDescent="0.3">
      <c r="A132" s="108">
        <v>106</v>
      </c>
      <c r="B132" s="95" t="s">
        <v>123</v>
      </c>
      <c r="C132" s="72">
        <v>1</v>
      </c>
      <c r="D132" s="72" t="s">
        <v>344</v>
      </c>
      <c r="E132" s="109">
        <v>1696748</v>
      </c>
      <c r="F132" s="110">
        <v>1679780.52</v>
      </c>
      <c r="G132" s="110">
        <f>IF(F132="","",VLOOKUP(B132,PRESUPUESTO!$A$1:$O$626,12,FALSE))</f>
        <v>580000</v>
      </c>
    </row>
    <row r="133" spans="1:7" x14ac:dyDescent="0.3">
      <c r="A133" s="108">
        <v>107</v>
      </c>
      <c r="B133" s="95" t="s">
        <v>431</v>
      </c>
      <c r="C133" s="72">
        <v>1</v>
      </c>
      <c r="D133" s="72" t="s">
        <v>344</v>
      </c>
      <c r="E133" s="109">
        <v>46382</v>
      </c>
      <c r="F133" s="110">
        <v>45918.18</v>
      </c>
      <c r="G133" s="110" t="e">
        <f>IF(F133="","",VLOOKUP(B133,PRESUPUESTO!$A$1:$O$626,12,FALSE))</f>
        <v>#N/A</v>
      </c>
    </row>
    <row r="134" spans="1:7" x14ac:dyDescent="0.3">
      <c r="A134" s="108">
        <v>108</v>
      </c>
      <c r="B134" s="95" t="s">
        <v>432</v>
      </c>
      <c r="C134" s="72">
        <v>1</v>
      </c>
      <c r="D134" s="72" t="s">
        <v>344</v>
      </c>
      <c r="E134" s="109">
        <v>411012</v>
      </c>
      <c r="F134" s="110">
        <v>406901.88</v>
      </c>
      <c r="G134" s="110" t="e">
        <f>IF(F134="","",VLOOKUP(B134,PRESUPUESTO!$A$1:$O$626,12,FALSE))</f>
        <v>#N/A</v>
      </c>
    </row>
    <row r="135" spans="1:7" x14ac:dyDescent="0.3">
      <c r="A135" s="108">
        <v>109</v>
      </c>
      <c r="B135" s="95" t="s">
        <v>433</v>
      </c>
      <c r="C135" s="72">
        <v>1</v>
      </c>
      <c r="D135" s="72" t="s">
        <v>344</v>
      </c>
      <c r="E135" s="109">
        <v>80128</v>
      </c>
      <c r="F135" s="110">
        <v>79326.720000000001</v>
      </c>
      <c r="G135" s="110" t="e">
        <f>IF(F135="","",VLOOKUP(B135,PRESUPUESTO!$A$1:$O$626,12,FALSE))</f>
        <v>#N/A</v>
      </c>
    </row>
    <row r="136" spans="1:7" x14ac:dyDescent="0.3">
      <c r="A136" s="108">
        <v>110</v>
      </c>
      <c r="B136" s="95" t="s">
        <v>434</v>
      </c>
      <c r="C136" s="72">
        <v>1</v>
      </c>
      <c r="D136" s="72" t="s">
        <v>344</v>
      </c>
      <c r="E136" s="109">
        <v>114049</v>
      </c>
      <c r="F136" s="110">
        <v>112908.51</v>
      </c>
      <c r="G136" s="110" t="e">
        <f>IF(F136="","",VLOOKUP(B136,PRESUPUESTO!$A$1:$O$626,12,FALSE))</f>
        <v>#N/A</v>
      </c>
    </row>
    <row r="137" spans="1:7" x14ac:dyDescent="0.3">
      <c r="A137" s="108">
        <v>111</v>
      </c>
      <c r="B137" s="95" t="s">
        <v>435</v>
      </c>
      <c r="C137" s="72">
        <v>1</v>
      </c>
      <c r="D137" s="72" t="s">
        <v>344</v>
      </c>
      <c r="E137" s="109">
        <v>45968</v>
      </c>
      <c r="F137" s="110">
        <v>45508.32</v>
      </c>
      <c r="G137" s="110" t="e">
        <f>IF(F137="","",VLOOKUP(B137,PRESUPUESTO!$A$1:$O$626,12,FALSE))</f>
        <v>#N/A</v>
      </c>
    </row>
    <row r="138" spans="1:7" x14ac:dyDescent="0.3">
      <c r="A138" s="108">
        <v>112</v>
      </c>
      <c r="B138" s="95" t="s">
        <v>436</v>
      </c>
      <c r="C138" s="72">
        <v>1</v>
      </c>
      <c r="D138" s="72" t="s">
        <v>344</v>
      </c>
      <c r="E138" s="109">
        <v>64112</v>
      </c>
      <c r="F138" s="110">
        <v>63470.879999999997</v>
      </c>
      <c r="G138" s="110" t="e">
        <f>IF(F138="","",VLOOKUP(B138,PRESUPUESTO!$A$1:$O$626,12,FALSE))</f>
        <v>#N/A</v>
      </c>
    </row>
    <row r="139" spans="1:7" ht="15.45" customHeight="1" x14ac:dyDescent="0.3">
      <c r="A139" s="108"/>
      <c r="B139" s="96" t="s">
        <v>437</v>
      </c>
      <c r="C139" s="84"/>
      <c r="D139" s="84"/>
      <c r="E139" s="109"/>
      <c r="F139" s="110"/>
      <c r="G139" s="110" t="str">
        <f>IF(F139="","",VLOOKUP(B139,PRESUPUESTO!$A$1:$O$626,12,FALSE))</f>
        <v/>
      </c>
    </row>
    <row r="140" spans="1:7" ht="15.45" customHeight="1" x14ac:dyDescent="0.3">
      <c r="A140" s="108">
        <v>113</v>
      </c>
      <c r="B140" s="95" t="s">
        <v>438</v>
      </c>
      <c r="C140" s="72">
        <v>1</v>
      </c>
      <c r="D140" s="72" t="s">
        <v>344</v>
      </c>
      <c r="E140" s="109">
        <v>184984</v>
      </c>
      <c r="F140" s="110">
        <v>183134.16</v>
      </c>
      <c r="G140" s="110" t="e">
        <f>IF(F140="","",VLOOKUP(B140,PRESUPUESTO!$A$1:$O$626,12,FALSE))</f>
        <v>#N/A</v>
      </c>
    </row>
    <row r="141" spans="1:7" x14ac:dyDescent="0.3">
      <c r="A141" s="108">
        <v>114</v>
      </c>
      <c r="B141" s="95" t="s">
        <v>439</v>
      </c>
      <c r="C141" s="72">
        <v>1</v>
      </c>
      <c r="D141" s="72" t="s">
        <v>344</v>
      </c>
      <c r="E141" s="109">
        <v>518736</v>
      </c>
      <c r="F141" s="110">
        <v>513548.64</v>
      </c>
      <c r="G141" s="110" t="e">
        <f>IF(F141="","",VLOOKUP(B141,PRESUPUESTO!$A$1:$O$626,12,FALSE))</f>
        <v>#N/A</v>
      </c>
    </row>
    <row r="142" spans="1:7" ht="15.45" customHeight="1" x14ac:dyDescent="0.3">
      <c r="A142" s="108"/>
      <c r="B142" s="96" t="s">
        <v>440</v>
      </c>
      <c r="C142" s="84"/>
      <c r="D142" s="84"/>
      <c r="E142" s="109"/>
      <c r="F142" s="110"/>
      <c r="G142" s="110" t="str">
        <f>IF(F142="","",VLOOKUP(B142,PRESUPUESTO!$A$1:$O$626,12,FALSE))</f>
        <v/>
      </c>
    </row>
    <row r="143" spans="1:7" x14ac:dyDescent="0.3">
      <c r="A143" s="108">
        <v>115</v>
      </c>
      <c r="B143" s="95" t="s">
        <v>95</v>
      </c>
      <c r="C143" s="72">
        <v>1</v>
      </c>
      <c r="D143" s="72" t="s">
        <v>344</v>
      </c>
      <c r="E143" s="109">
        <v>11703</v>
      </c>
      <c r="F143" s="110">
        <v>11585.97</v>
      </c>
      <c r="G143" s="110">
        <f>IF(F143="","",VLOOKUP(B143,PRESUPUESTO!$A$1:$O$626,12,FALSE))</f>
        <v>15000</v>
      </c>
    </row>
    <row r="144" spans="1:7" x14ac:dyDescent="0.3">
      <c r="A144" s="108">
        <v>116</v>
      </c>
      <c r="B144" s="95" t="s">
        <v>441</v>
      </c>
      <c r="C144" s="72">
        <v>1</v>
      </c>
      <c r="D144" s="72" t="s">
        <v>344</v>
      </c>
      <c r="E144" s="109">
        <v>61698</v>
      </c>
      <c r="F144" s="110">
        <v>61081.02</v>
      </c>
      <c r="G144" s="110" t="e">
        <f>IF(F144="","",VLOOKUP(B144,PRESUPUESTO!$A$1:$O$626,12,FALSE))</f>
        <v>#N/A</v>
      </c>
    </row>
    <row r="145" spans="1:7" x14ac:dyDescent="0.3">
      <c r="A145" s="108">
        <v>117</v>
      </c>
      <c r="B145" s="95" t="s">
        <v>442</v>
      </c>
      <c r="C145" s="72">
        <v>1</v>
      </c>
      <c r="D145" s="72" t="s">
        <v>344</v>
      </c>
      <c r="E145" s="109">
        <v>76424</v>
      </c>
      <c r="F145" s="110">
        <v>75659.759999999995</v>
      </c>
      <c r="G145" s="110" t="e">
        <f>IF(F145="","",VLOOKUP(B145,PRESUPUESTO!$A$1:$O$626,12,FALSE))</f>
        <v>#N/A</v>
      </c>
    </row>
    <row r="146" spans="1:7" x14ac:dyDescent="0.3">
      <c r="A146" s="108">
        <v>118</v>
      </c>
      <c r="B146" s="95" t="s">
        <v>443</v>
      </c>
      <c r="C146" s="72">
        <v>1</v>
      </c>
      <c r="D146" s="72" t="s">
        <v>344</v>
      </c>
      <c r="E146" s="109">
        <v>220546</v>
      </c>
      <c r="F146" s="110">
        <v>218340.54</v>
      </c>
      <c r="G146" s="110" t="e">
        <f>IF(F146="","",VLOOKUP(B146,PRESUPUESTO!$A$1:$O$626,12,FALSE))</f>
        <v>#N/A</v>
      </c>
    </row>
    <row r="147" spans="1:7" x14ac:dyDescent="0.3">
      <c r="A147" s="108">
        <v>119</v>
      </c>
      <c r="B147" s="95" t="s">
        <v>444</v>
      </c>
      <c r="C147" s="72">
        <v>1</v>
      </c>
      <c r="D147" s="72" t="s">
        <v>344</v>
      </c>
      <c r="E147" s="109">
        <v>216010</v>
      </c>
      <c r="F147" s="110">
        <v>213849.9</v>
      </c>
      <c r="G147" s="110" t="e">
        <f>IF(F147="","",VLOOKUP(B147,PRESUPUESTO!$A$1:$O$626,12,FALSE))</f>
        <v>#N/A</v>
      </c>
    </row>
    <row r="148" spans="1:7" x14ac:dyDescent="0.3">
      <c r="A148" s="108">
        <v>120</v>
      </c>
      <c r="B148" s="95" t="s">
        <v>445</v>
      </c>
      <c r="C148" s="72">
        <v>1</v>
      </c>
      <c r="D148" s="72" t="s">
        <v>344</v>
      </c>
      <c r="E148" s="109">
        <v>982549</v>
      </c>
      <c r="F148" s="110">
        <v>972723.51</v>
      </c>
      <c r="G148" s="110" t="e">
        <f>IF(F148="","",VLOOKUP(B148,PRESUPUESTO!$A$1:$O$626,12,FALSE))</f>
        <v>#N/A</v>
      </c>
    </row>
    <row r="149" spans="1:7" x14ac:dyDescent="0.3">
      <c r="A149" s="108">
        <v>121</v>
      </c>
      <c r="B149" s="95" t="s">
        <v>446</v>
      </c>
      <c r="C149" s="72">
        <v>1</v>
      </c>
      <c r="D149" s="72" t="s">
        <v>344</v>
      </c>
      <c r="E149" s="109">
        <v>1509261</v>
      </c>
      <c r="F149" s="110">
        <v>1494168.39</v>
      </c>
      <c r="G149" s="110" t="e">
        <f>IF(F149="","",VLOOKUP(B149,PRESUPUESTO!$A$1:$O$626,12,FALSE))</f>
        <v>#N/A</v>
      </c>
    </row>
    <row r="150" spans="1:7" ht="15.45" customHeight="1" x14ac:dyDescent="0.3">
      <c r="A150" s="108"/>
      <c r="B150" s="96" t="s">
        <v>447</v>
      </c>
      <c r="C150" s="84"/>
      <c r="D150" s="84"/>
      <c r="E150" s="111"/>
      <c r="F150" s="110"/>
      <c r="G150" s="110" t="str">
        <f>IF(F150="","",VLOOKUP(B150,PRESUPUESTO!$A$1:$O$626,12,FALSE))</f>
        <v/>
      </c>
    </row>
    <row r="151" spans="1:7" x14ac:dyDescent="0.3">
      <c r="A151" s="108">
        <v>122</v>
      </c>
      <c r="B151" s="95" t="s">
        <v>432</v>
      </c>
      <c r="C151" s="72">
        <v>1</v>
      </c>
      <c r="D151" s="72" t="s">
        <v>344</v>
      </c>
      <c r="E151" s="109">
        <v>458552</v>
      </c>
      <c r="F151" s="110">
        <v>453966.48</v>
      </c>
      <c r="G151" s="110" t="e">
        <f>IF(F151="","",VLOOKUP(B151,PRESUPUESTO!$A$1:$O$626,12,FALSE))</f>
        <v>#N/A</v>
      </c>
    </row>
    <row r="152" spans="1:7" x14ac:dyDescent="0.3">
      <c r="A152" s="108">
        <v>123</v>
      </c>
      <c r="B152" s="95" t="s">
        <v>448</v>
      </c>
      <c r="C152" s="72">
        <v>1</v>
      </c>
      <c r="D152" s="72" t="s">
        <v>344</v>
      </c>
      <c r="E152" s="109">
        <v>2091478</v>
      </c>
      <c r="F152" s="110">
        <v>2070563.22</v>
      </c>
      <c r="G152" s="110" t="e">
        <f>IF(F152="","",VLOOKUP(B152,PRESUPUESTO!$A$1:$O$626,12,FALSE))</f>
        <v>#N/A</v>
      </c>
    </row>
    <row r="153" spans="1:7" x14ac:dyDescent="0.3">
      <c r="A153" s="108">
        <v>124</v>
      </c>
      <c r="B153" s="95" t="s">
        <v>449</v>
      </c>
      <c r="C153" s="72">
        <v>1</v>
      </c>
      <c r="D153" s="72" t="s">
        <v>344</v>
      </c>
      <c r="E153" s="109">
        <v>2313375</v>
      </c>
      <c r="F153" s="110">
        <v>2290241.25</v>
      </c>
      <c r="G153" s="110" t="e">
        <f>IF(F153="","",VLOOKUP(B153,PRESUPUESTO!$A$1:$O$626,12,FALSE))</f>
        <v>#N/A</v>
      </c>
    </row>
    <row r="154" spans="1:7" x14ac:dyDescent="0.3">
      <c r="A154" s="108">
        <v>125</v>
      </c>
      <c r="B154" s="95" t="s">
        <v>450</v>
      </c>
      <c r="C154" s="72">
        <v>1</v>
      </c>
      <c r="D154" s="72" t="s">
        <v>344</v>
      </c>
      <c r="E154" s="109">
        <v>1240215</v>
      </c>
      <c r="F154" s="110">
        <v>1227812.8500000001</v>
      </c>
      <c r="G154" s="110" t="e">
        <f>IF(F154="","",VLOOKUP(B154,PRESUPUESTO!$A$1:$O$626,12,FALSE))</f>
        <v>#N/A</v>
      </c>
    </row>
    <row r="155" spans="1:7" x14ac:dyDescent="0.3">
      <c r="A155" s="108">
        <v>126</v>
      </c>
      <c r="B155" s="95" t="s">
        <v>451</v>
      </c>
      <c r="C155" s="72">
        <v>1</v>
      </c>
      <c r="D155" s="72" t="s">
        <v>344</v>
      </c>
      <c r="E155" s="109">
        <v>628706</v>
      </c>
      <c r="F155" s="110">
        <v>622418.93999999994</v>
      </c>
      <c r="G155" s="110" t="e">
        <f>IF(F155="","",VLOOKUP(B155,PRESUPUESTO!$A$1:$O$626,12,FALSE))</f>
        <v>#N/A</v>
      </c>
    </row>
    <row r="156" spans="1:7" x14ac:dyDescent="0.3">
      <c r="A156" s="108">
        <v>127</v>
      </c>
      <c r="B156" s="95" t="s">
        <v>452</v>
      </c>
      <c r="C156" s="72">
        <v>1</v>
      </c>
      <c r="D156" s="72" t="s">
        <v>344</v>
      </c>
      <c r="E156" s="109">
        <v>260234</v>
      </c>
      <c r="F156" s="110">
        <v>257631.66</v>
      </c>
      <c r="G156" s="110" t="e">
        <f>IF(F156="","",VLOOKUP(B156,PRESUPUESTO!$A$1:$O$626,12,FALSE))</f>
        <v>#N/A</v>
      </c>
    </row>
    <row r="157" spans="1:7" x14ac:dyDescent="0.3">
      <c r="A157" s="108">
        <v>128</v>
      </c>
      <c r="B157" s="95" t="s">
        <v>453</v>
      </c>
      <c r="C157" s="72">
        <v>1</v>
      </c>
      <c r="D157" s="72" t="s">
        <v>344</v>
      </c>
      <c r="E157" s="109">
        <v>268413</v>
      </c>
      <c r="F157" s="110">
        <v>265728.87</v>
      </c>
      <c r="G157" s="110" t="e">
        <f>IF(F157="","",VLOOKUP(B157,PRESUPUESTO!$A$1:$O$626,12,FALSE))</f>
        <v>#N/A</v>
      </c>
    </row>
    <row r="158" spans="1:7" x14ac:dyDescent="0.3">
      <c r="A158" s="108">
        <v>129</v>
      </c>
      <c r="B158" s="95" t="s">
        <v>454</v>
      </c>
      <c r="C158" s="72">
        <v>1</v>
      </c>
      <c r="D158" s="72" t="s">
        <v>344</v>
      </c>
      <c r="E158" s="109">
        <v>465654</v>
      </c>
      <c r="F158" s="110">
        <v>460997.46</v>
      </c>
      <c r="G158" s="110" t="e">
        <f>IF(F158="","",VLOOKUP(B158,PRESUPUESTO!$A$1:$O$626,12,FALSE))</f>
        <v>#N/A</v>
      </c>
    </row>
    <row r="159" spans="1:7" ht="15.45" customHeight="1" x14ac:dyDescent="0.3">
      <c r="A159" s="108"/>
      <c r="B159" s="96" t="s">
        <v>455</v>
      </c>
      <c r="C159" s="84"/>
      <c r="D159" s="84"/>
      <c r="E159" s="109"/>
      <c r="F159" s="110"/>
      <c r="G159" s="110" t="str">
        <f>IF(F159="","",VLOOKUP(B159,PRESUPUESTO!$A$1:$O$626,12,FALSE))</f>
        <v/>
      </c>
    </row>
    <row r="160" spans="1:7" x14ac:dyDescent="0.3">
      <c r="A160" s="108">
        <v>130</v>
      </c>
      <c r="B160" s="95" t="s">
        <v>456</v>
      </c>
      <c r="C160" s="72">
        <v>1</v>
      </c>
      <c r="D160" s="72" t="s">
        <v>344</v>
      </c>
      <c r="E160" s="109">
        <v>66656</v>
      </c>
      <c r="F160" s="110">
        <v>65989.440000000002</v>
      </c>
      <c r="G160" s="110" t="e">
        <f>IF(F160="","",VLOOKUP(B160,PRESUPUESTO!$A$1:$O$626,12,FALSE))</f>
        <v>#N/A</v>
      </c>
    </row>
    <row r="161" spans="1:7" x14ac:dyDescent="0.3">
      <c r="A161" s="108">
        <v>131</v>
      </c>
      <c r="B161" s="95" t="s">
        <v>457</v>
      </c>
      <c r="C161" s="72">
        <v>1</v>
      </c>
      <c r="D161" s="72" t="s">
        <v>417</v>
      </c>
      <c r="E161" s="109">
        <v>176114</v>
      </c>
      <c r="F161" s="110">
        <v>174352.86</v>
      </c>
      <c r="G161" s="110" t="e">
        <f>IF(F161="","",VLOOKUP(B161,PRESUPUESTO!$A$1:$O$626,12,FALSE))</f>
        <v>#N/A</v>
      </c>
    </row>
    <row r="162" spans="1:7" x14ac:dyDescent="0.3">
      <c r="A162" s="108">
        <v>132</v>
      </c>
      <c r="B162" s="95" t="s">
        <v>458</v>
      </c>
      <c r="C162" s="72">
        <v>1</v>
      </c>
      <c r="D162" s="72" t="s">
        <v>344</v>
      </c>
      <c r="E162" s="109">
        <v>1186196</v>
      </c>
      <c r="F162" s="110">
        <v>1174334.04</v>
      </c>
      <c r="G162" s="110" t="e">
        <f>IF(F162="","",VLOOKUP(B162,PRESUPUESTO!$A$1:$O$626,12,FALSE))</f>
        <v>#N/A</v>
      </c>
    </row>
    <row r="163" spans="1:7" x14ac:dyDescent="0.3">
      <c r="A163" s="108">
        <v>133</v>
      </c>
      <c r="B163" s="95" t="s">
        <v>459</v>
      </c>
      <c r="C163" s="72">
        <v>1</v>
      </c>
      <c r="D163" s="72" t="s">
        <v>344</v>
      </c>
      <c r="E163" s="109">
        <v>43305</v>
      </c>
      <c r="F163" s="110">
        <v>42871.95</v>
      </c>
      <c r="G163" s="110" t="e">
        <f>IF(F163="","",VLOOKUP(B163,PRESUPUESTO!$A$1:$O$626,12,FALSE))</f>
        <v>#N/A</v>
      </c>
    </row>
    <row r="164" spans="1:7" x14ac:dyDescent="0.3">
      <c r="A164" s="108">
        <v>134</v>
      </c>
      <c r="B164" s="95" t="s">
        <v>460</v>
      </c>
      <c r="C164" s="72">
        <v>1</v>
      </c>
      <c r="D164" s="72" t="s">
        <v>344</v>
      </c>
      <c r="E164" s="109">
        <v>338046</v>
      </c>
      <c r="F164" s="110">
        <v>334665.53999999998</v>
      </c>
      <c r="G164" s="110" t="e">
        <f>IF(F164="","",VLOOKUP(B164,PRESUPUESTO!$A$1:$O$626,12,FALSE))</f>
        <v>#N/A</v>
      </c>
    </row>
    <row r="165" spans="1:7" x14ac:dyDescent="0.3">
      <c r="A165" s="108">
        <v>135</v>
      </c>
      <c r="B165" s="95" t="s">
        <v>461</v>
      </c>
      <c r="C165" s="72">
        <v>1</v>
      </c>
      <c r="D165" s="72" t="s">
        <v>344</v>
      </c>
      <c r="E165" s="109">
        <v>497471</v>
      </c>
      <c r="F165" s="110">
        <v>492496.29</v>
      </c>
      <c r="G165" s="110" t="e">
        <f>IF(F165="","",VLOOKUP(B165,PRESUPUESTO!$A$1:$O$626,12,FALSE))</f>
        <v>#N/A</v>
      </c>
    </row>
    <row r="166" spans="1:7" x14ac:dyDescent="0.3">
      <c r="A166" s="108">
        <v>136</v>
      </c>
      <c r="B166" s="95" t="s">
        <v>462</v>
      </c>
      <c r="C166" s="72">
        <v>1</v>
      </c>
      <c r="D166" s="72" t="s">
        <v>344</v>
      </c>
      <c r="E166" s="109">
        <v>544243</v>
      </c>
      <c r="F166" s="110">
        <v>538800.56999999995</v>
      </c>
      <c r="G166" s="110" t="e">
        <f>IF(F166="","",VLOOKUP(B166,PRESUPUESTO!$A$1:$O$626,12,FALSE))</f>
        <v>#N/A</v>
      </c>
    </row>
    <row r="167" spans="1:7" x14ac:dyDescent="0.3">
      <c r="A167" s="108">
        <v>137</v>
      </c>
      <c r="B167" s="95" t="s">
        <v>463</v>
      </c>
      <c r="C167" s="72">
        <v>1</v>
      </c>
      <c r="D167" s="72" t="s">
        <v>344</v>
      </c>
      <c r="E167" s="109">
        <v>983174</v>
      </c>
      <c r="F167" s="110">
        <v>973342.26</v>
      </c>
      <c r="G167" s="110" t="e">
        <f>IF(F167="","",VLOOKUP(B167,PRESUPUESTO!$A$1:$O$626,12,FALSE))</f>
        <v>#N/A</v>
      </c>
    </row>
    <row r="168" spans="1:7" x14ac:dyDescent="0.3">
      <c r="A168" s="108">
        <v>138</v>
      </c>
      <c r="B168" s="95" t="s">
        <v>464</v>
      </c>
      <c r="C168" s="72">
        <v>1</v>
      </c>
      <c r="D168" s="72" t="s">
        <v>465</v>
      </c>
      <c r="E168" s="109">
        <v>7773</v>
      </c>
      <c r="F168" s="110">
        <v>7695.27</v>
      </c>
      <c r="G168" s="110" t="e">
        <f>IF(F168="","",VLOOKUP(B168,PRESUPUESTO!$A$1:$O$626,12,FALSE))</f>
        <v>#N/A</v>
      </c>
    </row>
    <row r="169" spans="1:7" x14ac:dyDescent="0.3">
      <c r="A169" s="108">
        <v>139</v>
      </c>
      <c r="B169" s="95" t="s">
        <v>466</v>
      </c>
      <c r="C169" s="72">
        <v>1</v>
      </c>
      <c r="D169" s="72" t="s">
        <v>465</v>
      </c>
      <c r="E169" s="109">
        <v>30051</v>
      </c>
      <c r="F169" s="110">
        <v>29750.49</v>
      </c>
      <c r="G169" s="110" t="e">
        <f>IF(F169="","",VLOOKUP(B169,PRESUPUESTO!$A$1:$O$626,12,FALSE))</f>
        <v>#N/A</v>
      </c>
    </row>
    <row r="170" spans="1:7" x14ac:dyDescent="0.3">
      <c r="A170" s="108">
        <v>140</v>
      </c>
      <c r="B170" s="95" t="s">
        <v>467</v>
      </c>
      <c r="C170" s="72">
        <v>1</v>
      </c>
      <c r="D170" s="72" t="s">
        <v>465</v>
      </c>
      <c r="E170" s="109">
        <v>66070</v>
      </c>
      <c r="F170" s="110">
        <v>65409.3</v>
      </c>
      <c r="G170" s="110" t="e">
        <f>IF(F170="","",VLOOKUP(B170,PRESUPUESTO!$A$1:$O$626,12,FALSE))</f>
        <v>#N/A</v>
      </c>
    </row>
    <row r="171" spans="1:7" x14ac:dyDescent="0.3">
      <c r="A171" s="108">
        <v>141</v>
      </c>
      <c r="B171" s="95" t="s">
        <v>468</v>
      </c>
      <c r="C171" s="72">
        <v>1</v>
      </c>
      <c r="D171" s="72" t="s">
        <v>344</v>
      </c>
      <c r="E171" s="109">
        <v>349002</v>
      </c>
      <c r="F171" s="110">
        <v>345511.98</v>
      </c>
      <c r="G171" s="110" t="e">
        <f>IF(F171="","",VLOOKUP(B171,PRESUPUESTO!$A$1:$O$626,12,FALSE))</f>
        <v>#N/A</v>
      </c>
    </row>
    <row r="172" spans="1:7" ht="57.6" x14ac:dyDescent="0.3">
      <c r="A172" s="108">
        <v>142</v>
      </c>
      <c r="B172" s="95" t="s">
        <v>469</v>
      </c>
      <c r="C172" s="72">
        <v>1</v>
      </c>
      <c r="D172" s="72" t="s">
        <v>344</v>
      </c>
      <c r="E172" s="109">
        <v>16669913</v>
      </c>
      <c r="F172" s="110">
        <v>16503213.869999999</v>
      </c>
      <c r="G172" s="110" t="e">
        <f>IF(F172="","",VLOOKUP(B172,PRESUPUESTO!$A$1:$O$626,12,FALSE))</f>
        <v>#N/A</v>
      </c>
    </row>
    <row r="173" spans="1:7" x14ac:dyDescent="0.3">
      <c r="A173" s="108">
        <v>143</v>
      </c>
      <c r="B173" s="95" t="s">
        <v>470</v>
      </c>
      <c r="C173" s="72">
        <v>1</v>
      </c>
      <c r="D173" s="72" t="s">
        <v>344</v>
      </c>
      <c r="E173" s="109">
        <v>1097227</v>
      </c>
      <c r="F173" s="110">
        <v>1086254.73</v>
      </c>
      <c r="G173" s="110" t="e">
        <f>IF(F173="","",VLOOKUP(B173,PRESUPUESTO!$A$1:$O$626,12,FALSE))</f>
        <v>#N/A</v>
      </c>
    </row>
    <row r="174" spans="1:7" ht="28.8" x14ac:dyDescent="0.3">
      <c r="A174" s="108">
        <v>144</v>
      </c>
      <c r="B174" s="95" t="s">
        <v>471</v>
      </c>
      <c r="C174" s="72">
        <v>1</v>
      </c>
      <c r="D174" s="72" t="s">
        <v>344</v>
      </c>
      <c r="E174" s="109">
        <v>13096278</v>
      </c>
      <c r="F174" s="110">
        <v>12965315.220000001</v>
      </c>
      <c r="G174" s="110" t="e">
        <f>IF(F174="","",VLOOKUP(B174,PRESUPUESTO!$A$1:$O$626,12,FALSE))</f>
        <v>#N/A</v>
      </c>
    </row>
    <row r="175" spans="1:7" ht="28.8" x14ac:dyDescent="0.3">
      <c r="A175" s="108">
        <v>145</v>
      </c>
      <c r="B175" s="95" t="s">
        <v>472</v>
      </c>
      <c r="C175" s="72">
        <v>1</v>
      </c>
      <c r="D175" s="72" t="s">
        <v>344</v>
      </c>
      <c r="E175" s="109">
        <v>8432112</v>
      </c>
      <c r="F175" s="110">
        <v>8347790.8799999999</v>
      </c>
      <c r="G175" s="110" t="e">
        <f>IF(F175="","",VLOOKUP(B175,PRESUPUESTO!$A$1:$O$626,12,FALSE))</f>
        <v>#N/A</v>
      </c>
    </row>
    <row r="176" spans="1:7" ht="15.45" customHeight="1" x14ac:dyDescent="0.3">
      <c r="A176" s="108"/>
      <c r="B176" s="96" t="s">
        <v>473</v>
      </c>
      <c r="C176" s="84"/>
      <c r="D176" s="84"/>
      <c r="E176" s="109"/>
      <c r="F176" s="110"/>
      <c r="G176" s="110" t="str">
        <f>IF(F176="","",VLOOKUP(B176,PRESUPUESTO!$A$1:$O$626,12,FALSE))</f>
        <v/>
      </c>
    </row>
    <row r="177" spans="1:7" x14ac:dyDescent="0.3">
      <c r="A177" s="108">
        <v>146</v>
      </c>
      <c r="B177" s="95" t="s">
        <v>23</v>
      </c>
      <c r="C177" s="72">
        <v>1</v>
      </c>
      <c r="D177" s="72" t="s">
        <v>344</v>
      </c>
      <c r="E177" s="109">
        <v>373483</v>
      </c>
      <c r="F177" s="110">
        <v>369748.17</v>
      </c>
      <c r="G177" s="110">
        <f>IF(F177="","",VLOOKUP(B177,PRESUPUESTO!$A$1:$O$626,12,FALSE))</f>
        <v>372500</v>
      </c>
    </row>
    <row r="178" spans="1:7" x14ac:dyDescent="0.3">
      <c r="A178" s="108">
        <v>147</v>
      </c>
      <c r="B178" s="95" t="s">
        <v>22</v>
      </c>
      <c r="C178" s="72">
        <v>1</v>
      </c>
      <c r="D178" s="72" t="s">
        <v>344</v>
      </c>
      <c r="E178" s="109">
        <v>359664</v>
      </c>
      <c r="F178" s="110">
        <v>356067.36</v>
      </c>
      <c r="G178" s="110">
        <f>IF(F178="","",VLOOKUP(B178,PRESUPUESTO!$A$1:$O$626,12,FALSE))</f>
        <v>371000</v>
      </c>
    </row>
    <row r="179" spans="1:7" ht="15.45" customHeight="1" x14ac:dyDescent="0.3">
      <c r="A179" s="108"/>
      <c r="B179" s="96" t="s">
        <v>474</v>
      </c>
      <c r="C179" s="84"/>
      <c r="D179" s="84"/>
      <c r="E179" s="111"/>
      <c r="F179" s="110"/>
      <c r="G179" s="110" t="str">
        <f>IF(F179="","",VLOOKUP(B179,PRESUPUESTO!$A$1:$O$626,12,FALSE))</f>
        <v/>
      </c>
    </row>
    <row r="180" spans="1:7" x14ac:dyDescent="0.3">
      <c r="A180" s="108">
        <v>148</v>
      </c>
      <c r="B180" s="95" t="s">
        <v>59</v>
      </c>
      <c r="C180" s="72">
        <v>1</v>
      </c>
      <c r="D180" s="72" t="s">
        <v>475</v>
      </c>
      <c r="E180" s="109">
        <v>90313</v>
      </c>
      <c r="F180" s="110">
        <v>89409.87</v>
      </c>
      <c r="G180" s="110">
        <f>IF(F180="","",VLOOKUP(B180,PRESUPUESTO!$A$1:$O$626,12,FALSE))</f>
        <v>87500</v>
      </c>
    </row>
    <row r="181" spans="1:7" x14ac:dyDescent="0.3">
      <c r="A181" s="108">
        <v>149</v>
      </c>
      <c r="B181" s="95" t="s">
        <v>476</v>
      </c>
      <c r="C181" s="72">
        <v>1</v>
      </c>
      <c r="D181" s="72" t="s">
        <v>344</v>
      </c>
      <c r="E181" s="109">
        <v>42392</v>
      </c>
      <c r="F181" s="110">
        <v>41968.08</v>
      </c>
      <c r="G181" s="110" t="e">
        <f>IF(F181="","",VLOOKUP(B181,PRESUPUESTO!$A$1:$O$626,12,FALSE))</f>
        <v>#N/A</v>
      </c>
    </row>
    <row r="182" spans="1:7" x14ac:dyDescent="0.3">
      <c r="A182" s="108">
        <v>150</v>
      </c>
      <c r="B182" s="95" t="s">
        <v>59</v>
      </c>
      <c r="C182" s="72">
        <v>1</v>
      </c>
      <c r="D182" s="72" t="s">
        <v>475</v>
      </c>
      <c r="E182" s="109">
        <v>89777</v>
      </c>
      <c r="F182" s="110">
        <v>88879.23</v>
      </c>
      <c r="G182" s="110">
        <f>IF(F182="","",VLOOKUP(B182,PRESUPUESTO!$A$1:$O$626,12,FALSE))</f>
        <v>87500</v>
      </c>
    </row>
    <row r="183" spans="1:7" x14ac:dyDescent="0.3">
      <c r="A183" s="108">
        <v>151</v>
      </c>
      <c r="B183" s="95" t="s">
        <v>62</v>
      </c>
      <c r="C183" s="72">
        <v>1</v>
      </c>
      <c r="D183" s="72" t="s">
        <v>344</v>
      </c>
      <c r="E183" s="109">
        <v>57090</v>
      </c>
      <c r="F183" s="110">
        <v>56519.1</v>
      </c>
      <c r="G183" s="110">
        <f>IF(F183="","",VLOOKUP(B183,PRESUPUESTO!$A$1:$O$626,12,FALSE))</f>
        <v>88500</v>
      </c>
    </row>
    <row r="184" spans="1:7" x14ac:dyDescent="0.3">
      <c r="A184" s="108">
        <v>152</v>
      </c>
      <c r="B184" s="95" t="s">
        <v>477</v>
      </c>
      <c r="C184" s="72">
        <v>1</v>
      </c>
      <c r="D184" s="72" t="s">
        <v>346</v>
      </c>
      <c r="E184" s="109">
        <v>21029</v>
      </c>
      <c r="F184" s="110">
        <v>20818.71</v>
      </c>
      <c r="G184" s="110" t="e">
        <f>IF(F184="","",VLOOKUP(B184,PRESUPUESTO!$A$1:$O$626,12,FALSE))</f>
        <v>#N/A</v>
      </c>
    </row>
    <row r="185" spans="1:7" x14ac:dyDescent="0.3">
      <c r="A185" s="108">
        <v>153</v>
      </c>
      <c r="B185" s="95" t="s">
        <v>478</v>
      </c>
      <c r="C185" s="72">
        <v>1</v>
      </c>
      <c r="D185" s="72" t="s">
        <v>479</v>
      </c>
      <c r="E185" s="109">
        <v>101178</v>
      </c>
      <c r="F185" s="110">
        <v>100166.22</v>
      </c>
      <c r="G185" s="110" t="e">
        <f>IF(F185="","",VLOOKUP(B185,PRESUPUESTO!$A$1:$O$626,12,FALSE))</f>
        <v>#N/A</v>
      </c>
    </row>
    <row r="186" spans="1:7" x14ac:dyDescent="0.3">
      <c r="A186" s="108">
        <v>154</v>
      </c>
      <c r="B186" s="95" t="s">
        <v>480</v>
      </c>
      <c r="C186" s="72">
        <v>1</v>
      </c>
      <c r="D186" s="72" t="s">
        <v>344</v>
      </c>
      <c r="E186" s="109">
        <v>3799</v>
      </c>
      <c r="F186" s="110">
        <v>3761.01</v>
      </c>
      <c r="G186" s="110" t="e">
        <f>IF(F186="","",VLOOKUP(B186,PRESUPUESTO!$A$1:$O$626,12,FALSE))</f>
        <v>#N/A</v>
      </c>
    </row>
    <row r="187" spans="1:7" x14ac:dyDescent="0.3">
      <c r="A187" s="108">
        <v>155</v>
      </c>
      <c r="B187" s="95" t="s">
        <v>481</v>
      </c>
      <c r="C187" s="72">
        <v>1</v>
      </c>
      <c r="D187" s="72" t="s">
        <v>344</v>
      </c>
      <c r="E187" s="109">
        <v>688108</v>
      </c>
      <c r="F187" s="110">
        <v>681226.92</v>
      </c>
      <c r="G187" s="110" t="e">
        <f>IF(F187="","",VLOOKUP(B187,PRESUPUESTO!$A$1:$O$626,12,FALSE))</f>
        <v>#N/A</v>
      </c>
    </row>
    <row r="188" spans="1:7" x14ac:dyDescent="0.3">
      <c r="A188" s="108">
        <v>156</v>
      </c>
      <c r="B188" s="95" t="s">
        <v>482</v>
      </c>
      <c r="C188" s="72">
        <v>1</v>
      </c>
      <c r="D188" s="72" t="s">
        <v>344</v>
      </c>
      <c r="E188" s="109">
        <v>1759112</v>
      </c>
      <c r="F188" s="110">
        <v>1741520.88</v>
      </c>
      <c r="G188" s="110" t="e">
        <f>IF(F188="","",VLOOKUP(B188,PRESUPUESTO!$A$1:$O$626,12,FALSE))</f>
        <v>#N/A</v>
      </c>
    </row>
    <row r="189" spans="1:7" x14ac:dyDescent="0.3">
      <c r="A189" s="108">
        <v>157</v>
      </c>
      <c r="B189" s="95" t="s">
        <v>483</v>
      </c>
      <c r="C189" s="72">
        <v>1</v>
      </c>
      <c r="D189" s="72" t="s">
        <v>344</v>
      </c>
      <c r="E189" s="109">
        <v>14957436</v>
      </c>
      <c r="F189" s="110">
        <v>14807861.640000001</v>
      </c>
      <c r="G189" s="110" t="e">
        <f>IF(F189="","",VLOOKUP(B189,PRESUPUESTO!$A$1:$O$626,12,FALSE))</f>
        <v>#N/A</v>
      </c>
    </row>
    <row r="190" spans="1:7" x14ac:dyDescent="0.3">
      <c r="A190" s="108">
        <v>158</v>
      </c>
      <c r="B190" s="95" t="s">
        <v>484</v>
      </c>
      <c r="C190" s="72">
        <v>1</v>
      </c>
      <c r="D190" s="72" t="s">
        <v>344</v>
      </c>
      <c r="E190" s="109">
        <v>1266830</v>
      </c>
      <c r="F190" s="110">
        <v>1254161.7</v>
      </c>
      <c r="G190" s="110" t="e">
        <f>IF(F190="","",VLOOKUP(B190,PRESUPUESTO!$A$1:$O$626,12,FALSE))</f>
        <v>#N/A</v>
      </c>
    </row>
    <row r="191" spans="1:7" x14ac:dyDescent="0.3">
      <c r="A191" s="108">
        <v>159</v>
      </c>
      <c r="B191" s="95" t="s">
        <v>485</v>
      </c>
      <c r="C191" s="72">
        <v>1</v>
      </c>
      <c r="D191" s="72" t="s">
        <v>344</v>
      </c>
      <c r="E191" s="109">
        <v>3003388</v>
      </c>
      <c r="F191" s="110">
        <v>2973354.12</v>
      </c>
      <c r="G191" s="110" t="e">
        <f>IF(F191="","",VLOOKUP(B191,PRESUPUESTO!$A$1:$O$626,12,FALSE))</f>
        <v>#N/A</v>
      </c>
    </row>
    <row r="192" spans="1:7" x14ac:dyDescent="0.3">
      <c r="A192" s="108">
        <v>160</v>
      </c>
      <c r="B192" s="95" t="s">
        <v>486</v>
      </c>
      <c r="C192" s="72">
        <v>1</v>
      </c>
      <c r="D192" s="72" t="s">
        <v>344</v>
      </c>
      <c r="E192" s="109">
        <v>4983877</v>
      </c>
      <c r="F192" s="110">
        <v>4934038.2300000004</v>
      </c>
      <c r="G192" s="110" t="e">
        <f>IF(F192="","",VLOOKUP(B192,PRESUPUESTO!$A$1:$O$626,12,FALSE))</f>
        <v>#N/A</v>
      </c>
    </row>
    <row r="193" spans="1:7" x14ac:dyDescent="0.3">
      <c r="A193" s="108">
        <v>161</v>
      </c>
      <c r="B193" s="95" t="s">
        <v>312</v>
      </c>
      <c r="C193" s="72">
        <v>1</v>
      </c>
      <c r="D193" s="72" t="s">
        <v>344</v>
      </c>
      <c r="E193" s="109">
        <v>90500</v>
      </c>
      <c r="F193" s="110">
        <v>89595</v>
      </c>
      <c r="G193" s="110">
        <f>IF(F193="","",VLOOKUP(B193,PRESUPUESTO!$A$1:$O$626,12,FALSE))</f>
        <v>246000</v>
      </c>
    </row>
    <row r="194" spans="1:7" x14ac:dyDescent="0.3">
      <c r="A194" s="108">
        <v>162</v>
      </c>
      <c r="B194" s="95" t="s">
        <v>487</v>
      </c>
      <c r="C194" s="72">
        <v>1</v>
      </c>
      <c r="D194" s="72" t="s">
        <v>344</v>
      </c>
      <c r="E194" s="109">
        <v>48012</v>
      </c>
      <c r="F194" s="110">
        <v>47531.88</v>
      </c>
      <c r="G194" s="110" t="e">
        <f>IF(F194="","",VLOOKUP(B194,PRESUPUESTO!$A$1:$O$626,12,FALSE))</f>
        <v>#N/A</v>
      </c>
    </row>
    <row r="195" spans="1:7" x14ac:dyDescent="0.3">
      <c r="A195" s="108">
        <v>163</v>
      </c>
      <c r="B195" s="95" t="s">
        <v>444</v>
      </c>
      <c r="C195" s="72">
        <v>1</v>
      </c>
      <c r="D195" s="72" t="s">
        <v>344</v>
      </c>
      <c r="E195" s="109">
        <v>220941</v>
      </c>
      <c r="F195" s="110">
        <v>218731.59</v>
      </c>
      <c r="G195" s="110" t="e">
        <f>IF(F195="","",VLOOKUP(B195,PRESUPUESTO!$A$1:$O$626,12,FALSE))</f>
        <v>#N/A</v>
      </c>
    </row>
    <row r="196" spans="1:7" x14ac:dyDescent="0.3">
      <c r="A196" s="108"/>
      <c r="B196" s="94"/>
      <c r="C196" s="72"/>
      <c r="D196" s="72"/>
      <c r="E196" s="109"/>
      <c r="F196" s="110"/>
      <c r="G196" s="110" t="str">
        <f>IF(F196="","",VLOOKUP(B196,PRESUPUESTO!$A$1:$O$626,12,FALSE))</f>
        <v/>
      </c>
    </row>
    <row r="197" spans="1:7" x14ac:dyDescent="0.3">
      <c r="A197" s="108"/>
      <c r="B197" s="98" t="s">
        <v>488</v>
      </c>
      <c r="C197" s="85"/>
      <c r="D197" s="85"/>
      <c r="E197" s="109"/>
      <c r="F197" s="110"/>
      <c r="G197" s="110" t="str">
        <f>IF(F197="","",VLOOKUP(B197,PRESUPUESTO!$A$1:$O$626,12,FALSE))</f>
        <v/>
      </c>
    </row>
    <row r="198" spans="1:7" ht="28.8" x14ac:dyDescent="0.3">
      <c r="A198" s="108"/>
      <c r="B198" s="96" t="s">
        <v>489</v>
      </c>
      <c r="C198" s="84"/>
      <c r="D198" s="84"/>
      <c r="E198" s="109"/>
      <c r="F198" s="110"/>
      <c r="G198" s="110" t="str">
        <f>IF(F198="","",VLOOKUP(B198,PRESUPUESTO!$A$1:$O$626,12,FALSE))</f>
        <v/>
      </c>
    </row>
    <row r="199" spans="1:7" x14ac:dyDescent="0.3">
      <c r="A199" s="108"/>
      <c r="B199" s="76" t="s">
        <v>342</v>
      </c>
      <c r="C199" s="77"/>
      <c r="D199" s="77"/>
      <c r="E199" s="109"/>
      <c r="F199" s="110"/>
      <c r="G199" s="110" t="str">
        <f>IF(F199="","",VLOOKUP(B199,PRESUPUESTO!$A$1:$O$626,12,FALSE))</f>
        <v/>
      </c>
    </row>
    <row r="200" spans="1:7" x14ac:dyDescent="0.3">
      <c r="A200" s="108"/>
      <c r="B200" s="76" t="s">
        <v>369</v>
      </c>
      <c r="C200" s="77"/>
      <c r="D200" s="77"/>
      <c r="E200" s="109"/>
      <c r="F200" s="110"/>
      <c r="G200" s="110" t="str">
        <f>IF(F200="","",VLOOKUP(B200,PRESUPUESTO!$A$1:$O$626,12,FALSE))</f>
        <v/>
      </c>
    </row>
    <row r="201" spans="1:7" x14ac:dyDescent="0.3">
      <c r="A201" s="108">
        <v>164</v>
      </c>
      <c r="B201" s="95" t="s">
        <v>225</v>
      </c>
      <c r="C201" s="72">
        <v>1</v>
      </c>
      <c r="D201" s="72" t="s">
        <v>344</v>
      </c>
      <c r="E201" s="109">
        <v>576242</v>
      </c>
      <c r="F201" s="110">
        <v>570479.57999999996</v>
      </c>
      <c r="G201" s="110">
        <f>IF(F201="","",VLOOKUP(B201,PRESUPUESTO!$A$1:$O$626,12,FALSE))</f>
        <v>460500</v>
      </c>
    </row>
    <row r="202" spans="1:7" x14ac:dyDescent="0.3">
      <c r="A202" s="108"/>
      <c r="B202" s="76" t="s">
        <v>343</v>
      </c>
      <c r="C202" s="77"/>
      <c r="D202" s="77"/>
      <c r="E202" s="109"/>
      <c r="F202" s="110"/>
      <c r="G202" s="110" t="str">
        <f>IF(F202="","",VLOOKUP(B202,PRESUPUESTO!$A$1:$O$626,12,FALSE))</f>
        <v/>
      </c>
    </row>
    <row r="203" spans="1:7" x14ac:dyDescent="0.3">
      <c r="A203" s="108">
        <v>165</v>
      </c>
      <c r="B203" s="95" t="s">
        <v>206</v>
      </c>
      <c r="C203" s="72">
        <v>1</v>
      </c>
      <c r="D203" s="72" t="s">
        <v>344</v>
      </c>
      <c r="E203" s="109">
        <v>185624</v>
      </c>
      <c r="F203" s="110">
        <v>183767.76</v>
      </c>
      <c r="G203" s="110">
        <f>IF(F203="","",VLOOKUP(B203,PRESUPUESTO!$A$1:$O$626,12,FALSE))</f>
        <v>287000</v>
      </c>
    </row>
    <row r="204" spans="1:7" x14ac:dyDescent="0.3">
      <c r="A204" s="108">
        <v>166</v>
      </c>
      <c r="B204" s="95" t="s">
        <v>490</v>
      </c>
      <c r="C204" s="72">
        <v>1</v>
      </c>
      <c r="D204" s="72" t="s">
        <v>479</v>
      </c>
      <c r="E204" s="109">
        <v>164564</v>
      </c>
      <c r="F204" s="110">
        <v>162918.35999999999</v>
      </c>
      <c r="G204" s="110" t="e">
        <f>IF(F204="","",VLOOKUP(B204,PRESUPUESTO!$A$1:$O$626,12,FALSE))</f>
        <v>#N/A</v>
      </c>
    </row>
    <row r="205" spans="1:7" x14ac:dyDescent="0.3">
      <c r="A205" s="108"/>
      <c r="B205" s="76" t="s">
        <v>348</v>
      </c>
      <c r="C205" s="77"/>
      <c r="D205" s="77"/>
      <c r="E205" s="109"/>
      <c r="F205" s="110"/>
      <c r="G205" s="110" t="str">
        <f>IF(F205="","",VLOOKUP(B205,PRESUPUESTO!$A$1:$O$626,12,FALSE))</f>
        <v/>
      </c>
    </row>
    <row r="206" spans="1:7" x14ac:dyDescent="0.3">
      <c r="A206" s="108">
        <v>167</v>
      </c>
      <c r="B206" s="95" t="s">
        <v>203</v>
      </c>
      <c r="C206" s="72">
        <v>1</v>
      </c>
      <c r="D206" s="72" t="s">
        <v>344</v>
      </c>
      <c r="E206" s="109">
        <v>178703</v>
      </c>
      <c r="F206" s="110">
        <v>176915.97</v>
      </c>
      <c r="G206" s="110">
        <f>IF(F206="","",VLOOKUP(B206,PRESUPUESTO!$A$1:$O$626,12,FALSE))</f>
        <v>342000</v>
      </c>
    </row>
    <row r="207" spans="1:7" x14ac:dyDescent="0.3">
      <c r="A207" s="108">
        <v>168</v>
      </c>
      <c r="B207" s="95" t="s">
        <v>202</v>
      </c>
      <c r="C207" s="72">
        <v>1</v>
      </c>
      <c r="D207" s="72" t="s">
        <v>344</v>
      </c>
      <c r="E207" s="109">
        <v>470761</v>
      </c>
      <c r="F207" s="110">
        <v>466053.39</v>
      </c>
      <c r="G207" s="110">
        <f>IF(F207="","",VLOOKUP(B207,PRESUPUESTO!$A$1:$O$626,12,FALSE))</f>
        <v>847500</v>
      </c>
    </row>
    <row r="208" spans="1:7" x14ac:dyDescent="0.3">
      <c r="A208" s="108">
        <v>169</v>
      </c>
      <c r="B208" s="95" t="s">
        <v>275</v>
      </c>
      <c r="C208" s="72">
        <v>1</v>
      </c>
      <c r="D208" s="72" t="s">
        <v>344</v>
      </c>
      <c r="E208" s="109">
        <v>1687162</v>
      </c>
      <c r="F208" s="110">
        <v>1670290.38</v>
      </c>
      <c r="G208" s="110">
        <f>IF(F208="","",VLOOKUP(B208,PRESUPUESTO!$A$1:$O$626,12,FALSE))</f>
        <v>3045500</v>
      </c>
    </row>
    <row r="209" spans="1:7" x14ac:dyDescent="0.3">
      <c r="A209" s="108">
        <v>170</v>
      </c>
      <c r="B209" s="95" t="s">
        <v>200</v>
      </c>
      <c r="C209" s="72">
        <v>1</v>
      </c>
      <c r="D209" s="72" t="s">
        <v>344</v>
      </c>
      <c r="E209" s="109">
        <v>154664</v>
      </c>
      <c r="F209" s="110">
        <v>153117.35999999999</v>
      </c>
      <c r="G209" s="110">
        <f>IF(F209="","",VLOOKUP(B209,PRESUPUESTO!$A$1:$O$626,12,FALSE))</f>
        <v>482000</v>
      </c>
    </row>
    <row r="210" spans="1:7" x14ac:dyDescent="0.3">
      <c r="A210" s="108">
        <v>171</v>
      </c>
      <c r="B210" s="95" t="s">
        <v>274</v>
      </c>
      <c r="C210" s="72">
        <v>1</v>
      </c>
      <c r="D210" s="72" t="s">
        <v>344</v>
      </c>
      <c r="E210" s="109">
        <v>4835</v>
      </c>
      <c r="F210" s="110">
        <v>4786.6499999999996</v>
      </c>
      <c r="G210" s="110">
        <f>IF(F210="","",VLOOKUP(B210,PRESUPUESTO!$A$1:$O$626,12,FALSE))</f>
        <v>36000</v>
      </c>
    </row>
    <row r="211" spans="1:7" x14ac:dyDescent="0.3">
      <c r="A211" s="108">
        <v>172</v>
      </c>
      <c r="B211" s="95" t="s">
        <v>198</v>
      </c>
      <c r="C211" s="72">
        <v>1</v>
      </c>
      <c r="D211" s="72" t="s">
        <v>344</v>
      </c>
      <c r="E211" s="109">
        <v>172295</v>
      </c>
      <c r="F211" s="110">
        <v>170572.05</v>
      </c>
      <c r="G211" s="110">
        <f>IF(F211="","",VLOOKUP(B211,PRESUPUESTO!$A$1:$O$626,12,FALSE))</f>
        <v>259000</v>
      </c>
    </row>
    <row r="212" spans="1:7" x14ac:dyDescent="0.3">
      <c r="A212" s="108">
        <v>173</v>
      </c>
      <c r="B212" s="95" t="s">
        <v>197</v>
      </c>
      <c r="C212" s="72">
        <v>1</v>
      </c>
      <c r="D212" s="72" t="s">
        <v>344</v>
      </c>
      <c r="E212" s="109">
        <v>97645</v>
      </c>
      <c r="F212" s="110">
        <v>96668.55</v>
      </c>
      <c r="G212" s="110">
        <f>IF(F212="","",VLOOKUP(B212,PRESUPUESTO!$A$1:$O$626,12,FALSE))</f>
        <v>244000</v>
      </c>
    </row>
    <row r="213" spans="1:7" x14ac:dyDescent="0.3">
      <c r="A213" s="108">
        <v>174</v>
      </c>
      <c r="B213" s="95" t="s">
        <v>196</v>
      </c>
      <c r="C213" s="72">
        <v>1</v>
      </c>
      <c r="D213" s="72" t="s">
        <v>344</v>
      </c>
      <c r="E213" s="109">
        <v>2374380</v>
      </c>
      <c r="F213" s="110">
        <v>2350636.2000000002</v>
      </c>
      <c r="G213" s="110">
        <f>IF(F213="","",VLOOKUP(B213,PRESUPUESTO!$A$1:$O$626,12,FALSE))</f>
        <v>4065500</v>
      </c>
    </row>
    <row r="214" spans="1:7" x14ac:dyDescent="0.3">
      <c r="A214" s="108">
        <v>175</v>
      </c>
      <c r="B214" s="95" t="s">
        <v>195</v>
      </c>
      <c r="C214" s="72">
        <v>1</v>
      </c>
      <c r="D214" s="72" t="s">
        <v>344</v>
      </c>
      <c r="E214" s="109">
        <v>3003946</v>
      </c>
      <c r="F214" s="110">
        <v>2973906.54</v>
      </c>
      <c r="G214" s="110">
        <f>IF(F214="","",VLOOKUP(B214,PRESUPUESTO!$A$1:$O$626,12,FALSE))</f>
        <v>3838500</v>
      </c>
    </row>
    <row r="215" spans="1:7" x14ac:dyDescent="0.3">
      <c r="A215" s="108"/>
      <c r="B215" s="76" t="s">
        <v>351</v>
      </c>
      <c r="C215" s="77"/>
      <c r="D215" s="77"/>
      <c r="E215" s="109"/>
      <c r="F215" s="110"/>
      <c r="G215" s="110" t="str">
        <f>IF(F215="","",VLOOKUP(B215,PRESUPUESTO!$A$1:$O$626,12,FALSE))</f>
        <v/>
      </c>
    </row>
    <row r="216" spans="1:7" x14ac:dyDescent="0.3">
      <c r="A216" s="108">
        <v>176</v>
      </c>
      <c r="B216" s="95" t="s">
        <v>193</v>
      </c>
      <c r="C216" s="72">
        <v>1</v>
      </c>
      <c r="D216" s="72" t="s">
        <v>344</v>
      </c>
      <c r="E216" s="109">
        <v>341842</v>
      </c>
      <c r="F216" s="110">
        <v>338423.58</v>
      </c>
      <c r="G216" s="110">
        <f>IF(F216="","",VLOOKUP(B216,PRESUPUESTO!$A$1:$O$626,12,FALSE))</f>
        <v>730000</v>
      </c>
    </row>
    <row r="217" spans="1:7" x14ac:dyDescent="0.3">
      <c r="A217" s="108">
        <v>177</v>
      </c>
      <c r="B217" s="95" t="s">
        <v>192</v>
      </c>
      <c r="C217" s="72">
        <v>1</v>
      </c>
      <c r="D217" s="72" t="s">
        <v>344</v>
      </c>
      <c r="E217" s="109">
        <v>327403</v>
      </c>
      <c r="F217" s="110">
        <v>324128.96999999997</v>
      </c>
      <c r="G217" s="110">
        <f>IF(F217="","",VLOOKUP(B217,PRESUPUESTO!$A$1:$O$626,12,FALSE))</f>
        <v>689000</v>
      </c>
    </row>
    <row r="218" spans="1:7" x14ac:dyDescent="0.3">
      <c r="A218" s="108">
        <v>178</v>
      </c>
      <c r="B218" s="95" t="s">
        <v>191</v>
      </c>
      <c r="C218" s="72">
        <v>1</v>
      </c>
      <c r="D218" s="72" t="s">
        <v>344</v>
      </c>
      <c r="E218" s="109">
        <v>295575</v>
      </c>
      <c r="F218" s="110">
        <v>292619.25</v>
      </c>
      <c r="G218" s="110">
        <f>IF(F218="","",VLOOKUP(B218,PRESUPUESTO!$A$1:$O$626,12,FALSE))</f>
        <v>915000</v>
      </c>
    </row>
    <row r="219" spans="1:7" x14ac:dyDescent="0.3">
      <c r="A219" s="108">
        <v>179</v>
      </c>
      <c r="B219" s="95" t="s">
        <v>190</v>
      </c>
      <c r="C219" s="72">
        <v>1</v>
      </c>
      <c r="D219" s="72" t="s">
        <v>344</v>
      </c>
      <c r="E219" s="109">
        <v>469627</v>
      </c>
      <c r="F219" s="110">
        <v>464930.73</v>
      </c>
      <c r="G219" s="110">
        <f>IF(F219="","",VLOOKUP(B219,PRESUPUESTO!$A$1:$O$626,12,FALSE))</f>
        <v>1291500</v>
      </c>
    </row>
    <row r="220" spans="1:7" x14ac:dyDescent="0.3">
      <c r="A220" s="108">
        <v>180</v>
      </c>
      <c r="B220" s="95" t="s">
        <v>189</v>
      </c>
      <c r="C220" s="72">
        <v>1</v>
      </c>
      <c r="D220" s="72" t="s">
        <v>344</v>
      </c>
      <c r="E220" s="109">
        <v>2585078</v>
      </c>
      <c r="F220" s="110">
        <v>2559227.2200000002</v>
      </c>
      <c r="G220" s="110">
        <f>IF(F220="","",VLOOKUP(B220,PRESUPUESTO!$A$1:$O$626,12,FALSE))</f>
        <v>2004500</v>
      </c>
    </row>
    <row r="221" spans="1:7" x14ac:dyDescent="0.3">
      <c r="A221" s="108">
        <v>181</v>
      </c>
      <c r="B221" s="95" t="s">
        <v>188</v>
      </c>
      <c r="C221" s="72">
        <v>1</v>
      </c>
      <c r="D221" s="72" t="s">
        <v>344</v>
      </c>
      <c r="E221" s="109">
        <v>659580</v>
      </c>
      <c r="F221" s="110">
        <v>652984.19999999995</v>
      </c>
      <c r="G221" s="110">
        <f>IF(F221="","",VLOOKUP(B221,PRESUPUESTO!$A$1:$O$626,12,FALSE))</f>
        <v>934500</v>
      </c>
    </row>
    <row r="222" spans="1:7" x14ac:dyDescent="0.3">
      <c r="A222" s="108"/>
      <c r="B222" s="76" t="s">
        <v>491</v>
      </c>
      <c r="C222" s="77"/>
      <c r="D222" s="77"/>
      <c r="E222" s="109"/>
      <c r="F222" s="110"/>
      <c r="G222" s="110" t="str">
        <f>IF(F222="","",VLOOKUP(B222,PRESUPUESTO!$A$1:$O$626,12,FALSE))</f>
        <v/>
      </c>
    </row>
    <row r="223" spans="1:7" x14ac:dyDescent="0.3">
      <c r="A223" s="108">
        <v>182</v>
      </c>
      <c r="B223" s="95" t="s">
        <v>187</v>
      </c>
      <c r="C223" s="72">
        <v>1</v>
      </c>
      <c r="D223" s="72" t="s">
        <v>344</v>
      </c>
      <c r="E223" s="109">
        <v>713265</v>
      </c>
      <c r="F223" s="110">
        <v>706132.35</v>
      </c>
      <c r="G223" s="110">
        <f>IF(F223="","",VLOOKUP(B223,PRESUPUESTO!$A$1:$O$626,12,FALSE))</f>
        <v>881500</v>
      </c>
    </row>
    <row r="224" spans="1:7" x14ac:dyDescent="0.3">
      <c r="A224" s="108">
        <v>183</v>
      </c>
      <c r="B224" s="95" t="s">
        <v>185</v>
      </c>
      <c r="C224" s="72">
        <v>1</v>
      </c>
      <c r="D224" s="72" t="s">
        <v>344</v>
      </c>
      <c r="E224" s="109">
        <v>208822</v>
      </c>
      <c r="F224" s="110">
        <v>206733.78</v>
      </c>
      <c r="G224" s="110">
        <f>IF(F224="","",VLOOKUP(B224,PRESUPUESTO!$A$1:$O$626,12,FALSE))</f>
        <v>264500</v>
      </c>
    </row>
    <row r="225" spans="1:7" x14ac:dyDescent="0.3">
      <c r="A225" s="108">
        <v>184</v>
      </c>
      <c r="B225" s="95" t="s">
        <v>184</v>
      </c>
      <c r="C225" s="72">
        <v>1</v>
      </c>
      <c r="D225" s="72" t="s">
        <v>344</v>
      </c>
      <c r="E225" s="109">
        <v>150473</v>
      </c>
      <c r="F225" s="110">
        <v>148968.26999999999</v>
      </c>
      <c r="G225" s="110">
        <f>IF(F225="","",VLOOKUP(B225,PRESUPUESTO!$A$1:$O$626,12,FALSE))</f>
        <v>441000</v>
      </c>
    </row>
    <row r="226" spans="1:7" x14ac:dyDescent="0.3">
      <c r="A226" s="108">
        <v>185</v>
      </c>
      <c r="B226" s="95" t="s">
        <v>183</v>
      </c>
      <c r="C226" s="72">
        <v>1</v>
      </c>
      <c r="D226" s="72" t="s">
        <v>344</v>
      </c>
      <c r="E226" s="109">
        <v>1269713</v>
      </c>
      <c r="F226" s="110">
        <v>1257015.8700000001</v>
      </c>
      <c r="G226" s="110">
        <f>IF(F226="","",VLOOKUP(B226,PRESUPUESTO!$A$1:$O$626,12,FALSE))</f>
        <v>1721500</v>
      </c>
    </row>
    <row r="227" spans="1:7" x14ac:dyDescent="0.3">
      <c r="A227" s="108">
        <v>186</v>
      </c>
      <c r="B227" s="95" t="s">
        <v>182</v>
      </c>
      <c r="C227" s="72">
        <v>1</v>
      </c>
      <c r="D227" s="72" t="s">
        <v>344</v>
      </c>
      <c r="E227" s="109">
        <v>1122054</v>
      </c>
      <c r="F227" s="110">
        <v>1110833.46</v>
      </c>
      <c r="G227" s="110">
        <f>IF(F227="","",VLOOKUP(B227,PRESUPUESTO!$A$1:$O$626,12,FALSE))</f>
        <v>850000</v>
      </c>
    </row>
    <row r="228" spans="1:7" x14ac:dyDescent="0.3">
      <c r="A228" s="108"/>
      <c r="B228" s="76" t="s">
        <v>181</v>
      </c>
      <c r="C228" s="77"/>
      <c r="D228" s="77"/>
      <c r="E228" s="109"/>
      <c r="F228" s="110"/>
      <c r="G228" s="110" t="str">
        <f>IF(F228="","",VLOOKUP(B228,PRESUPUESTO!$A$1:$O$626,12,FALSE))</f>
        <v/>
      </c>
    </row>
    <row r="229" spans="1:7" x14ac:dyDescent="0.3">
      <c r="A229" s="108">
        <v>187</v>
      </c>
      <c r="B229" s="95" t="s">
        <v>389</v>
      </c>
      <c r="C229" s="72">
        <v>1</v>
      </c>
      <c r="D229" s="72" t="s">
        <v>344</v>
      </c>
      <c r="E229" s="109">
        <v>5818223</v>
      </c>
      <c r="F229" s="110">
        <v>5760040.7699999996</v>
      </c>
      <c r="G229" s="110" t="e">
        <f>IF(F229="","",VLOOKUP(B229,PRESUPUESTO!$A$1:$O$626,12,FALSE))</f>
        <v>#N/A</v>
      </c>
    </row>
    <row r="230" spans="1:7" x14ac:dyDescent="0.3">
      <c r="A230" s="108">
        <v>188</v>
      </c>
      <c r="B230" s="95" t="s">
        <v>179</v>
      </c>
      <c r="C230" s="72">
        <v>1</v>
      </c>
      <c r="D230" s="72" t="s">
        <v>344</v>
      </c>
      <c r="E230" s="109">
        <v>297972</v>
      </c>
      <c r="F230" s="110">
        <v>294992.28000000003</v>
      </c>
      <c r="G230" s="110">
        <f>IF(F230="","",VLOOKUP(B230,PRESUPUESTO!$A$1:$O$626,12,FALSE))</f>
        <v>238000</v>
      </c>
    </row>
    <row r="231" spans="1:7" x14ac:dyDescent="0.3">
      <c r="A231" s="108">
        <v>189</v>
      </c>
      <c r="B231" s="95" t="s">
        <v>178</v>
      </c>
      <c r="C231" s="72">
        <v>1</v>
      </c>
      <c r="D231" s="72" t="s">
        <v>344</v>
      </c>
      <c r="E231" s="109">
        <v>439307</v>
      </c>
      <c r="F231" s="110">
        <v>434913.93</v>
      </c>
      <c r="G231" s="110">
        <f>IF(F231="","",VLOOKUP(B231,PRESUPUESTO!$A$1:$O$626,12,FALSE))</f>
        <v>371000</v>
      </c>
    </row>
    <row r="232" spans="1:7" x14ac:dyDescent="0.3">
      <c r="A232" s="108">
        <v>190</v>
      </c>
      <c r="B232" s="95" t="s">
        <v>177</v>
      </c>
      <c r="C232" s="72">
        <v>1</v>
      </c>
      <c r="D232" s="72" t="s">
        <v>344</v>
      </c>
      <c r="E232" s="109">
        <v>397730</v>
      </c>
      <c r="F232" s="110">
        <v>393752.7</v>
      </c>
      <c r="G232" s="110">
        <f>IF(F232="","",VLOOKUP(B232,PRESUPUESTO!$A$1:$O$626,12,FALSE))</f>
        <v>439000</v>
      </c>
    </row>
    <row r="233" spans="1:7" x14ac:dyDescent="0.3">
      <c r="A233" s="108">
        <v>191</v>
      </c>
      <c r="B233" s="95" t="s">
        <v>272</v>
      </c>
      <c r="C233" s="72">
        <v>1</v>
      </c>
      <c r="D233" s="72" t="s">
        <v>344</v>
      </c>
      <c r="E233" s="109">
        <v>433661</v>
      </c>
      <c r="F233" s="110">
        <v>429324.39</v>
      </c>
      <c r="G233" s="110">
        <f>IF(F233="","",VLOOKUP(B233,PRESUPUESTO!$A$1:$O$626,12,FALSE))</f>
        <v>864500</v>
      </c>
    </row>
    <row r="234" spans="1:7" x14ac:dyDescent="0.3">
      <c r="A234" s="108">
        <v>192</v>
      </c>
      <c r="B234" s="95" t="s">
        <v>168</v>
      </c>
      <c r="C234" s="72">
        <v>1</v>
      </c>
      <c r="D234" s="72" t="s">
        <v>344</v>
      </c>
      <c r="E234" s="109">
        <v>16445</v>
      </c>
      <c r="F234" s="110">
        <v>16280.55</v>
      </c>
      <c r="G234" s="110">
        <f>IF(F234="","",VLOOKUP(B234,PRESUPUESTO!$A$1:$O$626,12,FALSE))</f>
        <v>196500</v>
      </c>
    </row>
    <row r="235" spans="1:7" x14ac:dyDescent="0.3">
      <c r="A235" s="108">
        <v>193</v>
      </c>
      <c r="B235" s="95" t="s">
        <v>167</v>
      </c>
      <c r="C235" s="72">
        <v>1</v>
      </c>
      <c r="D235" s="72" t="s">
        <v>344</v>
      </c>
      <c r="E235" s="109">
        <v>771846</v>
      </c>
      <c r="F235" s="110">
        <v>764127.54</v>
      </c>
      <c r="G235" s="110">
        <f>IF(F235="","",VLOOKUP(B235,PRESUPUESTO!$A$1:$O$626,12,FALSE))</f>
        <v>491500</v>
      </c>
    </row>
    <row r="236" spans="1:7" x14ac:dyDescent="0.3">
      <c r="A236" s="108">
        <v>194</v>
      </c>
      <c r="B236" s="95" t="s">
        <v>492</v>
      </c>
      <c r="C236" s="72">
        <v>1</v>
      </c>
      <c r="D236" s="72" t="s">
        <v>344</v>
      </c>
      <c r="E236" s="109">
        <v>163530</v>
      </c>
      <c r="F236" s="110">
        <v>161894.70000000001</v>
      </c>
      <c r="G236" s="110" t="e">
        <f>IF(F236="","",VLOOKUP(B236,PRESUPUESTO!$A$1:$O$626,12,FALSE))</f>
        <v>#N/A</v>
      </c>
    </row>
    <row r="237" spans="1:7" x14ac:dyDescent="0.3">
      <c r="A237" s="108">
        <v>195</v>
      </c>
      <c r="B237" s="95" t="s">
        <v>493</v>
      </c>
      <c r="C237" s="72">
        <v>1</v>
      </c>
      <c r="D237" s="72" t="s">
        <v>344</v>
      </c>
      <c r="E237" s="109">
        <v>166710</v>
      </c>
      <c r="F237" s="110">
        <v>165042.9</v>
      </c>
      <c r="G237" s="110" t="e">
        <f>IF(F237="","",VLOOKUP(B237,PRESUPUESTO!$A$1:$O$626,12,FALSE))</f>
        <v>#N/A</v>
      </c>
    </row>
    <row r="238" spans="1:7" x14ac:dyDescent="0.3">
      <c r="A238" s="108"/>
      <c r="B238" s="76" t="s">
        <v>164</v>
      </c>
      <c r="C238" s="77"/>
      <c r="D238" s="77"/>
      <c r="E238" s="109"/>
      <c r="F238" s="110"/>
      <c r="G238" s="110" t="str">
        <f>IF(F238="","",VLOOKUP(B238,PRESUPUESTO!$A$1:$O$626,12,FALSE))</f>
        <v/>
      </c>
    </row>
    <row r="239" spans="1:7" x14ac:dyDescent="0.3">
      <c r="A239" s="108">
        <v>196</v>
      </c>
      <c r="B239" s="95" t="s">
        <v>163</v>
      </c>
      <c r="C239" s="72">
        <v>1</v>
      </c>
      <c r="D239" s="72" t="s">
        <v>344</v>
      </c>
      <c r="E239" s="109">
        <v>26379</v>
      </c>
      <c r="F239" s="110">
        <v>26115.21</v>
      </c>
      <c r="G239" s="110">
        <f>IF(F239="","",VLOOKUP(B239,PRESUPUESTO!$A$1:$O$626,12,FALSE))</f>
        <v>71000</v>
      </c>
    </row>
    <row r="240" spans="1:7" x14ac:dyDescent="0.3">
      <c r="A240" s="108">
        <v>197</v>
      </c>
      <c r="B240" s="95" t="s">
        <v>162</v>
      </c>
      <c r="C240" s="72">
        <v>1</v>
      </c>
      <c r="D240" s="72" t="s">
        <v>344</v>
      </c>
      <c r="E240" s="109">
        <v>102231</v>
      </c>
      <c r="F240" s="110">
        <v>101208.69</v>
      </c>
      <c r="G240" s="110">
        <f>IF(F240="","",VLOOKUP(B240,PRESUPUESTO!$A$1:$O$626,12,FALSE))</f>
        <v>90500</v>
      </c>
    </row>
    <row r="241" spans="1:7" x14ac:dyDescent="0.3">
      <c r="A241" s="108">
        <v>198</v>
      </c>
      <c r="B241" s="95" t="s">
        <v>160</v>
      </c>
      <c r="C241" s="72">
        <v>1</v>
      </c>
      <c r="D241" s="72" t="s">
        <v>344</v>
      </c>
      <c r="E241" s="109">
        <v>138453</v>
      </c>
      <c r="F241" s="110">
        <v>137068.47</v>
      </c>
      <c r="G241" s="110">
        <f>IF(F241="","",VLOOKUP(B241,PRESUPUESTO!$A$1:$O$626,12,FALSE))</f>
        <v>110500</v>
      </c>
    </row>
    <row r="242" spans="1:7" x14ac:dyDescent="0.3">
      <c r="A242" s="108">
        <v>199</v>
      </c>
      <c r="B242" s="95" t="s">
        <v>157</v>
      </c>
      <c r="C242" s="72">
        <v>1</v>
      </c>
      <c r="D242" s="72" t="s">
        <v>344</v>
      </c>
      <c r="E242" s="109">
        <v>5635723</v>
      </c>
      <c r="F242" s="110">
        <v>5579365.7699999996</v>
      </c>
      <c r="G242" s="110">
        <f>IF(F242="","",VLOOKUP(B242,PRESUPUESTO!$A$1:$O$626,12,FALSE))</f>
        <v>8806000</v>
      </c>
    </row>
    <row r="243" spans="1:7" x14ac:dyDescent="0.3">
      <c r="A243" s="108">
        <v>200</v>
      </c>
      <c r="B243" s="95" t="s">
        <v>156</v>
      </c>
      <c r="C243" s="72">
        <v>1</v>
      </c>
      <c r="D243" s="72" t="s">
        <v>344</v>
      </c>
      <c r="E243" s="109">
        <v>639404</v>
      </c>
      <c r="F243" s="110">
        <v>633009.96</v>
      </c>
      <c r="G243" s="110">
        <f>IF(F243="","",VLOOKUP(B243,PRESUPUESTO!$A$1:$O$626,12,FALSE))</f>
        <v>515500</v>
      </c>
    </row>
    <row r="244" spans="1:7" x14ac:dyDescent="0.3">
      <c r="A244" s="108"/>
      <c r="B244" s="76" t="s">
        <v>151</v>
      </c>
      <c r="C244" s="77"/>
      <c r="D244" s="77"/>
      <c r="E244" s="109"/>
      <c r="F244" s="110"/>
      <c r="G244" s="110" t="str">
        <f>IF(F244="","",VLOOKUP(B244,PRESUPUESTO!$A$1:$O$626,12,FALSE))</f>
        <v/>
      </c>
    </row>
    <row r="245" spans="1:7" x14ac:dyDescent="0.3">
      <c r="A245" s="108">
        <v>201</v>
      </c>
      <c r="B245" s="95" t="s">
        <v>263</v>
      </c>
      <c r="C245" s="72">
        <v>1</v>
      </c>
      <c r="D245" s="72" t="s">
        <v>366</v>
      </c>
      <c r="E245" s="109">
        <v>773136</v>
      </c>
      <c r="F245" s="110">
        <v>765404.64</v>
      </c>
      <c r="G245" s="110">
        <f>IF(F245="","",VLOOKUP(B245,PRESUPUESTO!$A$1:$O$626,12,FALSE))</f>
        <v>901000</v>
      </c>
    </row>
    <row r="246" spans="1:7" x14ac:dyDescent="0.3">
      <c r="A246" s="108">
        <v>202</v>
      </c>
      <c r="B246" s="95" t="s">
        <v>147</v>
      </c>
      <c r="C246" s="72">
        <v>1</v>
      </c>
      <c r="D246" s="72" t="s">
        <v>366</v>
      </c>
      <c r="E246" s="109">
        <v>756526</v>
      </c>
      <c r="F246" s="110">
        <v>748960.74</v>
      </c>
      <c r="G246" s="110">
        <f>IF(F246="","",VLOOKUP(B246,PRESUPUESTO!$A$1:$O$626,12,FALSE))</f>
        <v>510000</v>
      </c>
    </row>
    <row r="247" spans="1:7" x14ac:dyDescent="0.3">
      <c r="A247" s="108">
        <v>203</v>
      </c>
      <c r="B247" s="95" t="s">
        <v>141</v>
      </c>
      <c r="C247" s="72">
        <v>1</v>
      </c>
      <c r="D247" s="72" t="s">
        <v>344</v>
      </c>
      <c r="E247" s="109">
        <v>147745</v>
      </c>
      <c r="F247" s="110">
        <v>146267.54999999999</v>
      </c>
      <c r="G247" s="110">
        <f>IF(F247="","",VLOOKUP(B247,PRESUPUESTO!$A$1:$O$626,12,FALSE))</f>
        <v>443000</v>
      </c>
    </row>
    <row r="248" spans="1:7" x14ac:dyDescent="0.3">
      <c r="A248" s="108">
        <v>204</v>
      </c>
      <c r="B248" s="95" t="s">
        <v>140</v>
      </c>
      <c r="C248" s="72">
        <v>1</v>
      </c>
      <c r="D248" s="72" t="s">
        <v>344</v>
      </c>
      <c r="E248" s="109">
        <v>132022</v>
      </c>
      <c r="F248" s="110">
        <v>130701.78</v>
      </c>
      <c r="G248" s="110">
        <f>IF(F248="","",VLOOKUP(B248,PRESUPUESTO!$A$1:$O$626,12,FALSE))</f>
        <v>216000</v>
      </c>
    </row>
    <row r="249" spans="1:7" x14ac:dyDescent="0.3">
      <c r="A249" s="108">
        <v>205</v>
      </c>
      <c r="B249" s="95" t="s">
        <v>139</v>
      </c>
      <c r="C249" s="72">
        <v>1</v>
      </c>
      <c r="D249" s="72" t="s">
        <v>344</v>
      </c>
      <c r="E249" s="109">
        <v>125846</v>
      </c>
      <c r="F249" s="110">
        <v>124587.54</v>
      </c>
      <c r="G249" s="110">
        <f>IF(F249="","",VLOOKUP(B249,PRESUPUESTO!$A$1:$O$626,12,FALSE))</f>
        <v>266000</v>
      </c>
    </row>
    <row r="250" spans="1:7" x14ac:dyDescent="0.3">
      <c r="A250" s="108">
        <v>206</v>
      </c>
      <c r="B250" s="95" t="s">
        <v>138</v>
      </c>
      <c r="C250" s="72">
        <v>1</v>
      </c>
      <c r="D250" s="72" t="s">
        <v>344</v>
      </c>
      <c r="E250" s="109">
        <v>350135</v>
      </c>
      <c r="F250" s="110">
        <v>346633.65</v>
      </c>
      <c r="G250" s="110">
        <f>IF(F250="","",VLOOKUP(B250,PRESUPUESTO!$A$1:$O$626,12,FALSE))</f>
        <v>428000</v>
      </c>
    </row>
    <row r="251" spans="1:7" x14ac:dyDescent="0.3">
      <c r="A251" s="108">
        <v>207</v>
      </c>
      <c r="B251" s="95" t="s">
        <v>137</v>
      </c>
      <c r="C251" s="72">
        <v>1</v>
      </c>
      <c r="D251" s="72" t="s">
        <v>494</v>
      </c>
      <c r="E251" s="109">
        <v>660647</v>
      </c>
      <c r="F251" s="110">
        <v>654040.53</v>
      </c>
      <c r="G251" s="110">
        <f>IF(F251="","",VLOOKUP(B251,PRESUPUESTO!$A$1:$O$626,12,FALSE))</f>
        <v>1170000</v>
      </c>
    </row>
    <row r="252" spans="1:7" x14ac:dyDescent="0.3">
      <c r="A252" s="108"/>
      <c r="B252" s="76" t="s">
        <v>136</v>
      </c>
      <c r="C252" s="77"/>
      <c r="D252" s="77"/>
      <c r="E252" s="109"/>
      <c r="F252" s="110"/>
      <c r="G252" s="110" t="str">
        <f>IF(F252="","",VLOOKUP(B252,PRESUPUESTO!$A$1:$O$626,12,FALSE))</f>
        <v/>
      </c>
    </row>
    <row r="253" spans="1:7" x14ac:dyDescent="0.3">
      <c r="A253" s="108">
        <v>208</v>
      </c>
      <c r="B253" s="95" t="s">
        <v>134</v>
      </c>
      <c r="C253" s="72">
        <v>1</v>
      </c>
      <c r="D253" s="72" t="s">
        <v>344</v>
      </c>
      <c r="E253" s="109">
        <v>19873</v>
      </c>
      <c r="F253" s="110">
        <v>19674.27</v>
      </c>
      <c r="G253" s="110">
        <f>IF(F253="","",VLOOKUP(B253,PRESUPUESTO!$A$1:$O$626,12,FALSE))</f>
        <v>12000</v>
      </c>
    </row>
    <row r="254" spans="1:7" x14ac:dyDescent="0.3">
      <c r="A254" s="108">
        <v>209</v>
      </c>
      <c r="B254" s="95" t="s">
        <v>132</v>
      </c>
      <c r="C254" s="72">
        <v>1</v>
      </c>
      <c r="D254" s="72" t="s">
        <v>344</v>
      </c>
      <c r="E254" s="109">
        <v>98892</v>
      </c>
      <c r="F254" s="110">
        <v>97903.08</v>
      </c>
      <c r="G254" s="110">
        <f>IF(F254="","",VLOOKUP(B254,PRESUPUESTO!$A$1:$O$626,12,FALSE))</f>
        <v>167500</v>
      </c>
    </row>
    <row r="255" spans="1:7" x14ac:dyDescent="0.3">
      <c r="A255" s="108">
        <v>210</v>
      </c>
      <c r="B255" s="95" t="s">
        <v>131</v>
      </c>
      <c r="C255" s="72">
        <v>1</v>
      </c>
      <c r="D255" s="72" t="s">
        <v>344</v>
      </c>
      <c r="E255" s="109">
        <v>63935</v>
      </c>
      <c r="F255" s="110">
        <v>63295.65</v>
      </c>
      <c r="G255" s="110">
        <f>IF(F255="","",VLOOKUP(B255,PRESUPUESTO!$A$1:$O$626,12,FALSE))</f>
        <v>131000</v>
      </c>
    </row>
    <row r="256" spans="1:7" x14ac:dyDescent="0.3">
      <c r="A256" s="108">
        <v>211</v>
      </c>
      <c r="B256" s="95" t="s">
        <v>130</v>
      </c>
      <c r="C256" s="72">
        <v>1</v>
      </c>
      <c r="D256" s="72" t="s">
        <v>344</v>
      </c>
      <c r="E256" s="109">
        <v>12379</v>
      </c>
      <c r="F256" s="110">
        <v>12255.21</v>
      </c>
      <c r="G256" s="110">
        <f>IF(F256="","",VLOOKUP(B256,PRESUPUESTO!$A$1:$O$626,12,FALSE))</f>
        <v>16000</v>
      </c>
    </row>
    <row r="257" spans="1:7" x14ac:dyDescent="0.3">
      <c r="A257" s="108">
        <v>212</v>
      </c>
      <c r="B257" s="95" t="s">
        <v>129</v>
      </c>
      <c r="C257" s="72">
        <v>1</v>
      </c>
      <c r="D257" s="72" t="s">
        <v>344</v>
      </c>
      <c r="E257" s="109">
        <v>4764</v>
      </c>
      <c r="F257" s="110">
        <v>4716.3599999999997</v>
      </c>
      <c r="G257" s="110">
        <f>IF(F257="","",VLOOKUP(B257,PRESUPUESTO!$A$1:$O$626,12,FALSE))</f>
        <v>11000</v>
      </c>
    </row>
    <row r="258" spans="1:7" x14ac:dyDescent="0.3">
      <c r="A258" s="108">
        <v>213</v>
      </c>
      <c r="B258" s="95" t="s">
        <v>128</v>
      </c>
      <c r="C258" s="72">
        <v>1</v>
      </c>
      <c r="D258" s="72" t="s">
        <v>344</v>
      </c>
      <c r="E258" s="109">
        <v>180097</v>
      </c>
      <c r="F258" s="110">
        <v>178296.03</v>
      </c>
      <c r="G258" s="110">
        <f>IF(F258="","",VLOOKUP(B258,PRESUPUESTO!$A$1:$O$626,12,FALSE))</f>
        <v>220000</v>
      </c>
    </row>
    <row r="259" spans="1:7" x14ac:dyDescent="0.3">
      <c r="A259" s="108">
        <v>214</v>
      </c>
      <c r="B259" s="95" t="s">
        <v>127</v>
      </c>
      <c r="C259" s="72">
        <v>1</v>
      </c>
      <c r="D259" s="72" t="s">
        <v>344</v>
      </c>
      <c r="E259" s="109">
        <v>4666</v>
      </c>
      <c r="F259" s="110">
        <v>4619.34</v>
      </c>
      <c r="G259" s="110">
        <f>IF(F259="","",VLOOKUP(B259,PRESUPUESTO!$A$1:$O$626,12,FALSE))</f>
        <v>93500</v>
      </c>
    </row>
    <row r="260" spans="1:7" x14ac:dyDescent="0.3">
      <c r="A260" s="108">
        <v>215</v>
      </c>
      <c r="B260" s="95" t="s">
        <v>126</v>
      </c>
      <c r="C260" s="72">
        <v>1</v>
      </c>
      <c r="D260" s="72" t="s">
        <v>344</v>
      </c>
      <c r="E260" s="109">
        <v>4792</v>
      </c>
      <c r="F260" s="110">
        <v>4744.08</v>
      </c>
      <c r="G260" s="110">
        <f>IF(F260="","",VLOOKUP(B260,PRESUPUESTO!$A$1:$O$626,12,FALSE))</f>
        <v>102500</v>
      </c>
    </row>
    <row r="261" spans="1:7" x14ac:dyDescent="0.3">
      <c r="A261" s="108">
        <v>216</v>
      </c>
      <c r="B261" s="95" t="s">
        <v>257</v>
      </c>
      <c r="C261" s="72">
        <v>1</v>
      </c>
      <c r="D261" s="72" t="s">
        <v>344</v>
      </c>
      <c r="E261" s="109">
        <v>79081</v>
      </c>
      <c r="F261" s="110">
        <v>78290.19</v>
      </c>
      <c r="G261" s="110">
        <f>IF(F261="","",VLOOKUP(B261,PRESUPUESTO!$A$1:$O$626,12,FALSE))</f>
        <v>126000</v>
      </c>
    </row>
    <row r="262" spans="1:7" x14ac:dyDescent="0.3">
      <c r="A262" s="108">
        <v>217</v>
      </c>
      <c r="B262" s="95" t="s">
        <v>124</v>
      </c>
      <c r="C262" s="72">
        <v>1</v>
      </c>
      <c r="D262" s="72" t="s">
        <v>344</v>
      </c>
      <c r="E262" s="109">
        <v>99564</v>
      </c>
      <c r="F262" s="110">
        <v>98568.36</v>
      </c>
      <c r="G262" s="110">
        <f>IF(F262="","",VLOOKUP(B262,PRESUPUESTO!$A$1:$O$626,12,FALSE))</f>
        <v>120500</v>
      </c>
    </row>
    <row r="263" spans="1:7" x14ac:dyDescent="0.3">
      <c r="A263" s="108">
        <v>218</v>
      </c>
      <c r="B263" s="95" t="s">
        <v>123</v>
      </c>
      <c r="C263" s="72">
        <v>1</v>
      </c>
      <c r="D263" s="72" t="s">
        <v>344</v>
      </c>
      <c r="E263" s="109">
        <v>207526</v>
      </c>
      <c r="F263" s="110">
        <v>205450.74</v>
      </c>
      <c r="G263" s="110">
        <f>IF(F263="","",VLOOKUP(B263,PRESUPUESTO!$A$1:$O$626,12,FALSE))</f>
        <v>580000</v>
      </c>
    </row>
    <row r="264" spans="1:7" x14ac:dyDescent="0.3">
      <c r="A264" s="108">
        <v>219</v>
      </c>
      <c r="B264" s="95" t="s">
        <v>122</v>
      </c>
      <c r="C264" s="72">
        <v>1</v>
      </c>
      <c r="D264" s="72" t="s">
        <v>344</v>
      </c>
      <c r="E264" s="109">
        <v>920819</v>
      </c>
      <c r="F264" s="110">
        <v>911610.81</v>
      </c>
      <c r="G264" s="110">
        <f>IF(F264="","",VLOOKUP(B264,PRESUPUESTO!$A$1:$O$626,12,FALSE))</f>
        <v>199500</v>
      </c>
    </row>
    <row r="265" spans="1:7" x14ac:dyDescent="0.3">
      <c r="A265" s="108">
        <v>220</v>
      </c>
      <c r="B265" s="95" t="s">
        <v>253</v>
      </c>
      <c r="C265" s="72">
        <v>1</v>
      </c>
      <c r="D265" s="72" t="s">
        <v>344</v>
      </c>
      <c r="E265" s="109">
        <v>1350851</v>
      </c>
      <c r="F265" s="110">
        <v>1337342.49</v>
      </c>
      <c r="G265" s="110">
        <f>IF(F265="","",VLOOKUP(B265,PRESUPUESTO!$A$1:$O$626,12,FALSE))</f>
        <v>882500</v>
      </c>
    </row>
    <row r="266" spans="1:7" x14ac:dyDescent="0.3">
      <c r="A266" s="108">
        <v>221</v>
      </c>
      <c r="B266" s="95" t="s">
        <v>252</v>
      </c>
      <c r="C266" s="72">
        <v>1</v>
      </c>
      <c r="D266" s="72" t="s">
        <v>344</v>
      </c>
      <c r="E266" s="109">
        <v>1624524</v>
      </c>
      <c r="F266" s="110">
        <v>1608278.76</v>
      </c>
      <c r="G266" s="110">
        <f>IF(F266="","",VLOOKUP(B266,PRESUPUESTO!$A$1:$O$626,12,FALSE))</f>
        <v>684500</v>
      </c>
    </row>
    <row r="267" spans="1:7" x14ac:dyDescent="0.3">
      <c r="A267" s="108">
        <v>222</v>
      </c>
      <c r="B267" s="95" t="s">
        <v>251</v>
      </c>
      <c r="C267" s="72">
        <v>1</v>
      </c>
      <c r="D267" s="72" t="s">
        <v>344</v>
      </c>
      <c r="E267" s="109">
        <v>1255217</v>
      </c>
      <c r="F267" s="110">
        <v>1242664.83</v>
      </c>
      <c r="G267" s="110">
        <f>IF(F267="","",VLOOKUP(B267,PRESUPUESTO!$A$1:$O$626,12,FALSE))</f>
        <v>777000</v>
      </c>
    </row>
    <row r="268" spans="1:7" x14ac:dyDescent="0.3">
      <c r="A268" s="108">
        <v>223</v>
      </c>
      <c r="B268" s="95" t="s">
        <v>250</v>
      </c>
      <c r="C268" s="72">
        <v>1</v>
      </c>
      <c r="D268" s="72" t="s">
        <v>344</v>
      </c>
      <c r="E268" s="109">
        <v>28264</v>
      </c>
      <c r="F268" s="110">
        <v>27981.360000000001</v>
      </c>
      <c r="G268" s="110">
        <f>IF(F268="","",VLOOKUP(B268,PRESUPUESTO!$A$1:$O$626,12,FALSE))</f>
        <v>34000</v>
      </c>
    </row>
    <row r="269" spans="1:7" x14ac:dyDescent="0.3">
      <c r="A269" s="108">
        <v>224</v>
      </c>
      <c r="B269" s="95" t="s">
        <v>111</v>
      </c>
      <c r="C269" s="72">
        <v>1</v>
      </c>
      <c r="D269" s="72" t="s">
        <v>344</v>
      </c>
      <c r="E269" s="109">
        <v>83412</v>
      </c>
      <c r="F269" s="110">
        <v>82577.88</v>
      </c>
      <c r="G269" s="110">
        <f>IF(F269="","",VLOOKUP(B269,PRESUPUESTO!$A$1:$O$626,12,FALSE))</f>
        <v>48500</v>
      </c>
    </row>
    <row r="270" spans="1:7" x14ac:dyDescent="0.3">
      <c r="A270" s="108">
        <v>225</v>
      </c>
      <c r="B270" s="95" t="s">
        <v>110</v>
      </c>
      <c r="C270" s="72">
        <v>1</v>
      </c>
      <c r="D270" s="72" t="s">
        <v>344</v>
      </c>
      <c r="E270" s="109">
        <v>95643</v>
      </c>
      <c r="F270" s="110">
        <v>94686.57</v>
      </c>
      <c r="G270" s="110">
        <f>IF(F270="","",VLOOKUP(B270,PRESUPUESTO!$A$1:$O$626,12,FALSE))</f>
        <v>72000</v>
      </c>
    </row>
    <row r="271" spans="1:7" x14ac:dyDescent="0.3">
      <c r="A271" s="108">
        <v>226</v>
      </c>
      <c r="B271" s="95" t="s">
        <v>109</v>
      </c>
      <c r="C271" s="72">
        <v>1</v>
      </c>
      <c r="D271" s="72" t="s">
        <v>344</v>
      </c>
      <c r="E271" s="109">
        <v>79686</v>
      </c>
      <c r="F271" s="110">
        <v>78889.14</v>
      </c>
      <c r="G271" s="110" t="str">
        <f>IF(F271="","",VLOOKUP(B271,PRESUPUESTO!$A$1:$O$626,12,FALSE))</f>
        <v/>
      </c>
    </row>
    <row r="272" spans="1:7" x14ac:dyDescent="0.3">
      <c r="A272" s="108">
        <v>227</v>
      </c>
      <c r="B272" s="95" t="s">
        <v>108</v>
      </c>
      <c r="C272" s="72">
        <v>1</v>
      </c>
      <c r="D272" s="72" t="s">
        <v>344</v>
      </c>
      <c r="E272" s="109">
        <v>2992914</v>
      </c>
      <c r="F272" s="110">
        <v>2962984.86</v>
      </c>
      <c r="G272" s="110">
        <f>IF(F272="","",VLOOKUP(B272,PRESUPUESTO!$A$1:$O$626,12,FALSE))</f>
        <v>259000</v>
      </c>
    </row>
    <row r="273" spans="1:7" x14ac:dyDescent="0.3">
      <c r="A273" s="108">
        <v>228</v>
      </c>
      <c r="B273" s="95" t="s">
        <v>107</v>
      </c>
      <c r="C273" s="72">
        <v>1</v>
      </c>
      <c r="D273" s="72" t="s">
        <v>344</v>
      </c>
      <c r="E273" s="109">
        <v>2063886</v>
      </c>
      <c r="F273" s="110">
        <v>2043247.14</v>
      </c>
      <c r="G273" s="110">
        <f>IF(F273="","",VLOOKUP(B273,PRESUPUESTO!$A$1:$O$626,12,FALSE))</f>
        <v>402500</v>
      </c>
    </row>
    <row r="274" spans="1:7" x14ac:dyDescent="0.3">
      <c r="A274" s="108">
        <v>229</v>
      </c>
      <c r="B274" s="95" t="s">
        <v>106</v>
      </c>
      <c r="C274" s="72">
        <v>1</v>
      </c>
      <c r="D274" s="72" t="s">
        <v>344</v>
      </c>
      <c r="E274" s="109">
        <v>183804</v>
      </c>
      <c r="F274" s="110">
        <v>181965.96</v>
      </c>
      <c r="G274" s="110">
        <f>IF(F274="","",VLOOKUP(B274,PRESUPUESTO!$A$1:$O$626,12,FALSE))</f>
        <v>267000</v>
      </c>
    </row>
    <row r="275" spans="1:7" x14ac:dyDescent="0.3">
      <c r="A275" s="108">
        <v>230</v>
      </c>
      <c r="B275" s="95" t="s">
        <v>105</v>
      </c>
      <c r="C275" s="72">
        <v>1</v>
      </c>
      <c r="D275" s="72" t="s">
        <v>344</v>
      </c>
      <c r="E275" s="109">
        <v>65142</v>
      </c>
      <c r="F275" s="110">
        <v>64490.58</v>
      </c>
      <c r="G275" s="110">
        <f>IF(F275="","",VLOOKUP(B275,PRESUPUESTO!$A$1:$O$626,12,FALSE))</f>
        <v>86500</v>
      </c>
    </row>
    <row r="276" spans="1:7" x14ac:dyDescent="0.3">
      <c r="A276" s="108">
        <v>231</v>
      </c>
      <c r="B276" s="95" t="s">
        <v>104</v>
      </c>
      <c r="C276" s="72">
        <v>1</v>
      </c>
      <c r="D276" s="72" t="s">
        <v>344</v>
      </c>
      <c r="E276" s="109">
        <v>808243</v>
      </c>
      <c r="F276" s="110">
        <v>800160.57</v>
      </c>
      <c r="G276" s="110">
        <f>IF(F276="","",VLOOKUP(B276,PRESUPUESTO!$A$1:$O$626,12,FALSE))</f>
        <v>106000</v>
      </c>
    </row>
    <row r="277" spans="1:7" x14ac:dyDescent="0.3">
      <c r="A277" s="108">
        <v>232</v>
      </c>
      <c r="B277" s="95" t="s">
        <v>103</v>
      </c>
      <c r="C277" s="72">
        <v>1</v>
      </c>
      <c r="D277" s="72" t="s">
        <v>344</v>
      </c>
      <c r="E277" s="109">
        <v>998752</v>
      </c>
      <c r="F277" s="110">
        <v>988764.48</v>
      </c>
      <c r="G277" s="110">
        <f>IF(F277="","",VLOOKUP(B277,PRESUPUESTO!$A$1:$O$626,12,FALSE))</f>
        <v>104000</v>
      </c>
    </row>
    <row r="278" spans="1:7" x14ac:dyDescent="0.3">
      <c r="A278" s="108">
        <v>233</v>
      </c>
      <c r="B278" s="95" t="s">
        <v>102</v>
      </c>
      <c r="C278" s="72">
        <v>1</v>
      </c>
      <c r="D278" s="72" t="s">
        <v>344</v>
      </c>
      <c r="E278" s="109">
        <v>1787440</v>
      </c>
      <c r="F278" s="110">
        <v>1769565.6</v>
      </c>
      <c r="G278" s="110">
        <f>IF(F278="","",VLOOKUP(B278,PRESUPUESTO!$A$1:$O$626,12,FALSE))</f>
        <v>1972500</v>
      </c>
    </row>
    <row r="279" spans="1:7" x14ac:dyDescent="0.3">
      <c r="A279" s="108"/>
      <c r="B279" s="76" t="s">
        <v>99</v>
      </c>
      <c r="C279" s="77"/>
      <c r="D279" s="77"/>
      <c r="E279" s="109"/>
      <c r="F279" s="110"/>
      <c r="G279" s="110" t="str">
        <f>IF(F279="","",VLOOKUP(B279,PRESUPUESTO!$A$1:$O$626,12,FALSE))</f>
        <v/>
      </c>
    </row>
    <row r="280" spans="1:7" x14ac:dyDescent="0.3">
      <c r="A280" s="108">
        <v>234</v>
      </c>
      <c r="B280" s="95" t="s">
        <v>245</v>
      </c>
      <c r="C280" s="72">
        <v>1</v>
      </c>
      <c r="D280" s="72" t="s">
        <v>344</v>
      </c>
      <c r="E280" s="109">
        <v>4744791</v>
      </c>
      <c r="F280" s="110">
        <v>4697343.09</v>
      </c>
      <c r="G280" s="110">
        <f>IF(F280="","",VLOOKUP(B280,PRESUPUESTO!$A$1:$O$626,12,FALSE))</f>
        <v>6544500</v>
      </c>
    </row>
    <row r="281" spans="1:7" x14ac:dyDescent="0.3">
      <c r="A281" s="108">
        <v>235</v>
      </c>
      <c r="B281" s="95" t="s">
        <v>97</v>
      </c>
      <c r="C281" s="72">
        <v>1</v>
      </c>
      <c r="D281" s="72" t="s">
        <v>344</v>
      </c>
      <c r="E281" s="109">
        <v>4483560</v>
      </c>
      <c r="F281" s="110">
        <v>4438724.4000000004</v>
      </c>
      <c r="G281" s="110">
        <f>IF(F281="","",VLOOKUP(B281,PRESUPUESTO!$A$1:$O$626,12,FALSE))</f>
        <v>6524000</v>
      </c>
    </row>
    <row r="282" spans="1:7" x14ac:dyDescent="0.3">
      <c r="A282" s="108">
        <v>236</v>
      </c>
      <c r="B282" s="95" t="s">
        <v>95</v>
      </c>
      <c r="C282" s="72">
        <v>1</v>
      </c>
      <c r="D282" s="72" t="s">
        <v>344</v>
      </c>
      <c r="E282" s="109">
        <v>12489</v>
      </c>
      <c r="F282" s="110">
        <v>12364.11</v>
      </c>
      <c r="G282" s="110">
        <f>IF(F282="","",VLOOKUP(B282,PRESUPUESTO!$A$1:$O$626,12,FALSE))</f>
        <v>15000</v>
      </c>
    </row>
    <row r="283" spans="1:7" x14ac:dyDescent="0.3">
      <c r="A283" s="108">
        <v>237</v>
      </c>
      <c r="B283" s="95" t="s">
        <v>244</v>
      </c>
      <c r="C283" s="72">
        <v>1</v>
      </c>
      <c r="D283" s="72" t="s">
        <v>344</v>
      </c>
      <c r="E283" s="109">
        <v>62557</v>
      </c>
      <c r="F283" s="110">
        <v>61931.43</v>
      </c>
      <c r="G283" s="110">
        <f>IF(F283="","",VLOOKUP(B283,PRESUPUESTO!$A$1:$O$626,12,FALSE))</f>
        <v>220000</v>
      </c>
    </row>
    <row r="284" spans="1:7" x14ac:dyDescent="0.3">
      <c r="A284" s="108">
        <v>238</v>
      </c>
      <c r="B284" s="95" t="s">
        <v>93</v>
      </c>
      <c r="C284" s="72">
        <v>1</v>
      </c>
      <c r="D284" s="72" t="s">
        <v>344</v>
      </c>
      <c r="E284" s="109">
        <v>46827</v>
      </c>
      <c r="F284" s="110">
        <v>46358.73</v>
      </c>
      <c r="G284" s="110">
        <f>IF(F284="","",VLOOKUP(B284,PRESUPUESTO!$A$1:$O$626,12,FALSE))</f>
        <v>235000</v>
      </c>
    </row>
    <row r="285" spans="1:7" x14ac:dyDescent="0.3">
      <c r="A285" s="108"/>
      <c r="B285" s="76" t="s">
        <v>92</v>
      </c>
      <c r="C285" s="77"/>
      <c r="D285" s="77"/>
      <c r="E285" s="109"/>
      <c r="F285" s="110"/>
      <c r="G285" s="110" t="str">
        <f>IF(F285="","",VLOOKUP(B285,PRESUPUESTO!$A$1:$O$626,12,FALSE))</f>
        <v/>
      </c>
    </row>
    <row r="286" spans="1:7" x14ac:dyDescent="0.3">
      <c r="A286" s="108">
        <v>239</v>
      </c>
      <c r="B286" s="95" t="s">
        <v>91</v>
      </c>
      <c r="C286" s="72">
        <v>1</v>
      </c>
      <c r="D286" s="72" t="s">
        <v>344</v>
      </c>
      <c r="E286" s="109">
        <v>2323440</v>
      </c>
      <c r="F286" s="110">
        <v>2300205.6</v>
      </c>
      <c r="G286" s="110">
        <f>IF(F286="","",VLOOKUP(B286,PRESUPUESTO!$A$1:$O$626,12,FALSE))</f>
        <v>598000</v>
      </c>
    </row>
    <row r="287" spans="1:7" x14ac:dyDescent="0.3">
      <c r="A287" s="108">
        <v>240</v>
      </c>
      <c r="B287" s="95" t="s">
        <v>90</v>
      </c>
      <c r="C287" s="72">
        <v>1</v>
      </c>
      <c r="D287" s="72" t="s">
        <v>344</v>
      </c>
      <c r="E287" s="109">
        <v>1422376</v>
      </c>
      <c r="F287" s="110">
        <v>1408152.24</v>
      </c>
      <c r="G287" s="110">
        <f>IF(F287="","",VLOOKUP(B287,PRESUPUESTO!$A$1:$O$626,12,FALSE))</f>
        <v>1954500</v>
      </c>
    </row>
    <row r="288" spans="1:7" x14ac:dyDescent="0.3">
      <c r="A288" s="108">
        <v>241</v>
      </c>
      <c r="B288" s="95" t="s">
        <v>89</v>
      </c>
      <c r="C288" s="72">
        <v>1</v>
      </c>
      <c r="D288" s="72" t="s">
        <v>344</v>
      </c>
      <c r="E288" s="109">
        <v>78346</v>
      </c>
      <c r="F288" s="110">
        <v>77562.539999999994</v>
      </c>
      <c r="G288" s="110">
        <f>IF(F288="","",VLOOKUP(B288,PRESUPUESTO!$A$1:$O$626,12,FALSE))</f>
        <v>70000</v>
      </c>
    </row>
    <row r="289" spans="1:7" x14ac:dyDescent="0.3">
      <c r="A289" s="108"/>
      <c r="B289" s="76" t="s">
        <v>88</v>
      </c>
      <c r="C289" s="77"/>
      <c r="D289" s="77"/>
      <c r="E289" s="109"/>
      <c r="F289" s="110"/>
      <c r="G289" s="110" t="str">
        <f>IF(F289="","",VLOOKUP(B289,PRESUPUESTO!$A$1:$O$626,12,FALSE))</f>
        <v/>
      </c>
    </row>
    <row r="290" spans="1:7" x14ac:dyDescent="0.3">
      <c r="A290" s="108">
        <v>242</v>
      </c>
      <c r="B290" s="95" t="s">
        <v>456</v>
      </c>
      <c r="C290" s="72">
        <v>1</v>
      </c>
      <c r="D290" s="72" t="s">
        <v>344</v>
      </c>
      <c r="E290" s="109">
        <v>62217</v>
      </c>
      <c r="F290" s="110">
        <v>61594.83</v>
      </c>
      <c r="G290" s="110" t="e">
        <f>IF(F290="","",VLOOKUP(B290,PRESUPUESTO!$A$1:$O$626,12,FALSE))</f>
        <v>#N/A</v>
      </c>
    </row>
    <row r="291" spans="1:7" x14ac:dyDescent="0.3">
      <c r="A291" s="108">
        <v>243</v>
      </c>
      <c r="B291" s="95" t="s">
        <v>80</v>
      </c>
      <c r="C291" s="72">
        <v>1</v>
      </c>
      <c r="D291" s="72" t="s">
        <v>344</v>
      </c>
      <c r="E291" s="109">
        <v>138903</v>
      </c>
      <c r="F291" s="110">
        <v>137513.97</v>
      </c>
      <c r="G291" s="110">
        <f>IF(F291="","",VLOOKUP(B291,PRESUPUESTO!$A$1:$O$626,12,FALSE))</f>
        <v>523000</v>
      </c>
    </row>
    <row r="292" spans="1:7" x14ac:dyDescent="0.3">
      <c r="A292" s="108">
        <v>244</v>
      </c>
      <c r="B292" s="95" t="s">
        <v>79</v>
      </c>
      <c r="C292" s="72">
        <v>1</v>
      </c>
      <c r="D292" s="72" t="s">
        <v>344</v>
      </c>
      <c r="E292" s="109">
        <v>262008</v>
      </c>
      <c r="F292" s="110">
        <v>259387.92</v>
      </c>
      <c r="G292" s="110">
        <f>IF(F292="","",VLOOKUP(B292,PRESUPUESTO!$A$1:$O$626,12,FALSE))</f>
        <v>345000</v>
      </c>
    </row>
    <row r="293" spans="1:7" x14ac:dyDescent="0.3">
      <c r="A293" s="108">
        <v>245</v>
      </c>
      <c r="B293" s="95" t="s">
        <v>78</v>
      </c>
      <c r="C293" s="72">
        <v>1</v>
      </c>
      <c r="D293" s="72" t="s">
        <v>344</v>
      </c>
      <c r="E293" s="109">
        <v>1572937</v>
      </c>
      <c r="F293" s="110">
        <v>1557207.63</v>
      </c>
      <c r="G293" s="110">
        <f>IF(F293="","",VLOOKUP(B293,PRESUPUESTO!$A$1:$O$626,12,FALSE))</f>
        <v>500500</v>
      </c>
    </row>
    <row r="294" spans="1:7" x14ac:dyDescent="0.3">
      <c r="A294" s="108">
        <v>246</v>
      </c>
      <c r="B294" s="95" t="s">
        <v>77</v>
      </c>
      <c r="C294" s="72">
        <v>1</v>
      </c>
      <c r="D294" s="72" t="s">
        <v>344</v>
      </c>
      <c r="E294" s="109">
        <v>483043</v>
      </c>
      <c r="F294" s="110">
        <v>478212.57</v>
      </c>
      <c r="G294" s="110">
        <f>IF(F294="","",VLOOKUP(B294,PRESUPUESTO!$A$1:$O$626,12,FALSE))</f>
        <v>398000</v>
      </c>
    </row>
    <row r="295" spans="1:7" x14ac:dyDescent="0.3">
      <c r="A295" s="108">
        <v>247</v>
      </c>
      <c r="B295" s="95" t="s">
        <v>76</v>
      </c>
      <c r="C295" s="72">
        <v>1</v>
      </c>
      <c r="D295" s="72" t="s">
        <v>344</v>
      </c>
      <c r="E295" s="109">
        <v>339244</v>
      </c>
      <c r="F295" s="110">
        <v>335851.56</v>
      </c>
      <c r="G295" s="110">
        <f>IF(F295="","",VLOOKUP(B295,PRESUPUESTO!$A$1:$O$626,12,FALSE))</f>
        <v>220000</v>
      </c>
    </row>
    <row r="296" spans="1:7" x14ac:dyDescent="0.3">
      <c r="A296" s="108">
        <v>248</v>
      </c>
      <c r="B296" s="95" t="s">
        <v>495</v>
      </c>
      <c r="C296" s="72">
        <v>1</v>
      </c>
      <c r="D296" s="72" t="s">
        <v>465</v>
      </c>
      <c r="E296" s="109">
        <v>7787</v>
      </c>
      <c r="F296" s="110">
        <v>7709.13</v>
      </c>
      <c r="G296" s="110" t="e">
        <f>IF(F296="","",VLOOKUP(B296,PRESUPUESTO!$A$1:$O$626,12,FALSE))</f>
        <v>#N/A</v>
      </c>
    </row>
    <row r="297" spans="1:7" x14ac:dyDescent="0.3">
      <c r="A297" s="108">
        <v>249</v>
      </c>
      <c r="B297" s="95" t="s">
        <v>235</v>
      </c>
      <c r="C297" s="72">
        <v>1</v>
      </c>
      <c r="D297" s="72" t="s">
        <v>344</v>
      </c>
      <c r="E297" s="109">
        <v>2238858</v>
      </c>
      <c r="F297" s="110">
        <v>2216469.42</v>
      </c>
      <c r="G297" s="110">
        <f>IF(F297="","",VLOOKUP(B297,PRESUPUESTO!$A$1:$O$626,12,FALSE))</f>
        <v>763000</v>
      </c>
    </row>
    <row r="298" spans="1:7" x14ac:dyDescent="0.3">
      <c r="A298" s="108">
        <v>250</v>
      </c>
      <c r="B298" s="95" t="s">
        <v>73</v>
      </c>
      <c r="C298" s="72">
        <v>1</v>
      </c>
      <c r="D298" s="72" t="s">
        <v>344</v>
      </c>
      <c r="E298" s="109">
        <v>1068810</v>
      </c>
      <c r="F298" s="110">
        <v>1058121.8999999999</v>
      </c>
      <c r="G298" s="110">
        <f>IF(F298="","",VLOOKUP(B298,PRESUPUESTO!$A$1:$O$626,12,FALSE))</f>
        <v>2425000</v>
      </c>
    </row>
    <row r="299" spans="1:7" x14ac:dyDescent="0.3">
      <c r="A299" s="108">
        <v>251</v>
      </c>
      <c r="B299" s="95" t="s">
        <v>6</v>
      </c>
      <c r="C299" s="72">
        <v>1</v>
      </c>
      <c r="D299" s="72" t="s">
        <v>344</v>
      </c>
      <c r="E299" s="109">
        <v>1326168</v>
      </c>
      <c r="F299" s="110">
        <v>1312906.32</v>
      </c>
      <c r="G299" s="110">
        <f>IF(F299="","",VLOOKUP(B299,PRESUPUESTO!$A$1:$O$626,12,FALSE))</f>
        <v>1893500</v>
      </c>
    </row>
    <row r="300" spans="1:7" x14ac:dyDescent="0.3">
      <c r="A300" s="108">
        <v>252</v>
      </c>
      <c r="B300" s="95" t="s">
        <v>234</v>
      </c>
      <c r="C300" s="72">
        <v>1</v>
      </c>
      <c r="D300" s="72" t="s">
        <v>344</v>
      </c>
      <c r="E300" s="109">
        <v>919092</v>
      </c>
      <c r="F300" s="110">
        <v>909901.08</v>
      </c>
      <c r="G300" s="110">
        <f>IF(F300="","",VLOOKUP(B300,PRESUPUESTO!$A$1:$O$626,12,FALSE))</f>
        <v>662500</v>
      </c>
    </row>
    <row r="301" spans="1:7" x14ac:dyDescent="0.3">
      <c r="A301" s="108">
        <v>253</v>
      </c>
      <c r="B301" s="95" t="s">
        <v>233</v>
      </c>
      <c r="C301" s="72">
        <v>1</v>
      </c>
      <c r="D301" s="72" t="s">
        <v>344</v>
      </c>
      <c r="E301" s="109">
        <v>283315</v>
      </c>
      <c r="F301" s="110">
        <v>280481.84999999998</v>
      </c>
      <c r="G301" s="110">
        <f>IF(F301="","",VLOOKUP(B301,PRESUPUESTO!$A$1:$O$626,12,FALSE))</f>
        <v>527000</v>
      </c>
    </row>
    <row r="302" spans="1:7" x14ac:dyDescent="0.3">
      <c r="A302" s="108">
        <v>254</v>
      </c>
      <c r="B302" s="95" t="s">
        <v>232</v>
      </c>
      <c r="C302" s="72">
        <v>1</v>
      </c>
      <c r="D302" s="72" t="s">
        <v>344</v>
      </c>
      <c r="E302" s="109">
        <v>371687</v>
      </c>
      <c r="F302" s="110">
        <v>367970.13</v>
      </c>
      <c r="G302" s="110">
        <f>IF(F302="","",VLOOKUP(B302,PRESUPUESTO!$A$1:$O$626,12,FALSE))</f>
        <v>497000</v>
      </c>
    </row>
    <row r="303" spans="1:7" x14ac:dyDescent="0.3">
      <c r="A303" s="108">
        <v>255</v>
      </c>
      <c r="B303" s="95" t="s">
        <v>68</v>
      </c>
      <c r="C303" s="72">
        <v>1</v>
      </c>
      <c r="D303" s="72" t="s">
        <v>344</v>
      </c>
      <c r="E303" s="109">
        <v>435251</v>
      </c>
      <c r="F303" s="110">
        <v>430898.49</v>
      </c>
      <c r="G303" s="110">
        <f>IF(F303="","",VLOOKUP(B303,PRESUPUESTO!$A$1:$O$626,12,FALSE))</f>
        <v>416500</v>
      </c>
    </row>
    <row r="304" spans="1:7" x14ac:dyDescent="0.3">
      <c r="A304" s="108"/>
      <c r="B304" s="76" t="s">
        <v>67</v>
      </c>
      <c r="C304" s="77"/>
      <c r="D304" s="77"/>
      <c r="E304" s="109"/>
      <c r="F304" s="110"/>
      <c r="G304" s="110" t="str">
        <f>IF(F304="","",VLOOKUP(B304,PRESUPUESTO!$A$1:$O$626,12,FALSE))</f>
        <v/>
      </c>
    </row>
    <row r="305" spans="1:7" x14ac:dyDescent="0.3">
      <c r="A305" s="108">
        <v>256</v>
      </c>
      <c r="B305" s="95" t="s">
        <v>476</v>
      </c>
      <c r="C305" s="72">
        <v>1</v>
      </c>
      <c r="D305" s="72" t="s">
        <v>344</v>
      </c>
      <c r="E305" s="109">
        <v>42901</v>
      </c>
      <c r="F305" s="110">
        <v>42471.99</v>
      </c>
      <c r="G305" s="110" t="e">
        <f>IF(F305="","",VLOOKUP(B305,PRESUPUESTO!$A$1:$O$626,12,FALSE))</f>
        <v>#N/A</v>
      </c>
    </row>
    <row r="306" spans="1:7" x14ac:dyDescent="0.3">
      <c r="A306" s="108">
        <v>257</v>
      </c>
      <c r="B306" s="95" t="s">
        <v>62</v>
      </c>
      <c r="C306" s="72">
        <v>1</v>
      </c>
      <c r="D306" s="72" t="s">
        <v>344</v>
      </c>
      <c r="E306" s="109">
        <v>73307</v>
      </c>
      <c r="F306" s="110">
        <v>72573.929999999993</v>
      </c>
      <c r="G306" s="110">
        <f>IF(F306="","",VLOOKUP(B306,PRESUPUESTO!$A$1:$O$626,12,FALSE))</f>
        <v>88500</v>
      </c>
    </row>
    <row r="307" spans="1:7" x14ac:dyDescent="0.3">
      <c r="A307" s="108">
        <v>258</v>
      </c>
      <c r="B307" s="95" t="s">
        <v>61</v>
      </c>
      <c r="C307" s="72">
        <v>1</v>
      </c>
      <c r="D307" s="72" t="s">
        <v>344</v>
      </c>
      <c r="E307" s="109">
        <v>69500</v>
      </c>
      <c r="F307" s="110">
        <v>68805</v>
      </c>
      <c r="G307" s="110">
        <f>IF(F307="","",VLOOKUP(B307,PRESUPUESTO!$A$1:$O$626,12,FALSE))</f>
        <v>64500</v>
      </c>
    </row>
    <row r="308" spans="1:7" x14ac:dyDescent="0.3">
      <c r="A308" s="108">
        <v>259</v>
      </c>
      <c r="B308" s="95" t="s">
        <v>60</v>
      </c>
      <c r="C308" s="72">
        <v>1</v>
      </c>
      <c r="D308" s="72" t="s">
        <v>344</v>
      </c>
      <c r="E308" s="109">
        <v>64198</v>
      </c>
      <c r="F308" s="110">
        <v>63556.02</v>
      </c>
      <c r="G308" s="110">
        <f>IF(F308="","",VLOOKUP(B308,PRESUPUESTO!$A$1:$O$626,12,FALSE))</f>
        <v>162000</v>
      </c>
    </row>
    <row r="309" spans="1:7" x14ac:dyDescent="0.3">
      <c r="A309" s="108">
        <v>260</v>
      </c>
      <c r="B309" s="95" t="s">
        <v>59</v>
      </c>
      <c r="C309" s="72">
        <v>1</v>
      </c>
      <c r="D309" s="72" t="s">
        <v>475</v>
      </c>
      <c r="E309" s="109">
        <v>83896</v>
      </c>
      <c r="F309" s="110">
        <v>83057.039999999994</v>
      </c>
      <c r="G309" s="110">
        <f>IF(F309="","",VLOOKUP(B309,PRESUPUESTO!$A$1:$O$626,12,FALSE))</f>
        <v>87500</v>
      </c>
    </row>
    <row r="310" spans="1:7" x14ac:dyDescent="0.3">
      <c r="A310" s="108">
        <v>261</v>
      </c>
      <c r="B310" s="95" t="s">
        <v>229</v>
      </c>
      <c r="C310" s="72">
        <v>1</v>
      </c>
      <c r="D310" s="72" t="s">
        <v>344</v>
      </c>
      <c r="E310" s="109">
        <v>5828</v>
      </c>
      <c r="F310" s="110">
        <v>5769.72</v>
      </c>
      <c r="G310" s="110">
        <f>IF(F310="","",VLOOKUP(B310,PRESUPUESTO!$A$1:$O$626,12,FALSE))</f>
        <v>26000</v>
      </c>
    </row>
    <row r="311" spans="1:7" x14ac:dyDescent="0.3">
      <c r="A311" s="108">
        <v>262</v>
      </c>
      <c r="B311" s="95" t="s">
        <v>57</v>
      </c>
      <c r="C311" s="72">
        <v>1</v>
      </c>
      <c r="D311" s="72" t="s">
        <v>344</v>
      </c>
      <c r="E311" s="109">
        <v>5529</v>
      </c>
      <c r="F311" s="110">
        <v>5473.71</v>
      </c>
      <c r="G311" s="110">
        <f>IF(F311="","",VLOOKUP(B311,PRESUPUESTO!$A$1:$O$626,12,FALSE))</f>
        <v>15500</v>
      </c>
    </row>
    <row r="312" spans="1:7" x14ac:dyDescent="0.3">
      <c r="A312" s="108">
        <v>263</v>
      </c>
      <c r="B312" s="95" t="s">
        <v>56</v>
      </c>
      <c r="C312" s="72">
        <v>1</v>
      </c>
      <c r="D312" s="72" t="s">
        <v>344</v>
      </c>
      <c r="E312" s="109">
        <v>11187</v>
      </c>
      <c r="F312" s="110">
        <v>11075.13</v>
      </c>
      <c r="G312" s="110">
        <f>IF(F312="","",VLOOKUP(B312,PRESUPUESTO!$A$1:$O$626,12,FALSE))</f>
        <v>16000</v>
      </c>
    </row>
    <row r="313" spans="1:7" x14ac:dyDescent="0.3">
      <c r="A313" s="108">
        <v>264</v>
      </c>
      <c r="B313" s="95" t="s">
        <v>228</v>
      </c>
      <c r="C313" s="72">
        <v>1</v>
      </c>
      <c r="D313" s="72" t="s">
        <v>344</v>
      </c>
      <c r="E313" s="109">
        <v>67403</v>
      </c>
      <c r="F313" s="110">
        <v>66728.97</v>
      </c>
      <c r="G313" s="110">
        <f>IF(F313="","",VLOOKUP(B313,PRESUPUESTO!$A$1:$O$626,12,FALSE))</f>
        <v>25500</v>
      </c>
    </row>
    <row r="314" spans="1:7" x14ac:dyDescent="0.3">
      <c r="A314" s="108">
        <v>265</v>
      </c>
      <c r="B314" s="95" t="s">
        <v>54</v>
      </c>
      <c r="C314" s="72">
        <v>1</v>
      </c>
      <c r="D314" s="72"/>
      <c r="E314" s="109">
        <v>316527</v>
      </c>
      <c r="F314" s="110">
        <v>313361.73</v>
      </c>
      <c r="G314" s="110">
        <f>IF(F314="","",VLOOKUP(B314,PRESUPUESTO!$A$1:$O$626,12,FALSE))</f>
        <v>35000</v>
      </c>
    </row>
    <row r="315" spans="1:7" x14ac:dyDescent="0.3">
      <c r="A315" s="108">
        <v>266</v>
      </c>
      <c r="B315" s="95" t="s">
        <v>227</v>
      </c>
      <c r="C315" s="72">
        <v>1</v>
      </c>
      <c r="D315" s="72" t="s">
        <v>344</v>
      </c>
      <c r="E315" s="109">
        <v>16256</v>
      </c>
      <c r="F315" s="110">
        <v>16093.44</v>
      </c>
      <c r="G315" s="110">
        <f>IF(F315="","",VLOOKUP(B315,PRESUPUESTO!$A$1:$O$626,12,FALSE))</f>
        <v>15500</v>
      </c>
    </row>
    <row r="316" spans="1:7" x14ac:dyDescent="0.3">
      <c r="A316" s="108">
        <v>267</v>
      </c>
      <c r="B316" s="95" t="s">
        <v>52</v>
      </c>
      <c r="C316" s="72">
        <v>1</v>
      </c>
      <c r="D316" s="72" t="s">
        <v>344</v>
      </c>
      <c r="E316" s="109">
        <v>14819</v>
      </c>
      <c r="F316" s="110">
        <v>14670.81</v>
      </c>
      <c r="G316" s="110">
        <f>IF(F316="","",VLOOKUP(B316,PRESUPUESTO!$A$1:$O$626,12,FALSE))</f>
        <v>26500</v>
      </c>
    </row>
    <row r="317" spans="1:7" x14ac:dyDescent="0.3">
      <c r="A317" s="108"/>
      <c r="B317" s="76" t="s">
        <v>51</v>
      </c>
      <c r="C317" s="77"/>
      <c r="D317" s="77"/>
      <c r="E317" s="109"/>
      <c r="F317" s="110"/>
      <c r="G317" s="110" t="str">
        <f>IF(F317="","",VLOOKUP(B317,PRESUPUESTO!$A$1:$O$626,12,FALSE))</f>
        <v/>
      </c>
    </row>
    <row r="318" spans="1:7" x14ac:dyDescent="0.3">
      <c r="A318" s="108">
        <v>268</v>
      </c>
      <c r="B318" s="95" t="s">
        <v>50</v>
      </c>
      <c r="C318" s="72">
        <v>1</v>
      </c>
      <c r="D318" s="72" t="s">
        <v>344</v>
      </c>
      <c r="E318" s="109">
        <v>121986</v>
      </c>
      <c r="F318" s="110">
        <v>120766.14</v>
      </c>
      <c r="G318" s="110">
        <f>IF(F318="","",VLOOKUP(B318,PRESUPUESTO!$A$1:$O$626,12,FALSE))</f>
        <v>695000</v>
      </c>
    </row>
    <row r="319" spans="1:7" x14ac:dyDescent="0.3">
      <c r="A319" s="108">
        <v>269</v>
      </c>
      <c r="B319" s="95" t="s">
        <v>9</v>
      </c>
      <c r="C319" s="72">
        <v>1</v>
      </c>
      <c r="D319" s="72" t="s">
        <v>344</v>
      </c>
      <c r="E319" s="109">
        <v>483220</v>
      </c>
      <c r="F319" s="110">
        <v>478387.8</v>
      </c>
      <c r="G319" s="110">
        <f>IF(F319="","",VLOOKUP(B319,PRESUPUESTO!$A$1:$O$626,12,FALSE))</f>
        <v>1857000</v>
      </c>
    </row>
    <row r="320" spans="1:7" x14ac:dyDescent="0.3">
      <c r="A320" s="108"/>
      <c r="B320" s="76" t="s">
        <v>24</v>
      </c>
      <c r="C320" s="77"/>
      <c r="D320" s="77"/>
      <c r="E320" s="109"/>
      <c r="F320" s="110"/>
      <c r="G320" s="110" t="str">
        <f>IF(F320="","",VLOOKUP(B320,PRESUPUESTO!$A$1:$O$626,12,FALSE))</f>
        <v/>
      </c>
    </row>
    <row r="321" spans="1:7" x14ac:dyDescent="0.3">
      <c r="A321" s="108">
        <v>270</v>
      </c>
      <c r="B321" s="95" t="s">
        <v>23</v>
      </c>
      <c r="C321" s="72">
        <v>1</v>
      </c>
      <c r="D321" s="72" t="s">
        <v>344</v>
      </c>
      <c r="E321" s="109">
        <v>354284</v>
      </c>
      <c r="F321" s="110">
        <v>350741.16</v>
      </c>
      <c r="G321" s="110">
        <f>IF(F321="","",VLOOKUP(B321,PRESUPUESTO!$A$1:$O$626,12,FALSE))</f>
        <v>372500</v>
      </c>
    </row>
    <row r="322" spans="1:7" x14ac:dyDescent="0.3">
      <c r="A322" s="108">
        <v>271</v>
      </c>
      <c r="B322" s="95" t="s">
        <v>22</v>
      </c>
      <c r="C322" s="72">
        <v>1</v>
      </c>
      <c r="D322" s="72" t="s">
        <v>344</v>
      </c>
      <c r="E322" s="109">
        <v>368546</v>
      </c>
      <c r="F322" s="110">
        <v>364860.54</v>
      </c>
      <c r="G322" s="110">
        <f>IF(F322="","",VLOOKUP(B322,PRESUPUESTO!$A$1:$O$626,12,FALSE))</f>
        <v>371000</v>
      </c>
    </row>
    <row r="323" spans="1:7" ht="16.5" customHeight="1" x14ac:dyDescent="0.3">
      <c r="A323" s="108"/>
      <c r="B323" s="96" t="s">
        <v>496</v>
      </c>
      <c r="C323" s="84"/>
      <c r="D323" s="84"/>
      <c r="E323" s="111"/>
      <c r="F323" s="110"/>
      <c r="G323" s="110" t="str">
        <f>IF(F323="","",VLOOKUP(B323,PRESUPUESTO!$A$1:$O$626,12,FALSE))</f>
        <v/>
      </c>
    </row>
    <row r="324" spans="1:7" x14ac:dyDescent="0.3">
      <c r="A324" s="108"/>
      <c r="B324" s="76" t="s">
        <v>342</v>
      </c>
      <c r="C324" s="77"/>
      <c r="D324" s="77"/>
      <c r="E324" s="109"/>
      <c r="F324" s="110"/>
      <c r="G324" s="110" t="str">
        <f>IF(F324="","",VLOOKUP(B324,PRESUPUESTO!$A$1:$O$626,12,FALSE))</f>
        <v/>
      </c>
    </row>
    <row r="325" spans="1:7" x14ac:dyDescent="0.3">
      <c r="A325" s="108"/>
      <c r="B325" s="76" t="s">
        <v>343</v>
      </c>
      <c r="C325" s="77"/>
      <c r="D325" s="77"/>
      <c r="E325" s="109"/>
      <c r="F325" s="110"/>
      <c r="G325" s="110" t="str">
        <f>IF(F325="","",VLOOKUP(B325,PRESUPUESTO!$A$1:$O$626,12,FALSE))</f>
        <v/>
      </c>
    </row>
    <row r="326" spans="1:7" x14ac:dyDescent="0.3">
      <c r="A326" s="108">
        <v>272</v>
      </c>
      <c r="B326" s="95" t="s">
        <v>220</v>
      </c>
      <c r="C326" s="72">
        <v>1</v>
      </c>
      <c r="D326" s="72" t="s">
        <v>344</v>
      </c>
      <c r="E326" s="109">
        <v>2188749</v>
      </c>
      <c r="F326" s="110">
        <v>2166861.5099999998</v>
      </c>
      <c r="G326" s="110">
        <f>IF(F326="","",VLOOKUP(B326,PRESUPUESTO!$A$1:$O$626,12,FALSE))</f>
        <v>4805500</v>
      </c>
    </row>
    <row r="327" spans="1:7" x14ac:dyDescent="0.3">
      <c r="A327" s="108">
        <v>273</v>
      </c>
      <c r="B327" s="95" t="s">
        <v>206</v>
      </c>
      <c r="C327" s="72">
        <v>1</v>
      </c>
      <c r="D327" s="72" t="s">
        <v>344</v>
      </c>
      <c r="E327" s="109">
        <v>191231</v>
      </c>
      <c r="F327" s="110">
        <v>189318.69</v>
      </c>
      <c r="G327" s="110">
        <f>IF(F327="","",VLOOKUP(B327,PRESUPUESTO!$A$1:$O$626,12,FALSE))</f>
        <v>287000</v>
      </c>
    </row>
    <row r="328" spans="1:7" x14ac:dyDescent="0.3">
      <c r="A328" s="108">
        <v>274</v>
      </c>
      <c r="B328" s="95" t="s">
        <v>497</v>
      </c>
      <c r="C328" s="72">
        <v>1</v>
      </c>
      <c r="D328" s="72" t="s">
        <v>344</v>
      </c>
      <c r="E328" s="109">
        <v>181196</v>
      </c>
      <c r="F328" s="110">
        <v>179384.04</v>
      </c>
      <c r="G328" s="110" t="e">
        <f>IF(F328="","",VLOOKUP(B328,PRESUPUESTO!$A$1:$O$626,12,FALSE))</f>
        <v>#N/A</v>
      </c>
    </row>
    <row r="329" spans="1:7" x14ac:dyDescent="0.3">
      <c r="A329" s="108"/>
      <c r="B329" s="76" t="s">
        <v>348</v>
      </c>
      <c r="C329" s="77"/>
      <c r="D329" s="77"/>
      <c r="E329" s="109"/>
      <c r="F329" s="110"/>
      <c r="G329" s="110" t="str">
        <f>IF(F329="","",VLOOKUP(B329,PRESUPUESTO!$A$1:$O$626,12,FALSE))</f>
        <v/>
      </c>
    </row>
    <row r="330" spans="1:7" x14ac:dyDescent="0.3">
      <c r="A330" s="108">
        <v>275</v>
      </c>
      <c r="B330" s="95" t="s">
        <v>203</v>
      </c>
      <c r="C330" s="72">
        <v>1</v>
      </c>
      <c r="D330" s="72" t="s">
        <v>344</v>
      </c>
      <c r="E330" s="109">
        <v>176870</v>
      </c>
      <c r="F330" s="110">
        <v>175101.3</v>
      </c>
      <c r="G330" s="110">
        <f>IF(F330="","",VLOOKUP(B330,PRESUPUESTO!$A$1:$O$626,12,FALSE))</f>
        <v>342000</v>
      </c>
    </row>
    <row r="331" spans="1:7" x14ac:dyDescent="0.3">
      <c r="A331" s="108">
        <v>276</v>
      </c>
      <c r="B331" s="95" t="s">
        <v>202</v>
      </c>
      <c r="C331" s="72">
        <v>1</v>
      </c>
      <c r="D331" s="72" t="s">
        <v>344</v>
      </c>
      <c r="E331" s="109">
        <v>450677</v>
      </c>
      <c r="F331" s="110">
        <v>446170.23</v>
      </c>
      <c r="G331" s="110">
        <f>IF(F331="","",VLOOKUP(B331,PRESUPUESTO!$A$1:$O$626,12,FALSE))</f>
        <v>847500</v>
      </c>
    </row>
    <row r="332" spans="1:7" x14ac:dyDescent="0.3">
      <c r="A332" s="108">
        <v>277</v>
      </c>
      <c r="B332" s="95" t="s">
        <v>200</v>
      </c>
      <c r="C332" s="72">
        <v>1</v>
      </c>
      <c r="D332" s="72" t="s">
        <v>344</v>
      </c>
      <c r="E332" s="109">
        <v>150761</v>
      </c>
      <c r="F332" s="110">
        <v>149253.39000000001</v>
      </c>
      <c r="G332" s="110">
        <f>IF(F332="","",VLOOKUP(B332,PRESUPUESTO!$A$1:$O$626,12,FALSE))</f>
        <v>482000</v>
      </c>
    </row>
    <row r="333" spans="1:7" x14ac:dyDescent="0.3">
      <c r="A333" s="108">
        <v>278</v>
      </c>
      <c r="B333" s="95" t="s">
        <v>498</v>
      </c>
      <c r="C333" s="72">
        <v>1</v>
      </c>
      <c r="D333" s="72" t="s">
        <v>344</v>
      </c>
      <c r="E333" s="109">
        <v>33337</v>
      </c>
      <c r="F333" s="110">
        <v>33003.629999999997</v>
      </c>
      <c r="G333" s="110" t="e">
        <f>IF(F333="","",VLOOKUP(B333,PRESUPUESTO!$A$1:$O$626,12,FALSE))</f>
        <v>#N/A</v>
      </c>
    </row>
    <row r="334" spans="1:7" x14ac:dyDescent="0.3">
      <c r="A334" s="108">
        <v>279</v>
      </c>
      <c r="B334" s="95" t="s">
        <v>197</v>
      </c>
      <c r="C334" s="72">
        <v>1</v>
      </c>
      <c r="D334" s="72" t="s">
        <v>344</v>
      </c>
      <c r="E334" s="109">
        <v>103717</v>
      </c>
      <c r="F334" s="110">
        <v>102679.83</v>
      </c>
      <c r="G334" s="110">
        <f>IF(F334="","",VLOOKUP(B334,PRESUPUESTO!$A$1:$O$626,12,FALSE))</f>
        <v>244000</v>
      </c>
    </row>
    <row r="335" spans="1:7" x14ac:dyDescent="0.3">
      <c r="A335" s="108"/>
      <c r="B335" s="76" t="s">
        <v>351</v>
      </c>
      <c r="C335" s="77"/>
      <c r="D335" s="77"/>
      <c r="E335" s="109"/>
      <c r="F335" s="110"/>
      <c r="G335" s="110" t="str">
        <f>IF(F335="","",VLOOKUP(B335,PRESUPUESTO!$A$1:$O$626,12,FALSE))</f>
        <v/>
      </c>
    </row>
    <row r="336" spans="1:7" x14ac:dyDescent="0.3">
      <c r="A336" s="108">
        <v>280</v>
      </c>
      <c r="B336" s="95" t="s">
        <v>193</v>
      </c>
      <c r="C336" s="72">
        <v>1</v>
      </c>
      <c r="D336" s="72" t="s">
        <v>344</v>
      </c>
      <c r="E336" s="109">
        <v>351908</v>
      </c>
      <c r="F336" s="110">
        <v>348388.92</v>
      </c>
      <c r="G336" s="110">
        <f>IF(F336="","",VLOOKUP(B336,PRESUPUESTO!$A$1:$O$626,12,FALSE))</f>
        <v>730000</v>
      </c>
    </row>
    <row r="337" spans="1:7" x14ac:dyDescent="0.3">
      <c r="A337" s="108">
        <v>281</v>
      </c>
      <c r="B337" s="95" t="s">
        <v>192</v>
      </c>
      <c r="C337" s="72">
        <v>1</v>
      </c>
      <c r="D337" s="72" t="s">
        <v>344</v>
      </c>
      <c r="E337" s="109">
        <v>324364</v>
      </c>
      <c r="F337" s="110">
        <v>321120.36</v>
      </c>
      <c r="G337" s="110">
        <f>IF(F337="","",VLOOKUP(B337,PRESUPUESTO!$A$1:$O$626,12,FALSE))</f>
        <v>689000</v>
      </c>
    </row>
    <row r="338" spans="1:7" x14ac:dyDescent="0.3">
      <c r="A338" s="108">
        <v>282</v>
      </c>
      <c r="B338" s="95" t="s">
        <v>499</v>
      </c>
      <c r="C338" s="72">
        <v>1</v>
      </c>
      <c r="D338" s="72" t="s">
        <v>344</v>
      </c>
      <c r="E338" s="109">
        <v>250106</v>
      </c>
      <c r="F338" s="110">
        <v>247604.94</v>
      </c>
      <c r="G338" s="110" t="e">
        <f>IF(F338="","",VLOOKUP(B338,PRESUPUESTO!$A$1:$O$626,12,FALSE))</f>
        <v>#N/A</v>
      </c>
    </row>
    <row r="339" spans="1:7" x14ac:dyDescent="0.3">
      <c r="A339" s="108"/>
      <c r="B339" s="76" t="s">
        <v>353</v>
      </c>
      <c r="C339" s="77"/>
      <c r="D339" s="77"/>
      <c r="E339" s="109"/>
      <c r="F339" s="110"/>
      <c r="G339" s="110" t="str">
        <f>IF(F339="","",VLOOKUP(B339,PRESUPUESTO!$A$1:$O$626,12,FALSE))</f>
        <v/>
      </c>
    </row>
    <row r="340" spans="1:7" x14ac:dyDescent="0.3">
      <c r="A340" s="108">
        <v>283</v>
      </c>
      <c r="B340" s="95" t="s">
        <v>381</v>
      </c>
      <c r="C340" s="72">
        <v>1</v>
      </c>
      <c r="D340" s="72" t="s">
        <v>344</v>
      </c>
      <c r="E340" s="109">
        <v>344276</v>
      </c>
      <c r="F340" s="110">
        <v>340833.24</v>
      </c>
      <c r="G340" s="110" t="e">
        <f>IF(F340="","",VLOOKUP(B340,PRESUPUESTO!$A$1:$O$626,12,FALSE))</f>
        <v>#N/A</v>
      </c>
    </row>
    <row r="341" spans="1:7" x14ac:dyDescent="0.3">
      <c r="A341" s="108">
        <v>284</v>
      </c>
      <c r="B341" s="95" t="s">
        <v>187</v>
      </c>
      <c r="C341" s="72">
        <v>1</v>
      </c>
      <c r="D341" s="72" t="s">
        <v>344</v>
      </c>
      <c r="E341" s="109">
        <v>1712507</v>
      </c>
      <c r="F341" s="110">
        <v>1695381.93</v>
      </c>
      <c r="G341" s="110">
        <f>IF(F341="","",VLOOKUP(B341,PRESUPUESTO!$A$1:$O$626,12,FALSE))</f>
        <v>881500</v>
      </c>
    </row>
    <row r="342" spans="1:7" x14ac:dyDescent="0.3">
      <c r="A342" s="108">
        <v>285</v>
      </c>
      <c r="B342" s="95" t="s">
        <v>500</v>
      </c>
      <c r="C342" s="72">
        <v>1</v>
      </c>
      <c r="D342" s="72" t="s">
        <v>344</v>
      </c>
      <c r="E342" s="109">
        <v>1476226</v>
      </c>
      <c r="F342" s="110">
        <v>1461463.74</v>
      </c>
      <c r="G342" s="110" t="e">
        <f>IF(F342="","",VLOOKUP(B342,PRESUPUESTO!$A$1:$O$626,12,FALSE))</f>
        <v>#N/A</v>
      </c>
    </row>
    <row r="343" spans="1:7" x14ac:dyDescent="0.3">
      <c r="A343" s="108">
        <v>286</v>
      </c>
      <c r="B343" s="95" t="s">
        <v>501</v>
      </c>
      <c r="C343" s="72">
        <v>1</v>
      </c>
      <c r="D343" s="72" t="s">
        <v>344</v>
      </c>
      <c r="E343" s="109">
        <v>2130898</v>
      </c>
      <c r="F343" s="110">
        <v>2109589.02</v>
      </c>
      <c r="G343" s="110">
        <v>2780000</v>
      </c>
    </row>
    <row r="344" spans="1:7" x14ac:dyDescent="0.3">
      <c r="A344" s="108">
        <v>287</v>
      </c>
      <c r="B344" s="95" t="s">
        <v>356</v>
      </c>
      <c r="C344" s="72">
        <v>1</v>
      </c>
      <c r="D344" s="72" t="s">
        <v>344</v>
      </c>
      <c r="E344" s="109">
        <v>58633</v>
      </c>
      <c r="F344" s="110">
        <v>58046.67</v>
      </c>
      <c r="G344" s="110" t="e">
        <f>IF(F344="","",VLOOKUP(B344,PRESUPUESTO!$A$1:$O$626,12,FALSE))</f>
        <v>#N/A</v>
      </c>
    </row>
    <row r="345" spans="1:7" x14ac:dyDescent="0.3">
      <c r="A345" s="108">
        <v>288</v>
      </c>
      <c r="B345" s="95" t="s">
        <v>502</v>
      </c>
      <c r="C345" s="72">
        <v>1</v>
      </c>
      <c r="D345" s="72" t="s">
        <v>344</v>
      </c>
      <c r="E345" s="109">
        <v>12601</v>
      </c>
      <c r="F345" s="110">
        <v>12474.99</v>
      </c>
      <c r="G345" s="110">
        <v>11000</v>
      </c>
    </row>
    <row r="346" spans="1:7" x14ac:dyDescent="0.3">
      <c r="A346" s="108">
        <v>289</v>
      </c>
      <c r="B346" s="95" t="s">
        <v>303</v>
      </c>
      <c r="C346" s="72">
        <v>1</v>
      </c>
      <c r="D346" s="72" t="s">
        <v>344</v>
      </c>
      <c r="E346" s="109">
        <v>123298</v>
      </c>
      <c r="F346" s="110">
        <v>122065.02</v>
      </c>
      <c r="G346" s="110">
        <f>IF(F346="","",VLOOKUP(B346,PRESUPUESTO!$A$1:$O$626,12,FALSE))</f>
        <v>398500</v>
      </c>
    </row>
    <row r="347" spans="1:7" x14ac:dyDescent="0.3">
      <c r="A347" s="108"/>
      <c r="B347" s="76" t="s">
        <v>181</v>
      </c>
      <c r="C347" s="77"/>
      <c r="D347" s="77"/>
      <c r="E347" s="109"/>
      <c r="F347" s="110"/>
      <c r="G347" s="110" t="str">
        <f>IF(F347="","",VLOOKUP(B347,PRESUPUESTO!$A$1:$O$626,12,FALSE))</f>
        <v/>
      </c>
    </row>
    <row r="348" spans="1:7" x14ac:dyDescent="0.3">
      <c r="A348" s="108">
        <v>290</v>
      </c>
      <c r="B348" s="95" t="s">
        <v>503</v>
      </c>
      <c r="C348" s="72">
        <v>1</v>
      </c>
      <c r="D348" s="72" t="s">
        <v>344</v>
      </c>
      <c r="E348" s="109">
        <v>3752823</v>
      </c>
      <c r="F348" s="110">
        <v>3715294.77</v>
      </c>
      <c r="G348" s="193" t="e">
        <f>IF(F348="","",VLOOKUP(B348,PRESUPUESTO!$A$1:$O$626,12,FALSE))</f>
        <v>#N/A</v>
      </c>
    </row>
    <row r="349" spans="1:7" x14ac:dyDescent="0.3">
      <c r="A349" s="108">
        <v>291</v>
      </c>
      <c r="B349" s="95" t="s">
        <v>299</v>
      </c>
      <c r="C349" s="72">
        <v>1</v>
      </c>
      <c r="D349" s="72" t="s">
        <v>344</v>
      </c>
      <c r="E349" s="109">
        <v>522884</v>
      </c>
      <c r="F349" s="110">
        <v>517655.16</v>
      </c>
      <c r="G349" s="110">
        <f>IF(F349="","",VLOOKUP(B349,PRESUPUESTO!$A$1:$O$626,12,FALSE))</f>
        <v>369000</v>
      </c>
    </row>
    <row r="350" spans="1:7" x14ac:dyDescent="0.3">
      <c r="A350" s="108">
        <v>292</v>
      </c>
      <c r="B350" s="95" t="s">
        <v>179</v>
      </c>
      <c r="C350" s="72">
        <v>1</v>
      </c>
      <c r="D350" s="72" t="s">
        <v>344</v>
      </c>
      <c r="E350" s="109">
        <v>315247</v>
      </c>
      <c r="F350" s="110">
        <v>312094.53000000003</v>
      </c>
      <c r="G350" s="110">
        <f>IF(F350="","",VLOOKUP(B350,PRESUPUESTO!$A$1:$O$626,12,FALSE))</f>
        <v>238000</v>
      </c>
    </row>
    <row r="351" spans="1:7" x14ac:dyDescent="0.3">
      <c r="A351" s="108">
        <v>293</v>
      </c>
      <c r="B351" s="95" t="s">
        <v>178</v>
      </c>
      <c r="C351" s="72">
        <v>1</v>
      </c>
      <c r="D351" s="72" t="s">
        <v>344</v>
      </c>
      <c r="E351" s="109">
        <v>438806</v>
      </c>
      <c r="F351" s="110">
        <v>434417.94</v>
      </c>
      <c r="G351" s="110">
        <f>IF(F351="","",VLOOKUP(B351,PRESUPUESTO!$A$1:$O$626,12,FALSE))</f>
        <v>371000</v>
      </c>
    </row>
    <row r="352" spans="1:7" x14ac:dyDescent="0.3">
      <c r="A352" s="108">
        <v>294</v>
      </c>
      <c r="B352" s="95" t="s">
        <v>177</v>
      </c>
      <c r="C352" s="72">
        <v>1</v>
      </c>
      <c r="D352" s="72" t="s">
        <v>344</v>
      </c>
      <c r="E352" s="109">
        <v>418283</v>
      </c>
      <c r="F352" s="110">
        <v>414100.17</v>
      </c>
      <c r="G352" s="110">
        <f>IF(F352="","",VLOOKUP(B352,PRESUPUESTO!$A$1:$O$626,12,FALSE))</f>
        <v>439000</v>
      </c>
    </row>
    <row r="353" spans="1:7" x14ac:dyDescent="0.3">
      <c r="A353" s="108">
        <v>295</v>
      </c>
      <c r="B353" s="95" t="s">
        <v>504</v>
      </c>
      <c r="C353" s="72">
        <v>1</v>
      </c>
      <c r="D353" s="72" t="s">
        <v>344</v>
      </c>
      <c r="E353" s="109">
        <v>171294</v>
      </c>
      <c r="F353" s="110">
        <v>169581.06</v>
      </c>
      <c r="G353" s="193" t="e">
        <f>IF(F353="","",VLOOKUP(B353,PRESUPUESTO!$A$1:$O$626,12,FALSE))</f>
        <v>#N/A</v>
      </c>
    </row>
    <row r="354" spans="1:7" x14ac:dyDescent="0.3">
      <c r="A354" s="108">
        <v>296</v>
      </c>
      <c r="B354" s="95" t="s">
        <v>357</v>
      </c>
      <c r="C354" s="72">
        <v>1</v>
      </c>
      <c r="D354" s="72" t="s">
        <v>344</v>
      </c>
      <c r="E354" s="109">
        <v>320342</v>
      </c>
      <c r="F354" s="110">
        <v>317138.58</v>
      </c>
      <c r="G354" s="110">
        <v>563000</v>
      </c>
    </row>
    <row r="355" spans="1:7" x14ac:dyDescent="0.3">
      <c r="A355" s="108">
        <v>297</v>
      </c>
      <c r="B355" s="95" t="s">
        <v>167</v>
      </c>
      <c r="C355" s="72">
        <v>1</v>
      </c>
      <c r="D355" s="72" t="s">
        <v>344</v>
      </c>
      <c r="E355" s="109">
        <v>775950</v>
      </c>
      <c r="F355" s="110">
        <v>768190.5</v>
      </c>
      <c r="G355" s="110">
        <f>IF(F355="","",VLOOKUP(B355,PRESUPUESTO!$A$1:$O$626,12,FALSE))</f>
        <v>491500</v>
      </c>
    </row>
    <row r="356" spans="1:7" x14ac:dyDescent="0.3">
      <c r="A356" s="108">
        <v>298</v>
      </c>
      <c r="B356" s="95" t="s">
        <v>505</v>
      </c>
      <c r="C356" s="72">
        <v>1</v>
      </c>
      <c r="D356" s="72" t="s">
        <v>344</v>
      </c>
      <c r="E356" s="109">
        <v>167634</v>
      </c>
      <c r="F356" s="110">
        <v>165957.66</v>
      </c>
      <c r="G356" s="193" t="e">
        <f>IF(F356="","",VLOOKUP(B356,PRESUPUESTO!$A$1:$O$626,12,FALSE))</f>
        <v>#N/A</v>
      </c>
    </row>
    <row r="357" spans="1:7" x14ac:dyDescent="0.3">
      <c r="A357" s="108">
        <v>299</v>
      </c>
      <c r="B357" s="95" t="s">
        <v>493</v>
      </c>
      <c r="C357" s="72">
        <v>1</v>
      </c>
      <c r="D357" s="72" t="s">
        <v>344</v>
      </c>
      <c r="E357" s="109">
        <v>157904</v>
      </c>
      <c r="F357" s="110">
        <v>156324.96</v>
      </c>
      <c r="G357" s="110">
        <v>155000</v>
      </c>
    </row>
    <row r="358" spans="1:7" x14ac:dyDescent="0.3">
      <c r="A358" s="108"/>
      <c r="B358" s="76" t="s">
        <v>394</v>
      </c>
      <c r="C358" s="77"/>
      <c r="D358" s="77"/>
      <c r="E358" s="109"/>
      <c r="F358" s="110"/>
      <c r="G358" s="110" t="str">
        <f>IF(F358="","",VLOOKUP(B358,PRESUPUESTO!$A$1:$O$626,12,FALSE))</f>
        <v/>
      </c>
    </row>
    <row r="359" spans="1:7" x14ac:dyDescent="0.3">
      <c r="A359" s="108">
        <v>300</v>
      </c>
      <c r="B359" s="95" t="s">
        <v>506</v>
      </c>
      <c r="C359" s="72">
        <v>1</v>
      </c>
      <c r="D359" s="72" t="s">
        <v>344</v>
      </c>
      <c r="E359" s="109">
        <v>582270</v>
      </c>
      <c r="F359" s="110">
        <v>576447.30000000005</v>
      </c>
      <c r="G359" s="110" t="e">
        <f>IF(F359="","",VLOOKUP(B359,PRESUPUESTO!$A$1:$O$626,12,FALSE))</f>
        <v>#N/A</v>
      </c>
    </row>
    <row r="360" spans="1:7" x14ac:dyDescent="0.3">
      <c r="A360" s="108"/>
      <c r="B360" s="76" t="s">
        <v>164</v>
      </c>
      <c r="C360" s="77"/>
      <c r="D360" s="77"/>
      <c r="E360" s="109"/>
      <c r="F360" s="110"/>
      <c r="G360" s="110" t="str">
        <f>IF(F360="","",VLOOKUP(B360,PRESUPUESTO!$A$1:$O$626,12,FALSE))</f>
        <v/>
      </c>
    </row>
    <row r="361" spans="1:7" x14ac:dyDescent="0.3">
      <c r="A361" s="108">
        <v>301</v>
      </c>
      <c r="B361" s="95" t="s">
        <v>363</v>
      </c>
      <c r="C361" s="72">
        <v>1</v>
      </c>
      <c r="D361" s="72" t="s">
        <v>366</v>
      </c>
      <c r="E361" s="109">
        <v>1085004</v>
      </c>
      <c r="F361" s="110">
        <v>1074153.96</v>
      </c>
      <c r="G361" s="110" t="e">
        <f>IF(F361="","",VLOOKUP(B361,PRESUPUESTO!$A$1:$O$626,12,FALSE))</f>
        <v>#N/A</v>
      </c>
    </row>
    <row r="362" spans="1:7" x14ac:dyDescent="0.3">
      <c r="A362" s="108">
        <v>302</v>
      </c>
      <c r="B362" s="95" t="s">
        <v>364</v>
      </c>
      <c r="C362" s="72">
        <v>1</v>
      </c>
      <c r="D362" s="72" t="s">
        <v>366</v>
      </c>
      <c r="E362" s="109">
        <v>1059808</v>
      </c>
      <c r="F362" s="110">
        <v>1049209.92</v>
      </c>
      <c r="G362" s="110" t="e">
        <f>IF(F362="","",VLOOKUP(B362,PRESUPUESTO!$A$1:$O$626,12,FALSE))</f>
        <v>#N/A</v>
      </c>
    </row>
    <row r="363" spans="1:7" x14ac:dyDescent="0.3">
      <c r="A363" s="108">
        <v>303</v>
      </c>
      <c r="B363" s="95" t="s">
        <v>362</v>
      </c>
      <c r="C363" s="72">
        <v>1</v>
      </c>
      <c r="D363" s="72" t="s">
        <v>344</v>
      </c>
      <c r="E363" s="109">
        <v>858644</v>
      </c>
      <c r="F363" s="110">
        <v>850057.56</v>
      </c>
      <c r="G363" s="110" t="e">
        <f>IF(F363="","",VLOOKUP(B363,PRESUPUESTO!$A$1:$O$626,12,FALSE))</f>
        <v>#N/A</v>
      </c>
    </row>
    <row r="364" spans="1:7" x14ac:dyDescent="0.3">
      <c r="A364" s="108">
        <v>304</v>
      </c>
      <c r="B364" s="95" t="s">
        <v>163</v>
      </c>
      <c r="C364" s="72">
        <v>1</v>
      </c>
      <c r="D364" s="72" t="s">
        <v>344</v>
      </c>
      <c r="E364" s="109">
        <v>34397</v>
      </c>
      <c r="F364" s="110">
        <v>34053.03</v>
      </c>
      <c r="G364" s="110">
        <f>IF(F364="","",VLOOKUP(B364,PRESUPUESTO!$A$1:$O$626,12,FALSE))</f>
        <v>71000</v>
      </c>
    </row>
    <row r="365" spans="1:7" x14ac:dyDescent="0.3">
      <c r="A365" s="108">
        <v>305</v>
      </c>
      <c r="B365" s="95" t="s">
        <v>160</v>
      </c>
      <c r="C365" s="72">
        <v>1</v>
      </c>
      <c r="D365" s="72" t="s">
        <v>344</v>
      </c>
      <c r="E365" s="109">
        <v>136289</v>
      </c>
      <c r="F365" s="110">
        <v>134926.10999999999</v>
      </c>
      <c r="G365" s="110">
        <f>IF(F365="","",VLOOKUP(B365,PRESUPUESTO!$A$1:$O$626,12,FALSE))</f>
        <v>110500</v>
      </c>
    </row>
    <row r="366" spans="1:7" x14ac:dyDescent="0.3">
      <c r="A366" s="108">
        <v>306</v>
      </c>
      <c r="B366" s="95" t="s">
        <v>412</v>
      </c>
      <c r="C366" s="72">
        <v>1</v>
      </c>
      <c r="D366" s="72" t="s">
        <v>344</v>
      </c>
      <c r="E366" s="109">
        <v>90070</v>
      </c>
      <c r="F366" s="110">
        <v>89169.3</v>
      </c>
      <c r="G366" s="110" t="e">
        <f>IF(F366="","",VLOOKUP(B366,PRESUPUESTO!$A$1:$O$626,12,FALSE))</f>
        <v>#N/A</v>
      </c>
    </row>
    <row r="367" spans="1:7" x14ac:dyDescent="0.3">
      <c r="A367" s="108">
        <v>307</v>
      </c>
      <c r="B367" s="95" t="s">
        <v>507</v>
      </c>
      <c r="C367" s="72">
        <v>1</v>
      </c>
      <c r="D367" s="72" t="s">
        <v>344</v>
      </c>
      <c r="E367" s="109">
        <v>99862</v>
      </c>
      <c r="F367" s="110">
        <v>98863.38</v>
      </c>
      <c r="G367" s="110" t="e">
        <f>IF(F367="","",VLOOKUP(B367,PRESUPUESTO!$A$1:$O$626,12,FALSE))</f>
        <v>#N/A</v>
      </c>
    </row>
    <row r="368" spans="1:7" x14ac:dyDescent="0.3">
      <c r="A368" s="108"/>
      <c r="B368" s="76" t="s">
        <v>151</v>
      </c>
      <c r="C368" s="77"/>
      <c r="D368" s="77"/>
      <c r="E368" s="109"/>
      <c r="F368" s="110"/>
      <c r="G368" s="110" t="str">
        <f>IF(F368="","",VLOOKUP(B368,PRESUPUESTO!$A$1:$O$626,12,FALSE))</f>
        <v/>
      </c>
    </row>
    <row r="369" spans="1:7" x14ac:dyDescent="0.3">
      <c r="A369" s="108">
        <v>308</v>
      </c>
      <c r="B369" s="95" t="s">
        <v>91</v>
      </c>
      <c r="C369" s="72">
        <v>1</v>
      </c>
      <c r="D369" s="72" t="s">
        <v>344</v>
      </c>
      <c r="E369" s="109">
        <v>319626</v>
      </c>
      <c r="F369" s="110">
        <v>316429.74</v>
      </c>
      <c r="G369" s="110">
        <f>IF(F369="","",VLOOKUP(B369,PRESUPUESTO!$A$1:$O$626,12,FALSE))</f>
        <v>598000</v>
      </c>
    </row>
    <row r="370" spans="1:7" x14ac:dyDescent="0.3">
      <c r="A370" s="108">
        <v>309</v>
      </c>
      <c r="B370" s="95" t="s">
        <v>508</v>
      </c>
      <c r="C370" s="72">
        <v>1</v>
      </c>
      <c r="D370" s="72" t="s">
        <v>344</v>
      </c>
      <c r="E370" s="109">
        <v>215573</v>
      </c>
      <c r="F370" s="110">
        <v>213417.27</v>
      </c>
      <c r="G370" s="110" t="e">
        <f>IF(F370="","",VLOOKUP(B370,PRESUPUESTO!$A$1:$O$626,12,FALSE))</f>
        <v>#N/A</v>
      </c>
    </row>
    <row r="371" spans="1:7" x14ac:dyDescent="0.3">
      <c r="A371" s="108">
        <v>310</v>
      </c>
      <c r="B371" s="95" t="s">
        <v>509</v>
      </c>
      <c r="C371" s="72">
        <v>1</v>
      </c>
      <c r="D371" s="72" t="s">
        <v>366</v>
      </c>
      <c r="E371" s="109">
        <v>802570</v>
      </c>
      <c r="F371" s="110">
        <v>794544.3</v>
      </c>
      <c r="G371" s="110" t="e">
        <f>IF(F371="","",VLOOKUP(B371,PRESUPUESTO!$A$1:$O$626,12,FALSE))</f>
        <v>#N/A</v>
      </c>
    </row>
    <row r="372" spans="1:7" x14ac:dyDescent="0.3">
      <c r="A372" s="108">
        <v>311</v>
      </c>
      <c r="B372" s="95" t="s">
        <v>510</v>
      </c>
      <c r="C372" s="72">
        <v>1</v>
      </c>
      <c r="D372" s="72" t="s">
        <v>366</v>
      </c>
      <c r="E372" s="109">
        <v>809711</v>
      </c>
      <c r="F372" s="110">
        <v>801613.89</v>
      </c>
      <c r="G372" s="110" t="e">
        <f>IF(F372="","",VLOOKUP(B372,PRESUPUESTO!$A$1:$O$626,12,FALSE))</f>
        <v>#N/A</v>
      </c>
    </row>
    <row r="373" spans="1:7" x14ac:dyDescent="0.3">
      <c r="A373" s="108">
        <v>312</v>
      </c>
      <c r="B373" s="95" t="s">
        <v>298</v>
      </c>
      <c r="C373" s="72">
        <v>1</v>
      </c>
      <c r="D373" s="72" t="s">
        <v>366</v>
      </c>
      <c r="E373" s="109">
        <v>797424</v>
      </c>
      <c r="F373" s="110">
        <v>789449.76</v>
      </c>
      <c r="G373" s="110">
        <f>IF(F373="","",VLOOKUP(B373,PRESUPUESTO!$A$1:$O$626,12,FALSE))</f>
        <v>718000</v>
      </c>
    </row>
    <row r="374" spans="1:7" x14ac:dyDescent="0.3">
      <c r="A374" s="108">
        <v>313</v>
      </c>
      <c r="B374" s="95" t="s">
        <v>511</v>
      </c>
      <c r="C374" s="72">
        <v>1</v>
      </c>
      <c r="D374" s="72" t="s">
        <v>344</v>
      </c>
      <c r="E374" s="109">
        <v>537860</v>
      </c>
      <c r="F374" s="110">
        <v>532481.4</v>
      </c>
      <c r="G374" s="110" t="e">
        <f>IF(F374="","",VLOOKUP(B374,PRESUPUESTO!$A$1:$O$626,12,FALSE))</f>
        <v>#N/A</v>
      </c>
    </row>
    <row r="375" spans="1:7" x14ac:dyDescent="0.3">
      <c r="A375" s="108">
        <v>314</v>
      </c>
      <c r="B375" s="95" t="s">
        <v>421</v>
      </c>
      <c r="C375" s="72">
        <v>1</v>
      </c>
      <c r="D375" s="72" t="s">
        <v>344</v>
      </c>
      <c r="E375" s="109">
        <v>172203</v>
      </c>
      <c r="F375" s="110">
        <v>170480.97</v>
      </c>
      <c r="G375" s="110" t="e">
        <f>IF(F375="","",VLOOKUP(B375,PRESUPUESTO!$A$1:$O$626,12,FALSE))</f>
        <v>#N/A</v>
      </c>
    </row>
    <row r="376" spans="1:7" x14ac:dyDescent="0.3">
      <c r="A376" s="108">
        <v>315</v>
      </c>
      <c r="B376" s="95" t="s">
        <v>512</v>
      </c>
      <c r="C376" s="72">
        <v>1</v>
      </c>
      <c r="D376" s="72" t="s">
        <v>344</v>
      </c>
      <c r="E376" s="109">
        <v>454347</v>
      </c>
      <c r="F376" s="110">
        <v>449803.53</v>
      </c>
      <c r="G376" s="110" t="e">
        <f>IF(F376="","",VLOOKUP(B376,PRESUPUESTO!$A$1:$O$626,12,FALSE))</f>
        <v>#N/A</v>
      </c>
    </row>
    <row r="377" spans="1:7" x14ac:dyDescent="0.3">
      <c r="A377" s="108">
        <v>316</v>
      </c>
      <c r="B377" s="95" t="s">
        <v>513</v>
      </c>
      <c r="C377" s="72">
        <v>1</v>
      </c>
      <c r="D377" s="72" t="s">
        <v>344</v>
      </c>
      <c r="E377" s="109">
        <v>490445</v>
      </c>
      <c r="F377" s="110">
        <v>485540.55</v>
      </c>
      <c r="G377" s="110" t="e">
        <f>IF(F377="","",VLOOKUP(B377,PRESUPUESTO!$A$1:$O$626,12,FALSE))</f>
        <v>#N/A</v>
      </c>
    </row>
    <row r="378" spans="1:7" x14ac:dyDescent="0.3">
      <c r="A378" s="108">
        <v>317</v>
      </c>
      <c r="B378" s="95" t="s">
        <v>140</v>
      </c>
      <c r="C378" s="72">
        <v>1</v>
      </c>
      <c r="D378" s="72" t="s">
        <v>344</v>
      </c>
      <c r="E378" s="109">
        <v>124257</v>
      </c>
      <c r="F378" s="110">
        <v>123014.43</v>
      </c>
      <c r="G378" s="110">
        <f>IF(F378="","",VLOOKUP(B378,PRESUPUESTO!$A$1:$O$626,12,FALSE))</f>
        <v>216000</v>
      </c>
    </row>
    <row r="379" spans="1:7" x14ac:dyDescent="0.3">
      <c r="A379" s="108">
        <v>318</v>
      </c>
      <c r="B379" s="95" t="s">
        <v>139</v>
      </c>
      <c r="C379" s="72">
        <v>1</v>
      </c>
      <c r="D379" s="72" t="s">
        <v>344</v>
      </c>
      <c r="E379" s="109">
        <v>131617</v>
      </c>
      <c r="F379" s="110">
        <v>130300.83</v>
      </c>
      <c r="G379" s="110">
        <f>IF(F379="","",VLOOKUP(B379,PRESUPUESTO!$A$1:$O$626,12,FALSE))</f>
        <v>266000</v>
      </c>
    </row>
    <row r="380" spans="1:7" x14ac:dyDescent="0.3">
      <c r="A380" s="108">
        <v>319</v>
      </c>
      <c r="B380" s="95" t="s">
        <v>138</v>
      </c>
      <c r="C380" s="72">
        <v>1</v>
      </c>
      <c r="D380" s="72" t="s">
        <v>344</v>
      </c>
      <c r="E380" s="109">
        <v>341255</v>
      </c>
      <c r="F380" s="110">
        <v>337842.45</v>
      </c>
      <c r="G380" s="110">
        <f>IF(F380="","",VLOOKUP(B380,PRESUPUESTO!$A$1:$O$626,12,FALSE))</f>
        <v>428000</v>
      </c>
    </row>
    <row r="381" spans="1:7" x14ac:dyDescent="0.3">
      <c r="A381" s="108">
        <v>320</v>
      </c>
      <c r="B381" s="95" t="s">
        <v>514</v>
      </c>
      <c r="C381" s="72">
        <v>1</v>
      </c>
      <c r="D381" s="72" t="s">
        <v>344</v>
      </c>
      <c r="E381" s="109">
        <v>280909</v>
      </c>
      <c r="F381" s="110">
        <v>278099.90999999997</v>
      </c>
      <c r="G381" s="110" t="e">
        <f>IF(F381="","",VLOOKUP(B381,PRESUPUESTO!$A$1:$O$626,12,FALSE))</f>
        <v>#N/A</v>
      </c>
    </row>
    <row r="382" spans="1:7" x14ac:dyDescent="0.3">
      <c r="A382" s="108">
        <v>321</v>
      </c>
      <c r="B382" s="95" t="s">
        <v>367</v>
      </c>
      <c r="C382" s="72">
        <v>1</v>
      </c>
      <c r="D382" s="72" t="s">
        <v>344</v>
      </c>
      <c r="E382" s="109">
        <v>1010585</v>
      </c>
      <c r="F382" s="110">
        <v>1000479.15</v>
      </c>
      <c r="G382" s="110" t="e">
        <f>IF(F382="","",VLOOKUP(B382,PRESUPUESTO!$A$1:$O$626,12,FALSE))</f>
        <v>#N/A</v>
      </c>
    </row>
    <row r="383" spans="1:7" x14ac:dyDescent="0.3">
      <c r="A383" s="108"/>
      <c r="B383" s="76" t="s">
        <v>136</v>
      </c>
      <c r="C383" s="77"/>
      <c r="D383" s="77"/>
      <c r="E383" s="109"/>
      <c r="F383" s="110"/>
      <c r="G383" s="110" t="str">
        <f>IF(F383="","",VLOOKUP(B383,PRESUPUESTO!$A$1:$O$626,12,FALSE))</f>
        <v/>
      </c>
    </row>
    <row r="384" spans="1:7" x14ac:dyDescent="0.3">
      <c r="A384" s="108">
        <v>322</v>
      </c>
      <c r="B384" s="95" t="s">
        <v>426</v>
      </c>
      <c r="C384" s="72">
        <v>1</v>
      </c>
      <c r="D384" s="72" t="s">
        <v>344</v>
      </c>
      <c r="E384" s="109">
        <v>10798</v>
      </c>
      <c r="F384" s="110">
        <v>10690.02</v>
      </c>
      <c r="G384" s="110" t="e">
        <f>IF(F384="","",VLOOKUP(B384,PRESUPUESTO!$A$1:$O$626,12,FALSE))</f>
        <v>#N/A</v>
      </c>
    </row>
    <row r="385" spans="1:7" x14ac:dyDescent="0.3">
      <c r="A385" s="108">
        <v>323</v>
      </c>
      <c r="B385" s="95" t="s">
        <v>515</v>
      </c>
      <c r="C385" s="72">
        <v>1</v>
      </c>
      <c r="D385" s="72" t="s">
        <v>344</v>
      </c>
      <c r="E385" s="109">
        <v>182304</v>
      </c>
      <c r="F385" s="110">
        <v>180480.96</v>
      </c>
      <c r="G385" s="110" t="e">
        <f>IF(F385="","",VLOOKUP(B385,PRESUPUESTO!$A$1:$O$626,12,FALSE))</f>
        <v>#N/A</v>
      </c>
    </row>
    <row r="386" spans="1:7" x14ac:dyDescent="0.3">
      <c r="A386" s="108">
        <v>324</v>
      </c>
      <c r="B386" s="95" t="s">
        <v>132</v>
      </c>
      <c r="C386" s="72">
        <v>1</v>
      </c>
      <c r="D386" s="72" t="s">
        <v>344</v>
      </c>
      <c r="E386" s="109">
        <v>97799</v>
      </c>
      <c r="F386" s="110">
        <v>96821.01</v>
      </c>
      <c r="G386" s="110">
        <f>IF(F386="","",VLOOKUP(B386,PRESUPUESTO!$A$1:$O$626,12,FALSE))</f>
        <v>167500</v>
      </c>
    </row>
    <row r="387" spans="1:7" x14ac:dyDescent="0.3">
      <c r="A387" s="108">
        <v>325</v>
      </c>
      <c r="B387" s="95" t="s">
        <v>131</v>
      </c>
      <c r="C387" s="72">
        <v>1</v>
      </c>
      <c r="D387" s="72" t="s">
        <v>344</v>
      </c>
      <c r="E387" s="109">
        <v>64827</v>
      </c>
      <c r="F387" s="110">
        <v>64178.73</v>
      </c>
      <c r="G387" s="110">
        <f>IF(F387="","",VLOOKUP(B387,PRESUPUESTO!$A$1:$O$626,12,FALSE))</f>
        <v>131000</v>
      </c>
    </row>
    <row r="388" spans="1:7" x14ac:dyDescent="0.3">
      <c r="A388" s="108">
        <v>326</v>
      </c>
      <c r="B388" s="95" t="s">
        <v>428</v>
      </c>
      <c r="C388" s="72">
        <v>1</v>
      </c>
      <c r="D388" s="72" t="s">
        <v>344</v>
      </c>
      <c r="E388" s="109">
        <v>190633</v>
      </c>
      <c r="F388" s="110">
        <v>188726.67</v>
      </c>
      <c r="G388" s="110" t="e">
        <f>IF(F388="","",VLOOKUP(B388,PRESUPUESTO!$A$1:$O$626,12,FALSE))</f>
        <v>#N/A</v>
      </c>
    </row>
    <row r="389" spans="1:7" x14ac:dyDescent="0.3">
      <c r="A389" s="108">
        <v>327</v>
      </c>
      <c r="B389" s="95" t="s">
        <v>130</v>
      </c>
      <c r="C389" s="72">
        <v>1</v>
      </c>
      <c r="D389" s="72" t="s">
        <v>344</v>
      </c>
      <c r="E389" s="109">
        <v>11425</v>
      </c>
      <c r="F389" s="110">
        <v>11310.75</v>
      </c>
      <c r="G389" s="110">
        <f>IF(F389="","",VLOOKUP(B389,PRESUPUESTO!$A$1:$O$626,12,FALSE))</f>
        <v>16000</v>
      </c>
    </row>
    <row r="390" spans="1:7" x14ac:dyDescent="0.3">
      <c r="A390" s="108">
        <v>328</v>
      </c>
      <c r="B390" s="95" t="s">
        <v>516</v>
      </c>
      <c r="C390" s="72">
        <v>1</v>
      </c>
      <c r="D390" s="72" t="s">
        <v>366</v>
      </c>
      <c r="E390" s="109">
        <v>347883</v>
      </c>
      <c r="F390" s="110">
        <v>344404.17</v>
      </c>
      <c r="G390" s="110" t="e">
        <f>IF(F390="","",VLOOKUP(B390,PRESUPUESTO!$A$1:$O$626,12,FALSE))</f>
        <v>#N/A</v>
      </c>
    </row>
    <row r="391" spans="1:7" x14ac:dyDescent="0.3">
      <c r="A391" s="108">
        <v>329</v>
      </c>
      <c r="B391" s="95" t="s">
        <v>129</v>
      </c>
      <c r="C391" s="72">
        <v>1</v>
      </c>
      <c r="D391" s="72" t="s">
        <v>344</v>
      </c>
      <c r="E391" s="109">
        <v>4838</v>
      </c>
      <c r="F391" s="110">
        <v>4789.62</v>
      </c>
      <c r="G391" s="110">
        <f>IF(F391="","",VLOOKUP(B391,PRESUPUESTO!$A$1:$O$626,12,FALSE))</f>
        <v>11000</v>
      </c>
    </row>
    <row r="392" spans="1:7" x14ac:dyDescent="0.3">
      <c r="A392" s="108">
        <v>330</v>
      </c>
      <c r="B392" s="95" t="s">
        <v>128</v>
      </c>
      <c r="C392" s="72">
        <v>1</v>
      </c>
      <c r="D392" s="72" t="s">
        <v>344</v>
      </c>
      <c r="E392" s="109">
        <v>169147</v>
      </c>
      <c r="F392" s="110">
        <v>167455.53</v>
      </c>
      <c r="G392" s="110">
        <f>IF(F392="","",VLOOKUP(B392,PRESUPUESTO!$A$1:$O$626,12,FALSE))</f>
        <v>220000</v>
      </c>
    </row>
    <row r="393" spans="1:7" x14ac:dyDescent="0.3">
      <c r="A393" s="108">
        <v>331</v>
      </c>
      <c r="B393" s="95" t="s">
        <v>429</v>
      </c>
      <c r="C393" s="72">
        <v>1</v>
      </c>
      <c r="D393" s="72" t="s">
        <v>344</v>
      </c>
      <c r="E393" s="109">
        <v>26511</v>
      </c>
      <c r="F393" s="110">
        <v>26245.89</v>
      </c>
      <c r="G393" s="110" t="e">
        <f>IF(F393="","",VLOOKUP(B393,PRESUPUESTO!$A$1:$O$626,12,FALSE))</f>
        <v>#N/A</v>
      </c>
    </row>
    <row r="394" spans="1:7" x14ac:dyDescent="0.3">
      <c r="A394" s="108">
        <v>332</v>
      </c>
      <c r="B394" s="95" t="s">
        <v>127</v>
      </c>
      <c r="C394" s="72">
        <v>1</v>
      </c>
      <c r="D394" s="72" t="s">
        <v>344</v>
      </c>
      <c r="E394" s="109">
        <v>4622</v>
      </c>
      <c r="F394" s="110">
        <v>4575.78</v>
      </c>
      <c r="G394" s="110">
        <f>IF(F394="","",VLOOKUP(B394,PRESUPUESTO!$A$1:$O$626,12,FALSE))</f>
        <v>93500</v>
      </c>
    </row>
    <row r="395" spans="1:7" x14ac:dyDescent="0.3">
      <c r="A395" s="108">
        <v>333</v>
      </c>
      <c r="B395" s="95" t="s">
        <v>126</v>
      </c>
      <c r="C395" s="72">
        <v>1</v>
      </c>
      <c r="D395" s="72" t="s">
        <v>344</v>
      </c>
      <c r="E395" s="109">
        <v>4689</v>
      </c>
      <c r="F395" s="110">
        <v>4642.1099999999997</v>
      </c>
      <c r="G395" s="110">
        <f>IF(F395="","",VLOOKUP(B395,PRESUPUESTO!$A$1:$O$626,12,FALSE))</f>
        <v>102500</v>
      </c>
    </row>
    <row r="396" spans="1:7" x14ac:dyDescent="0.3">
      <c r="A396" s="108">
        <v>334</v>
      </c>
      <c r="B396" s="95" t="s">
        <v>387</v>
      </c>
      <c r="C396" s="72">
        <v>1</v>
      </c>
      <c r="D396" s="72" t="s">
        <v>344</v>
      </c>
      <c r="E396" s="109">
        <v>303003</v>
      </c>
      <c r="F396" s="110">
        <v>299972.96999999997</v>
      </c>
      <c r="G396" s="110" t="e">
        <f>IF(F396="","",VLOOKUP(B396,PRESUPUESTO!$A$1:$O$626,12,FALSE))</f>
        <v>#N/A</v>
      </c>
    </row>
    <row r="397" spans="1:7" ht="43.2" x14ac:dyDescent="0.3">
      <c r="A397" s="108">
        <v>335</v>
      </c>
      <c r="B397" s="95" t="s">
        <v>301</v>
      </c>
      <c r="C397" s="72">
        <v>1</v>
      </c>
      <c r="D397" s="72" t="s">
        <v>344</v>
      </c>
      <c r="E397" s="109">
        <v>4840274</v>
      </c>
      <c r="F397" s="110">
        <v>4791871.26</v>
      </c>
      <c r="G397" s="110">
        <f>IF(F397="","",VLOOKUP(B397,PRESUPUESTO!$A$1:$O$626,12,FALSE))</f>
        <v>1948000</v>
      </c>
    </row>
    <row r="398" spans="1:7" ht="28.8" x14ac:dyDescent="0.3">
      <c r="A398" s="108">
        <v>336</v>
      </c>
      <c r="B398" s="95" t="s">
        <v>300</v>
      </c>
      <c r="C398" s="72">
        <v>1</v>
      </c>
      <c r="D398" s="72" t="s">
        <v>344</v>
      </c>
      <c r="E398" s="109">
        <v>1968706</v>
      </c>
      <c r="F398" s="110">
        <v>1949018.94</v>
      </c>
      <c r="G398" s="110">
        <f>IF(F398="","",VLOOKUP(B398,PRESUPUESTO!$A$1:$O$626,12,FALSE))</f>
        <v>2535000</v>
      </c>
    </row>
    <row r="399" spans="1:7" x14ac:dyDescent="0.3">
      <c r="A399" s="108">
        <v>337</v>
      </c>
      <c r="B399" s="95" t="s">
        <v>517</v>
      </c>
      <c r="C399" s="72">
        <v>1</v>
      </c>
      <c r="D399" s="72" t="s">
        <v>344</v>
      </c>
      <c r="E399" s="109">
        <v>22901</v>
      </c>
      <c r="F399" s="110">
        <v>22671.99</v>
      </c>
      <c r="G399" s="110" t="e">
        <f>IF(F399="","",VLOOKUP(B399,PRESUPUESTO!$A$1:$O$626,12,FALSE))</f>
        <v>#N/A</v>
      </c>
    </row>
    <row r="400" spans="1:7" x14ac:dyDescent="0.3">
      <c r="A400" s="108">
        <v>338</v>
      </c>
      <c r="B400" s="95" t="s">
        <v>518</v>
      </c>
      <c r="C400" s="72">
        <v>1</v>
      </c>
      <c r="D400" s="72" t="s">
        <v>344</v>
      </c>
      <c r="E400" s="109">
        <v>281105</v>
      </c>
      <c r="F400" s="110">
        <v>278293.95</v>
      </c>
      <c r="G400" s="110" t="e">
        <f>IF(F400="","",VLOOKUP(B400,PRESUPUESTO!$A$1:$O$626,12,FALSE))</f>
        <v>#N/A</v>
      </c>
    </row>
    <row r="401" spans="1:7" x14ac:dyDescent="0.3">
      <c r="A401" s="108">
        <v>339</v>
      </c>
      <c r="B401" s="95" t="s">
        <v>519</v>
      </c>
      <c r="C401" s="72">
        <v>1</v>
      </c>
      <c r="D401" s="72" t="s">
        <v>344</v>
      </c>
      <c r="E401" s="109">
        <v>45338</v>
      </c>
      <c r="F401" s="110">
        <v>44884.62</v>
      </c>
      <c r="G401" s="110" t="e">
        <f>IF(F401="","",VLOOKUP(B401,PRESUPUESTO!$A$1:$O$626,12,FALSE))</f>
        <v>#N/A</v>
      </c>
    </row>
    <row r="402" spans="1:7" x14ac:dyDescent="0.3">
      <c r="A402" s="108">
        <v>340</v>
      </c>
      <c r="B402" s="95" t="s">
        <v>520</v>
      </c>
      <c r="C402" s="72">
        <v>1</v>
      </c>
      <c r="D402" s="72" t="s">
        <v>344</v>
      </c>
      <c r="E402" s="109">
        <v>296743</v>
      </c>
      <c r="F402" s="110">
        <v>293775.57</v>
      </c>
      <c r="G402" s="110" t="e">
        <f>IF(F402="","",VLOOKUP(B402,PRESUPUESTO!$A$1:$O$626,12,FALSE))</f>
        <v>#N/A</v>
      </c>
    </row>
    <row r="403" spans="1:7" x14ac:dyDescent="0.3">
      <c r="A403" s="108"/>
      <c r="B403" s="76" t="s">
        <v>99</v>
      </c>
      <c r="C403" s="77"/>
      <c r="D403" s="77"/>
      <c r="E403" s="109"/>
      <c r="F403" s="110"/>
      <c r="G403" s="110" t="str">
        <f>IF(F403="","",VLOOKUP(B403,PRESUPUESTO!$A$1:$O$626,12,FALSE))</f>
        <v/>
      </c>
    </row>
    <row r="404" spans="1:7" x14ac:dyDescent="0.3">
      <c r="A404" s="108">
        <v>341</v>
      </c>
      <c r="B404" s="95" t="s">
        <v>521</v>
      </c>
      <c r="C404" s="72">
        <v>1</v>
      </c>
      <c r="D404" s="72" t="s">
        <v>344</v>
      </c>
      <c r="E404" s="109">
        <v>1460446</v>
      </c>
      <c r="F404" s="110">
        <v>1445841.54</v>
      </c>
      <c r="G404" s="110" t="e">
        <f>IF(F404="","",VLOOKUP(B404,PRESUPUESTO!$A$1:$O$626,12,FALSE))</f>
        <v>#N/A</v>
      </c>
    </row>
    <row r="405" spans="1:7" x14ac:dyDescent="0.3">
      <c r="A405" s="108">
        <v>342</v>
      </c>
      <c r="B405" s="95" t="s">
        <v>522</v>
      </c>
      <c r="C405" s="72">
        <v>1</v>
      </c>
      <c r="D405" s="72" t="s">
        <v>344</v>
      </c>
      <c r="E405" s="109">
        <v>1372113</v>
      </c>
      <c r="F405" s="110">
        <v>1358391.87</v>
      </c>
      <c r="G405" s="110" t="e">
        <f>IF(F405="","",VLOOKUP(B405,PRESUPUESTO!$A$1:$O$626,12,FALSE))</f>
        <v>#N/A</v>
      </c>
    </row>
    <row r="406" spans="1:7" x14ac:dyDescent="0.3">
      <c r="A406" s="108">
        <v>343</v>
      </c>
      <c r="B406" s="95" t="s">
        <v>95</v>
      </c>
      <c r="C406" s="72">
        <v>1</v>
      </c>
      <c r="D406" s="72" t="s">
        <v>344</v>
      </c>
      <c r="E406" s="109">
        <v>12444</v>
      </c>
      <c r="F406" s="110">
        <v>12319.56</v>
      </c>
      <c r="G406" s="110">
        <f>IF(F406="","",VLOOKUP(B406,PRESUPUESTO!$A$1:$O$626,12,FALSE))</f>
        <v>15000</v>
      </c>
    </row>
    <row r="407" spans="1:7" x14ac:dyDescent="0.3">
      <c r="A407" s="108">
        <v>344</v>
      </c>
      <c r="B407" s="95" t="s">
        <v>523</v>
      </c>
      <c r="C407" s="72">
        <v>1</v>
      </c>
      <c r="D407" s="72" t="s">
        <v>344</v>
      </c>
      <c r="E407" s="109">
        <v>42242</v>
      </c>
      <c r="F407" s="110">
        <v>41819.58</v>
      </c>
      <c r="G407" s="110" t="e">
        <f>IF(F407="","",VLOOKUP(B407,PRESUPUESTO!$A$1:$O$626,12,FALSE))</f>
        <v>#N/A</v>
      </c>
    </row>
    <row r="408" spans="1:7" x14ac:dyDescent="0.3">
      <c r="A408" s="108">
        <v>345</v>
      </c>
      <c r="B408" s="95" t="s">
        <v>93</v>
      </c>
      <c r="C408" s="72">
        <v>1</v>
      </c>
      <c r="D408" s="72" t="s">
        <v>344</v>
      </c>
      <c r="E408" s="109">
        <v>45173</v>
      </c>
      <c r="F408" s="110">
        <v>44721.27</v>
      </c>
      <c r="G408" s="110">
        <f>IF(F408="","",VLOOKUP(B408,PRESUPUESTO!$A$1:$O$626,12,FALSE))</f>
        <v>235000</v>
      </c>
    </row>
    <row r="409" spans="1:7" x14ac:dyDescent="0.3">
      <c r="A409" s="108">
        <v>346</v>
      </c>
      <c r="B409" s="95" t="s">
        <v>524</v>
      </c>
      <c r="C409" s="72">
        <v>1</v>
      </c>
      <c r="D409" s="72" t="s">
        <v>344</v>
      </c>
      <c r="E409" s="109">
        <v>182243</v>
      </c>
      <c r="F409" s="110">
        <v>180420.57</v>
      </c>
      <c r="G409" s="110" t="e">
        <f>IF(F409="","",VLOOKUP(B409,PRESUPUESTO!$A$1:$O$626,12,FALSE))</f>
        <v>#N/A</v>
      </c>
    </row>
    <row r="410" spans="1:7" x14ac:dyDescent="0.3">
      <c r="A410" s="108">
        <v>347</v>
      </c>
      <c r="B410" s="95" t="s">
        <v>525</v>
      </c>
      <c r="C410" s="72">
        <v>1</v>
      </c>
      <c r="D410" s="72" t="s">
        <v>344</v>
      </c>
      <c r="E410" s="109">
        <v>107389</v>
      </c>
      <c r="F410" s="110">
        <v>106315.11</v>
      </c>
      <c r="G410" s="110" t="e">
        <f>IF(F410="","",VLOOKUP(B410,PRESUPUESTO!$A$1:$O$626,12,FALSE))</f>
        <v>#N/A</v>
      </c>
    </row>
    <row r="411" spans="1:7" x14ac:dyDescent="0.3">
      <c r="A411" s="108"/>
      <c r="B411" s="76" t="s">
        <v>88</v>
      </c>
      <c r="C411" s="77"/>
      <c r="D411" s="77"/>
      <c r="E411" s="109"/>
      <c r="F411" s="110"/>
      <c r="G411" s="110" t="str">
        <f>IF(F411="","",VLOOKUP(B411,PRESUPUESTO!$A$1:$O$626,12,FALSE))</f>
        <v/>
      </c>
    </row>
    <row r="412" spans="1:7" x14ac:dyDescent="0.3">
      <c r="A412" s="108">
        <v>348</v>
      </c>
      <c r="B412" s="95" t="s">
        <v>526</v>
      </c>
      <c r="C412" s="72">
        <v>1</v>
      </c>
      <c r="D412" s="72" t="s">
        <v>344</v>
      </c>
      <c r="E412" s="109">
        <v>539860</v>
      </c>
      <c r="F412" s="110">
        <v>534461.4</v>
      </c>
      <c r="G412" s="110" t="e">
        <f>IF(F412="","",VLOOKUP(B412,PRESUPUESTO!$A$1:$O$626,12,FALSE))</f>
        <v>#N/A</v>
      </c>
    </row>
    <row r="413" spans="1:7" x14ac:dyDescent="0.3">
      <c r="A413" s="108">
        <v>349</v>
      </c>
      <c r="B413" s="95" t="s">
        <v>456</v>
      </c>
      <c r="C413" s="72">
        <v>1</v>
      </c>
      <c r="D413" s="72" t="s">
        <v>344</v>
      </c>
      <c r="E413" s="109">
        <v>61556</v>
      </c>
      <c r="F413" s="110">
        <v>60940.44</v>
      </c>
      <c r="G413" s="110" t="e">
        <f>IF(F413="","",VLOOKUP(B413,PRESUPUESTO!$A$1:$O$626,12,FALSE))</f>
        <v>#N/A</v>
      </c>
    </row>
    <row r="414" spans="1:7" x14ac:dyDescent="0.3">
      <c r="A414" s="108">
        <v>350</v>
      </c>
      <c r="B414" s="95" t="s">
        <v>527</v>
      </c>
      <c r="C414" s="72">
        <v>1</v>
      </c>
      <c r="D414" s="72" t="s">
        <v>344</v>
      </c>
      <c r="E414" s="109">
        <v>359322</v>
      </c>
      <c r="F414" s="110">
        <v>355728.78</v>
      </c>
      <c r="G414" s="110" t="e">
        <f>IF(F414="","",VLOOKUP(B414,PRESUPUESTO!$A$1:$O$626,12,FALSE))</f>
        <v>#N/A</v>
      </c>
    </row>
    <row r="415" spans="1:7" x14ac:dyDescent="0.3">
      <c r="A415" s="108">
        <v>351</v>
      </c>
      <c r="B415" s="95" t="s">
        <v>528</v>
      </c>
      <c r="C415" s="72">
        <v>1</v>
      </c>
      <c r="D415" s="72" t="s">
        <v>344</v>
      </c>
      <c r="E415" s="109">
        <v>450544</v>
      </c>
      <c r="F415" s="110">
        <v>446038.56</v>
      </c>
      <c r="G415" s="110" t="e">
        <f>IF(F415="","",VLOOKUP(B415,PRESUPUESTO!$A$1:$O$626,12,FALSE))</f>
        <v>#N/A</v>
      </c>
    </row>
    <row r="416" spans="1:7" x14ac:dyDescent="0.3">
      <c r="A416" s="108">
        <v>352</v>
      </c>
      <c r="B416" s="95" t="s">
        <v>529</v>
      </c>
      <c r="C416" s="72">
        <v>1</v>
      </c>
      <c r="D416" s="72" t="s">
        <v>344</v>
      </c>
      <c r="E416" s="109">
        <v>580118</v>
      </c>
      <c r="F416" s="110">
        <v>574316.81999999995</v>
      </c>
      <c r="G416" s="110" t="e">
        <f>IF(F416="","",VLOOKUP(B416,PRESUPUESTO!$A$1:$O$626,12,FALSE))</f>
        <v>#N/A</v>
      </c>
    </row>
    <row r="417" spans="1:7" x14ac:dyDescent="0.3">
      <c r="A417" s="108">
        <v>353</v>
      </c>
      <c r="B417" s="95" t="s">
        <v>530</v>
      </c>
      <c r="C417" s="72">
        <v>1</v>
      </c>
      <c r="D417" s="72" t="s">
        <v>344</v>
      </c>
      <c r="E417" s="109">
        <v>327535</v>
      </c>
      <c r="F417" s="110">
        <v>324259.65000000002</v>
      </c>
      <c r="G417" s="110" t="e">
        <f>IF(F417="","",VLOOKUP(B417,PRESUPUESTO!$A$1:$O$626,12,FALSE))</f>
        <v>#N/A</v>
      </c>
    </row>
    <row r="418" spans="1:7" x14ac:dyDescent="0.3">
      <c r="A418" s="108">
        <v>354</v>
      </c>
      <c r="B418" s="95" t="s">
        <v>459</v>
      </c>
      <c r="C418" s="72">
        <v>1</v>
      </c>
      <c r="D418" s="72" t="s">
        <v>344</v>
      </c>
      <c r="E418" s="109">
        <v>172181</v>
      </c>
      <c r="F418" s="110">
        <v>170459.19</v>
      </c>
      <c r="G418" s="110" t="e">
        <f>IF(F418="","",VLOOKUP(B418,PRESUPUESTO!$A$1:$O$626,12,FALSE))</f>
        <v>#N/A</v>
      </c>
    </row>
    <row r="419" spans="1:7" x14ac:dyDescent="0.3">
      <c r="A419" s="108">
        <v>355</v>
      </c>
      <c r="B419" s="95" t="s">
        <v>463</v>
      </c>
      <c r="C419" s="72">
        <v>1</v>
      </c>
      <c r="D419" s="72" t="s">
        <v>344</v>
      </c>
      <c r="E419" s="109">
        <v>1327363</v>
      </c>
      <c r="F419" s="110">
        <v>1314089.3700000001</v>
      </c>
      <c r="G419" s="110" t="e">
        <f>IF(F419="","",VLOOKUP(B419,PRESUPUESTO!$A$1:$O$626,12,FALSE))</f>
        <v>#N/A</v>
      </c>
    </row>
    <row r="420" spans="1:7" x14ac:dyDescent="0.3">
      <c r="A420" s="108"/>
      <c r="B420" s="76" t="s">
        <v>67</v>
      </c>
      <c r="C420" s="77"/>
      <c r="D420" s="77"/>
      <c r="E420" s="109"/>
      <c r="F420" s="110"/>
      <c r="G420" s="110" t="str">
        <f>IF(F420="","",VLOOKUP(B420,PRESUPUESTO!$A$1:$O$626,12,FALSE))</f>
        <v/>
      </c>
    </row>
    <row r="421" spans="1:7" x14ac:dyDescent="0.3">
      <c r="A421" s="108">
        <v>356</v>
      </c>
      <c r="B421" s="95" t="s">
        <v>476</v>
      </c>
      <c r="C421" s="72">
        <v>1</v>
      </c>
      <c r="D421" s="72" t="s">
        <v>344</v>
      </c>
      <c r="E421" s="109">
        <v>43622</v>
      </c>
      <c r="F421" s="110">
        <v>43185.78</v>
      </c>
      <c r="G421" s="110" t="e">
        <f>IF(F421="","",VLOOKUP(B421,PRESUPUESTO!$A$1:$O$626,12,FALSE))</f>
        <v>#N/A</v>
      </c>
    </row>
    <row r="422" spans="1:7" x14ac:dyDescent="0.3">
      <c r="A422" s="108">
        <v>357</v>
      </c>
      <c r="B422" s="95" t="s">
        <v>62</v>
      </c>
      <c r="C422" s="72">
        <v>1</v>
      </c>
      <c r="D422" s="72" t="s">
        <v>344</v>
      </c>
      <c r="E422" s="109">
        <v>68658</v>
      </c>
      <c r="F422" s="110">
        <v>67971.42</v>
      </c>
      <c r="G422" s="110">
        <f>IF(F422="","",VLOOKUP(B422,PRESUPUESTO!$A$1:$O$626,12,FALSE))</f>
        <v>88500</v>
      </c>
    </row>
    <row r="423" spans="1:7" x14ac:dyDescent="0.3">
      <c r="A423" s="108">
        <v>358</v>
      </c>
      <c r="B423" s="95" t="s">
        <v>61</v>
      </c>
      <c r="C423" s="72">
        <v>1</v>
      </c>
      <c r="D423" s="72" t="s">
        <v>344</v>
      </c>
      <c r="E423" s="109">
        <v>73500</v>
      </c>
      <c r="F423" s="110">
        <v>72765</v>
      </c>
      <c r="G423" s="110">
        <f>IF(F423="","",VLOOKUP(B423,PRESUPUESTO!$A$1:$O$626,12,FALSE))</f>
        <v>64500</v>
      </c>
    </row>
    <row r="424" spans="1:7" x14ac:dyDescent="0.3">
      <c r="A424" s="108">
        <v>359</v>
      </c>
      <c r="B424" s="95" t="s">
        <v>59</v>
      </c>
      <c r="C424" s="72">
        <v>1</v>
      </c>
      <c r="D424" s="72" t="s">
        <v>475</v>
      </c>
      <c r="E424" s="109">
        <v>86720</v>
      </c>
      <c r="F424" s="110">
        <v>85852.800000000003</v>
      </c>
      <c r="G424" s="110">
        <f>IF(F424="","",VLOOKUP(B424,PRESUPUESTO!$A$1:$O$626,12,FALSE))</f>
        <v>87500</v>
      </c>
    </row>
    <row r="425" spans="1:7" x14ac:dyDescent="0.3">
      <c r="A425" s="108">
        <v>360</v>
      </c>
      <c r="B425" s="95" t="s">
        <v>531</v>
      </c>
      <c r="C425" s="72">
        <v>1</v>
      </c>
      <c r="D425" s="72" t="s">
        <v>344</v>
      </c>
      <c r="E425" s="109">
        <v>2696064</v>
      </c>
      <c r="F425" s="110">
        <v>2669103.36</v>
      </c>
      <c r="G425" s="110" t="e">
        <f>IF(F425="","",VLOOKUP(B425,PRESUPUESTO!$A$1:$O$626,12,FALSE))</f>
        <v>#N/A</v>
      </c>
    </row>
    <row r="426" spans="1:7" x14ac:dyDescent="0.3">
      <c r="A426" s="108"/>
      <c r="B426" s="76" t="s">
        <v>24</v>
      </c>
      <c r="C426" s="77"/>
      <c r="D426" s="77"/>
      <c r="E426" s="109"/>
      <c r="F426" s="110"/>
      <c r="G426" s="110" t="str">
        <f>IF(F426="","",VLOOKUP(B426,PRESUPUESTO!$A$1:$O$626,12,FALSE))</f>
        <v/>
      </c>
    </row>
    <row r="427" spans="1:7" x14ac:dyDescent="0.3">
      <c r="A427" s="108">
        <v>361</v>
      </c>
      <c r="B427" s="95" t="s">
        <v>22</v>
      </c>
      <c r="C427" s="72">
        <v>1</v>
      </c>
      <c r="D427" s="72" t="s">
        <v>344</v>
      </c>
      <c r="E427" s="109">
        <v>369952</v>
      </c>
      <c r="F427" s="110">
        <v>366252.48</v>
      </c>
      <c r="G427" s="110">
        <f>IF(F427="","",VLOOKUP(B427,PRESUPUESTO!$A$1:$O$626,12,FALSE))</f>
        <v>371000</v>
      </c>
    </row>
    <row r="428" spans="1:7" ht="33.75" customHeight="1" x14ac:dyDescent="0.3">
      <c r="A428" s="108"/>
      <c r="B428" s="96" t="s">
        <v>532</v>
      </c>
      <c r="C428" s="84"/>
      <c r="D428" s="84"/>
      <c r="E428" s="111"/>
      <c r="F428" s="110"/>
      <c r="G428" s="110" t="str">
        <f>IF(F428="","",VLOOKUP(B428,PRESUPUESTO!$A$1:$O$626,12,FALSE))</f>
        <v/>
      </c>
    </row>
    <row r="429" spans="1:7" x14ac:dyDescent="0.3">
      <c r="A429" s="108"/>
      <c r="B429" s="76" t="s">
        <v>342</v>
      </c>
      <c r="C429" s="77"/>
      <c r="D429" s="77"/>
      <c r="E429" s="109"/>
      <c r="F429" s="110"/>
      <c r="G429" s="110" t="str">
        <f>IF(F429="","",VLOOKUP(B429,PRESUPUESTO!$A$1:$O$626,12,FALSE))</f>
        <v/>
      </c>
    </row>
    <row r="430" spans="1:7" x14ac:dyDescent="0.3">
      <c r="A430" s="108"/>
      <c r="B430" s="76" t="s">
        <v>369</v>
      </c>
      <c r="C430" s="77"/>
      <c r="D430" s="77"/>
      <c r="E430" s="109"/>
      <c r="F430" s="110"/>
      <c r="G430" s="110" t="str">
        <f>IF(F430="","",VLOOKUP(B430,PRESUPUESTO!$A$1:$O$626,12,FALSE))</f>
        <v/>
      </c>
    </row>
    <row r="431" spans="1:7" x14ac:dyDescent="0.3">
      <c r="A431" s="108">
        <v>362</v>
      </c>
      <c r="B431" s="95" t="s">
        <v>225</v>
      </c>
      <c r="C431" s="72">
        <v>1</v>
      </c>
      <c r="D431" s="72" t="s">
        <v>344</v>
      </c>
      <c r="E431" s="109">
        <v>566509</v>
      </c>
      <c r="F431" s="110">
        <v>560843.91</v>
      </c>
      <c r="G431" s="110">
        <f>IF(F431="","",VLOOKUP(B431,PRESUPUESTO!$A$1:$O$626,12,FALSE))</f>
        <v>460500</v>
      </c>
    </row>
    <row r="432" spans="1:7" x14ac:dyDescent="0.3">
      <c r="A432" s="108"/>
      <c r="B432" s="76" t="s">
        <v>343</v>
      </c>
      <c r="C432" s="77"/>
      <c r="D432" s="77"/>
      <c r="E432" s="109"/>
      <c r="F432" s="110"/>
      <c r="G432" s="110" t="str">
        <f>IF(F432="","",VLOOKUP(B432,PRESUPUESTO!$A$1:$O$626,12,FALSE))</f>
        <v/>
      </c>
    </row>
    <row r="433" spans="1:7" x14ac:dyDescent="0.3">
      <c r="A433" s="108">
        <v>363</v>
      </c>
      <c r="B433" s="95" t="s">
        <v>206</v>
      </c>
      <c r="C433" s="72">
        <v>1</v>
      </c>
      <c r="D433" s="72" t="s">
        <v>344</v>
      </c>
      <c r="E433" s="109">
        <v>183321</v>
      </c>
      <c r="F433" s="110">
        <v>181487.79</v>
      </c>
      <c r="G433" s="110">
        <f>IF(F433="","",VLOOKUP(B433,PRESUPUESTO!$A$1:$O$626,12,FALSE))</f>
        <v>287000</v>
      </c>
    </row>
    <row r="434" spans="1:7" x14ac:dyDescent="0.3">
      <c r="A434" s="108">
        <v>364</v>
      </c>
      <c r="B434" s="95" t="s">
        <v>533</v>
      </c>
      <c r="C434" s="72">
        <v>1</v>
      </c>
      <c r="D434" s="72" t="s">
        <v>479</v>
      </c>
      <c r="E434" s="109">
        <v>161621</v>
      </c>
      <c r="F434" s="110">
        <v>160004.79</v>
      </c>
      <c r="G434" s="110" t="e">
        <f>IF(F434="","",VLOOKUP(B434,PRESUPUESTO!$A$1:$O$626,12,FALSE))</f>
        <v>#N/A</v>
      </c>
    </row>
    <row r="435" spans="1:7" x14ac:dyDescent="0.3">
      <c r="A435" s="108"/>
      <c r="B435" s="76" t="s">
        <v>348</v>
      </c>
      <c r="C435" s="77"/>
      <c r="D435" s="77"/>
      <c r="E435" s="109"/>
      <c r="F435" s="110"/>
      <c r="G435" s="110" t="str">
        <f>IF(F435="","",VLOOKUP(B435,PRESUPUESTO!$A$1:$O$626,12,FALSE))</f>
        <v/>
      </c>
    </row>
    <row r="436" spans="1:7" x14ac:dyDescent="0.3">
      <c r="A436" s="108">
        <v>365</v>
      </c>
      <c r="B436" s="95" t="s">
        <v>203</v>
      </c>
      <c r="C436" s="72">
        <v>1</v>
      </c>
      <c r="D436" s="72" t="s">
        <v>344</v>
      </c>
      <c r="E436" s="109">
        <v>173510</v>
      </c>
      <c r="F436" s="110">
        <v>171774.9</v>
      </c>
      <c r="G436" s="110">
        <f>IF(F436="","",VLOOKUP(B436,PRESUPUESTO!$A$1:$O$626,12,FALSE))</f>
        <v>342000</v>
      </c>
    </row>
    <row r="437" spans="1:7" x14ac:dyDescent="0.3">
      <c r="A437" s="108">
        <v>366</v>
      </c>
      <c r="B437" s="95" t="s">
        <v>202</v>
      </c>
      <c r="C437" s="72">
        <v>1</v>
      </c>
      <c r="D437" s="72" t="s">
        <v>344</v>
      </c>
      <c r="E437" s="109">
        <v>442363</v>
      </c>
      <c r="F437" s="110">
        <v>437939.37</v>
      </c>
      <c r="G437" s="110">
        <f>IF(F437="","",VLOOKUP(B437,PRESUPUESTO!$A$1:$O$626,12,FALSE))</f>
        <v>847500</v>
      </c>
    </row>
    <row r="438" spans="1:7" x14ac:dyDescent="0.3">
      <c r="A438" s="108">
        <v>367</v>
      </c>
      <c r="B438" s="95" t="s">
        <v>200</v>
      </c>
      <c r="C438" s="72">
        <v>1</v>
      </c>
      <c r="D438" s="72" t="s">
        <v>344</v>
      </c>
      <c r="E438" s="109">
        <v>156504</v>
      </c>
      <c r="F438" s="110">
        <v>154938.96</v>
      </c>
      <c r="G438" s="110">
        <f>IF(F438="","",VLOOKUP(B438,PRESUPUESTO!$A$1:$O$626,12,FALSE))</f>
        <v>482000</v>
      </c>
    </row>
    <row r="439" spans="1:7" x14ac:dyDescent="0.3">
      <c r="A439" s="108">
        <v>368</v>
      </c>
      <c r="B439" s="95" t="s">
        <v>199</v>
      </c>
      <c r="C439" s="72">
        <v>1</v>
      </c>
      <c r="D439" s="72" t="s">
        <v>344</v>
      </c>
      <c r="E439" s="109">
        <v>4747</v>
      </c>
      <c r="F439" s="110">
        <v>4699.53</v>
      </c>
      <c r="G439" s="110">
        <f>IF(F439="","",VLOOKUP(B439,PRESUPUESTO!$A$1:$O$626,12,FALSE))</f>
        <v>6500</v>
      </c>
    </row>
    <row r="440" spans="1:7" x14ac:dyDescent="0.3">
      <c r="A440" s="108">
        <v>369</v>
      </c>
      <c r="B440" s="95" t="s">
        <v>198</v>
      </c>
      <c r="C440" s="72">
        <v>1</v>
      </c>
      <c r="D440" s="72" t="s">
        <v>344</v>
      </c>
      <c r="E440" s="109">
        <v>175731</v>
      </c>
      <c r="F440" s="110">
        <v>173973.69</v>
      </c>
      <c r="G440" s="110">
        <f>IF(F440="","",VLOOKUP(B440,PRESUPUESTO!$A$1:$O$626,12,FALSE))</f>
        <v>259000</v>
      </c>
    </row>
    <row r="441" spans="1:7" x14ac:dyDescent="0.3">
      <c r="A441" s="108">
        <v>370</v>
      </c>
      <c r="B441" s="95" t="s">
        <v>197</v>
      </c>
      <c r="C441" s="72">
        <v>1</v>
      </c>
      <c r="D441" s="72" t="s">
        <v>344</v>
      </c>
      <c r="E441" s="109">
        <v>98803</v>
      </c>
      <c r="F441" s="110">
        <v>97814.97</v>
      </c>
      <c r="G441" s="110">
        <f>IF(F441="","",VLOOKUP(B441,PRESUPUESTO!$A$1:$O$626,12,FALSE))</f>
        <v>244000</v>
      </c>
    </row>
    <row r="442" spans="1:7" x14ac:dyDescent="0.3">
      <c r="A442" s="108">
        <v>371</v>
      </c>
      <c r="B442" s="95" t="s">
        <v>196</v>
      </c>
      <c r="C442" s="72">
        <v>1</v>
      </c>
      <c r="D442" s="72" t="s">
        <v>344</v>
      </c>
      <c r="E442" s="109">
        <v>2298932</v>
      </c>
      <c r="F442" s="110">
        <v>2275942.6800000002</v>
      </c>
      <c r="G442" s="110">
        <f>IF(F442="","",VLOOKUP(B442,PRESUPUESTO!$A$1:$O$626,12,FALSE))</f>
        <v>4065500</v>
      </c>
    </row>
    <row r="443" spans="1:7" x14ac:dyDescent="0.3">
      <c r="A443" s="108"/>
      <c r="B443" s="76" t="s">
        <v>351</v>
      </c>
      <c r="C443" s="77"/>
      <c r="D443" s="77"/>
      <c r="E443" s="109"/>
      <c r="F443" s="110"/>
      <c r="G443" s="110" t="str">
        <f>IF(F443="","",VLOOKUP(B443,PRESUPUESTO!$A$1:$O$626,12,FALSE))</f>
        <v/>
      </c>
    </row>
    <row r="444" spans="1:7" x14ac:dyDescent="0.3">
      <c r="A444" s="108">
        <v>372</v>
      </c>
      <c r="B444" s="95" t="s">
        <v>193</v>
      </c>
      <c r="C444" s="72">
        <v>1</v>
      </c>
      <c r="D444" s="72" t="s">
        <v>344</v>
      </c>
      <c r="E444" s="109">
        <v>364069</v>
      </c>
      <c r="F444" s="110">
        <v>360428.31</v>
      </c>
      <c r="G444" s="110">
        <f>IF(F444="","",VLOOKUP(B444,PRESUPUESTO!$A$1:$O$626,12,FALSE))</f>
        <v>730000</v>
      </c>
    </row>
    <row r="445" spans="1:7" x14ac:dyDescent="0.3">
      <c r="A445" s="108">
        <v>373</v>
      </c>
      <c r="B445" s="95" t="s">
        <v>192</v>
      </c>
      <c r="C445" s="72">
        <v>1</v>
      </c>
      <c r="D445" s="72" t="s">
        <v>344</v>
      </c>
      <c r="E445" s="109">
        <v>317865</v>
      </c>
      <c r="F445" s="110">
        <v>314686.34999999998</v>
      </c>
      <c r="G445" s="110">
        <f>IF(F445="","",VLOOKUP(B445,PRESUPUESTO!$A$1:$O$626,12,FALSE))</f>
        <v>689000</v>
      </c>
    </row>
    <row r="446" spans="1:7" x14ac:dyDescent="0.3">
      <c r="A446" s="108">
        <v>374</v>
      </c>
      <c r="B446" s="95" t="s">
        <v>191</v>
      </c>
      <c r="C446" s="72">
        <v>1</v>
      </c>
      <c r="D446" s="72" t="s">
        <v>344</v>
      </c>
      <c r="E446" s="109">
        <v>296171</v>
      </c>
      <c r="F446" s="110">
        <v>293209.28999999998</v>
      </c>
      <c r="G446" s="110">
        <f>IF(F446="","",VLOOKUP(B446,PRESUPUESTO!$A$1:$O$626,12,FALSE))</f>
        <v>915000</v>
      </c>
    </row>
    <row r="447" spans="1:7" x14ac:dyDescent="0.3">
      <c r="A447" s="108">
        <v>375</v>
      </c>
      <c r="B447" s="95" t="s">
        <v>190</v>
      </c>
      <c r="C447" s="72">
        <v>1</v>
      </c>
      <c r="D447" s="72" t="s">
        <v>344</v>
      </c>
      <c r="E447" s="109">
        <v>471337</v>
      </c>
      <c r="F447" s="110">
        <v>466623.63</v>
      </c>
      <c r="G447" s="110">
        <f>IF(F447="","",VLOOKUP(B447,PRESUPUESTO!$A$1:$O$626,12,FALSE))</f>
        <v>1291500</v>
      </c>
    </row>
    <row r="448" spans="1:7" x14ac:dyDescent="0.3">
      <c r="A448" s="108">
        <v>376</v>
      </c>
      <c r="B448" s="95" t="s">
        <v>189</v>
      </c>
      <c r="C448" s="72">
        <v>1</v>
      </c>
      <c r="D448" s="72" t="s">
        <v>344</v>
      </c>
      <c r="E448" s="109">
        <v>2614309</v>
      </c>
      <c r="F448" s="110">
        <v>2588165.91</v>
      </c>
      <c r="G448" s="110">
        <f>IF(F448="","",VLOOKUP(B448,PRESUPUESTO!$A$1:$O$626,12,FALSE))</f>
        <v>2004500</v>
      </c>
    </row>
    <row r="449" spans="1:7" x14ac:dyDescent="0.3">
      <c r="A449" s="108">
        <v>377</v>
      </c>
      <c r="B449" s="95" t="s">
        <v>534</v>
      </c>
      <c r="C449" s="72">
        <v>1</v>
      </c>
      <c r="D449" s="72" t="s">
        <v>344</v>
      </c>
      <c r="E449" s="109">
        <v>737463</v>
      </c>
      <c r="F449" s="110">
        <v>730088.37</v>
      </c>
      <c r="G449" s="110" t="e">
        <f>IF(F449="","",VLOOKUP(B449,PRESUPUESTO!$A$1:$O$626,12,FALSE))</f>
        <v>#N/A</v>
      </c>
    </row>
    <row r="450" spans="1:7" x14ac:dyDescent="0.3">
      <c r="A450" s="108"/>
      <c r="B450" s="76" t="s">
        <v>353</v>
      </c>
      <c r="C450" s="77"/>
      <c r="D450" s="77"/>
      <c r="E450" s="109"/>
      <c r="F450" s="110"/>
      <c r="G450" s="110" t="str">
        <f>IF(F450="","",VLOOKUP(B450,PRESUPUESTO!$A$1:$O$626,12,FALSE))</f>
        <v/>
      </c>
    </row>
    <row r="451" spans="1:7" x14ac:dyDescent="0.3">
      <c r="A451" s="108">
        <v>378</v>
      </c>
      <c r="B451" s="95" t="s">
        <v>187</v>
      </c>
      <c r="C451" s="72">
        <v>1</v>
      </c>
      <c r="D451" s="72" t="s">
        <v>344</v>
      </c>
      <c r="E451" s="109">
        <v>737687</v>
      </c>
      <c r="F451" s="110">
        <v>730310.13</v>
      </c>
      <c r="G451" s="110">
        <f>IF(F451="","",VLOOKUP(B451,PRESUPUESTO!$A$1:$O$626,12,FALSE))</f>
        <v>881500</v>
      </c>
    </row>
    <row r="452" spans="1:7" x14ac:dyDescent="0.3">
      <c r="A452" s="108">
        <v>379</v>
      </c>
      <c r="B452" s="95" t="s">
        <v>185</v>
      </c>
      <c r="C452" s="72">
        <v>1</v>
      </c>
      <c r="D452" s="72" t="s">
        <v>344</v>
      </c>
      <c r="E452" s="109">
        <v>210247</v>
      </c>
      <c r="F452" s="110">
        <v>208144.53</v>
      </c>
      <c r="G452" s="110">
        <f>IF(F452="","",VLOOKUP(B452,PRESUPUESTO!$A$1:$O$626,12,FALSE))</f>
        <v>264500</v>
      </c>
    </row>
    <row r="453" spans="1:7" x14ac:dyDescent="0.3">
      <c r="A453" s="108">
        <v>380</v>
      </c>
      <c r="B453" s="95" t="s">
        <v>184</v>
      </c>
      <c r="C453" s="72">
        <v>1</v>
      </c>
      <c r="D453" s="72" t="s">
        <v>344</v>
      </c>
      <c r="E453" s="109">
        <v>147112</v>
      </c>
      <c r="F453" s="110">
        <v>145640.88</v>
      </c>
      <c r="G453" s="110">
        <f>IF(F453="","",VLOOKUP(B453,PRESUPUESTO!$A$1:$O$626,12,FALSE))</f>
        <v>441000</v>
      </c>
    </row>
    <row r="454" spans="1:7" x14ac:dyDescent="0.3">
      <c r="A454" s="108">
        <v>381</v>
      </c>
      <c r="B454" s="95" t="s">
        <v>183</v>
      </c>
      <c r="C454" s="72">
        <v>1</v>
      </c>
      <c r="D454" s="72" t="s">
        <v>344</v>
      </c>
      <c r="E454" s="109">
        <v>1214838</v>
      </c>
      <c r="F454" s="110">
        <v>1202689.6200000001</v>
      </c>
      <c r="G454" s="110">
        <f>IF(F454="","",VLOOKUP(B454,PRESUPUESTO!$A$1:$O$626,12,FALSE))</f>
        <v>1721500</v>
      </c>
    </row>
    <row r="455" spans="1:7" x14ac:dyDescent="0.3">
      <c r="A455" s="108">
        <v>382</v>
      </c>
      <c r="B455" s="95" t="s">
        <v>182</v>
      </c>
      <c r="C455" s="72">
        <v>1</v>
      </c>
      <c r="D455" s="72" t="s">
        <v>344</v>
      </c>
      <c r="E455" s="109">
        <v>1134206</v>
      </c>
      <c r="F455" s="110">
        <v>1122863.94</v>
      </c>
      <c r="G455" s="110">
        <f>IF(F455="","",VLOOKUP(B455,PRESUPUESTO!$A$1:$O$626,12,FALSE))</f>
        <v>850000</v>
      </c>
    </row>
    <row r="456" spans="1:7" x14ac:dyDescent="0.3">
      <c r="A456" s="108">
        <v>383</v>
      </c>
      <c r="B456" s="95" t="s">
        <v>535</v>
      </c>
      <c r="C456" s="72">
        <v>1</v>
      </c>
      <c r="D456" s="72" t="s">
        <v>344</v>
      </c>
      <c r="E456" s="109">
        <v>1756872</v>
      </c>
      <c r="F456" s="110">
        <v>1739303.28</v>
      </c>
      <c r="G456" s="110" t="e">
        <f>IF(F456="","",VLOOKUP(B456,PRESUPUESTO!$A$1:$O$626,12,FALSE))</f>
        <v>#N/A</v>
      </c>
    </row>
    <row r="457" spans="1:7" ht="28.8" x14ac:dyDescent="0.3">
      <c r="A457" s="108">
        <v>384</v>
      </c>
      <c r="B457" s="95" t="s">
        <v>536</v>
      </c>
      <c r="C457" s="72">
        <v>1</v>
      </c>
      <c r="D457" s="72" t="s">
        <v>344</v>
      </c>
      <c r="E457" s="109">
        <v>1624012</v>
      </c>
      <c r="F457" s="110">
        <v>1607771.88</v>
      </c>
      <c r="G457" s="110" t="e">
        <f>IF(F457="","",VLOOKUP(B457,PRESUPUESTO!$A$1:$O$626,12,FALSE))</f>
        <v>#N/A</v>
      </c>
    </row>
    <row r="458" spans="1:7" x14ac:dyDescent="0.3">
      <c r="A458" s="108"/>
      <c r="B458" s="76" t="s">
        <v>181</v>
      </c>
      <c r="C458" s="77"/>
      <c r="D458" s="77"/>
      <c r="E458" s="109"/>
      <c r="F458" s="110"/>
      <c r="G458" s="110" t="str">
        <f>IF(F458="","",VLOOKUP(B458,PRESUPUESTO!$A$1:$O$626,12,FALSE))</f>
        <v/>
      </c>
    </row>
    <row r="459" spans="1:7" x14ac:dyDescent="0.3">
      <c r="A459" s="108">
        <v>385</v>
      </c>
      <c r="B459" s="95" t="s">
        <v>389</v>
      </c>
      <c r="C459" s="72">
        <v>1</v>
      </c>
      <c r="D459" s="72" t="s">
        <v>344</v>
      </c>
      <c r="E459" s="109">
        <v>5838373</v>
      </c>
      <c r="F459" s="110">
        <v>5779989.2699999996</v>
      </c>
      <c r="G459" s="110" t="e">
        <f>IF(F459="","",VLOOKUP(B459,PRESUPUESTO!$A$1:$O$626,12,FALSE))</f>
        <v>#N/A</v>
      </c>
    </row>
    <row r="460" spans="1:7" x14ac:dyDescent="0.3">
      <c r="A460" s="108">
        <v>386</v>
      </c>
      <c r="B460" s="95" t="s">
        <v>179</v>
      </c>
      <c r="C460" s="72">
        <v>1</v>
      </c>
      <c r="D460" s="72" t="s">
        <v>344</v>
      </c>
      <c r="E460" s="109">
        <v>292447</v>
      </c>
      <c r="F460" s="110">
        <v>289522.53000000003</v>
      </c>
      <c r="G460" s="110">
        <f>IF(F460="","",VLOOKUP(B460,PRESUPUESTO!$A$1:$O$626,12,FALSE))</f>
        <v>238000</v>
      </c>
    </row>
    <row r="461" spans="1:7" x14ac:dyDescent="0.3">
      <c r="A461" s="108">
        <v>387</v>
      </c>
      <c r="B461" s="95" t="s">
        <v>178</v>
      </c>
      <c r="C461" s="72">
        <v>1</v>
      </c>
      <c r="D461" s="72" t="s">
        <v>344</v>
      </c>
      <c r="E461" s="109">
        <v>429612</v>
      </c>
      <c r="F461" s="110">
        <v>425315.88</v>
      </c>
      <c r="G461" s="110">
        <f>IF(F461="","",VLOOKUP(B461,PRESUPUESTO!$A$1:$O$626,12,FALSE))</f>
        <v>371000</v>
      </c>
    </row>
    <row r="462" spans="1:7" x14ac:dyDescent="0.3">
      <c r="A462" s="108">
        <v>388</v>
      </c>
      <c r="B462" s="95" t="s">
        <v>177</v>
      </c>
      <c r="C462" s="72">
        <v>1</v>
      </c>
      <c r="D462" s="72" t="s">
        <v>344</v>
      </c>
      <c r="E462" s="109">
        <v>394427</v>
      </c>
      <c r="F462" s="110">
        <v>390482.73</v>
      </c>
      <c r="G462" s="110">
        <f>IF(F462="","",VLOOKUP(B462,PRESUPUESTO!$A$1:$O$626,12,FALSE))</f>
        <v>439000</v>
      </c>
    </row>
    <row r="463" spans="1:7" x14ac:dyDescent="0.3">
      <c r="A463" s="108">
        <v>389</v>
      </c>
      <c r="B463" s="95" t="s">
        <v>175</v>
      </c>
      <c r="C463" s="72">
        <v>1</v>
      </c>
      <c r="D463" s="72" t="s">
        <v>344</v>
      </c>
      <c r="E463" s="109">
        <v>407885</v>
      </c>
      <c r="F463" s="110">
        <v>403806.15</v>
      </c>
      <c r="G463" s="110">
        <f>IF(F463="","",VLOOKUP(B463,PRESUPUESTO!$A$1:$O$626,12,FALSE))</f>
        <v>611000</v>
      </c>
    </row>
    <row r="464" spans="1:7" x14ac:dyDescent="0.3">
      <c r="A464" s="108">
        <v>390</v>
      </c>
      <c r="B464" s="95" t="s">
        <v>168</v>
      </c>
      <c r="C464" s="72">
        <v>1</v>
      </c>
      <c r="D464" s="72" t="s">
        <v>344</v>
      </c>
      <c r="E464" s="109">
        <v>16599</v>
      </c>
      <c r="F464" s="110">
        <v>16433.009999999998</v>
      </c>
      <c r="G464" s="110">
        <f>IF(F464="","",VLOOKUP(B464,PRESUPUESTO!$A$1:$O$626,12,FALSE))</f>
        <v>196500</v>
      </c>
    </row>
    <row r="465" spans="1:7" x14ac:dyDescent="0.3">
      <c r="A465" s="108">
        <v>391</v>
      </c>
      <c r="B465" s="95" t="s">
        <v>167</v>
      </c>
      <c r="C465" s="72">
        <v>1</v>
      </c>
      <c r="D465" s="72" t="s">
        <v>344</v>
      </c>
      <c r="E465" s="109">
        <v>790023</v>
      </c>
      <c r="F465" s="110">
        <v>782122.77</v>
      </c>
      <c r="G465" s="110">
        <f>IF(F465="","",VLOOKUP(B465,PRESUPUESTO!$A$1:$O$626,12,FALSE))</f>
        <v>491500</v>
      </c>
    </row>
    <row r="466" spans="1:7" x14ac:dyDescent="0.3">
      <c r="A466" s="108">
        <v>392</v>
      </c>
      <c r="B466" s="95" t="s">
        <v>492</v>
      </c>
      <c r="C466" s="72">
        <v>1</v>
      </c>
      <c r="D466" s="72" t="s">
        <v>344</v>
      </c>
      <c r="E466" s="109">
        <v>154172</v>
      </c>
      <c r="F466" s="110">
        <v>152630.28</v>
      </c>
      <c r="G466" s="110" t="e">
        <f>IF(F466="","",VLOOKUP(B466,PRESUPUESTO!$A$1:$O$626,12,FALSE))</f>
        <v>#N/A</v>
      </c>
    </row>
    <row r="467" spans="1:7" x14ac:dyDescent="0.3">
      <c r="A467" s="108">
        <v>393</v>
      </c>
      <c r="B467" s="95" t="s">
        <v>537</v>
      </c>
      <c r="C467" s="72">
        <v>1</v>
      </c>
      <c r="D467" s="72" t="s">
        <v>344</v>
      </c>
      <c r="E467" s="109">
        <v>159827</v>
      </c>
      <c r="F467" s="110">
        <v>158228.73000000001</v>
      </c>
      <c r="G467" s="110" t="e">
        <f>IF(F467="","",VLOOKUP(B467,PRESUPUESTO!$A$1:$O$626,12,FALSE))</f>
        <v>#N/A</v>
      </c>
    </row>
    <row r="468" spans="1:7" x14ac:dyDescent="0.3">
      <c r="A468" s="108"/>
      <c r="B468" s="76" t="s">
        <v>164</v>
      </c>
      <c r="C468" s="77"/>
      <c r="D468" s="77"/>
      <c r="E468" s="109"/>
      <c r="F468" s="110"/>
      <c r="G468" s="110" t="str">
        <f>IF(F468="","",VLOOKUP(B468,PRESUPUESTO!$A$1:$O$626,12,FALSE))</f>
        <v/>
      </c>
    </row>
    <row r="469" spans="1:7" x14ac:dyDescent="0.3">
      <c r="A469" s="108">
        <v>394</v>
      </c>
      <c r="B469" s="95" t="s">
        <v>163</v>
      </c>
      <c r="C469" s="72">
        <v>1</v>
      </c>
      <c r="D469" s="72" t="s">
        <v>344</v>
      </c>
      <c r="E469" s="109">
        <v>26648</v>
      </c>
      <c r="F469" s="110">
        <v>26381.52</v>
      </c>
      <c r="G469" s="110">
        <f>IF(F469="","",VLOOKUP(B469,PRESUPUESTO!$A$1:$O$626,12,FALSE))</f>
        <v>71000</v>
      </c>
    </row>
    <row r="470" spans="1:7" x14ac:dyDescent="0.3">
      <c r="A470" s="108">
        <v>395</v>
      </c>
      <c r="B470" s="95" t="s">
        <v>162</v>
      </c>
      <c r="C470" s="72">
        <v>1</v>
      </c>
      <c r="D470" s="72" t="s">
        <v>344</v>
      </c>
      <c r="E470" s="109">
        <v>102588</v>
      </c>
      <c r="F470" s="110">
        <v>101562.12</v>
      </c>
      <c r="G470" s="110">
        <f>IF(F470="","",VLOOKUP(B470,PRESUPUESTO!$A$1:$O$626,12,FALSE))</f>
        <v>90500</v>
      </c>
    </row>
    <row r="471" spans="1:7" x14ac:dyDescent="0.3">
      <c r="A471" s="108">
        <v>396</v>
      </c>
      <c r="B471" s="95" t="s">
        <v>160</v>
      </c>
      <c r="C471" s="72">
        <v>1</v>
      </c>
      <c r="D471" s="72" t="s">
        <v>344</v>
      </c>
      <c r="E471" s="109">
        <v>140900</v>
      </c>
      <c r="F471" s="110">
        <v>139491</v>
      </c>
      <c r="G471" s="110">
        <f>IF(F471="","",VLOOKUP(B471,PRESUPUESTO!$A$1:$O$626,12,FALSE))</f>
        <v>110500</v>
      </c>
    </row>
    <row r="472" spans="1:7" x14ac:dyDescent="0.3">
      <c r="A472" s="108">
        <v>397</v>
      </c>
      <c r="B472" s="95" t="s">
        <v>538</v>
      </c>
      <c r="C472" s="72">
        <v>1</v>
      </c>
      <c r="D472" s="72" t="s">
        <v>344</v>
      </c>
      <c r="E472" s="109">
        <v>5678129</v>
      </c>
      <c r="F472" s="110">
        <v>5621347.71</v>
      </c>
      <c r="G472" s="110" t="e">
        <f>IF(F472="","",VLOOKUP(B472,PRESUPUESTO!$A$1:$O$626,12,FALSE))</f>
        <v>#N/A</v>
      </c>
    </row>
    <row r="473" spans="1:7" x14ac:dyDescent="0.3">
      <c r="A473" s="108"/>
      <c r="B473" s="76" t="s">
        <v>151</v>
      </c>
      <c r="C473" s="77"/>
      <c r="D473" s="77"/>
      <c r="E473" s="109"/>
      <c r="F473" s="110"/>
      <c r="G473" s="110" t="str">
        <f>IF(F473="","",VLOOKUP(B473,PRESUPUESTO!$A$1:$O$626,12,FALSE))</f>
        <v/>
      </c>
    </row>
    <row r="474" spans="1:7" x14ac:dyDescent="0.3">
      <c r="A474" s="108">
        <v>398</v>
      </c>
      <c r="B474" s="95" t="s">
        <v>91</v>
      </c>
      <c r="C474" s="72">
        <v>1</v>
      </c>
      <c r="D474" s="72" t="s">
        <v>344</v>
      </c>
      <c r="E474" s="109">
        <v>291177</v>
      </c>
      <c r="F474" s="110">
        <v>288265.23</v>
      </c>
      <c r="G474" s="110">
        <f>IF(F474="","",VLOOKUP(B474,PRESUPUESTO!$A$1:$O$626,12,FALSE))</f>
        <v>598000</v>
      </c>
    </row>
    <row r="475" spans="1:7" x14ac:dyDescent="0.3">
      <c r="A475" s="108">
        <v>399</v>
      </c>
      <c r="B475" s="95" t="s">
        <v>263</v>
      </c>
      <c r="C475" s="72">
        <v>1</v>
      </c>
      <c r="D475" s="72" t="s">
        <v>366</v>
      </c>
      <c r="E475" s="109">
        <v>758097</v>
      </c>
      <c r="F475" s="110">
        <v>750516.03</v>
      </c>
      <c r="G475" s="110">
        <f>IF(F475="","",VLOOKUP(B475,PRESUPUESTO!$A$1:$O$626,12,FALSE))</f>
        <v>901000</v>
      </c>
    </row>
    <row r="476" spans="1:7" x14ac:dyDescent="0.3">
      <c r="A476" s="108">
        <v>400</v>
      </c>
      <c r="B476" s="95" t="s">
        <v>147</v>
      </c>
      <c r="C476" s="72">
        <v>1</v>
      </c>
      <c r="D476" s="72" t="s">
        <v>366</v>
      </c>
      <c r="E476" s="109">
        <v>758353</v>
      </c>
      <c r="F476" s="110">
        <v>750769.47</v>
      </c>
      <c r="G476" s="110">
        <f>IF(F476="","",VLOOKUP(B476,PRESUPUESTO!$A$1:$O$626,12,FALSE))</f>
        <v>510000</v>
      </c>
    </row>
    <row r="477" spans="1:7" x14ac:dyDescent="0.3">
      <c r="A477" s="108">
        <v>401</v>
      </c>
      <c r="B477" s="95" t="s">
        <v>141</v>
      </c>
      <c r="C477" s="72">
        <v>1</v>
      </c>
      <c r="D477" s="72" t="s">
        <v>344</v>
      </c>
      <c r="E477" s="109">
        <v>136302</v>
      </c>
      <c r="F477" s="110">
        <v>134938.98000000001</v>
      </c>
      <c r="G477" s="110">
        <f>IF(F477="","",VLOOKUP(B477,PRESUPUESTO!$A$1:$O$626,12,FALSE))</f>
        <v>443000</v>
      </c>
    </row>
    <row r="478" spans="1:7" x14ac:dyDescent="0.3">
      <c r="A478" s="108">
        <v>402</v>
      </c>
      <c r="B478" s="95" t="s">
        <v>140</v>
      </c>
      <c r="C478" s="72">
        <v>1</v>
      </c>
      <c r="D478" s="72" t="s">
        <v>344</v>
      </c>
      <c r="E478" s="109">
        <v>123948</v>
      </c>
      <c r="F478" s="110">
        <v>122708.52</v>
      </c>
      <c r="G478" s="110">
        <f>IF(F478="","",VLOOKUP(B478,PRESUPUESTO!$A$1:$O$626,12,FALSE))</f>
        <v>216000</v>
      </c>
    </row>
    <row r="479" spans="1:7" x14ac:dyDescent="0.3">
      <c r="A479" s="108">
        <v>403</v>
      </c>
      <c r="B479" s="95" t="s">
        <v>139</v>
      </c>
      <c r="C479" s="72">
        <v>1</v>
      </c>
      <c r="D479" s="72" t="s">
        <v>344</v>
      </c>
      <c r="E479" s="109">
        <v>131853</v>
      </c>
      <c r="F479" s="110">
        <v>130534.47</v>
      </c>
      <c r="G479" s="110">
        <f>IF(F479="","",VLOOKUP(B479,PRESUPUESTO!$A$1:$O$626,12,FALSE))</f>
        <v>266000</v>
      </c>
    </row>
    <row r="480" spans="1:7" x14ac:dyDescent="0.3">
      <c r="A480" s="108">
        <v>404</v>
      </c>
      <c r="B480" s="95" t="s">
        <v>138</v>
      </c>
      <c r="C480" s="72">
        <v>1</v>
      </c>
      <c r="D480" s="72" t="s">
        <v>344</v>
      </c>
      <c r="E480" s="109">
        <v>363563</v>
      </c>
      <c r="F480" s="110">
        <v>359927.37</v>
      </c>
      <c r="G480" s="110">
        <f>IF(F480="","",VLOOKUP(B480,PRESUPUESTO!$A$1:$O$626,12,FALSE))</f>
        <v>428000</v>
      </c>
    </row>
    <row r="481" spans="1:7" x14ac:dyDescent="0.3">
      <c r="A481" s="108"/>
      <c r="B481" s="76" t="s">
        <v>136</v>
      </c>
      <c r="C481" s="77"/>
      <c r="D481" s="77"/>
      <c r="E481" s="109"/>
      <c r="F481" s="110"/>
      <c r="G481" s="110" t="str">
        <f>IF(F481="","",VLOOKUP(B481,PRESUPUESTO!$A$1:$O$626,12,FALSE))</f>
        <v/>
      </c>
    </row>
    <row r="482" spans="1:7" x14ac:dyDescent="0.3">
      <c r="A482" s="108">
        <v>405</v>
      </c>
      <c r="B482" s="95" t="s">
        <v>134</v>
      </c>
      <c r="C482" s="72">
        <v>1</v>
      </c>
      <c r="D482" s="72" t="s">
        <v>344</v>
      </c>
      <c r="E482" s="109">
        <v>18566</v>
      </c>
      <c r="F482" s="110">
        <v>18380.34</v>
      </c>
      <c r="G482" s="110">
        <f>IF(F482="","",VLOOKUP(B482,PRESUPUESTO!$A$1:$O$626,12,FALSE))</f>
        <v>12000</v>
      </c>
    </row>
    <row r="483" spans="1:7" x14ac:dyDescent="0.3">
      <c r="A483" s="108">
        <v>406</v>
      </c>
      <c r="B483" s="95" t="s">
        <v>132</v>
      </c>
      <c r="C483" s="72">
        <v>1</v>
      </c>
      <c r="D483" s="72" t="s">
        <v>344</v>
      </c>
      <c r="E483" s="109">
        <v>94825</v>
      </c>
      <c r="F483" s="110">
        <v>93876.75</v>
      </c>
      <c r="G483" s="110">
        <f>IF(F483="","",VLOOKUP(B483,PRESUPUESTO!$A$1:$O$626,12,FALSE))</f>
        <v>167500</v>
      </c>
    </row>
    <row r="484" spans="1:7" x14ac:dyDescent="0.3">
      <c r="A484" s="108">
        <v>407</v>
      </c>
      <c r="B484" s="95" t="s">
        <v>131</v>
      </c>
      <c r="C484" s="72">
        <v>1</v>
      </c>
      <c r="D484" s="72" t="s">
        <v>344</v>
      </c>
      <c r="E484" s="109">
        <v>66114</v>
      </c>
      <c r="F484" s="110">
        <v>65452.86</v>
      </c>
      <c r="G484" s="110">
        <f>IF(F484="","",VLOOKUP(B484,PRESUPUESTO!$A$1:$O$626,12,FALSE))</f>
        <v>131000</v>
      </c>
    </row>
    <row r="485" spans="1:7" x14ac:dyDescent="0.3">
      <c r="A485" s="108">
        <v>408</v>
      </c>
      <c r="B485" s="95" t="s">
        <v>130</v>
      </c>
      <c r="C485" s="72">
        <v>1</v>
      </c>
      <c r="D485" s="72" t="s">
        <v>344</v>
      </c>
      <c r="E485" s="109">
        <v>12430</v>
      </c>
      <c r="F485" s="110">
        <v>12305.7</v>
      </c>
      <c r="G485" s="110">
        <f>IF(F485="","",VLOOKUP(B485,PRESUPUESTO!$A$1:$O$626,12,FALSE))</f>
        <v>16000</v>
      </c>
    </row>
    <row r="486" spans="1:7" x14ac:dyDescent="0.3">
      <c r="A486" s="108">
        <v>409</v>
      </c>
      <c r="B486" s="95" t="s">
        <v>129</v>
      </c>
      <c r="C486" s="72">
        <v>1</v>
      </c>
      <c r="D486" s="72" t="s">
        <v>344</v>
      </c>
      <c r="E486" s="109">
        <v>4892</v>
      </c>
      <c r="F486" s="110">
        <v>4843.08</v>
      </c>
      <c r="G486" s="110">
        <f>IF(F486="","",VLOOKUP(B486,PRESUPUESTO!$A$1:$O$626,12,FALSE))</f>
        <v>11000</v>
      </c>
    </row>
    <row r="487" spans="1:7" x14ac:dyDescent="0.3">
      <c r="A487" s="108">
        <v>410</v>
      </c>
      <c r="B487" s="95" t="s">
        <v>128</v>
      </c>
      <c r="C487" s="72">
        <v>1</v>
      </c>
      <c r="D487" s="72" t="s">
        <v>344</v>
      </c>
      <c r="E487" s="109">
        <v>177544</v>
      </c>
      <c r="F487" s="110">
        <v>175768.56</v>
      </c>
      <c r="G487" s="110">
        <f>IF(F487="","",VLOOKUP(B487,PRESUPUESTO!$A$1:$O$626,12,FALSE))</f>
        <v>220000</v>
      </c>
    </row>
    <row r="488" spans="1:7" x14ac:dyDescent="0.3">
      <c r="A488" s="108">
        <v>411</v>
      </c>
      <c r="B488" s="95" t="s">
        <v>429</v>
      </c>
      <c r="C488" s="72">
        <v>1</v>
      </c>
      <c r="D488" s="72" t="s">
        <v>344</v>
      </c>
      <c r="E488" s="109">
        <v>24893</v>
      </c>
      <c r="F488" s="110">
        <v>24644.07</v>
      </c>
      <c r="G488" s="110" t="e">
        <f>IF(F488="","",VLOOKUP(B488,PRESUPUESTO!$A$1:$O$626,12,FALSE))</f>
        <v>#N/A</v>
      </c>
    </row>
    <row r="489" spans="1:7" x14ac:dyDescent="0.3">
      <c r="A489" s="108">
        <v>412</v>
      </c>
      <c r="B489" s="95" t="s">
        <v>127</v>
      </c>
      <c r="C489" s="72">
        <v>1</v>
      </c>
      <c r="D489" s="72" t="s">
        <v>344</v>
      </c>
      <c r="E489" s="109">
        <v>4795</v>
      </c>
      <c r="F489" s="110">
        <v>4747.05</v>
      </c>
      <c r="G489" s="110">
        <f>IF(F489="","",VLOOKUP(B489,PRESUPUESTO!$A$1:$O$626,12,FALSE))</f>
        <v>93500</v>
      </c>
    </row>
    <row r="490" spans="1:7" x14ac:dyDescent="0.3">
      <c r="A490" s="108">
        <v>413</v>
      </c>
      <c r="B490" s="95" t="s">
        <v>126</v>
      </c>
      <c r="C490" s="72">
        <v>1</v>
      </c>
      <c r="D490" s="72" t="s">
        <v>344</v>
      </c>
      <c r="E490" s="109">
        <v>4963</v>
      </c>
      <c r="F490" s="110">
        <v>4913.37</v>
      </c>
      <c r="G490" s="110">
        <f>IF(F490="","",VLOOKUP(B490,PRESUPUESTO!$A$1:$O$626,12,FALSE))</f>
        <v>102500</v>
      </c>
    </row>
    <row r="491" spans="1:7" x14ac:dyDescent="0.3">
      <c r="A491" s="108">
        <v>414</v>
      </c>
      <c r="B491" s="95" t="s">
        <v>123</v>
      </c>
      <c r="C491" s="72">
        <v>1</v>
      </c>
      <c r="D491" s="72" t="s">
        <v>344</v>
      </c>
      <c r="E491" s="109">
        <v>210096</v>
      </c>
      <c r="F491" s="110">
        <v>207995.04</v>
      </c>
      <c r="G491" s="110">
        <f>IF(F491="","",VLOOKUP(B491,PRESUPUESTO!$A$1:$O$626,12,FALSE))</f>
        <v>580000</v>
      </c>
    </row>
    <row r="492" spans="1:7" x14ac:dyDescent="0.3">
      <c r="A492" s="108">
        <v>415</v>
      </c>
      <c r="B492" s="95" t="s">
        <v>539</v>
      </c>
      <c r="C492" s="72">
        <v>1</v>
      </c>
      <c r="D492" s="72" t="s">
        <v>344</v>
      </c>
      <c r="E492" s="109">
        <v>393270</v>
      </c>
      <c r="F492" s="110">
        <v>389337.3</v>
      </c>
      <c r="G492" s="110" t="e">
        <f>IF(F492="","",VLOOKUP(B492,PRESUPUESTO!$A$1:$O$626,12,FALSE))</f>
        <v>#N/A</v>
      </c>
    </row>
    <row r="493" spans="1:7" x14ac:dyDescent="0.3">
      <c r="A493" s="108">
        <v>416</v>
      </c>
      <c r="B493" s="95" t="s">
        <v>540</v>
      </c>
      <c r="C493" s="72">
        <v>1</v>
      </c>
      <c r="D493" s="72" t="s">
        <v>344</v>
      </c>
      <c r="E493" s="109">
        <v>850288</v>
      </c>
      <c r="F493" s="110">
        <v>841785.12</v>
      </c>
      <c r="G493" s="110" t="e">
        <f>IF(F493="","",VLOOKUP(B493,PRESUPUESTO!$A$1:$O$626,12,FALSE))</f>
        <v>#N/A</v>
      </c>
    </row>
    <row r="494" spans="1:7" x14ac:dyDescent="0.3">
      <c r="A494" s="108">
        <v>417</v>
      </c>
      <c r="B494" s="95" t="s">
        <v>541</v>
      </c>
      <c r="C494" s="72">
        <v>1</v>
      </c>
      <c r="D494" s="72" t="s">
        <v>344</v>
      </c>
      <c r="E494" s="109">
        <v>44984</v>
      </c>
      <c r="F494" s="110">
        <v>44534.16</v>
      </c>
      <c r="G494" s="110" t="e">
        <f>IF(F494="","",VLOOKUP(B494,PRESUPUESTO!$A$1:$O$626,12,FALSE))</f>
        <v>#N/A</v>
      </c>
    </row>
    <row r="495" spans="1:7" x14ac:dyDescent="0.3">
      <c r="A495" s="108"/>
      <c r="B495" s="76" t="s">
        <v>99</v>
      </c>
      <c r="C495" s="77"/>
      <c r="D495" s="77"/>
      <c r="E495" s="109"/>
      <c r="F495" s="110"/>
      <c r="G495" s="110" t="str">
        <f>IF(F495="","",VLOOKUP(B495,PRESUPUESTO!$A$1:$O$626,12,FALSE))</f>
        <v/>
      </c>
    </row>
    <row r="496" spans="1:7" x14ac:dyDescent="0.3">
      <c r="A496" s="108">
        <v>418</v>
      </c>
      <c r="B496" s="95" t="s">
        <v>245</v>
      </c>
      <c r="C496" s="72">
        <v>1</v>
      </c>
      <c r="D496" s="72" t="s">
        <v>344</v>
      </c>
      <c r="E496" s="109">
        <v>4542076</v>
      </c>
      <c r="F496" s="110">
        <v>4496655.24</v>
      </c>
      <c r="G496" s="110">
        <f>IF(F496="","",VLOOKUP(B496,PRESUPUESTO!$A$1:$O$626,12,FALSE))</f>
        <v>6544500</v>
      </c>
    </row>
    <row r="497" spans="1:7" x14ac:dyDescent="0.3">
      <c r="A497" s="108">
        <v>419</v>
      </c>
      <c r="B497" s="95" t="s">
        <v>97</v>
      </c>
      <c r="C497" s="72">
        <v>1</v>
      </c>
      <c r="D497" s="72" t="s">
        <v>344</v>
      </c>
      <c r="E497" s="109">
        <v>4457804</v>
      </c>
      <c r="F497" s="110">
        <v>4413225.96</v>
      </c>
      <c r="G497" s="110">
        <f>IF(F497="","",VLOOKUP(B497,PRESUPUESTO!$A$1:$O$626,12,FALSE))</f>
        <v>6524000</v>
      </c>
    </row>
    <row r="498" spans="1:7" x14ac:dyDescent="0.3">
      <c r="A498" s="108">
        <v>420</v>
      </c>
      <c r="B498" s="95" t="s">
        <v>95</v>
      </c>
      <c r="C498" s="72">
        <v>1</v>
      </c>
      <c r="D498" s="72" t="s">
        <v>344</v>
      </c>
      <c r="E498" s="109">
        <v>12191</v>
      </c>
      <c r="F498" s="110">
        <v>12069.09</v>
      </c>
      <c r="G498" s="110">
        <f>IF(F498="","",VLOOKUP(B498,PRESUPUESTO!$A$1:$O$626,12,FALSE))</f>
        <v>15000</v>
      </c>
    </row>
    <row r="499" spans="1:7" x14ac:dyDescent="0.3">
      <c r="A499" s="108">
        <v>421</v>
      </c>
      <c r="B499" s="95" t="s">
        <v>244</v>
      </c>
      <c r="C499" s="72">
        <v>1</v>
      </c>
      <c r="D499" s="72" t="s">
        <v>344</v>
      </c>
      <c r="E499" s="109">
        <v>58009</v>
      </c>
      <c r="F499" s="110">
        <v>57428.91</v>
      </c>
      <c r="G499" s="110">
        <f>IF(F499="","",VLOOKUP(B499,PRESUPUESTO!$A$1:$O$626,12,FALSE))</f>
        <v>220000</v>
      </c>
    </row>
    <row r="500" spans="1:7" x14ac:dyDescent="0.3">
      <c r="A500" s="108">
        <v>422</v>
      </c>
      <c r="B500" s="95" t="s">
        <v>93</v>
      </c>
      <c r="C500" s="72">
        <v>1</v>
      </c>
      <c r="D500" s="72" t="s">
        <v>344</v>
      </c>
      <c r="E500" s="109">
        <v>42115</v>
      </c>
      <c r="F500" s="110">
        <v>41693.85</v>
      </c>
      <c r="G500" s="110">
        <f>IF(F500="","",VLOOKUP(B500,PRESUPUESTO!$A$1:$O$626,12,FALSE))</f>
        <v>235000</v>
      </c>
    </row>
    <row r="501" spans="1:7" x14ac:dyDescent="0.3">
      <c r="A501" s="108"/>
      <c r="B501" s="76" t="s">
        <v>88</v>
      </c>
      <c r="C501" s="77"/>
      <c r="D501" s="77"/>
      <c r="E501" s="109"/>
      <c r="F501" s="110"/>
      <c r="G501" s="110" t="str">
        <f>IF(F501="","",VLOOKUP(B501,PRESUPUESTO!$A$1:$O$626,12,FALSE))</f>
        <v/>
      </c>
    </row>
    <row r="502" spans="1:7" x14ac:dyDescent="0.3">
      <c r="A502" s="108">
        <v>423</v>
      </c>
      <c r="B502" s="95" t="s">
        <v>456</v>
      </c>
      <c r="C502" s="72">
        <v>1</v>
      </c>
      <c r="D502" s="72" t="s">
        <v>344</v>
      </c>
      <c r="E502" s="109">
        <v>61219</v>
      </c>
      <c r="F502" s="110">
        <v>60606.81</v>
      </c>
      <c r="G502" s="110" t="e">
        <f>IF(F502="","",VLOOKUP(B502,PRESUPUESTO!$A$1:$O$626,12,FALSE))</f>
        <v>#N/A</v>
      </c>
    </row>
    <row r="503" spans="1:7" x14ac:dyDescent="0.3">
      <c r="A503" s="108">
        <v>424</v>
      </c>
      <c r="B503" s="95" t="s">
        <v>80</v>
      </c>
      <c r="C503" s="72">
        <v>1</v>
      </c>
      <c r="D503" s="72" t="s">
        <v>344</v>
      </c>
      <c r="E503" s="109">
        <v>145734</v>
      </c>
      <c r="F503" s="110">
        <v>144276.66</v>
      </c>
      <c r="G503" s="110">
        <f>IF(F503="","",VLOOKUP(B503,PRESUPUESTO!$A$1:$O$626,12,FALSE))</f>
        <v>523000</v>
      </c>
    </row>
    <row r="504" spans="1:7" x14ac:dyDescent="0.3">
      <c r="A504" s="108">
        <v>425</v>
      </c>
      <c r="B504" s="95" t="s">
        <v>79</v>
      </c>
      <c r="C504" s="72">
        <v>1</v>
      </c>
      <c r="D504" s="72" t="s">
        <v>344</v>
      </c>
      <c r="E504" s="109">
        <v>272439</v>
      </c>
      <c r="F504" s="110">
        <v>269714.61</v>
      </c>
      <c r="G504" s="110">
        <f>IF(F504="","",VLOOKUP(B504,PRESUPUESTO!$A$1:$O$626,12,FALSE))</f>
        <v>345000</v>
      </c>
    </row>
    <row r="505" spans="1:7" x14ac:dyDescent="0.3">
      <c r="A505" s="108">
        <v>426</v>
      </c>
      <c r="B505" s="95" t="s">
        <v>234</v>
      </c>
      <c r="C505" s="72">
        <v>1</v>
      </c>
      <c r="D505" s="72"/>
      <c r="E505" s="109">
        <v>918087</v>
      </c>
      <c r="F505" s="110">
        <v>908906.13</v>
      </c>
      <c r="G505" s="110">
        <f>IF(F505="","",VLOOKUP(B505,PRESUPUESTO!$A$1:$O$626,12,FALSE))</f>
        <v>662500</v>
      </c>
    </row>
    <row r="506" spans="1:7" x14ac:dyDescent="0.3">
      <c r="A506" s="108"/>
      <c r="B506" s="76" t="s">
        <v>67</v>
      </c>
      <c r="C506" s="77"/>
      <c r="D506" s="77"/>
      <c r="E506" s="109"/>
      <c r="F506" s="110"/>
      <c r="G506" s="110" t="str">
        <f>IF(F506="","",VLOOKUP(B506,PRESUPUESTO!$A$1:$O$626,12,FALSE))</f>
        <v/>
      </c>
    </row>
    <row r="507" spans="1:7" x14ac:dyDescent="0.3">
      <c r="A507" s="108">
        <v>427</v>
      </c>
      <c r="B507" s="95" t="s">
        <v>476</v>
      </c>
      <c r="C507" s="72">
        <v>1</v>
      </c>
      <c r="D507" s="72" t="s">
        <v>344</v>
      </c>
      <c r="E507" s="109">
        <v>43862</v>
      </c>
      <c r="F507" s="110">
        <v>43423.38</v>
      </c>
      <c r="G507" s="110" t="e">
        <f>IF(F507="","",VLOOKUP(B507,PRESUPUESTO!$A$1:$O$626,12,FALSE))</f>
        <v>#N/A</v>
      </c>
    </row>
    <row r="508" spans="1:7" x14ac:dyDescent="0.3">
      <c r="A508" s="108">
        <v>428</v>
      </c>
      <c r="B508" s="95" t="s">
        <v>62</v>
      </c>
      <c r="C508" s="72">
        <v>1</v>
      </c>
      <c r="D508" s="72" t="s">
        <v>344</v>
      </c>
      <c r="E508" s="109">
        <v>68558</v>
      </c>
      <c r="F508" s="110">
        <v>67872.42</v>
      </c>
      <c r="G508" s="110">
        <f>IF(F508="","",VLOOKUP(B508,PRESUPUESTO!$A$1:$O$626,12,FALSE))</f>
        <v>88500</v>
      </c>
    </row>
    <row r="509" spans="1:7" x14ac:dyDescent="0.3">
      <c r="A509" s="108">
        <v>429</v>
      </c>
      <c r="B509" s="95" t="s">
        <v>61</v>
      </c>
      <c r="C509" s="72">
        <v>1</v>
      </c>
      <c r="D509" s="72" t="s">
        <v>344</v>
      </c>
      <c r="E509" s="109">
        <v>71636</v>
      </c>
      <c r="F509" s="110">
        <v>70919.64</v>
      </c>
      <c r="G509" s="110">
        <f>IF(F509="","",VLOOKUP(B509,PRESUPUESTO!$A$1:$O$626,12,FALSE))</f>
        <v>64500</v>
      </c>
    </row>
    <row r="510" spans="1:7" x14ac:dyDescent="0.3">
      <c r="A510" s="108">
        <v>430</v>
      </c>
      <c r="B510" s="95" t="s">
        <v>60</v>
      </c>
      <c r="C510" s="72">
        <v>1</v>
      </c>
      <c r="D510" s="72" t="s">
        <v>344</v>
      </c>
      <c r="E510" s="109">
        <v>66672</v>
      </c>
      <c r="F510" s="110">
        <v>66005.279999999999</v>
      </c>
      <c r="G510" s="110">
        <f>IF(F510="","",VLOOKUP(B510,PRESUPUESTO!$A$1:$O$626,12,FALSE))</f>
        <v>162000</v>
      </c>
    </row>
    <row r="511" spans="1:7" x14ac:dyDescent="0.3">
      <c r="A511" s="108">
        <v>431</v>
      </c>
      <c r="B511" s="95" t="s">
        <v>59</v>
      </c>
      <c r="C511" s="72">
        <v>1</v>
      </c>
      <c r="D511" s="72" t="s">
        <v>475</v>
      </c>
      <c r="E511" s="109">
        <v>89720</v>
      </c>
      <c r="F511" s="110">
        <v>88822.8</v>
      </c>
      <c r="G511" s="110">
        <f>IF(F511="","",VLOOKUP(B511,PRESUPUESTO!$A$1:$O$626,12,FALSE))</f>
        <v>87500</v>
      </c>
    </row>
    <row r="512" spans="1:7" x14ac:dyDescent="0.3">
      <c r="A512" s="108">
        <v>432</v>
      </c>
      <c r="B512" s="95" t="s">
        <v>542</v>
      </c>
      <c r="C512" s="72">
        <v>1</v>
      </c>
      <c r="D512" s="72" t="s">
        <v>344</v>
      </c>
      <c r="E512" s="109">
        <v>2994914</v>
      </c>
      <c r="F512" s="110">
        <v>2964964.86</v>
      </c>
      <c r="G512" s="110" t="e">
        <f>IF(F512="","",VLOOKUP(B512,PRESUPUESTO!$A$1:$O$626,12,FALSE))</f>
        <v>#N/A</v>
      </c>
    </row>
    <row r="513" spans="1:7" x14ac:dyDescent="0.3">
      <c r="A513" s="108">
        <v>433</v>
      </c>
      <c r="B513" s="95" t="s">
        <v>543</v>
      </c>
      <c r="C513" s="72">
        <v>1</v>
      </c>
      <c r="D513" s="72" t="s">
        <v>344</v>
      </c>
      <c r="E513" s="109">
        <v>66212</v>
      </c>
      <c r="F513" s="110">
        <v>65549.88</v>
      </c>
      <c r="G513" s="110" t="e">
        <f>IF(F513="","",VLOOKUP(B513,PRESUPUESTO!$A$1:$O$626,12,FALSE))</f>
        <v>#N/A</v>
      </c>
    </row>
    <row r="514" spans="1:7" x14ac:dyDescent="0.3">
      <c r="A514" s="108"/>
      <c r="B514" s="76" t="s">
        <v>24</v>
      </c>
      <c r="C514" s="77"/>
      <c r="D514" s="77"/>
      <c r="E514" s="109"/>
      <c r="F514" s="110"/>
      <c r="G514" s="110" t="str">
        <f>IF(F514="","",VLOOKUP(B514,PRESUPUESTO!$A$1:$O$626,12,FALSE))</f>
        <v/>
      </c>
    </row>
    <row r="515" spans="1:7" x14ac:dyDescent="0.3">
      <c r="A515" s="108">
        <v>434</v>
      </c>
      <c r="B515" s="95" t="s">
        <v>23</v>
      </c>
      <c r="C515" s="72">
        <v>1</v>
      </c>
      <c r="D515" s="72" t="s">
        <v>344</v>
      </c>
      <c r="E515" s="109">
        <v>372561</v>
      </c>
      <c r="F515" s="110">
        <v>368835.39</v>
      </c>
      <c r="G515" s="110">
        <f>IF(F515="","",VLOOKUP(B515,PRESUPUESTO!$A$1:$O$626,12,FALSE))</f>
        <v>372500</v>
      </c>
    </row>
    <row r="516" spans="1:7" x14ac:dyDescent="0.3">
      <c r="A516" s="108">
        <v>435</v>
      </c>
      <c r="B516" s="95" t="s">
        <v>22</v>
      </c>
      <c r="C516" s="72">
        <v>1</v>
      </c>
      <c r="D516" s="72" t="s">
        <v>344</v>
      </c>
      <c r="E516" s="109">
        <v>345534</v>
      </c>
      <c r="F516" s="110">
        <v>342078.66</v>
      </c>
      <c r="G516" s="110">
        <f>IF(F516="","",VLOOKUP(B516,PRESUPUESTO!$A$1:$O$626,12,FALSE))</f>
        <v>371000</v>
      </c>
    </row>
    <row r="517" spans="1:7" ht="41.25" customHeight="1" x14ac:dyDescent="0.3">
      <c r="A517" s="108"/>
      <c r="B517" s="96" t="s">
        <v>544</v>
      </c>
      <c r="C517" s="84"/>
      <c r="D517" s="84"/>
      <c r="E517" s="111"/>
      <c r="F517" s="110"/>
      <c r="G517" s="110" t="str">
        <f>IF(F517="","",VLOOKUP(B517,PRESUPUESTO!$A$1:$O$626,12,FALSE))</f>
        <v/>
      </c>
    </row>
    <row r="518" spans="1:7" x14ac:dyDescent="0.3">
      <c r="A518" s="108"/>
      <c r="B518" s="76" t="s">
        <v>342</v>
      </c>
      <c r="C518" s="77"/>
      <c r="D518" s="77"/>
      <c r="E518" s="109"/>
      <c r="F518" s="110"/>
      <c r="G518" s="110" t="str">
        <f>IF(F518="","",VLOOKUP(B518,PRESUPUESTO!$A$1:$O$626,12,FALSE))</f>
        <v/>
      </c>
    </row>
    <row r="519" spans="1:7" x14ac:dyDescent="0.3">
      <c r="A519" s="108"/>
      <c r="B519" s="76" t="s">
        <v>369</v>
      </c>
      <c r="C519" s="77"/>
      <c r="D519" s="77"/>
      <c r="E519" s="109"/>
      <c r="F519" s="110"/>
      <c r="G519" s="110" t="str">
        <f>IF(F519="","",VLOOKUP(B519,PRESUPUESTO!$A$1:$O$626,12,FALSE))</f>
        <v/>
      </c>
    </row>
    <row r="520" spans="1:7" x14ac:dyDescent="0.3">
      <c r="A520" s="108">
        <v>436</v>
      </c>
      <c r="B520" s="95" t="s">
        <v>225</v>
      </c>
      <c r="C520" s="72">
        <v>1</v>
      </c>
      <c r="D520" s="72" t="s">
        <v>344</v>
      </c>
      <c r="E520" s="109">
        <v>600374</v>
      </c>
      <c r="F520" s="110">
        <v>594370.26</v>
      </c>
      <c r="G520" s="110">
        <f>IF(F520="","",VLOOKUP(B520,PRESUPUESTO!$A$1:$O$626,12,FALSE))</f>
        <v>460500</v>
      </c>
    </row>
    <row r="521" spans="1:7" x14ac:dyDescent="0.3">
      <c r="A521" s="108"/>
      <c r="B521" s="76" t="s">
        <v>343</v>
      </c>
      <c r="C521" s="77"/>
      <c r="D521" s="77"/>
      <c r="E521" s="109"/>
      <c r="F521" s="110"/>
      <c r="G521" s="110" t="str">
        <f>IF(F521="","",VLOOKUP(B521,PRESUPUESTO!$A$1:$O$626,12,FALSE))</f>
        <v/>
      </c>
    </row>
    <row r="522" spans="1:7" x14ac:dyDescent="0.3">
      <c r="A522" s="108">
        <v>437</v>
      </c>
      <c r="B522" s="95" t="s">
        <v>206</v>
      </c>
      <c r="C522" s="72">
        <v>1</v>
      </c>
      <c r="D522" s="72" t="s">
        <v>344</v>
      </c>
      <c r="E522" s="109">
        <v>183059</v>
      </c>
      <c r="F522" s="110">
        <v>181228.41</v>
      </c>
      <c r="G522" s="110">
        <f>IF(F522="","",VLOOKUP(B522,PRESUPUESTO!$A$1:$O$626,12,FALSE))</f>
        <v>287000</v>
      </c>
    </row>
    <row r="523" spans="1:7" x14ac:dyDescent="0.3">
      <c r="A523" s="108">
        <v>438</v>
      </c>
      <c r="B523" s="95" t="s">
        <v>533</v>
      </c>
      <c r="C523" s="72">
        <v>1</v>
      </c>
      <c r="D523" s="72" t="s">
        <v>479</v>
      </c>
      <c r="E523" s="109">
        <v>174870</v>
      </c>
      <c r="F523" s="110">
        <v>173121.3</v>
      </c>
      <c r="G523" s="110" t="e">
        <f>IF(F523="","",VLOOKUP(B523,PRESUPUESTO!$A$1:$O$626,12,FALSE))</f>
        <v>#N/A</v>
      </c>
    </row>
    <row r="524" spans="1:7" x14ac:dyDescent="0.3">
      <c r="A524" s="108"/>
      <c r="B524" s="76" t="s">
        <v>348</v>
      </c>
      <c r="C524" s="77"/>
      <c r="D524" s="77"/>
      <c r="E524" s="109"/>
      <c r="F524" s="110"/>
      <c r="G524" s="110" t="str">
        <f>IF(F524="","",VLOOKUP(B524,PRESUPUESTO!$A$1:$O$626,12,FALSE))</f>
        <v/>
      </c>
    </row>
    <row r="525" spans="1:7" x14ac:dyDescent="0.3">
      <c r="A525" s="108">
        <v>439</v>
      </c>
      <c r="B525" s="95" t="s">
        <v>203</v>
      </c>
      <c r="C525" s="72">
        <v>1</v>
      </c>
      <c r="D525" s="72" t="s">
        <v>344</v>
      </c>
      <c r="E525" s="109">
        <v>184015</v>
      </c>
      <c r="F525" s="110">
        <v>182174.85</v>
      </c>
      <c r="G525" s="110">
        <f>IF(F525="","",VLOOKUP(B525,PRESUPUESTO!$A$1:$O$626,12,FALSE))</f>
        <v>342000</v>
      </c>
    </row>
    <row r="526" spans="1:7" x14ac:dyDescent="0.3">
      <c r="A526" s="108">
        <v>440</v>
      </c>
      <c r="B526" s="95" t="s">
        <v>202</v>
      </c>
      <c r="C526" s="72">
        <v>1</v>
      </c>
      <c r="D526" s="72" t="s">
        <v>344</v>
      </c>
      <c r="E526" s="109">
        <v>443941</v>
      </c>
      <c r="F526" s="110">
        <v>439501.59</v>
      </c>
      <c r="G526" s="110">
        <f>IF(F526="","",VLOOKUP(B526,PRESUPUESTO!$A$1:$O$626,12,FALSE))</f>
        <v>847500</v>
      </c>
    </row>
    <row r="527" spans="1:7" x14ac:dyDescent="0.3">
      <c r="A527" s="108">
        <v>441</v>
      </c>
      <c r="B527" s="95" t="s">
        <v>200</v>
      </c>
      <c r="C527" s="72">
        <v>1</v>
      </c>
      <c r="D527" s="72" t="s">
        <v>344</v>
      </c>
      <c r="E527" s="109">
        <v>146216</v>
      </c>
      <c r="F527" s="110">
        <v>144753.84</v>
      </c>
      <c r="G527" s="110">
        <f>IF(F527="","",VLOOKUP(B527,PRESUPUESTO!$A$1:$O$626,12,FALSE))</f>
        <v>482000</v>
      </c>
    </row>
    <row r="528" spans="1:7" x14ac:dyDescent="0.3">
      <c r="A528" s="108">
        <v>442</v>
      </c>
      <c r="B528" s="95" t="s">
        <v>274</v>
      </c>
      <c r="C528" s="72">
        <v>1</v>
      </c>
      <c r="D528" s="72" t="s">
        <v>344</v>
      </c>
      <c r="E528" s="109">
        <v>4675</v>
      </c>
      <c r="F528" s="110">
        <v>4628.25</v>
      </c>
      <c r="G528" s="110">
        <f>IF(F528="","",VLOOKUP(B528,PRESUPUESTO!$A$1:$O$626,12,FALSE))</f>
        <v>36000</v>
      </c>
    </row>
    <row r="529" spans="1:7" x14ac:dyDescent="0.3">
      <c r="A529" s="108">
        <v>443</v>
      </c>
      <c r="B529" s="95" t="s">
        <v>198</v>
      </c>
      <c r="C529" s="72">
        <v>1</v>
      </c>
      <c r="D529" s="72" t="s">
        <v>344</v>
      </c>
      <c r="E529" s="109">
        <v>163221</v>
      </c>
      <c r="F529" s="110">
        <v>161588.79</v>
      </c>
      <c r="G529" s="110">
        <f>IF(F529="","",VLOOKUP(B529,PRESUPUESTO!$A$1:$O$626,12,FALSE))</f>
        <v>259000</v>
      </c>
    </row>
    <row r="530" spans="1:7" x14ac:dyDescent="0.3">
      <c r="A530" s="108">
        <v>444</v>
      </c>
      <c r="B530" s="95" t="s">
        <v>197</v>
      </c>
      <c r="C530" s="72">
        <v>1</v>
      </c>
      <c r="D530" s="72" t="s">
        <v>344</v>
      </c>
      <c r="E530" s="109">
        <v>97354</v>
      </c>
      <c r="F530" s="110">
        <v>96380.46</v>
      </c>
      <c r="G530" s="110">
        <f>IF(F530="","",VLOOKUP(B530,PRESUPUESTO!$A$1:$O$626,12,FALSE))</f>
        <v>244000</v>
      </c>
    </row>
    <row r="531" spans="1:7" x14ac:dyDescent="0.3">
      <c r="A531" s="108">
        <v>445</v>
      </c>
      <c r="B531" s="95" t="s">
        <v>196</v>
      </c>
      <c r="C531" s="72">
        <v>1</v>
      </c>
      <c r="D531" s="72" t="s">
        <v>344</v>
      </c>
      <c r="E531" s="109">
        <v>2297607</v>
      </c>
      <c r="F531" s="110">
        <v>2274630.9300000002</v>
      </c>
      <c r="G531" s="110">
        <f>IF(F531="","",VLOOKUP(B531,PRESUPUESTO!$A$1:$O$626,12,FALSE))</f>
        <v>4065500</v>
      </c>
    </row>
    <row r="532" spans="1:7" x14ac:dyDescent="0.3">
      <c r="A532" s="108"/>
      <c r="B532" s="76" t="s">
        <v>351</v>
      </c>
      <c r="C532" s="77"/>
      <c r="D532" s="77"/>
      <c r="E532" s="109"/>
      <c r="F532" s="110"/>
      <c r="G532" s="110" t="str">
        <f>IF(F532="","",VLOOKUP(B532,PRESUPUESTO!$A$1:$O$626,12,FALSE))</f>
        <v/>
      </c>
    </row>
    <row r="533" spans="1:7" x14ac:dyDescent="0.3">
      <c r="A533" s="108">
        <v>446</v>
      </c>
      <c r="B533" s="95" t="s">
        <v>193</v>
      </c>
      <c r="C533" s="72">
        <v>1</v>
      </c>
      <c r="D533" s="72" t="s">
        <v>344</v>
      </c>
      <c r="E533" s="109">
        <v>358667</v>
      </c>
      <c r="F533" s="110">
        <v>355080.33</v>
      </c>
      <c r="G533" s="110">
        <f>IF(F533="","",VLOOKUP(B533,PRESUPUESTO!$A$1:$O$626,12,FALSE))</f>
        <v>730000</v>
      </c>
    </row>
    <row r="534" spans="1:7" x14ac:dyDescent="0.3">
      <c r="A534" s="108">
        <v>447</v>
      </c>
      <c r="B534" s="95" t="s">
        <v>192</v>
      </c>
      <c r="C534" s="72">
        <v>1</v>
      </c>
      <c r="D534" s="72" t="s">
        <v>344</v>
      </c>
      <c r="E534" s="109">
        <v>324991</v>
      </c>
      <c r="F534" s="110">
        <v>321741.09000000003</v>
      </c>
      <c r="G534" s="110">
        <f>IF(F534="","",VLOOKUP(B534,PRESUPUESTO!$A$1:$O$626,12,FALSE))</f>
        <v>689000</v>
      </c>
    </row>
    <row r="535" spans="1:7" x14ac:dyDescent="0.3">
      <c r="A535" s="108">
        <v>448</v>
      </c>
      <c r="B535" s="95" t="s">
        <v>191</v>
      </c>
      <c r="C535" s="72">
        <v>1</v>
      </c>
      <c r="D535" s="72" t="s">
        <v>344</v>
      </c>
      <c r="E535" s="109">
        <v>305191</v>
      </c>
      <c r="F535" s="110">
        <v>302139.09000000003</v>
      </c>
      <c r="G535" s="110">
        <f>IF(F535="","",VLOOKUP(B535,PRESUPUESTO!$A$1:$O$626,12,FALSE))</f>
        <v>915000</v>
      </c>
    </row>
    <row r="536" spans="1:7" x14ac:dyDescent="0.3">
      <c r="A536" s="108">
        <v>449</v>
      </c>
      <c r="B536" s="95" t="s">
        <v>190</v>
      </c>
      <c r="C536" s="72">
        <v>1</v>
      </c>
      <c r="D536" s="72" t="s">
        <v>344</v>
      </c>
      <c r="E536" s="109">
        <v>467339</v>
      </c>
      <c r="F536" s="110">
        <v>462665.61</v>
      </c>
      <c r="G536" s="110">
        <f>IF(F536="","",VLOOKUP(B536,PRESUPUESTO!$A$1:$O$626,12,FALSE))</f>
        <v>1291500</v>
      </c>
    </row>
    <row r="537" spans="1:7" x14ac:dyDescent="0.3">
      <c r="A537" s="108">
        <v>450</v>
      </c>
      <c r="B537" s="95" t="s">
        <v>189</v>
      </c>
      <c r="C537" s="72">
        <v>1</v>
      </c>
      <c r="D537" s="72" t="s">
        <v>344</v>
      </c>
      <c r="E537" s="109">
        <v>2411576</v>
      </c>
      <c r="F537" s="110">
        <v>2387460.2400000002</v>
      </c>
      <c r="G537" s="110">
        <f>IF(F537="","",VLOOKUP(B537,PRESUPUESTO!$A$1:$O$626,12,FALSE))</f>
        <v>2004500</v>
      </c>
    </row>
    <row r="538" spans="1:7" x14ac:dyDescent="0.3">
      <c r="A538" s="108"/>
      <c r="B538" s="76" t="s">
        <v>353</v>
      </c>
      <c r="C538" s="77"/>
      <c r="D538" s="77"/>
      <c r="E538" s="109"/>
      <c r="F538" s="110"/>
      <c r="G538" s="110" t="str">
        <f>IF(F538="","",VLOOKUP(B538,PRESUPUESTO!$A$1:$O$626,12,FALSE))</f>
        <v/>
      </c>
    </row>
    <row r="539" spans="1:7" x14ac:dyDescent="0.3">
      <c r="A539" s="108">
        <v>451</v>
      </c>
      <c r="B539" s="95" t="s">
        <v>187</v>
      </c>
      <c r="C539" s="72">
        <v>1</v>
      </c>
      <c r="D539" s="72" t="s">
        <v>344</v>
      </c>
      <c r="E539" s="109">
        <v>757252</v>
      </c>
      <c r="F539" s="110">
        <v>749679.48</v>
      </c>
      <c r="G539" s="110">
        <f>IF(F539="","",VLOOKUP(B539,PRESUPUESTO!$A$1:$O$626,12,FALSE))</f>
        <v>881500</v>
      </c>
    </row>
    <row r="540" spans="1:7" x14ac:dyDescent="0.3">
      <c r="A540" s="108">
        <v>452</v>
      </c>
      <c r="B540" s="95" t="s">
        <v>185</v>
      </c>
      <c r="C540" s="72">
        <v>1</v>
      </c>
      <c r="D540" s="72" t="s">
        <v>344</v>
      </c>
      <c r="E540" s="109">
        <v>215273</v>
      </c>
      <c r="F540" s="110">
        <v>213120.27</v>
      </c>
      <c r="G540" s="110">
        <f>IF(F540="","",VLOOKUP(B540,PRESUPUESTO!$A$1:$O$626,12,FALSE))</f>
        <v>264500</v>
      </c>
    </row>
    <row r="541" spans="1:7" x14ac:dyDescent="0.3">
      <c r="A541" s="108">
        <v>453</v>
      </c>
      <c r="B541" s="95" t="s">
        <v>184</v>
      </c>
      <c r="C541" s="72">
        <v>1</v>
      </c>
      <c r="D541" s="72" t="s">
        <v>344</v>
      </c>
      <c r="E541" s="109">
        <v>142118</v>
      </c>
      <c r="F541" s="110">
        <v>140696.82</v>
      </c>
      <c r="G541" s="110">
        <f>IF(F541="","",VLOOKUP(B541,PRESUPUESTO!$A$1:$O$626,12,FALSE))</f>
        <v>441000</v>
      </c>
    </row>
    <row r="542" spans="1:7" x14ac:dyDescent="0.3">
      <c r="A542" s="108">
        <v>454</v>
      </c>
      <c r="B542" s="95" t="s">
        <v>183</v>
      </c>
      <c r="C542" s="72">
        <v>1</v>
      </c>
      <c r="D542" s="72" t="s">
        <v>344</v>
      </c>
      <c r="E542" s="109">
        <v>1230836</v>
      </c>
      <c r="F542" s="110">
        <v>1218527.6399999999</v>
      </c>
      <c r="G542" s="110">
        <f>IF(F542="","",VLOOKUP(B542,PRESUPUESTO!$A$1:$O$626,12,FALSE))</f>
        <v>1721500</v>
      </c>
    </row>
    <row r="543" spans="1:7" x14ac:dyDescent="0.3">
      <c r="A543" s="108">
        <v>455</v>
      </c>
      <c r="B543" s="95" t="s">
        <v>182</v>
      </c>
      <c r="C543" s="72">
        <v>1</v>
      </c>
      <c r="D543" s="72" t="s">
        <v>344</v>
      </c>
      <c r="E543" s="109">
        <v>1079323</v>
      </c>
      <c r="F543" s="110">
        <v>1068529.77</v>
      </c>
      <c r="G543" s="110">
        <f>IF(F543="","",VLOOKUP(B543,PRESUPUESTO!$A$1:$O$626,12,FALSE))</f>
        <v>850000</v>
      </c>
    </row>
    <row r="544" spans="1:7" x14ac:dyDescent="0.3">
      <c r="A544" s="108"/>
      <c r="B544" s="76" t="s">
        <v>181</v>
      </c>
      <c r="C544" s="77"/>
      <c r="D544" s="77"/>
      <c r="E544" s="109"/>
      <c r="F544" s="110"/>
      <c r="G544" s="110" t="str">
        <f>IF(F544="","",VLOOKUP(B544,PRESUPUESTO!$A$1:$O$626,12,FALSE))</f>
        <v/>
      </c>
    </row>
    <row r="545" spans="1:7" x14ac:dyDescent="0.3">
      <c r="A545" s="108">
        <v>456</v>
      </c>
      <c r="B545" s="95" t="s">
        <v>389</v>
      </c>
      <c r="C545" s="72">
        <v>1</v>
      </c>
      <c r="D545" s="72" t="s">
        <v>344</v>
      </c>
      <c r="E545" s="109">
        <v>5635740</v>
      </c>
      <c r="F545" s="110">
        <v>5579382.5999999996</v>
      </c>
      <c r="G545" s="110" t="e">
        <f>IF(F545="","",VLOOKUP(B545,PRESUPUESTO!$A$1:$O$626,12,FALSE))</f>
        <v>#N/A</v>
      </c>
    </row>
    <row r="546" spans="1:7" x14ac:dyDescent="0.3">
      <c r="A546" s="108">
        <v>457</v>
      </c>
      <c r="B546" s="95" t="s">
        <v>179</v>
      </c>
      <c r="C546" s="72">
        <v>1</v>
      </c>
      <c r="D546" s="72" t="s">
        <v>344</v>
      </c>
      <c r="E546" s="109">
        <v>305442</v>
      </c>
      <c r="F546" s="110">
        <v>302387.58</v>
      </c>
      <c r="G546" s="110">
        <f>IF(F546="","",VLOOKUP(B546,PRESUPUESTO!$A$1:$O$626,12,FALSE))</f>
        <v>238000</v>
      </c>
    </row>
    <row r="547" spans="1:7" x14ac:dyDescent="0.3">
      <c r="A547" s="108">
        <v>458</v>
      </c>
      <c r="B547" s="95" t="s">
        <v>178</v>
      </c>
      <c r="C547" s="72">
        <v>1</v>
      </c>
      <c r="D547" s="72" t="s">
        <v>344</v>
      </c>
      <c r="E547" s="109">
        <v>439853</v>
      </c>
      <c r="F547" s="110">
        <v>435454.47</v>
      </c>
      <c r="G547" s="110">
        <f>IF(F547="","",VLOOKUP(B547,PRESUPUESTO!$A$1:$O$626,12,FALSE))</f>
        <v>371000</v>
      </c>
    </row>
    <row r="548" spans="1:7" x14ac:dyDescent="0.3">
      <c r="A548" s="108">
        <v>459</v>
      </c>
      <c r="B548" s="95" t="s">
        <v>177</v>
      </c>
      <c r="C548" s="72">
        <v>1</v>
      </c>
      <c r="D548" s="72" t="s">
        <v>344</v>
      </c>
      <c r="E548" s="109">
        <v>401227</v>
      </c>
      <c r="F548" s="110">
        <v>397214.73</v>
      </c>
      <c r="G548" s="110">
        <f>IF(F548="","",VLOOKUP(B548,PRESUPUESTO!$A$1:$O$626,12,FALSE))</f>
        <v>439000</v>
      </c>
    </row>
    <row r="549" spans="1:7" x14ac:dyDescent="0.3">
      <c r="A549" s="108">
        <v>460</v>
      </c>
      <c r="B549" s="95" t="s">
        <v>272</v>
      </c>
      <c r="C549" s="72">
        <v>1</v>
      </c>
      <c r="D549" s="72" t="s">
        <v>344</v>
      </c>
      <c r="E549" s="109">
        <v>407120</v>
      </c>
      <c r="F549" s="110">
        <v>403048.8</v>
      </c>
      <c r="G549" s="110">
        <f>IF(F549="","",VLOOKUP(B549,PRESUPUESTO!$A$1:$O$626,12,FALSE))</f>
        <v>864500</v>
      </c>
    </row>
    <row r="550" spans="1:7" x14ac:dyDescent="0.3">
      <c r="A550" s="108">
        <v>461</v>
      </c>
      <c r="B550" s="95" t="s">
        <v>168</v>
      </c>
      <c r="C550" s="72">
        <v>1</v>
      </c>
      <c r="D550" s="72" t="s">
        <v>344</v>
      </c>
      <c r="E550" s="109">
        <v>16820</v>
      </c>
      <c r="F550" s="110">
        <v>16651.8</v>
      </c>
      <c r="G550" s="110">
        <f>IF(F550="","",VLOOKUP(B550,PRESUPUESTO!$A$1:$O$626,12,FALSE))</f>
        <v>196500</v>
      </c>
    </row>
    <row r="551" spans="1:7" x14ac:dyDescent="0.3">
      <c r="A551" s="108">
        <v>462</v>
      </c>
      <c r="B551" s="95" t="s">
        <v>167</v>
      </c>
      <c r="C551" s="72">
        <v>1</v>
      </c>
      <c r="D551" s="72" t="s">
        <v>344</v>
      </c>
      <c r="E551" s="109">
        <v>773847</v>
      </c>
      <c r="F551" s="110">
        <v>766108.53</v>
      </c>
      <c r="G551" s="110">
        <f>IF(F551="","",VLOOKUP(B551,PRESUPUESTO!$A$1:$O$626,12,FALSE))</f>
        <v>491500</v>
      </c>
    </row>
    <row r="552" spans="1:7" x14ac:dyDescent="0.3">
      <c r="A552" s="108">
        <v>463</v>
      </c>
      <c r="B552" s="95" t="s">
        <v>492</v>
      </c>
      <c r="C552" s="72">
        <v>1</v>
      </c>
      <c r="D552" s="72" t="s">
        <v>344</v>
      </c>
      <c r="E552" s="109">
        <v>158970</v>
      </c>
      <c r="F552" s="110">
        <v>157380.29999999999</v>
      </c>
      <c r="G552" s="110" t="e">
        <f>IF(F552="","",VLOOKUP(B552,PRESUPUESTO!$A$1:$O$626,12,FALSE))</f>
        <v>#N/A</v>
      </c>
    </row>
    <row r="553" spans="1:7" x14ac:dyDescent="0.3">
      <c r="A553" s="108">
        <v>464</v>
      </c>
      <c r="B553" s="95" t="s">
        <v>493</v>
      </c>
      <c r="C553" s="72">
        <v>1</v>
      </c>
      <c r="D553" s="72" t="s">
        <v>344</v>
      </c>
      <c r="E553" s="109">
        <v>164758</v>
      </c>
      <c r="F553" s="110">
        <v>163110.42000000001</v>
      </c>
      <c r="G553" s="110" t="e">
        <f>IF(F553="","",VLOOKUP(B553,PRESUPUESTO!$A$1:$O$626,12,FALSE))</f>
        <v>#N/A</v>
      </c>
    </row>
    <row r="554" spans="1:7" x14ac:dyDescent="0.3">
      <c r="A554" s="108"/>
      <c r="B554" s="76" t="s">
        <v>164</v>
      </c>
      <c r="C554" s="77"/>
      <c r="D554" s="77"/>
      <c r="E554" s="109"/>
      <c r="F554" s="110"/>
      <c r="G554" s="110" t="str">
        <f>IF(F554="","",VLOOKUP(B554,PRESUPUESTO!$A$1:$O$626,12,FALSE))</f>
        <v/>
      </c>
    </row>
    <row r="555" spans="1:7" x14ac:dyDescent="0.3">
      <c r="A555" s="108">
        <v>465</v>
      </c>
      <c r="B555" s="95" t="s">
        <v>163</v>
      </c>
      <c r="C555" s="72">
        <v>1</v>
      </c>
      <c r="D555" s="72" t="s">
        <v>344</v>
      </c>
      <c r="E555" s="109">
        <v>25403</v>
      </c>
      <c r="F555" s="110">
        <v>25148.97</v>
      </c>
      <c r="G555" s="110">
        <f>IF(F555="","",VLOOKUP(B555,PRESUPUESTO!$A$1:$O$626,12,FALSE))</f>
        <v>71000</v>
      </c>
    </row>
    <row r="556" spans="1:7" x14ac:dyDescent="0.3">
      <c r="A556" s="108">
        <v>466</v>
      </c>
      <c r="B556" s="95" t="s">
        <v>162</v>
      </c>
      <c r="C556" s="72">
        <v>1</v>
      </c>
      <c r="D556" s="72" t="s">
        <v>344</v>
      </c>
      <c r="E556" s="109">
        <v>105846</v>
      </c>
      <c r="F556" s="110">
        <v>104787.54</v>
      </c>
      <c r="G556" s="110">
        <f>IF(F556="","",VLOOKUP(B556,PRESUPUESTO!$A$1:$O$626,12,FALSE))</f>
        <v>90500</v>
      </c>
    </row>
    <row r="557" spans="1:7" x14ac:dyDescent="0.3">
      <c r="A557" s="108">
        <v>467</v>
      </c>
      <c r="B557" s="95" t="s">
        <v>160</v>
      </c>
      <c r="C557" s="72">
        <v>1</v>
      </c>
      <c r="D557" s="72" t="s">
        <v>344</v>
      </c>
      <c r="E557" s="109">
        <v>148051</v>
      </c>
      <c r="F557" s="110">
        <v>146570.49</v>
      </c>
      <c r="G557" s="110">
        <f>IF(F557="","",VLOOKUP(B557,PRESUPUESTO!$A$1:$O$626,12,FALSE))</f>
        <v>110500</v>
      </c>
    </row>
    <row r="558" spans="1:7" x14ac:dyDescent="0.3">
      <c r="A558" s="108">
        <v>468</v>
      </c>
      <c r="B558" s="95" t="s">
        <v>538</v>
      </c>
      <c r="C558" s="72">
        <v>1</v>
      </c>
      <c r="D558" s="72" t="s">
        <v>344</v>
      </c>
      <c r="E558" s="109">
        <v>6003738</v>
      </c>
      <c r="F558" s="110">
        <v>5943700.6200000001</v>
      </c>
      <c r="G558" s="110" t="e">
        <f>IF(F558="","",VLOOKUP(B558,PRESUPUESTO!$A$1:$O$626,12,FALSE))</f>
        <v>#N/A</v>
      </c>
    </row>
    <row r="559" spans="1:7" x14ac:dyDescent="0.3">
      <c r="A559" s="108"/>
      <c r="B559" s="76" t="s">
        <v>151</v>
      </c>
      <c r="C559" s="77"/>
      <c r="D559" s="77"/>
      <c r="E559" s="109"/>
      <c r="F559" s="110"/>
      <c r="G559" s="110" t="str">
        <f>IF(F559="","",VLOOKUP(B559,PRESUPUESTO!$A$1:$O$626,12,FALSE))</f>
        <v/>
      </c>
    </row>
    <row r="560" spans="1:7" x14ac:dyDescent="0.3">
      <c r="A560" s="108">
        <v>469</v>
      </c>
      <c r="B560" s="95" t="s">
        <v>91</v>
      </c>
      <c r="C560" s="72">
        <v>1</v>
      </c>
      <c r="D560" s="72" t="s">
        <v>344</v>
      </c>
      <c r="E560" s="109">
        <v>306248</v>
      </c>
      <c r="F560" s="110">
        <v>303185.52</v>
      </c>
      <c r="G560" s="110">
        <f>IF(F560="","",VLOOKUP(B560,PRESUPUESTO!$A$1:$O$626,12,FALSE))</f>
        <v>598000</v>
      </c>
    </row>
    <row r="561" spans="1:7" x14ac:dyDescent="0.3">
      <c r="A561" s="108">
        <v>470</v>
      </c>
      <c r="B561" s="95" t="s">
        <v>263</v>
      </c>
      <c r="C561" s="72">
        <v>1</v>
      </c>
      <c r="D561" s="72" t="s">
        <v>366</v>
      </c>
      <c r="E561" s="109">
        <v>759724</v>
      </c>
      <c r="F561" s="110">
        <v>752126.76</v>
      </c>
      <c r="G561" s="110">
        <f>IF(F561="","",VLOOKUP(B561,PRESUPUESTO!$A$1:$O$626,12,FALSE))</f>
        <v>901000</v>
      </c>
    </row>
    <row r="562" spans="1:7" x14ac:dyDescent="0.3">
      <c r="A562" s="108">
        <v>471</v>
      </c>
      <c r="B562" s="95" t="s">
        <v>147</v>
      </c>
      <c r="C562" s="72">
        <v>1</v>
      </c>
      <c r="D562" s="72" t="s">
        <v>366</v>
      </c>
      <c r="E562" s="109">
        <v>779770</v>
      </c>
      <c r="F562" s="110">
        <v>771972.3</v>
      </c>
      <c r="G562" s="110">
        <f>IF(F562="","",VLOOKUP(B562,PRESUPUESTO!$A$1:$O$626,12,FALSE))</f>
        <v>510000</v>
      </c>
    </row>
    <row r="563" spans="1:7" x14ac:dyDescent="0.3">
      <c r="A563" s="108">
        <v>472</v>
      </c>
      <c r="B563" s="95" t="s">
        <v>141</v>
      </c>
      <c r="C563" s="72">
        <v>1</v>
      </c>
      <c r="D563" s="72" t="s">
        <v>344</v>
      </c>
      <c r="E563" s="109">
        <v>135455</v>
      </c>
      <c r="F563" s="110">
        <v>134100.45000000001</v>
      </c>
      <c r="G563" s="110">
        <f>IF(F563="","",VLOOKUP(B563,PRESUPUESTO!$A$1:$O$626,12,FALSE))</f>
        <v>443000</v>
      </c>
    </row>
    <row r="564" spans="1:7" x14ac:dyDescent="0.3">
      <c r="A564" s="108">
        <v>473</v>
      </c>
      <c r="B564" s="95" t="s">
        <v>140</v>
      </c>
      <c r="C564" s="72">
        <v>1</v>
      </c>
      <c r="D564" s="72" t="s">
        <v>344</v>
      </c>
      <c r="E564" s="109">
        <v>129693</v>
      </c>
      <c r="F564" s="110">
        <v>128396.07</v>
      </c>
      <c r="G564" s="110">
        <f>IF(F564="","",VLOOKUP(B564,PRESUPUESTO!$A$1:$O$626,12,FALSE))</f>
        <v>216000</v>
      </c>
    </row>
    <row r="565" spans="1:7" x14ac:dyDescent="0.3">
      <c r="A565" s="108">
        <v>474</v>
      </c>
      <c r="B565" s="95" t="s">
        <v>139</v>
      </c>
      <c r="C565" s="72">
        <v>1</v>
      </c>
      <c r="D565" s="72" t="s">
        <v>344</v>
      </c>
      <c r="E565" s="109">
        <v>128375</v>
      </c>
      <c r="F565" s="110">
        <v>127091.25</v>
      </c>
      <c r="G565" s="110">
        <f>IF(F565="","",VLOOKUP(B565,PRESUPUESTO!$A$1:$O$626,12,FALSE))</f>
        <v>266000</v>
      </c>
    </row>
    <row r="566" spans="1:7" x14ac:dyDescent="0.3">
      <c r="A566" s="108">
        <v>475</v>
      </c>
      <c r="B566" s="95" t="s">
        <v>545</v>
      </c>
      <c r="C566" s="72">
        <v>1</v>
      </c>
      <c r="D566" s="72" t="s">
        <v>344</v>
      </c>
      <c r="E566" s="109">
        <v>837694</v>
      </c>
      <c r="F566" s="110">
        <v>829317.06</v>
      </c>
      <c r="G566" s="110" t="e">
        <f>IF(F566="","",VLOOKUP(B566,PRESUPUESTO!$A$1:$O$626,12,FALSE))</f>
        <v>#N/A</v>
      </c>
    </row>
    <row r="567" spans="1:7" x14ac:dyDescent="0.3">
      <c r="A567" s="108">
        <v>476</v>
      </c>
      <c r="B567" s="95" t="s">
        <v>138</v>
      </c>
      <c r="C567" s="72">
        <v>1</v>
      </c>
      <c r="D567" s="72" t="s">
        <v>344</v>
      </c>
      <c r="E567" s="109">
        <v>366276</v>
      </c>
      <c r="F567" s="110">
        <v>362613.24</v>
      </c>
      <c r="G567" s="110">
        <f>IF(F567="","",VLOOKUP(B567,PRESUPUESTO!$A$1:$O$626,12,FALSE))</f>
        <v>428000</v>
      </c>
    </row>
    <row r="568" spans="1:7" x14ac:dyDescent="0.3">
      <c r="A568" s="108">
        <v>477</v>
      </c>
      <c r="B568" s="95" t="s">
        <v>546</v>
      </c>
      <c r="C568" s="72">
        <v>1</v>
      </c>
      <c r="D568" s="72" t="s">
        <v>344</v>
      </c>
      <c r="E568" s="109">
        <v>442882</v>
      </c>
      <c r="F568" s="110">
        <v>438453.18</v>
      </c>
      <c r="G568" s="110" t="e">
        <f>IF(F568="","",VLOOKUP(B568,PRESUPUESTO!$A$1:$O$626,12,FALSE))</f>
        <v>#N/A</v>
      </c>
    </row>
    <row r="569" spans="1:7" x14ac:dyDescent="0.3">
      <c r="A569" s="108">
        <v>478</v>
      </c>
      <c r="B569" s="95" t="s">
        <v>547</v>
      </c>
      <c r="C569" s="72">
        <v>1</v>
      </c>
      <c r="D569" s="72" t="s">
        <v>344</v>
      </c>
      <c r="E569" s="109">
        <v>45385</v>
      </c>
      <c r="F569" s="110">
        <v>44931.15</v>
      </c>
      <c r="G569" s="110" t="e">
        <f>IF(F569="","",VLOOKUP(B569,PRESUPUESTO!$A$1:$O$626,12,FALSE))</f>
        <v>#N/A</v>
      </c>
    </row>
    <row r="570" spans="1:7" x14ac:dyDescent="0.3">
      <c r="A570" s="108"/>
      <c r="B570" s="76" t="s">
        <v>136</v>
      </c>
      <c r="C570" s="77"/>
      <c r="D570" s="77"/>
      <c r="E570" s="109"/>
      <c r="F570" s="110"/>
      <c r="G570" s="110" t="str">
        <f>IF(F570="","",VLOOKUP(B570,PRESUPUESTO!$A$1:$O$626,12,FALSE))</f>
        <v/>
      </c>
    </row>
    <row r="571" spans="1:7" x14ac:dyDescent="0.3">
      <c r="A571" s="108">
        <v>479</v>
      </c>
      <c r="B571" s="95" t="s">
        <v>134</v>
      </c>
      <c r="C571" s="72">
        <v>1</v>
      </c>
      <c r="D571" s="72" t="s">
        <v>344</v>
      </c>
      <c r="E571" s="109">
        <v>19347</v>
      </c>
      <c r="F571" s="110">
        <v>19153.53</v>
      </c>
      <c r="G571" s="110">
        <f>IF(F571="","",VLOOKUP(B571,PRESUPUESTO!$A$1:$O$626,12,FALSE))</f>
        <v>12000</v>
      </c>
    </row>
    <row r="572" spans="1:7" x14ac:dyDescent="0.3">
      <c r="A572" s="108">
        <v>480</v>
      </c>
      <c r="B572" s="95" t="s">
        <v>132</v>
      </c>
      <c r="C572" s="72">
        <v>1</v>
      </c>
      <c r="D572" s="72" t="s">
        <v>344</v>
      </c>
      <c r="E572" s="109">
        <v>91220</v>
      </c>
      <c r="F572" s="110">
        <v>90307.8</v>
      </c>
      <c r="G572" s="110">
        <f>IF(F572="","",VLOOKUP(B572,PRESUPUESTO!$A$1:$O$626,12,FALSE))</f>
        <v>167500</v>
      </c>
    </row>
    <row r="573" spans="1:7" x14ac:dyDescent="0.3">
      <c r="A573" s="108">
        <v>481</v>
      </c>
      <c r="B573" s="95" t="s">
        <v>131</v>
      </c>
      <c r="C573" s="72">
        <v>1</v>
      </c>
      <c r="D573" s="72" t="s">
        <v>344</v>
      </c>
      <c r="E573" s="109">
        <v>66133</v>
      </c>
      <c r="F573" s="110">
        <v>65471.67</v>
      </c>
      <c r="G573" s="110">
        <f>IF(F573="","",VLOOKUP(B573,PRESUPUESTO!$A$1:$O$626,12,FALSE))</f>
        <v>131000</v>
      </c>
    </row>
    <row r="574" spans="1:7" x14ac:dyDescent="0.3">
      <c r="A574" s="108">
        <v>482</v>
      </c>
      <c r="B574" s="95" t="s">
        <v>130</v>
      </c>
      <c r="C574" s="72">
        <v>1</v>
      </c>
      <c r="D574" s="72" t="s">
        <v>344</v>
      </c>
      <c r="E574" s="109">
        <v>12128</v>
      </c>
      <c r="F574" s="110">
        <v>12006.72</v>
      </c>
      <c r="G574" s="110">
        <f>IF(F574="","",VLOOKUP(B574,PRESUPUESTO!$A$1:$O$626,12,FALSE))</f>
        <v>16000</v>
      </c>
    </row>
    <row r="575" spans="1:7" x14ac:dyDescent="0.3">
      <c r="A575" s="108">
        <v>483</v>
      </c>
      <c r="B575" s="95" t="s">
        <v>129</v>
      </c>
      <c r="C575" s="72">
        <v>1</v>
      </c>
      <c r="D575" s="72" t="s">
        <v>344</v>
      </c>
      <c r="E575" s="109">
        <v>4583</v>
      </c>
      <c r="F575" s="110">
        <v>4537.17</v>
      </c>
      <c r="G575" s="110">
        <f>IF(F575="","",VLOOKUP(B575,PRESUPUESTO!$A$1:$O$626,12,FALSE))</f>
        <v>11000</v>
      </c>
    </row>
    <row r="576" spans="1:7" x14ac:dyDescent="0.3">
      <c r="A576" s="108">
        <v>484</v>
      </c>
      <c r="B576" s="95" t="s">
        <v>128</v>
      </c>
      <c r="C576" s="72">
        <v>1</v>
      </c>
      <c r="D576" s="72" t="s">
        <v>344</v>
      </c>
      <c r="E576" s="109">
        <v>172716</v>
      </c>
      <c r="F576" s="110">
        <v>170988.84</v>
      </c>
      <c r="G576" s="110">
        <f>IF(F576="","",VLOOKUP(B576,PRESUPUESTO!$A$1:$O$626,12,FALSE))</f>
        <v>220000</v>
      </c>
    </row>
    <row r="577" spans="1:7" x14ac:dyDescent="0.3">
      <c r="A577" s="108">
        <v>485</v>
      </c>
      <c r="B577" s="95" t="s">
        <v>429</v>
      </c>
      <c r="C577" s="72">
        <v>1</v>
      </c>
      <c r="D577" s="72" t="s">
        <v>344</v>
      </c>
      <c r="E577" s="109">
        <v>25453</v>
      </c>
      <c r="F577" s="110">
        <v>25198.47</v>
      </c>
      <c r="G577" s="110" t="e">
        <f>IF(F577="","",VLOOKUP(B577,PRESUPUESTO!$A$1:$O$626,12,FALSE))</f>
        <v>#N/A</v>
      </c>
    </row>
    <row r="578" spans="1:7" x14ac:dyDescent="0.3">
      <c r="A578" s="108">
        <v>486</v>
      </c>
      <c r="B578" s="95" t="s">
        <v>127</v>
      </c>
      <c r="C578" s="72">
        <v>1</v>
      </c>
      <c r="D578" s="72" t="s">
        <v>344</v>
      </c>
      <c r="E578" s="109">
        <v>4782</v>
      </c>
      <c r="F578" s="110">
        <v>4734.18</v>
      </c>
      <c r="G578" s="110">
        <f>IF(F578="","",VLOOKUP(B578,PRESUPUESTO!$A$1:$O$626,12,FALSE))</f>
        <v>93500</v>
      </c>
    </row>
    <row r="579" spans="1:7" x14ac:dyDescent="0.3">
      <c r="A579" s="108">
        <v>487</v>
      </c>
      <c r="B579" s="95" t="s">
        <v>126</v>
      </c>
      <c r="C579" s="72">
        <v>1</v>
      </c>
      <c r="D579" s="72" t="s">
        <v>344</v>
      </c>
      <c r="E579" s="109">
        <v>4942</v>
      </c>
      <c r="F579" s="110">
        <v>4892.58</v>
      </c>
      <c r="G579" s="110">
        <f>IF(F579="","",VLOOKUP(B579,PRESUPUESTO!$A$1:$O$626,12,FALSE))</f>
        <v>102500</v>
      </c>
    </row>
    <row r="580" spans="1:7" x14ac:dyDescent="0.3">
      <c r="A580" s="108">
        <v>488</v>
      </c>
      <c r="B580" s="95" t="s">
        <v>123</v>
      </c>
      <c r="C580" s="72">
        <v>1</v>
      </c>
      <c r="D580" s="72" t="s">
        <v>344</v>
      </c>
      <c r="E580" s="109">
        <v>222025</v>
      </c>
      <c r="F580" s="110">
        <v>219804.75</v>
      </c>
      <c r="G580" s="110">
        <f>IF(F580="","",VLOOKUP(B580,PRESUPUESTO!$A$1:$O$626,12,FALSE))</f>
        <v>580000</v>
      </c>
    </row>
    <row r="581" spans="1:7" x14ac:dyDescent="0.3">
      <c r="A581" s="108">
        <v>489</v>
      </c>
      <c r="B581" s="95" t="s">
        <v>539</v>
      </c>
      <c r="C581" s="72">
        <v>1</v>
      </c>
      <c r="D581" s="72" t="s">
        <v>344</v>
      </c>
      <c r="E581" s="109">
        <v>400724</v>
      </c>
      <c r="F581" s="110">
        <v>396716.76</v>
      </c>
      <c r="G581" s="110" t="e">
        <f>IF(F581="","",VLOOKUP(B581,PRESUPUESTO!$A$1:$O$626,12,FALSE))</f>
        <v>#N/A</v>
      </c>
    </row>
    <row r="582" spans="1:7" x14ac:dyDescent="0.3">
      <c r="A582" s="108">
        <v>490</v>
      </c>
      <c r="B582" s="95" t="s">
        <v>548</v>
      </c>
      <c r="C582" s="72">
        <v>1</v>
      </c>
      <c r="D582" s="72" t="s">
        <v>344</v>
      </c>
      <c r="E582" s="109">
        <v>121726</v>
      </c>
      <c r="F582" s="110">
        <v>120508.74</v>
      </c>
      <c r="G582" s="110" t="e">
        <f>IF(F582="","",VLOOKUP(B582,PRESUPUESTO!$A$1:$O$626,12,FALSE))</f>
        <v>#N/A</v>
      </c>
    </row>
    <row r="583" spans="1:7" x14ac:dyDescent="0.3">
      <c r="A583" s="108"/>
      <c r="B583" s="76" t="s">
        <v>99</v>
      </c>
      <c r="C583" s="77"/>
      <c r="D583" s="77"/>
      <c r="E583" s="109"/>
      <c r="F583" s="110"/>
      <c r="G583" s="110" t="str">
        <f>IF(F583="","",VLOOKUP(B583,PRESUPUESTO!$A$1:$O$626,12,FALSE))</f>
        <v/>
      </c>
    </row>
    <row r="584" spans="1:7" x14ac:dyDescent="0.3">
      <c r="A584" s="108">
        <v>491</v>
      </c>
      <c r="B584" s="95" t="s">
        <v>98</v>
      </c>
      <c r="C584" s="72">
        <v>1</v>
      </c>
      <c r="D584" s="72" t="s">
        <v>344</v>
      </c>
      <c r="E584" s="109">
        <v>4616646</v>
      </c>
      <c r="F584" s="110">
        <v>4570479.54</v>
      </c>
      <c r="G584" s="110">
        <f>IF(F584="","",VLOOKUP(B584,PRESUPUESTO!$A$1:$O$626,12,FALSE))</f>
        <v>5940000</v>
      </c>
    </row>
    <row r="585" spans="1:7" x14ac:dyDescent="0.3">
      <c r="A585" s="108">
        <v>492</v>
      </c>
      <c r="B585" s="95" t="s">
        <v>97</v>
      </c>
      <c r="C585" s="72">
        <v>1</v>
      </c>
      <c r="D585" s="72" t="s">
        <v>344</v>
      </c>
      <c r="E585" s="109">
        <v>4311115</v>
      </c>
      <c r="F585" s="110">
        <v>4268003.8499999996</v>
      </c>
      <c r="G585" s="110">
        <f>IF(F585="","",VLOOKUP(B585,PRESUPUESTO!$A$1:$O$626,12,FALSE))</f>
        <v>6524000</v>
      </c>
    </row>
    <row r="586" spans="1:7" x14ac:dyDescent="0.3">
      <c r="A586" s="108">
        <v>493</v>
      </c>
      <c r="B586" s="95" t="s">
        <v>95</v>
      </c>
      <c r="C586" s="72">
        <v>1</v>
      </c>
      <c r="D586" s="72" t="s">
        <v>344</v>
      </c>
      <c r="E586" s="109">
        <v>11787</v>
      </c>
      <c r="F586" s="110">
        <v>11669.13</v>
      </c>
      <c r="G586" s="110">
        <f>IF(F586="","",VLOOKUP(B586,PRESUPUESTO!$A$1:$O$626,12,FALSE))</f>
        <v>15000</v>
      </c>
    </row>
    <row r="587" spans="1:7" x14ac:dyDescent="0.3">
      <c r="A587" s="108">
        <v>494</v>
      </c>
      <c r="B587" s="95" t="s">
        <v>244</v>
      </c>
      <c r="C587" s="72">
        <v>1</v>
      </c>
      <c r="D587" s="72" t="s">
        <v>344</v>
      </c>
      <c r="E587" s="109">
        <v>60232</v>
      </c>
      <c r="F587" s="110">
        <v>59629.68</v>
      </c>
      <c r="G587" s="110">
        <f>IF(F587="","",VLOOKUP(B587,PRESUPUESTO!$A$1:$O$626,12,FALSE))</f>
        <v>220000</v>
      </c>
    </row>
    <row r="588" spans="1:7" x14ac:dyDescent="0.3">
      <c r="A588" s="108">
        <v>495</v>
      </c>
      <c r="B588" s="95" t="s">
        <v>93</v>
      </c>
      <c r="C588" s="72">
        <v>1</v>
      </c>
      <c r="D588" s="72" t="s">
        <v>344</v>
      </c>
      <c r="E588" s="109">
        <v>45451</v>
      </c>
      <c r="F588" s="110">
        <v>44996.49</v>
      </c>
      <c r="G588" s="110">
        <f>IF(F588="","",VLOOKUP(B588,PRESUPUESTO!$A$1:$O$626,12,FALSE))</f>
        <v>235000</v>
      </c>
    </row>
    <row r="589" spans="1:7" x14ac:dyDescent="0.3">
      <c r="A589" s="108">
        <v>496</v>
      </c>
      <c r="B589" s="95" t="s">
        <v>549</v>
      </c>
      <c r="C589" s="72">
        <v>1</v>
      </c>
      <c r="D589" s="72" t="s">
        <v>344</v>
      </c>
      <c r="E589" s="109">
        <v>179500</v>
      </c>
      <c r="F589" s="110">
        <v>177705</v>
      </c>
      <c r="G589" s="110" t="e">
        <f>IF(F589="","",VLOOKUP(B589,PRESUPUESTO!$A$1:$O$626,12,FALSE))</f>
        <v>#N/A</v>
      </c>
    </row>
    <row r="590" spans="1:7" x14ac:dyDescent="0.3">
      <c r="A590" s="108"/>
      <c r="B590" s="76" t="s">
        <v>88</v>
      </c>
      <c r="C590" s="77"/>
      <c r="D590" s="77"/>
      <c r="E590" s="109"/>
      <c r="F590" s="110"/>
      <c r="G590" s="110" t="str">
        <f>IF(F590="","",VLOOKUP(B590,PRESUPUESTO!$A$1:$O$626,12,FALSE))</f>
        <v/>
      </c>
    </row>
    <row r="591" spans="1:7" x14ac:dyDescent="0.3">
      <c r="A591" s="108">
        <v>497</v>
      </c>
      <c r="B591" s="95" t="s">
        <v>456</v>
      </c>
      <c r="C591" s="72">
        <v>1</v>
      </c>
      <c r="D591" s="72" t="s">
        <v>344</v>
      </c>
      <c r="E591" s="109">
        <v>64586</v>
      </c>
      <c r="F591" s="110">
        <v>63940.14</v>
      </c>
      <c r="G591" s="110" t="e">
        <f>IF(F591="","",VLOOKUP(B591,PRESUPUESTO!$A$1:$O$626,12,FALSE))</f>
        <v>#N/A</v>
      </c>
    </row>
    <row r="592" spans="1:7" x14ac:dyDescent="0.3">
      <c r="A592" s="108">
        <v>498</v>
      </c>
      <c r="B592" s="95" t="s">
        <v>80</v>
      </c>
      <c r="C592" s="72">
        <v>1</v>
      </c>
      <c r="D592" s="72" t="s">
        <v>344</v>
      </c>
      <c r="E592" s="109">
        <v>146484</v>
      </c>
      <c r="F592" s="110">
        <v>145019.16</v>
      </c>
      <c r="G592" s="110">
        <f>IF(F592="","",VLOOKUP(B592,PRESUPUESTO!$A$1:$O$626,12,FALSE))</f>
        <v>523000</v>
      </c>
    </row>
    <row r="593" spans="1:7" x14ac:dyDescent="0.3">
      <c r="A593" s="108">
        <v>499</v>
      </c>
      <c r="B593" s="95" t="s">
        <v>79</v>
      </c>
      <c r="C593" s="72">
        <v>1</v>
      </c>
      <c r="D593" s="72" t="s">
        <v>344</v>
      </c>
      <c r="E593" s="109">
        <v>259854</v>
      </c>
      <c r="F593" s="110">
        <v>257255.46</v>
      </c>
      <c r="G593" s="110">
        <f>IF(F593="","",VLOOKUP(B593,PRESUPUESTO!$A$1:$O$626,12,FALSE))</f>
        <v>345000</v>
      </c>
    </row>
    <row r="594" spans="1:7" x14ac:dyDescent="0.3">
      <c r="A594" s="108">
        <v>500</v>
      </c>
      <c r="B594" s="95" t="s">
        <v>550</v>
      </c>
      <c r="C594" s="72">
        <v>1</v>
      </c>
      <c r="D594" s="72" t="s">
        <v>344</v>
      </c>
      <c r="E594" s="109">
        <v>1202736</v>
      </c>
      <c r="F594" s="110">
        <v>1190708.6399999999</v>
      </c>
      <c r="G594" s="110" t="e">
        <f>IF(F594="","",VLOOKUP(B594,PRESUPUESTO!$A$1:$O$626,12,FALSE))</f>
        <v>#N/A</v>
      </c>
    </row>
    <row r="595" spans="1:7" x14ac:dyDescent="0.3">
      <c r="A595" s="108"/>
      <c r="B595" s="76" t="s">
        <v>67</v>
      </c>
      <c r="C595" s="77"/>
      <c r="D595" s="77"/>
      <c r="E595" s="109"/>
      <c r="F595" s="110"/>
      <c r="G595" s="110" t="str">
        <f>IF(F595="","",VLOOKUP(B595,PRESUPUESTO!$A$1:$O$626,12,FALSE))</f>
        <v/>
      </c>
    </row>
    <row r="596" spans="1:7" x14ac:dyDescent="0.3">
      <c r="A596" s="108">
        <v>501</v>
      </c>
      <c r="B596" s="95" t="s">
        <v>476</v>
      </c>
      <c r="C596" s="72">
        <v>1</v>
      </c>
      <c r="D596" s="72" t="s">
        <v>344</v>
      </c>
      <c r="E596" s="109">
        <v>42114</v>
      </c>
      <c r="F596" s="110">
        <v>41692.86</v>
      </c>
      <c r="G596" s="110" t="e">
        <f>IF(F596="","",VLOOKUP(B596,PRESUPUESTO!$A$1:$O$626,12,FALSE))</f>
        <v>#N/A</v>
      </c>
    </row>
    <row r="597" spans="1:7" x14ac:dyDescent="0.3">
      <c r="A597" s="108">
        <v>502</v>
      </c>
      <c r="B597" s="95" t="s">
        <v>62</v>
      </c>
      <c r="C597" s="72">
        <v>1</v>
      </c>
      <c r="D597" s="72" t="s">
        <v>344</v>
      </c>
      <c r="E597" s="109">
        <v>72746</v>
      </c>
      <c r="F597" s="110">
        <v>72018.539999999994</v>
      </c>
      <c r="G597" s="110">
        <f>IF(F597="","",VLOOKUP(B597,PRESUPUESTO!$A$1:$O$626,12,FALSE))</f>
        <v>88500</v>
      </c>
    </row>
    <row r="598" spans="1:7" x14ac:dyDescent="0.3">
      <c r="A598" s="108">
        <v>503</v>
      </c>
      <c r="B598" s="95" t="s">
        <v>61</v>
      </c>
      <c r="C598" s="72">
        <v>1</v>
      </c>
      <c r="D598" s="72" t="s">
        <v>344</v>
      </c>
      <c r="E598" s="109">
        <v>72741</v>
      </c>
      <c r="F598" s="110">
        <v>72013.59</v>
      </c>
      <c r="G598" s="110">
        <f>IF(F598="","",VLOOKUP(B598,PRESUPUESTO!$A$1:$O$626,12,FALSE))</f>
        <v>64500</v>
      </c>
    </row>
    <row r="599" spans="1:7" x14ac:dyDescent="0.3">
      <c r="A599" s="108">
        <v>504</v>
      </c>
      <c r="B599" s="95" t="s">
        <v>60</v>
      </c>
      <c r="C599" s="72">
        <v>1</v>
      </c>
      <c r="D599" s="72" t="s">
        <v>344</v>
      </c>
      <c r="E599" s="109">
        <v>65041</v>
      </c>
      <c r="F599" s="110">
        <v>64390.59</v>
      </c>
      <c r="G599" s="110">
        <f>IF(F599="","",VLOOKUP(B599,PRESUPUESTO!$A$1:$O$626,12,FALSE))</f>
        <v>162000</v>
      </c>
    </row>
    <row r="600" spans="1:7" x14ac:dyDescent="0.3">
      <c r="A600" s="108">
        <v>505</v>
      </c>
      <c r="B600" s="95" t="s">
        <v>551</v>
      </c>
      <c r="C600" s="72">
        <v>1</v>
      </c>
      <c r="D600" s="72" t="s">
        <v>344</v>
      </c>
      <c r="E600" s="109">
        <v>2876593</v>
      </c>
      <c r="F600" s="110">
        <v>2847827.07</v>
      </c>
      <c r="G600" s="110" t="e">
        <f>IF(F600="","",VLOOKUP(B600,PRESUPUESTO!$A$1:$O$626,12,FALSE))</f>
        <v>#N/A</v>
      </c>
    </row>
    <row r="601" spans="1:7" x14ac:dyDescent="0.3">
      <c r="A601" s="108">
        <v>506</v>
      </c>
      <c r="B601" s="95" t="s">
        <v>59</v>
      </c>
      <c r="C601" s="72">
        <v>1</v>
      </c>
      <c r="D601" s="72" t="s">
        <v>475</v>
      </c>
      <c r="E601" s="109">
        <v>90228</v>
      </c>
      <c r="F601" s="110">
        <v>89325.72</v>
      </c>
      <c r="G601" s="110">
        <f>IF(F601="","",VLOOKUP(B601,PRESUPUESTO!$A$1:$O$626,12,FALSE))</f>
        <v>87500</v>
      </c>
    </row>
    <row r="602" spans="1:7" x14ac:dyDescent="0.3">
      <c r="A602" s="108"/>
      <c r="B602" s="76" t="s">
        <v>24</v>
      </c>
      <c r="C602" s="77"/>
      <c r="D602" s="77"/>
      <c r="E602" s="109"/>
      <c r="F602" s="110"/>
      <c r="G602" s="110" t="str">
        <f>IF(F602="","",VLOOKUP(B602,PRESUPUESTO!$A$1:$O$626,12,FALSE))</f>
        <v/>
      </c>
    </row>
    <row r="603" spans="1:7" x14ac:dyDescent="0.3">
      <c r="A603" s="108">
        <v>507</v>
      </c>
      <c r="B603" s="95" t="s">
        <v>23</v>
      </c>
      <c r="C603" s="72">
        <v>1</v>
      </c>
      <c r="D603" s="72" t="s">
        <v>344</v>
      </c>
      <c r="E603" s="109">
        <v>371655</v>
      </c>
      <c r="F603" s="110">
        <v>367938.45</v>
      </c>
      <c r="G603" s="110">
        <f>IF(F603="","",VLOOKUP(B603,PRESUPUESTO!$A$1:$O$626,12,FALSE))</f>
        <v>372500</v>
      </c>
    </row>
    <row r="604" spans="1:7" x14ac:dyDescent="0.3">
      <c r="A604" s="108">
        <v>508</v>
      </c>
      <c r="B604" s="95" t="s">
        <v>22</v>
      </c>
      <c r="C604" s="72">
        <v>1</v>
      </c>
      <c r="D604" s="72" t="s">
        <v>344</v>
      </c>
      <c r="E604" s="109">
        <v>370486</v>
      </c>
      <c r="F604" s="110">
        <v>366781.14</v>
      </c>
      <c r="G604" s="110">
        <f>IF(F604="","",VLOOKUP(B604,PRESUPUESTO!$A$1:$O$626,12,FALSE))</f>
        <v>371000</v>
      </c>
    </row>
    <row r="605" spans="1:7" ht="28.5" customHeight="1" x14ac:dyDescent="0.3">
      <c r="A605" s="108"/>
      <c r="B605" s="96" t="s">
        <v>552</v>
      </c>
      <c r="C605" s="84"/>
      <c r="D605" s="84"/>
      <c r="E605" s="109"/>
      <c r="F605" s="110"/>
      <c r="G605" s="110" t="str">
        <f>IF(F605="","",VLOOKUP(B605,PRESUPUESTO!$A$1:$O$626,12,FALSE))</f>
        <v/>
      </c>
    </row>
    <row r="606" spans="1:7" x14ac:dyDescent="0.3">
      <c r="A606" s="108"/>
      <c r="B606" s="76" t="s">
        <v>342</v>
      </c>
      <c r="C606" s="77"/>
      <c r="D606" s="77"/>
      <c r="E606" s="109"/>
      <c r="F606" s="110"/>
      <c r="G606" s="110" t="str">
        <f>IF(F606="","",VLOOKUP(B606,PRESUPUESTO!$A$1:$O$626,12,FALSE))</f>
        <v/>
      </c>
    </row>
    <row r="607" spans="1:7" x14ac:dyDescent="0.3">
      <c r="A607" s="108"/>
      <c r="B607" s="76" t="s">
        <v>369</v>
      </c>
      <c r="C607" s="77"/>
      <c r="D607" s="77"/>
      <c r="E607" s="109"/>
      <c r="F607" s="110"/>
      <c r="G607" s="110" t="str">
        <f>IF(F607="","",VLOOKUP(B607,PRESUPUESTO!$A$1:$O$626,12,FALSE))</f>
        <v/>
      </c>
    </row>
    <row r="608" spans="1:7" x14ac:dyDescent="0.3">
      <c r="A608" s="108">
        <v>509</v>
      </c>
      <c r="B608" s="95" t="s">
        <v>225</v>
      </c>
      <c r="C608" s="72">
        <v>1</v>
      </c>
      <c r="D608" s="72" t="s">
        <v>344</v>
      </c>
      <c r="E608" s="109">
        <v>571832</v>
      </c>
      <c r="F608" s="110">
        <v>566113.68000000005</v>
      </c>
      <c r="G608" s="110">
        <f>IF(F608="","",VLOOKUP(B608,PRESUPUESTO!$A$1:$O$626,12,FALSE))</f>
        <v>460500</v>
      </c>
    </row>
    <row r="609" spans="1:7" x14ac:dyDescent="0.3">
      <c r="A609" s="108"/>
      <c r="B609" s="76" t="s">
        <v>343</v>
      </c>
      <c r="C609" s="77"/>
      <c r="D609" s="77"/>
      <c r="E609" s="109"/>
      <c r="F609" s="110"/>
      <c r="G609" s="110" t="str">
        <f>IF(F609="","",VLOOKUP(B609,PRESUPUESTO!$A$1:$O$626,12,FALSE))</f>
        <v/>
      </c>
    </row>
    <row r="610" spans="1:7" x14ac:dyDescent="0.3">
      <c r="A610" s="108">
        <v>510</v>
      </c>
      <c r="B610" s="95" t="s">
        <v>206</v>
      </c>
      <c r="C610" s="72">
        <v>1</v>
      </c>
      <c r="D610" s="72" t="s">
        <v>344</v>
      </c>
      <c r="E610" s="109">
        <v>185424</v>
      </c>
      <c r="F610" s="110">
        <v>183569.76</v>
      </c>
      <c r="G610" s="110">
        <f>IF(F610="","",VLOOKUP(B610,PRESUPUESTO!$A$1:$O$626,12,FALSE))</f>
        <v>287000</v>
      </c>
    </row>
    <row r="611" spans="1:7" x14ac:dyDescent="0.3">
      <c r="A611" s="108">
        <v>511</v>
      </c>
      <c r="B611" s="95" t="s">
        <v>533</v>
      </c>
      <c r="C611" s="72">
        <v>1</v>
      </c>
      <c r="D611" s="72" t="s">
        <v>479</v>
      </c>
      <c r="E611" s="109">
        <v>167621</v>
      </c>
      <c r="F611" s="110">
        <v>165944.79</v>
      </c>
      <c r="G611" s="110" t="e">
        <f>IF(F611="","",VLOOKUP(B611,PRESUPUESTO!$A$1:$O$626,12,FALSE))</f>
        <v>#N/A</v>
      </c>
    </row>
    <row r="612" spans="1:7" x14ac:dyDescent="0.3">
      <c r="A612" s="108"/>
      <c r="B612" s="76" t="s">
        <v>348</v>
      </c>
      <c r="C612" s="77"/>
      <c r="D612" s="77"/>
      <c r="E612" s="109"/>
      <c r="F612" s="110"/>
      <c r="G612" s="110" t="str">
        <f>IF(F612="","",VLOOKUP(B612,PRESUPUESTO!$A$1:$O$626,12,FALSE))</f>
        <v/>
      </c>
    </row>
    <row r="613" spans="1:7" x14ac:dyDescent="0.3">
      <c r="A613" s="108">
        <v>512</v>
      </c>
      <c r="B613" s="95" t="s">
        <v>203</v>
      </c>
      <c r="C613" s="72">
        <v>1</v>
      </c>
      <c r="D613" s="72" t="s">
        <v>344</v>
      </c>
      <c r="E613" s="109">
        <v>180718</v>
      </c>
      <c r="F613" s="110">
        <v>178910.82</v>
      </c>
      <c r="G613" s="110">
        <f>IF(F613="","",VLOOKUP(B613,PRESUPUESTO!$A$1:$O$626,12,FALSE))</f>
        <v>342000</v>
      </c>
    </row>
    <row r="614" spans="1:7" x14ac:dyDescent="0.3">
      <c r="A614" s="108">
        <v>513</v>
      </c>
      <c r="B614" s="95" t="s">
        <v>202</v>
      </c>
      <c r="C614" s="72">
        <v>1</v>
      </c>
      <c r="D614" s="72" t="s">
        <v>344</v>
      </c>
      <c r="E614" s="109">
        <v>444591</v>
      </c>
      <c r="F614" s="110">
        <v>440145.09</v>
      </c>
      <c r="G614" s="110">
        <f>IF(F614="","",VLOOKUP(B614,PRESUPUESTO!$A$1:$O$626,12,FALSE))</f>
        <v>847500</v>
      </c>
    </row>
    <row r="615" spans="1:7" x14ac:dyDescent="0.3">
      <c r="A615" s="108">
        <v>514</v>
      </c>
      <c r="B615" s="95" t="s">
        <v>200</v>
      </c>
      <c r="C615" s="72">
        <v>1</v>
      </c>
      <c r="D615" s="72" t="s">
        <v>344</v>
      </c>
      <c r="E615" s="109">
        <v>156784</v>
      </c>
      <c r="F615" s="110">
        <v>155216.16</v>
      </c>
      <c r="G615" s="110">
        <f>IF(F615="","",VLOOKUP(B615,PRESUPUESTO!$A$1:$O$626,12,FALSE))</f>
        <v>482000</v>
      </c>
    </row>
    <row r="616" spans="1:7" x14ac:dyDescent="0.3">
      <c r="A616" s="108">
        <v>515</v>
      </c>
      <c r="B616" s="95" t="s">
        <v>274</v>
      </c>
      <c r="C616" s="72">
        <v>1</v>
      </c>
      <c r="D616" s="72" t="s">
        <v>344</v>
      </c>
      <c r="E616" s="109">
        <v>4870</v>
      </c>
      <c r="F616" s="110">
        <v>4821.3</v>
      </c>
      <c r="G616" s="110">
        <f>IF(F616="","",VLOOKUP(B616,PRESUPUESTO!$A$1:$O$626,12,FALSE))</f>
        <v>36000</v>
      </c>
    </row>
    <row r="617" spans="1:7" x14ac:dyDescent="0.3">
      <c r="A617" s="108">
        <v>516</v>
      </c>
      <c r="B617" s="95" t="s">
        <v>198</v>
      </c>
      <c r="C617" s="72">
        <v>1</v>
      </c>
      <c r="D617" s="72" t="s">
        <v>344</v>
      </c>
      <c r="E617" s="109">
        <v>175470</v>
      </c>
      <c r="F617" s="110">
        <v>173715.3</v>
      </c>
      <c r="G617" s="110">
        <f>IF(F617="","",VLOOKUP(B617,PRESUPUESTO!$A$1:$O$626,12,FALSE))</f>
        <v>259000</v>
      </c>
    </row>
    <row r="618" spans="1:7" x14ac:dyDescent="0.3">
      <c r="A618" s="108">
        <v>517</v>
      </c>
      <c r="B618" s="95" t="s">
        <v>197</v>
      </c>
      <c r="C618" s="72">
        <v>1</v>
      </c>
      <c r="D618" s="72" t="s">
        <v>344</v>
      </c>
      <c r="E618" s="109">
        <v>101607</v>
      </c>
      <c r="F618" s="110">
        <v>100590.93</v>
      </c>
      <c r="G618" s="110">
        <f>IF(F618="","",VLOOKUP(B618,PRESUPUESTO!$A$1:$O$626,12,FALSE))</f>
        <v>244000</v>
      </c>
    </row>
    <row r="619" spans="1:7" x14ac:dyDescent="0.3">
      <c r="A619" s="108">
        <v>518</v>
      </c>
      <c r="B619" s="95" t="s">
        <v>196</v>
      </c>
      <c r="C619" s="72">
        <v>1</v>
      </c>
      <c r="D619" s="72" t="s">
        <v>344</v>
      </c>
      <c r="E619" s="109">
        <v>4893328</v>
      </c>
      <c r="F619" s="110">
        <v>4844394.72</v>
      </c>
      <c r="G619" s="110">
        <f>IF(F619="","",VLOOKUP(B619,PRESUPUESTO!$A$1:$O$626,12,FALSE))</f>
        <v>4065500</v>
      </c>
    </row>
    <row r="620" spans="1:7" x14ac:dyDescent="0.3">
      <c r="A620" s="108"/>
      <c r="B620" s="76" t="s">
        <v>351</v>
      </c>
      <c r="C620" s="77"/>
      <c r="D620" s="77"/>
      <c r="E620" s="109"/>
      <c r="F620" s="110"/>
      <c r="G620" s="110" t="str">
        <f>IF(F620="","",VLOOKUP(B620,PRESUPUESTO!$A$1:$O$626,12,FALSE))</f>
        <v/>
      </c>
    </row>
    <row r="621" spans="1:7" x14ac:dyDescent="0.3">
      <c r="A621" s="108">
        <v>519</v>
      </c>
      <c r="B621" s="95" t="s">
        <v>193</v>
      </c>
      <c r="C621" s="72">
        <v>1</v>
      </c>
      <c r="D621" s="72" t="s">
        <v>344</v>
      </c>
      <c r="E621" s="109">
        <v>355648</v>
      </c>
      <c r="F621" s="110">
        <v>352091.52</v>
      </c>
      <c r="G621" s="110">
        <f>IF(F621="","",VLOOKUP(B621,PRESUPUESTO!$A$1:$O$626,12,FALSE))</f>
        <v>730000</v>
      </c>
    </row>
    <row r="622" spans="1:7" x14ac:dyDescent="0.3">
      <c r="A622" s="108">
        <v>520</v>
      </c>
      <c r="B622" s="95" t="s">
        <v>192</v>
      </c>
      <c r="C622" s="72">
        <v>1</v>
      </c>
      <c r="D622" s="72" t="s">
        <v>344</v>
      </c>
      <c r="E622" s="109">
        <v>316622</v>
      </c>
      <c r="F622" s="110">
        <v>313455.78000000003</v>
      </c>
      <c r="G622" s="110">
        <f>IF(F622="","",VLOOKUP(B622,PRESUPUESTO!$A$1:$O$626,12,FALSE))</f>
        <v>689000</v>
      </c>
    </row>
    <row r="623" spans="1:7" x14ac:dyDescent="0.3">
      <c r="A623" s="108">
        <v>521</v>
      </c>
      <c r="B623" s="95" t="s">
        <v>191</v>
      </c>
      <c r="C623" s="72">
        <v>1</v>
      </c>
      <c r="D623" s="72" t="s">
        <v>344</v>
      </c>
      <c r="E623" s="109">
        <v>298489</v>
      </c>
      <c r="F623" s="110">
        <v>295504.11</v>
      </c>
      <c r="G623" s="110">
        <f>IF(F623="","",VLOOKUP(B623,PRESUPUESTO!$A$1:$O$626,12,FALSE))</f>
        <v>915000</v>
      </c>
    </row>
    <row r="624" spans="1:7" x14ac:dyDescent="0.3">
      <c r="A624" s="108">
        <v>522</v>
      </c>
      <c r="B624" s="95" t="s">
        <v>190</v>
      </c>
      <c r="C624" s="72">
        <v>1</v>
      </c>
      <c r="D624" s="72" t="s">
        <v>344</v>
      </c>
      <c r="E624" s="109">
        <v>463957</v>
      </c>
      <c r="F624" s="110">
        <v>459317.43</v>
      </c>
      <c r="G624" s="110">
        <f>IF(F624="","",VLOOKUP(B624,PRESUPUESTO!$A$1:$O$626,12,FALSE))</f>
        <v>1291500</v>
      </c>
    </row>
    <row r="625" spans="1:7" x14ac:dyDescent="0.3">
      <c r="A625" s="108">
        <v>523</v>
      </c>
      <c r="B625" s="95" t="s">
        <v>189</v>
      </c>
      <c r="C625" s="72">
        <v>1</v>
      </c>
      <c r="D625" s="72" t="s">
        <v>344</v>
      </c>
      <c r="E625" s="109">
        <v>2559615</v>
      </c>
      <c r="F625" s="110">
        <v>2534018.85</v>
      </c>
      <c r="G625" s="110">
        <f>IF(F625="","",VLOOKUP(B625,PRESUPUESTO!$A$1:$O$626,12,FALSE))</f>
        <v>2004500</v>
      </c>
    </row>
    <row r="626" spans="1:7" x14ac:dyDescent="0.3">
      <c r="A626" s="108"/>
      <c r="B626" s="76" t="s">
        <v>353</v>
      </c>
      <c r="C626" s="77"/>
      <c r="D626" s="77"/>
      <c r="E626" s="109"/>
      <c r="F626" s="110"/>
      <c r="G626" s="110" t="str">
        <f>IF(F626="","",VLOOKUP(B626,PRESUPUESTO!$A$1:$O$626,12,FALSE))</f>
        <v/>
      </c>
    </row>
    <row r="627" spans="1:7" x14ac:dyDescent="0.3">
      <c r="A627" s="108">
        <v>524</v>
      </c>
      <c r="B627" s="95" t="s">
        <v>187</v>
      </c>
      <c r="C627" s="72">
        <v>1</v>
      </c>
      <c r="D627" s="72" t="s">
        <v>344</v>
      </c>
      <c r="E627" s="109">
        <v>753680</v>
      </c>
      <c r="F627" s="110">
        <v>746143.2</v>
      </c>
      <c r="G627" s="110">
        <f>IF(F627="","",VLOOKUP(B627,PRESUPUESTO!$A$1:$O$626,12,FALSE))</f>
        <v>881500</v>
      </c>
    </row>
    <row r="628" spans="1:7" x14ac:dyDescent="0.3">
      <c r="A628" s="108">
        <v>525</v>
      </c>
      <c r="B628" s="95" t="s">
        <v>185</v>
      </c>
      <c r="C628" s="72">
        <v>1</v>
      </c>
      <c r="D628" s="72" t="s">
        <v>344</v>
      </c>
      <c r="E628" s="109">
        <v>204625</v>
      </c>
      <c r="F628" s="110">
        <v>202578.75</v>
      </c>
      <c r="G628" s="110">
        <f>IF(F628="","",VLOOKUP(B628,PRESUPUESTO!$A$1:$O$626,12,FALSE))</f>
        <v>264500</v>
      </c>
    </row>
    <row r="629" spans="1:7" x14ac:dyDescent="0.3">
      <c r="A629" s="108">
        <v>526</v>
      </c>
      <c r="B629" s="95" t="s">
        <v>184</v>
      </c>
      <c r="C629" s="72">
        <v>1</v>
      </c>
      <c r="D629" s="72" t="s">
        <v>344</v>
      </c>
      <c r="E629" s="109">
        <v>146481</v>
      </c>
      <c r="F629" s="110">
        <v>145016.19</v>
      </c>
      <c r="G629" s="110">
        <f>IF(F629="","",VLOOKUP(B629,PRESUPUESTO!$A$1:$O$626,12,FALSE))</f>
        <v>441000</v>
      </c>
    </row>
    <row r="630" spans="1:7" x14ac:dyDescent="0.3">
      <c r="A630" s="108">
        <v>527</v>
      </c>
      <c r="B630" s="95" t="s">
        <v>183</v>
      </c>
      <c r="C630" s="72">
        <v>1</v>
      </c>
      <c r="D630" s="72" t="s">
        <v>344</v>
      </c>
      <c r="E630" s="109">
        <v>1291595</v>
      </c>
      <c r="F630" s="110">
        <v>1278679.05</v>
      </c>
      <c r="G630" s="110">
        <f>IF(F630="","",VLOOKUP(B630,PRESUPUESTO!$A$1:$O$626,12,FALSE))</f>
        <v>1721500</v>
      </c>
    </row>
    <row r="631" spans="1:7" x14ac:dyDescent="0.3">
      <c r="A631" s="108">
        <v>528</v>
      </c>
      <c r="B631" s="95" t="s">
        <v>182</v>
      </c>
      <c r="C631" s="72">
        <v>1</v>
      </c>
      <c r="D631" s="72" t="s">
        <v>344</v>
      </c>
      <c r="E631" s="109">
        <v>1071152</v>
      </c>
      <c r="F631" s="110">
        <v>1060440.48</v>
      </c>
      <c r="G631" s="110">
        <f>IF(F631="","",VLOOKUP(B631,PRESUPUESTO!$A$1:$O$626,12,FALSE))</f>
        <v>850000</v>
      </c>
    </row>
    <row r="632" spans="1:7" x14ac:dyDescent="0.3">
      <c r="A632" s="108">
        <v>529</v>
      </c>
      <c r="B632" s="95" t="s">
        <v>535</v>
      </c>
      <c r="C632" s="72">
        <v>1</v>
      </c>
      <c r="D632" s="72" t="s">
        <v>344</v>
      </c>
      <c r="E632" s="109">
        <v>1687784</v>
      </c>
      <c r="F632" s="110">
        <v>1670906.16</v>
      </c>
      <c r="G632" s="110" t="e">
        <f>IF(F632="","",VLOOKUP(B632,PRESUPUESTO!$A$1:$O$626,12,FALSE))</f>
        <v>#N/A</v>
      </c>
    </row>
    <row r="633" spans="1:7" ht="28.8" x14ac:dyDescent="0.3">
      <c r="A633" s="108">
        <v>530</v>
      </c>
      <c r="B633" s="95" t="s">
        <v>536</v>
      </c>
      <c r="C633" s="72">
        <v>1</v>
      </c>
      <c r="D633" s="72" t="s">
        <v>344</v>
      </c>
      <c r="E633" s="109">
        <v>1588278</v>
      </c>
      <c r="F633" s="110">
        <v>1572395.22</v>
      </c>
      <c r="G633" s="110" t="e">
        <f>IF(F633="","",VLOOKUP(B633,PRESUPUESTO!$A$1:$O$626,12,FALSE))</f>
        <v>#N/A</v>
      </c>
    </row>
    <row r="634" spans="1:7" x14ac:dyDescent="0.3">
      <c r="A634" s="108"/>
      <c r="B634" s="76" t="s">
        <v>181</v>
      </c>
      <c r="C634" s="77"/>
      <c r="D634" s="77"/>
      <c r="E634" s="109"/>
      <c r="F634" s="110"/>
      <c r="G634" s="110" t="str">
        <f>IF(F634="","",VLOOKUP(B634,PRESUPUESTO!$A$1:$O$626,12,FALSE))</f>
        <v/>
      </c>
    </row>
    <row r="635" spans="1:7" x14ac:dyDescent="0.3">
      <c r="A635" s="108">
        <v>531</v>
      </c>
      <c r="B635" s="95" t="s">
        <v>389</v>
      </c>
      <c r="C635" s="72">
        <v>1</v>
      </c>
      <c r="D635" s="72" t="s">
        <v>344</v>
      </c>
      <c r="E635" s="109">
        <v>5398232</v>
      </c>
      <c r="F635" s="110">
        <v>5344249.68</v>
      </c>
      <c r="G635" s="110" t="e">
        <f>IF(F635="","",VLOOKUP(B635,PRESUPUESTO!$A$1:$O$626,12,FALSE))</f>
        <v>#N/A</v>
      </c>
    </row>
    <row r="636" spans="1:7" x14ac:dyDescent="0.3">
      <c r="A636" s="108">
        <v>532</v>
      </c>
      <c r="B636" s="95" t="s">
        <v>179</v>
      </c>
      <c r="C636" s="72">
        <v>1</v>
      </c>
      <c r="D636" s="72" t="s">
        <v>344</v>
      </c>
      <c r="E636" s="109">
        <v>303897</v>
      </c>
      <c r="F636" s="110">
        <v>300858.03000000003</v>
      </c>
      <c r="G636" s="110">
        <f>IF(F636="","",VLOOKUP(B636,PRESUPUESTO!$A$1:$O$626,12,FALSE))</f>
        <v>238000</v>
      </c>
    </row>
    <row r="637" spans="1:7" x14ac:dyDescent="0.3">
      <c r="A637" s="108">
        <v>533</v>
      </c>
      <c r="B637" s="95" t="s">
        <v>178</v>
      </c>
      <c r="C637" s="72">
        <v>1</v>
      </c>
      <c r="D637" s="72" t="s">
        <v>344</v>
      </c>
      <c r="E637" s="109">
        <v>441940</v>
      </c>
      <c r="F637" s="110">
        <v>437520.6</v>
      </c>
      <c r="G637" s="110">
        <f>IF(F637="","",VLOOKUP(B637,PRESUPUESTO!$A$1:$O$626,12,FALSE))</f>
        <v>371000</v>
      </c>
    </row>
    <row r="638" spans="1:7" x14ac:dyDescent="0.3">
      <c r="A638" s="108">
        <v>534</v>
      </c>
      <c r="B638" s="95" t="s">
        <v>177</v>
      </c>
      <c r="C638" s="72">
        <v>1</v>
      </c>
      <c r="D638" s="72" t="s">
        <v>344</v>
      </c>
      <c r="E638" s="109">
        <v>414325</v>
      </c>
      <c r="F638" s="110">
        <v>410181.75</v>
      </c>
      <c r="G638" s="110">
        <f>IF(F638="","",VLOOKUP(B638,PRESUPUESTO!$A$1:$O$626,12,FALSE))</f>
        <v>439000</v>
      </c>
    </row>
    <row r="639" spans="1:7" x14ac:dyDescent="0.3">
      <c r="A639" s="108">
        <v>535</v>
      </c>
      <c r="B639" s="95" t="s">
        <v>272</v>
      </c>
      <c r="C639" s="72">
        <v>1</v>
      </c>
      <c r="D639" s="72" t="s">
        <v>344</v>
      </c>
      <c r="E639" s="109">
        <v>438407</v>
      </c>
      <c r="F639" s="110">
        <v>434022.93</v>
      </c>
      <c r="G639" s="110">
        <f>IF(F639="","",VLOOKUP(B639,PRESUPUESTO!$A$1:$O$626,12,FALSE))</f>
        <v>864500</v>
      </c>
    </row>
    <row r="640" spans="1:7" x14ac:dyDescent="0.3">
      <c r="A640" s="108">
        <v>536</v>
      </c>
      <c r="B640" s="95" t="s">
        <v>168</v>
      </c>
      <c r="C640" s="72">
        <v>1</v>
      </c>
      <c r="D640" s="72" t="s">
        <v>344</v>
      </c>
      <c r="E640" s="109">
        <v>16556</v>
      </c>
      <c r="F640" s="110">
        <v>16390.439999999999</v>
      </c>
      <c r="G640" s="110">
        <f>IF(F640="","",VLOOKUP(B640,PRESUPUESTO!$A$1:$O$626,12,FALSE))</f>
        <v>196500</v>
      </c>
    </row>
    <row r="641" spans="1:7" x14ac:dyDescent="0.3">
      <c r="A641" s="108">
        <v>537</v>
      </c>
      <c r="B641" s="95" t="s">
        <v>167</v>
      </c>
      <c r="C641" s="72">
        <v>1</v>
      </c>
      <c r="D641" s="72" t="s">
        <v>344</v>
      </c>
      <c r="E641" s="109">
        <v>750620</v>
      </c>
      <c r="F641" s="110">
        <v>743113.8</v>
      </c>
      <c r="G641" s="110">
        <f>IF(F641="","",VLOOKUP(B641,PRESUPUESTO!$A$1:$O$626,12,FALSE))</f>
        <v>491500</v>
      </c>
    </row>
    <row r="642" spans="1:7" x14ac:dyDescent="0.3">
      <c r="A642" s="108">
        <v>538</v>
      </c>
      <c r="B642" s="95" t="s">
        <v>492</v>
      </c>
      <c r="C642" s="72">
        <v>1</v>
      </c>
      <c r="D642" s="72" t="s">
        <v>344</v>
      </c>
      <c r="E642" s="109">
        <v>167832</v>
      </c>
      <c r="F642" s="110">
        <v>166153.68</v>
      </c>
      <c r="G642" s="110" t="e">
        <f>IF(F642="","",VLOOKUP(B642,PRESUPUESTO!$A$1:$O$626,12,FALSE))</f>
        <v>#N/A</v>
      </c>
    </row>
    <row r="643" spans="1:7" x14ac:dyDescent="0.3">
      <c r="A643" s="108">
        <v>539</v>
      </c>
      <c r="B643" s="95" t="s">
        <v>493</v>
      </c>
      <c r="C643" s="72">
        <v>1</v>
      </c>
      <c r="D643" s="72" t="s">
        <v>344</v>
      </c>
      <c r="E643" s="109">
        <v>161860</v>
      </c>
      <c r="F643" s="110">
        <v>160241.4</v>
      </c>
      <c r="G643" s="110" t="e">
        <f>IF(F643="","",VLOOKUP(B643,PRESUPUESTO!$A$1:$O$626,12,FALSE))</f>
        <v>#N/A</v>
      </c>
    </row>
    <row r="644" spans="1:7" x14ac:dyDescent="0.3">
      <c r="A644" s="108"/>
      <c r="B644" s="76" t="s">
        <v>164</v>
      </c>
      <c r="C644" s="77"/>
      <c r="D644" s="77"/>
      <c r="E644" s="109"/>
      <c r="F644" s="110"/>
      <c r="G644" s="110" t="str">
        <f>IF(F644="","",VLOOKUP(B644,PRESUPUESTO!$A$1:$O$626,12,FALSE))</f>
        <v/>
      </c>
    </row>
    <row r="645" spans="1:7" x14ac:dyDescent="0.3">
      <c r="A645" s="108">
        <v>540</v>
      </c>
      <c r="B645" s="95" t="s">
        <v>163</v>
      </c>
      <c r="C645" s="72">
        <v>1</v>
      </c>
      <c r="D645" s="72" t="s">
        <v>344</v>
      </c>
      <c r="E645" s="109">
        <v>26921</v>
      </c>
      <c r="F645" s="110">
        <v>26651.79</v>
      </c>
      <c r="G645" s="110">
        <f>IF(F645="","",VLOOKUP(B645,PRESUPUESTO!$A$1:$O$626,12,FALSE))</f>
        <v>71000</v>
      </c>
    </row>
    <row r="646" spans="1:7" x14ac:dyDescent="0.3">
      <c r="A646" s="108">
        <v>541</v>
      </c>
      <c r="B646" s="95" t="s">
        <v>162</v>
      </c>
      <c r="C646" s="72">
        <v>1</v>
      </c>
      <c r="D646" s="72" t="s">
        <v>344</v>
      </c>
      <c r="E646" s="109">
        <v>104481</v>
      </c>
      <c r="F646" s="110">
        <v>103436.19</v>
      </c>
      <c r="G646" s="110">
        <f>IF(F646="","",VLOOKUP(B646,PRESUPUESTO!$A$1:$O$626,12,FALSE))</f>
        <v>90500</v>
      </c>
    </row>
    <row r="647" spans="1:7" x14ac:dyDescent="0.3">
      <c r="A647" s="108">
        <v>542</v>
      </c>
      <c r="B647" s="95" t="s">
        <v>160</v>
      </c>
      <c r="C647" s="72">
        <v>1</v>
      </c>
      <c r="D647" s="72" t="s">
        <v>344</v>
      </c>
      <c r="E647" s="109">
        <v>136853</v>
      </c>
      <c r="F647" s="110">
        <v>135484.47</v>
      </c>
      <c r="G647" s="110">
        <f>IF(F647="","",VLOOKUP(B647,PRESUPUESTO!$A$1:$O$626,12,FALSE))</f>
        <v>110500</v>
      </c>
    </row>
    <row r="648" spans="1:7" x14ac:dyDescent="0.3">
      <c r="A648" s="108">
        <v>543</v>
      </c>
      <c r="B648" s="95" t="s">
        <v>538</v>
      </c>
      <c r="C648" s="72">
        <v>1</v>
      </c>
      <c r="D648" s="72" t="s">
        <v>344</v>
      </c>
      <c r="E648" s="109">
        <v>5707803</v>
      </c>
      <c r="F648" s="110">
        <v>5650724.9699999997</v>
      </c>
      <c r="G648" s="110" t="e">
        <f>IF(F648="","",VLOOKUP(B648,PRESUPUESTO!$A$1:$O$626,12,FALSE))</f>
        <v>#N/A</v>
      </c>
    </row>
    <row r="649" spans="1:7" x14ac:dyDescent="0.3">
      <c r="A649" s="108"/>
      <c r="B649" s="76" t="s">
        <v>151</v>
      </c>
      <c r="C649" s="77"/>
      <c r="D649" s="77"/>
      <c r="E649" s="109"/>
      <c r="F649" s="110"/>
      <c r="G649" s="110" t="str">
        <f>IF(F649="","",VLOOKUP(B649,PRESUPUESTO!$A$1:$O$626,12,FALSE))</f>
        <v/>
      </c>
    </row>
    <row r="650" spans="1:7" x14ac:dyDescent="0.3">
      <c r="A650" s="108">
        <v>544</v>
      </c>
      <c r="B650" s="95" t="s">
        <v>91</v>
      </c>
      <c r="C650" s="72">
        <v>1</v>
      </c>
      <c r="D650" s="72" t="s">
        <v>344</v>
      </c>
      <c r="E650" s="109">
        <v>302901</v>
      </c>
      <c r="F650" s="110">
        <v>299871.99</v>
      </c>
      <c r="G650" s="110">
        <f>IF(F650="","",VLOOKUP(B650,PRESUPUESTO!$A$1:$O$626,12,FALSE))</f>
        <v>598000</v>
      </c>
    </row>
    <row r="651" spans="1:7" x14ac:dyDescent="0.3">
      <c r="A651" s="108">
        <v>545</v>
      </c>
      <c r="B651" s="95" t="s">
        <v>263</v>
      </c>
      <c r="C651" s="72">
        <v>1</v>
      </c>
      <c r="D651" s="72" t="s">
        <v>366</v>
      </c>
      <c r="E651" s="109">
        <v>783353</v>
      </c>
      <c r="F651" s="110">
        <v>775519.47</v>
      </c>
      <c r="G651" s="110">
        <f>IF(F651="","",VLOOKUP(B651,PRESUPUESTO!$A$1:$O$626,12,FALSE))</f>
        <v>901000</v>
      </c>
    </row>
    <row r="652" spans="1:7" x14ac:dyDescent="0.3">
      <c r="A652" s="108">
        <v>546</v>
      </c>
      <c r="B652" s="95" t="s">
        <v>147</v>
      </c>
      <c r="C652" s="72">
        <v>1</v>
      </c>
      <c r="D652" s="72" t="s">
        <v>366</v>
      </c>
      <c r="E652" s="109">
        <v>781121</v>
      </c>
      <c r="F652" s="110">
        <v>773309.79</v>
      </c>
      <c r="G652" s="110">
        <f>IF(F652="","",VLOOKUP(B652,PRESUPUESTO!$A$1:$O$626,12,FALSE))</f>
        <v>510000</v>
      </c>
    </row>
    <row r="653" spans="1:7" x14ac:dyDescent="0.3">
      <c r="A653" s="108">
        <v>547</v>
      </c>
      <c r="B653" s="95" t="s">
        <v>141</v>
      </c>
      <c r="C653" s="72">
        <v>1</v>
      </c>
      <c r="D653" s="72" t="s">
        <v>344</v>
      </c>
      <c r="E653" s="109">
        <v>147498</v>
      </c>
      <c r="F653" s="110">
        <v>146023.01999999999</v>
      </c>
      <c r="G653" s="110">
        <f>IF(F653="","",VLOOKUP(B653,PRESUPUESTO!$A$1:$O$626,12,FALSE))</f>
        <v>443000</v>
      </c>
    </row>
    <row r="654" spans="1:7" x14ac:dyDescent="0.3">
      <c r="A654" s="108">
        <v>548</v>
      </c>
      <c r="B654" s="95" t="s">
        <v>140</v>
      </c>
      <c r="C654" s="72">
        <v>1</v>
      </c>
      <c r="D654" s="72" t="s">
        <v>344</v>
      </c>
      <c r="E654" s="109">
        <v>134487</v>
      </c>
      <c r="F654" s="110">
        <v>133142.13</v>
      </c>
      <c r="G654" s="110">
        <f>IF(F654="","",VLOOKUP(B654,PRESUPUESTO!$A$1:$O$626,12,FALSE))</f>
        <v>216000</v>
      </c>
    </row>
    <row r="655" spans="1:7" x14ac:dyDescent="0.3">
      <c r="A655" s="108">
        <v>549</v>
      </c>
      <c r="B655" s="95" t="s">
        <v>139</v>
      </c>
      <c r="C655" s="72">
        <v>1</v>
      </c>
      <c r="D655" s="72" t="s">
        <v>344</v>
      </c>
      <c r="E655" s="109">
        <v>130637</v>
      </c>
      <c r="F655" s="110">
        <v>129330.63</v>
      </c>
      <c r="G655" s="110">
        <f>IF(F655="","",VLOOKUP(B655,PRESUPUESTO!$A$1:$O$626,12,FALSE))</f>
        <v>266000</v>
      </c>
    </row>
    <row r="656" spans="1:7" x14ac:dyDescent="0.3">
      <c r="A656" s="108">
        <v>550</v>
      </c>
      <c r="B656" s="95" t="s">
        <v>138</v>
      </c>
      <c r="C656" s="72">
        <v>1</v>
      </c>
      <c r="D656" s="72" t="s">
        <v>344</v>
      </c>
      <c r="E656" s="109">
        <v>358829</v>
      </c>
      <c r="F656" s="110">
        <v>355240.71</v>
      </c>
      <c r="G656" s="110">
        <f>IF(F656="","",VLOOKUP(B656,PRESUPUESTO!$A$1:$O$626,12,FALSE))</f>
        <v>428000</v>
      </c>
    </row>
    <row r="657" spans="1:7" x14ac:dyDescent="0.3">
      <c r="A657" s="108">
        <v>551</v>
      </c>
      <c r="B657" s="95" t="s">
        <v>553</v>
      </c>
      <c r="C657" s="72">
        <v>1</v>
      </c>
      <c r="D657" s="72" t="s">
        <v>344</v>
      </c>
      <c r="E657" s="109">
        <v>166379</v>
      </c>
      <c r="F657" s="110">
        <v>164715.21</v>
      </c>
      <c r="G657" s="110" t="e">
        <f>IF(F657="","",VLOOKUP(B657,PRESUPUESTO!$A$1:$O$626,12,FALSE))</f>
        <v>#N/A</v>
      </c>
    </row>
    <row r="658" spans="1:7" x14ac:dyDescent="0.3">
      <c r="A658" s="108"/>
      <c r="B658" s="76" t="s">
        <v>136</v>
      </c>
      <c r="C658" s="77"/>
      <c r="D658" s="77"/>
      <c r="E658" s="109"/>
      <c r="F658" s="110"/>
      <c r="G658" s="110" t="str">
        <f>IF(F658="","",VLOOKUP(B658,PRESUPUESTO!$A$1:$O$626,12,FALSE))</f>
        <v/>
      </c>
    </row>
    <row r="659" spans="1:7" x14ac:dyDescent="0.3">
      <c r="A659" s="108">
        <v>552</v>
      </c>
      <c r="B659" s="95" t="s">
        <v>134</v>
      </c>
      <c r="C659" s="72">
        <v>1</v>
      </c>
      <c r="D659" s="72" t="s">
        <v>344</v>
      </c>
      <c r="E659" s="109">
        <v>19564</v>
      </c>
      <c r="F659" s="110">
        <v>19368.36</v>
      </c>
      <c r="G659" s="110">
        <f>IF(F659="","",VLOOKUP(B659,PRESUPUESTO!$A$1:$O$626,12,FALSE))</f>
        <v>12000</v>
      </c>
    </row>
    <row r="660" spans="1:7" x14ac:dyDescent="0.3">
      <c r="A660" s="108">
        <v>553</v>
      </c>
      <c r="B660" s="95" t="s">
        <v>132</v>
      </c>
      <c r="C660" s="72">
        <v>1</v>
      </c>
      <c r="D660" s="72" t="s">
        <v>344</v>
      </c>
      <c r="E660" s="109">
        <v>99260</v>
      </c>
      <c r="F660" s="110">
        <v>98267.4</v>
      </c>
      <c r="G660" s="110">
        <f>IF(F660="","",VLOOKUP(B660,PRESUPUESTO!$A$1:$O$626,12,FALSE))</f>
        <v>167500</v>
      </c>
    </row>
    <row r="661" spans="1:7" x14ac:dyDescent="0.3">
      <c r="A661" s="108">
        <v>554</v>
      </c>
      <c r="B661" s="95" t="s">
        <v>131</v>
      </c>
      <c r="C661" s="72">
        <v>1</v>
      </c>
      <c r="D661" s="72" t="s">
        <v>344</v>
      </c>
      <c r="E661" s="109">
        <v>63779</v>
      </c>
      <c r="F661" s="110">
        <v>63141.21</v>
      </c>
      <c r="G661" s="110">
        <f>IF(F661="","",VLOOKUP(B661,PRESUPUESTO!$A$1:$O$626,12,FALSE))</f>
        <v>131000</v>
      </c>
    </row>
    <row r="662" spans="1:7" x14ac:dyDescent="0.3">
      <c r="A662" s="108">
        <v>555</v>
      </c>
      <c r="B662" s="95" t="s">
        <v>130</v>
      </c>
      <c r="C662" s="72">
        <v>1</v>
      </c>
      <c r="D662" s="72" t="s">
        <v>344</v>
      </c>
      <c r="E662" s="109">
        <v>11929</v>
      </c>
      <c r="F662" s="110">
        <v>11809.71</v>
      </c>
      <c r="G662" s="110">
        <f>IF(F662="","",VLOOKUP(B662,PRESUPUESTO!$A$1:$O$626,12,FALSE))</f>
        <v>16000</v>
      </c>
    </row>
    <row r="663" spans="1:7" x14ac:dyDescent="0.3">
      <c r="A663" s="108">
        <v>556</v>
      </c>
      <c r="B663" s="95" t="s">
        <v>129</v>
      </c>
      <c r="C663" s="72">
        <v>1</v>
      </c>
      <c r="D663" s="72" t="s">
        <v>344</v>
      </c>
      <c r="E663" s="109">
        <v>4648</v>
      </c>
      <c r="F663" s="110">
        <v>4601.5200000000004</v>
      </c>
      <c r="G663" s="110">
        <f>IF(F663="","",VLOOKUP(B663,PRESUPUESTO!$A$1:$O$626,12,FALSE))</f>
        <v>11000</v>
      </c>
    </row>
    <row r="664" spans="1:7" x14ac:dyDescent="0.3">
      <c r="A664" s="108">
        <v>557</v>
      </c>
      <c r="B664" s="95" t="s">
        <v>128</v>
      </c>
      <c r="C664" s="72">
        <v>1</v>
      </c>
      <c r="D664" s="72" t="s">
        <v>344</v>
      </c>
      <c r="E664" s="109">
        <v>174743</v>
      </c>
      <c r="F664" s="110">
        <v>172995.57</v>
      </c>
      <c r="G664" s="110">
        <f>IF(F664="","",VLOOKUP(B664,PRESUPUESTO!$A$1:$O$626,12,FALSE))</f>
        <v>220000</v>
      </c>
    </row>
    <row r="665" spans="1:7" x14ac:dyDescent="0.3">
      <c r="A665" s="108">
        <v>558</v>
      </c>
      <c r="B665" s="95" t="s">
        <v>429</v>
      </c>
      <c r="C665" s="72">
        <v>1</v>
      </c>
      <c r="D665" s="72" t="s">
        <v>344</v>
      </c>
      <c r="E665" s="109">
        <v>25021</v>
      </c>
      <c r="F665" s="110">
        <v>24770.79</v>
      </c>
      <c r="G665" s="110" t="e">
        <f>IF(F665="","",VLOOKUP(B665,PRESUPUESTO!$A$1:$O$626,12,FALSE))</f>
        <v>#N/A</v>
      </c>
    </row>
    <row r="666" spans="1:7" x14ac:dyDescent="0.3">
      <c r="A666" s="108">
        <v>559</v>
      </c>
      <c r="B666" s="95" t="s">
        <v>127</v>
      </c>
      <c r="C666" s="72">
        <v>1</v>
      </c>
      <c r="D666" s="72" t="s">
        <v>344</v>
      </c>
      <c r="E666" s="109">
        <v>4600</v>
      </c>
      <c r="F666" s="110">
        <v>4554</v>
      </c>
      <c r="G666" s="110">
        <f>IF(F666="","",VLOOKUP(B666,PRESUPUESTO!$A$1:$O$626,12,FALSE))</f>
        <v>93500</v>
      </c>
    </row>
    <row r="667" spans="1:7" x14ac:dyDescent="0.3">
      <c r="A667" s="108">
        <v>560</v>
      </c>
      <c r="B667" s="95" t="s">
        <v>126</v>
      </c>
      <c r="C667" s="72">
        <v>1</v>
      </c>
      <c r="D667" s="72" t="s">
        <v>344</v>
      </c>
      <c r="E667" s="109">
        <v>4908</v>
      </c>
      <c r="F667" s="110">
        <v>4858.92</v>
      </c>
      <c r="G667" s="110">
        <f>IF(F667="","",VLOOKUP(B667,PRESUPUESTO!$A$1:$O$626,12,FALSE))</f>
        <v>102500</v>
      </c>
    </row>
    <row r="668" spans="1:7" x14ac:dyDescent="0.3">
      <c r="A668" s="108">
        <v>561</v>
      </c>
      <c r="B668" s="95" t="s">
        <v>123</v>
      </c>
      <c r="C668" s="72">
        <v>1</v>
      </c>
      <c r="D668" s="72" t="s">
        <v>344</v>
      </c>
      <c r="E668" s="109">
        <v>210711</v>
      </c>
      <c r="F668" s="110">
        <v>208603.89</v>
      </c>
      <c r="G668" s="110">
        <f>IF(F668="","",VLOOKUP(B668,PRESUPUESTO!$A$1:$O$626,12,FALSE))</f>
        <v>580000</v>
      </c>
    </row>
    <row r="669" spans="1:7" x14ac:dyDescent="0.3">
      <c r="A669" s="108">
        <v>562</v>
      </c>
      <c r="B669" s="95" t="s">
        <v>539</v>
      </c>
      <c r="C669" s="72">
        <v>1</v>
      </c>
      <c r="D669" s="72" t="s">
        <v>344</v>
      </c>
      <c r="E669" s="109">
        <v>384140</v>
      </c>
      <c r="F669" s="110">
        <v>380298.6</v>
      </c>
      <c r="G669" s="110" t="e">
        <f>IF(F669="","",VLOOKUP(B669,PRESUPUESTO!$A$1:$O$626,12,FALSE))</f>
        <v>#N/A</v>
      </c>
    </row>
    <row r="670" spans="1:7" x14ac:dyDescent="0.3">
      <c r="A670" s="108"/>
      <c r="B670" s="76" t="s">
        <v>99</v>
      </c>
      <c r="C670" s="77"/>
      <c r="D670" s="77"/>
      <c r="E670" s="109"/>
      <c r="F670" s="110"/>
      <c r="G670" s="110" t="str">
        <f>IF(F670="","",VLOOKUP(B670,PRESUPUESTO!$A$1:$O$626,12,FALSE))</f>
        <v/>
      </c>
    </row>
    <row r="671" spans="1:7" x14ac:dyDescent="0.3">
      <c r="A671" s="108">
        <v>563</v>
      </c>
      <c r="B671" s="95" t="s">
        <v>245</v>
      </c>
      <c r="C671" s="72">
        <v>1</v>
      </c>
      <c r="D671" s="72" t="s">
        <v>344</v>
      </c>
      <c r="E671" s="109">
        <v>4682390</v>
      </c>
      <c r="F671" s="110">
        <v>4635566.0999999996</v>
      </c>
      <c r="G671" s="110">
        <f>IF(F671="","",VLOOKUP(B671,PRESUPUESTO!$A$1:$O$626,12,FALSE))</f>
        <v>6544500</v>
      </c>
    </row>
    <row r="672" spans="1:7" x14ac:dyDescent="0.3">
      <c r="A672" s="108">
        <v>564</v>
      </c>
      <c r="B672" s="95" t="s">
        <v>97</v>
      </c>
      <c r="C672" s="72">
        <v>1</v>
      </c>
      <c r="D672" s="72" t="s">
        <v>344</v>
      </c>
      <c r="E672" s="109">
        <v>4292658</v>
      </c>
      <c r="F672" s="110">
        <v>4249731.42</v>
      </c>
      <c r="G672" s="110">
        <f>IF(F672="","",VLOOKUP(B672,PRESUPUESTO!$A$1:$O$626,12,FALSE))</f>
        <v>6524000</v>
      </c>
    </row>
    <row r="673" spans="1:7" x14ac:dyDescent="0.3">
      <c r="A673" s="108">
        <v>565</v>
      </c>
      <c r="B673" s="95" t="s">
        <v>95</v>
      </c>
      <c r="C673" s="72">
        <v>1</v>
      </c>
      <c r="D673" s="72" t="s">
        <v>344</v>
      </c>
      <c r="E673" s="109">
        <v>12124</v>
      </c>
      <c r="F673" s="110">
        <v>12002.76</v>
      </c>
      <c r="G673" s="110">
        <f>IF(F673="","",VLOOKUP(B673,PRESUPUESTO!$A$1:$O$626,12,FALSE))</f>
        <v>15000</v>
      </c>
    </row>
    <row r="674" spans="1:7" x14ac:dyDescent="0.3">
      <c r="A674" s="108">
        <v>566</v>
      </c>
      <c r="B674" s="95" t="s">
        <v>244</v>
      </c>
      <c r="C674" s="72">
        <v>1</v>
      </c>
      <c r="D674" s="72" t="s">
        <v>344</v>
      </c>
      <c r="E674" s="109">
        <v>58897</v>
      </c>
      <c r="F674" s="110">
        <v>58308.03</v>
      </c>
      <c r="G674" s="110">
        <f>IF(F674="","",VLOOKUP(B674,PRESUPUESTO!$A$1:$O$626,12,FALSE))</f>
        <v>220000</v>
      </c>
    </row>
    <row r="675" spans="1:7" x14ac:dyDescent="0.3">
      <c r="A675" s="108">
        <v>567</v>
      </c>
      <c r="B675" s="95" t="s">
        <v>93</v>
      </c>
      <c r="C675" s="72">
        <v>1</v>
      </c>
      <c r="D675" s="72" t="s">
        <v>344</v>
      </c>
      <c r="E675" s="109">
        <v>44357</v>
      </c>
      <c r="F675" s="110">
        <v>43913.43</v>
      </c>
      <c r="G675" s="110">
        <f>IF(F675="","",VLOOKUP(B675,PRESUPUESTO!$A$1:$O$626,12,FALSE))</f>
        <v>235000</v>
      </c>
    </row>
    <row r="676" spans="1:7" x14ac:dyDescent="0.3">
      <c r="A676" s="108"/>
      <c r="B676" s="76" t="s">
        <v>88</v>
      </c>
      <c r="C676" s="77"/>
      <c r="D676" s="77"/>
      <c r="E676" s="109"/>
      <c r="F676" s="110"/>
      <c r="G676" s="110" t="str">
        <f>IF(F676="","",VLOOKUP(B676,PRESUPUESTO!$A$1:$O$626,12,FALSE))</f>
        <v/>
      </c>
    </row>
    <row r="677" spans="1:7" x14ac:dyDescent="0.3">
      <c r="A677" s="108">
        <v>568</v>
      </c>
      <c r="B677" s="95" t="s">
        <v>456</v>
      </c>
      <c r="C677" s="72">
        <v>1</v>
      </c>
      <c r="D677" s="72" t="s">
        <v>344</v>
      </c>
      <c r="E677" s="109">
        <v>60944</v>
      </c>
      <c r="F677" s="110">
        <v>60334.559999999998</v>
      </c>
      <c r="G677" s="110" t="e">
        <f>IF(F677="","",VLOOKUP(B677,PRESUPUESTO!$A$1:$O$626,12,FALSE))</f>
        <v>#N/A</v>
      </c>
    </row>
    <row r="678" spans="1:7" x14ac:dyDescent="0.3">
      <c r="A678" s="108">
        <v>569</v>
      </c>
      <c r="B678" s="95" t="s">
        <v>80</v>
      </c>
      <c r="C678" s="72">
        <v>1</v>
      </c>
      <c r="D678" s="72" t="s">
        <v>344</v>
      </c>
      <c r="E678" s="109">
        <v>137625</v>
      </c>
      <c r="F678" s="110">
        <v>136248.75</v>
      </c>
      <c r="G678" s="110">
        <f>IF(F678="","",VLOOKUP(B678,PRESUPUESTO!$A$1:$O$626,12,FALSE))</f>
        <v>523000</v>
      </c>
    </row>
    <row r="679" spans="1:7" x14ac:dyDescent="0.3">
      <c r="A679" s="108">
        <v>570</v>
      </c>
      <c r="B679" s="95" t="s">
        <v>79</v>
      </c>
      <c r="C679" s="72">
        <v>1</v>
      </c>
      <c r="D679" s="72" t="s">
        <v>344</v>
      </c>
      <c r="E679" s="109">
        <v>257257</v>
      </c>
      <c r="F679" s="110">
        <v>254684.43</v>
      </c>
      <c r="G679" s="110">
        <f>IF(F679="","",VLOOKUP(B679,PRESUPUESTO!$A$1:$O$626,12,FALSE))</f>
        <v>345000</v>
      </c>
    </row>
    <row r="680" spans="1:7" x14ac:dyDescent="0.3">
      <c r="A680" s="108">
        <v>571</v>
      </c>
      <c r="B680" s="95" t="s">
        <v>234</v>
      </c>
      <c r="C680" s="72">
        <v>1</v>
      </c>
      <c r="D680" s="72" t="s">
        <v>344</v>
      </c>
      <c r="E680" s="109">
        <v>907501</v>
      </c>
      <c r="F680" s="110">
        <v>898425.99</v>
      </c>
      <c r="G680" s="110">
        <f>IF(F680="","",VLOOKUP(B680,PRESUPUESTO!$A$1:$O$626,12,FALSE))</f>
        <v>662500</v>
      </c>
    </row>
    <row r="681" spans="1:7" x14ac:dyDescent="0.3">
      <c r="A681" s="108"/>
      <c r="B681" s="76" t="s">
        <v>67</v>
      </c>
      <c r="C681" s="77"/>
      <c r="D681" s="77"/>
      <c r="E681" s="109"/>
      <c r="F681" s="110"/>
      <c r="G681" s="110" t="str">
        <f>IF(F681="","",VLOOKUP(B681,PRESUPUESTO!$A$1:$O$626,12,FALSE))</f>
        <v/>
      </c>
    </row>
    <row r="682" spans="1:7" x14ac:dyDescent="0.3">
      <c r="A682" s="108">
        <v>572</v>
      </c>
      <c r="B682" s="95" t="s">
        <v>476</v>
      </c>
      <c r="C682" s="72">
        <v>1</v>
      </c>
      <c r="D682" s="72" t="s">
        <v>344</v>
      </c>
      <c r="E682" s="109">
        <v>42436</v>
      </c>
      <c r="F682" s="110">
        <v>42011.64</v>
      </c>
      <c r="G682" s="110" t="e">
        <f>IF(F682="","",VLOOKUP(B682,PRESUPUESTO!$A$1:$O$626,12,FALSE))</f>
        <v>#N/A</v>
      </c>
    </row>
    <row r="683" spans="1:7" x14ac:dyDescent="0.3">
      <c r="A683" s="108">
        <v>573</v>
      </c>
      <c r="B683" s="95" t="s">
        <v>62</v>
      </c>
      <c r="C683" s="72">
        <v>1</v>
      </c>
      <c r="D683" s="72" t="s">
        <v>344</v>
      </c>
      <c r="E683" s="109">
        <v>67945</v>
      </c>
      <c r="F683" s="110">
        <v>67265.55</v>
      </c>
      <c r="G683" s="110">
        <f>IF(F683="","",VLOOKUP(B683,PRESUPUESTO!$A$1:$O$626,12,FALSE))</f>
        <v>88500</v>
      </c>
    </row>
    <row r="684" spans="1:7" x14ac:dyDescent="0.3">
      <c r="A684" s="108">
        <v>574</v>
      </c>
      <c r="B684" s="95" t="s">
        <v>61</v>
      </c>
      <c r="C684" s="72">
        <v>1</v>
      </c>
      <c r="D684" s="72" t="s">
        <v>344</v>
      </c>
      <c r="E684" s="109">
        <v>67250</v>
      </c>
      <c r="F684" s="110">
        <v>66577.5</v>
      </c>
      <c r="G684" s="110">
        <f>IF(F684="","",VLOOKUP(B684,PRESUPUESTO!$A$1:$O$626,12,FALSE))</f>
        <v>64500</v>
      </c>
    </row>
    <row r="685" spans="1:7" x14ac:dyDescent="0.3">
      <c r="A685" s="108">
        <v>575</v>
      </c>
      <c r="B685" s="95" t="s">
        <v>60</v>
      </c>
      <c r="C685" s="72">
        <v>1</v>
      </c>
      <c r="D685" s="72" t="s">
        <v>344</v>
      </c>
      <c r="E685" s="109">
        <v>61652</v>
      </c>
      <c r="F685" s="110">
        <v>61035.48</v>
      </c>
      <c r="G685" s="110">
        <f>IF(F685="","",VLOOKUP(B685,PRESUPUESTO!$A$1:$O$626,12,FALSE))</f>
        <v>162000</v>
      </c>
    </row>
    <row r="686" spans="1:7" x14ac:dyDescent="0.3">
      <c r="A686" s="108">
        <v>576</v>
      </c>
      <c r="B686" s="95" t="s">
        <v>59</v>
      </c>
      <c r="C686" s="72">
        <v>1</v>
      </c>
      <c r="D686" s="72" t="s">
        <v>475</v>
      </c>
      <c r="E686" s="109">
        <v>83688</v>
      </c>
      <c r="F686" s="110">
        <v>82851.12</v>
      </c>
      <c r="G686" s="110">
        <f>IF(F686="","",VLOOKUP(B686,PRESUPUESTO!$A$1:$O$626,12,FALSE))</f>
        <v>87500</v>
      </c>
    </row>
    <row r="687" spans="1:7" x14ac:dyDescent="0.3">
      <c r="A687" s="108">
        <v>577</v>
      </c>
      <c r="B687" s="95" t="s">
        <v>542</v>
      </c>
      <c r="C687" s="72">
        <v>1</v>
      </c>
      <c r="D687" s="72" t="s">
        <v>344</v>
      </c>
      <c r="E687" s="109">
        <v>2775003</v>
      </c>
      <c r="F687" s="110">
        <v>2747252.97</v>
      </c>
      <c r="G687" s="110" t="e">
        <f>IF(F687="","",VLOOKUP(B687,PRESUPUESTO!$A$1:$O$626,12,FALSE))</f>
        <v>#N/A</v>
      </c>
    </row>
    <row r="688" spans="1:7" x14ac:dyDescent="0.3">
      <c r="A688" s="108">
        <v>578</v>
      </c>
      <c r="B688" s="95" t="s">
        <v>554</v>
      </c>
      <c r="C688" s="72">
        <v>1</v>
      </c>
      <c r="D688" s="72" t="s">
        <v>344</v>
      </c>
      <c r="E688" s="109">
        <v>121825</v>
      </c>
      <c r="F688" s="110">
        <v>120606.75</v>
      </c>
      <c r="G688" s="110" t="e">
        <f>IF(F688="","",VLOOKUP(B688,PRESUPUESTO!$A$1:$O$626,12,FALSE))</f>
        <v>#N/A</v>
      </c>
    </row>
    <row r="689" spans="1:7" x14ac:dyDescent="0.3">
      <c r="A689" s="108"/>
      <c r="B689" s="76" t="s">
        <v>555</v>
      </c>
      <c r="C689" s="77"/>
      <c r="D689" s="77"/>
      <c r="E689" s="109"/>
      <c r="F689" s="110"/>
      <c r="G689" s="110" t="str">
        <f>IF(F689="","",VLOOKUP(B689,PRESUPUESTO!$A$1:$O$626,12,FALSE))</f>
        <v/>
      </c>
    </row>
    <row r="690" spans="1:7" x14ac:dyDescent="0.3">
      <c r="A690" s="108">
        <v>579</v>
      </c>
      <c r="B690" s="95" t="s">
        <v>556</v>
      </c>
      <c r="C690" s="72">
        <v>1</v>
      </c>
      <c r="D690" s="72" t="s">
        <v>344</v>
      </c>
      <c r="E690" s="109">
        <v>157113</v>
      </c>
      <c r="F690" s="110">
        <v>155541.87</v>
      </c>
      <c r="G690" s="110" t="e">
        <f>IF(F690="","",VLOOKUP(B690,PRESUPUESTO!$A$1:$O$626,12,FALSE))</f>
        <v>#N/A</v>
      </c>
    </row>
    <row r="691" spans="1:7" x14ac:dyDescent="0.3">
      <c r="A691" s="108"/>
      <c r="B691" s="76" t="s">
        <v>24</v>
      </c>
      <c r="C691" s="77"/>
      <c r="D691" s="77"/>
      <c r="E691" s="109"/>
      <c r="F691" s="110"/>
      <c r="G691" s="110" t="str">
        <f>IF(F691="","",VLOOKUP(B691,PRESUPUESTO!$A$1:$O$626,12,FALSE))</f>
        <v/>
      </c>
    </row>
    <row r="692" spans="1:7" x14ac:dyDescent="0.3">
      <c r="A692" s="108">
        <v>580</v>
      </c>
      <c r="B692" s="95" t="s">
        <v>23</v>
      </c>
      <c r="C692" s="72">
        <v>1</v>
      </c>
      <c r="D692" s="72" t="s">
        <v>344</v>
      </c>
      <c r="E692" s="109">
        <v>353890</v>
      </c>
      <c r="F692" s="110">
        <v>350351.1</v>
      </c>
      <c r="G692" s="110">
        <f>IF(F692="","",VLOOKUP(B692,PRESUPUESTO!$A$1:$O$626,12,FALSE))</f>
        <v>372500</v>
      </c>
    </row>
    <row r="693" spans="1:7" x14ac:dyDescent="0.3">
      <c r="A693" s="108">
        <v>581</v>
      </c>
      <c r="B693" s="95" t="s">
        <v>22</v>
      </c>
      <c r="C693" s="72">
        <v>1</v>
      </c>
      <c r="D693" s="72" t="s">
        <v>344</v>
      </c>
      <c r="E693" s="109">
        <v>347356</v>
      </c>
      <c r="F693" s="110">
        <v>343882.44</v>
      </c>
      <c r="G693" s="110">
        <f>IF(F693="","",VLOOKUP(B693,PRESUPUESTO!$A$1:$O$626,12,FALSE))</f>
        <v>371000</v>
      </c>
    </row>
    <row r="694" spans="1:7" ht="15.45" customHeight="1" x14ac:dyDescent="0.3">
      <c r="A694" s="108"/>
      <c r="B694" s="96" t="s">
        <v>557</v>
      </c>
      <c r="C694" s="84"/>
      <c r="D694" s="84"/>
      <c r="E694" s="111"/>
      <c r="F694" s="110"/>
      <c r="G694" s="110" t="str">
        <f>IF(F694="","",VLOOKUP(B694,PRESUPUESTO!$A$1:$O$626,12,FALSE))</f>
        <v/>
      </c>
    </row>
    <row r="695" spans="1:7" x14ac:dyDescent="0.3">
      <c r="A695" s="108"/>
      <c r="B695" s="76" t="s">
        <v>342</v>
      </c>
      <c r="C695" s="77"/>
      <c r="D695" s="77"/>
      <c r="E695" s="109"/>
      <c r="F695" s="110"/>
      <c r="G695" s="110" t="str">
        <f>IF(F695="","",VLOOKUP(B695,PRESUPUESTO!$A$1:$O$626,12,FALSE))</f>
        <v/>
      </c>
    </row>
    <row r="696" spans="1:7" x14ac:dyDescent="0.3">
      <c r="A696" s="108">
        <v>582</v>
      </c>
      <c r="B696" s="95" t="s">
        <v>558</v>
      </c>
      <c r="C696" s="72">
        <v>1</v>
      </c>
      <c r="D696" s="72" t="s">
        <v>344</v>
      </c>
      <c r="E696" s="109">
        <v>2254751</v>
      </c>
      <c r="F696" s="110">
        <v>2232203.4900000002</v>
      </c>
      <c r="G696" s="110" t="e">
        <f>IF(F696="","",VLOOKUP(B696,PRESUPUESTO!$A$1:$O$626,12,FALSE))</f>
        <v>#N/A</v>
      </c>
    </row>
    <row r="697" spans="1:7" x14ac:dyDescent="0.3">
      <c r="A697" s="108">
        <v>583</v>
      </c>
      <c r="B697" s="95" t="s">
        <v>559</v>
      </c>
      <c r="C697" s="72">
        <v>1</v>
      </c>
      <c r="D697" s="72" t="s">
        <v>344</v>
      </c>
      <c r="E697" s="109">
        <v>1716866</v>
      </c>
      <c r="F697" s="110">
        <v>1699697.34</v>
      </c>
      <c r="G697" s="110" t="e">
        <f>IF(F697="","",VLOOKUP(B697,PRESUPUESTO!$A$1:$O$626,12,FALSE))</f>
        <v>#N/A</v>
      </c>
    </row>
    <row r="698" spans="1:7" x14ac:dyDescent="0.3">
      <c r="A698" s="108">
        <v>584</v>
      </c>
      <c r="B698" s="95" t="s">
        <v>560</v>
      </c>
      <c r="C698" s="72">
        <v>1</v>
      </c>
      <c r="D698" s="72" t="s">
        <v>344</v>
      </c>
      <c r="E698" s="109">
        <v>840801</v>
      </c>
      <c r="F698" s="110">
        <v>832392.99</v>
      </c>
      <c r="G698" s="110" t="e">
        <f>IF(F698="","",VLOOKUP(B698,PRESUPUESTO!$A$1:$O$626,12,FALSE))</f>
        <v>#N/A</v>
      </c>
    </row>
    <row r="699" spans="1:7" x14ac:dyDescent="0.3">
      <c r="A699" s="108"/>
      <c r="B699" s="76" t="s">
        <v>343</v>
      </c>
      <c r="C699" s="77"/>
      <c r="D699" s="77"/>
      <c r="E699" s="109"/>
      <c r="F699" s="110"/>
      <c r="G699" s="110" t="str">
        <f>IF(F699="","",VLOOKUP(B699,PRESUPUESTO!$A$1:$O$626,12,FALSE))</f>
        <v/>
      </c>
    </row>
    <row r="700" spans="1:7" x14ac:dyDescent="0.3">
      <c r="A700" s="108">
        <v>585</v>
      </c>
      <c r="B700" s="95" t="s">
        <v>220</v>
      </c>
      <c r="C700" s="72">
        <v>1</v>
      </c>
      <c r="D700" s="72" t="s">
        <v>344</v>
      </c>
      <c r="E700" s="109">
        <v>1292818</v>
      </c>
      <c r="F700" s="110">
        <v>1279889.82</v>
      </c>
      <c r="G700" s="110">
        <f>IF(F700="","",VLOOKUP(B700,PRESUPUESTO!$A$1:$O$626,12,FALSE))</f>
        <v>4805500</v>
      </c>
    </row>
    <row r="701" spans="1:7" x14ac:dyDescent="0.3">
      <c r="A701" s="108">
        <v>586</v>
      </c>
      <c r="B701" s="95" t="s">
        <v>206</v>
      </c>
      <c r="C701" s="72">
        <v>1</v>
      </c>
      <c r="D701" s="72" t="s">
        <v>344</v>
      </c>
      <c r="E701" s="109">
        <v>126146</v>
      </c>
      <c r="F701" s="110">
        <v>124884.54</v>
      </c>
      <c r="G701" s="110">
        <f>IF(F701="","",VLOOKUP(B701,PRESUPUESTO!$A$1:$O$626,12,FALSE))</f>
        <v>287000</v>
      </c>
    </row>
    <row r="702" spans="1:7" x14ac:dyDescent="0.3">
      <c r="A702" s="108">
        <v>587</v>
      </c>
      <c r="B702" s="95" t="s">
        <v>497</v>
      </c>
      <c r="C702" s="72">
        <v>1</v>
      </c>
      <c r="D702" s="72" t="s">
        <v>344</v>
      </c>
      <c r="E702" s="109">
        <v>201717</v>
      </c>
      <c r="F702" s="110">
        <v>199699.83</v>
      </c>
      <c r="G702" s="110" t="e">
        <f>IF(F702="","",VLOOKUP(B702,PRESUPUESTO!$A$1:$O$626,12,FALSE))</f>
        <v>#N/A</v>
      </c>
    </row>
    <row r="703" spans="1:7" x14ac:dyDescent="0.3">
      <c r="A703" s="108">
        <v>588</v>
      </c>
      <c r="B703" s="95" t="s">
        <v>561</v>
      </c>
      <c r="C703" s="72">
        <v>1</v>
      </c>
      <c r="D703" s="72" t="s">
        <v>344</v>
      </c>
      <c r="E703" s="109">
        <v>231479</v>
      </c>
      <c r="F703" s="110">
        <v>229164.21</v>
      </c>
      <c r="G703" s="110" t="e">
        <f>IF(F703="","",VLOOKUP(B703,PRESUPUESTO!$A$1:$O$626,12,FALSE))</f>
        <v>#N/A</v>
      </c>
    </row>
    <row r="704" spans="1:7" x14ac:dyDescent="0.3">
      <c r="A704" s="108"/>
      <c r="B704" s="76" t="s">
        <v>348</v>
      </c>
      <c r="C704" s="77"/>
      <c r="D704" s="77"/>
      <c r="E704" s="109"/>
      <c r="F704" s="110"/>
      <c r="G704" s="110" t="str">
        <f>IF(F704="","",VLOOKUP(B704,PRESUPUESTO!$A$1:$O$626,12,FALSE))</f>
        <v/>
      </c>
    </row>
    <row r="705" spans="1:7" x14ac:dyDescent="0.3">
      <c r="A705" s="108">
        <v>589</v>
      </c>
      <c r="B705" s="95" t="s">
        <v>203</v>
      </c>
      <c r="C705" s="72">
        <v>1</v>
      </c>
      <c r="D705" s="72" t="s">
        <v>344</v>
      </c>
      <c r="E705" s="109">
        <v>167561</v>
      </c>
      <c r="F705" s="110">
        <v>165885.39000000001</v>
      </c>
      <c r="G705" s="110">
        <f>IF(F705="","",VLOOKUP(B705,PRESUPUESTO!$A$1:$O$626,12,FALSE))</f>
        <v>342000</v>
      </c>
    </row>
    <row r="706" spans="1:7" x14ac:dyDescent="0.3">
      <c r="A706" s="108">
        <v>590</v>
      </c>
      <c r="B706" s="95" t="s">
        <v>202</v>
      </c>
      <c r="C706" s="72">
        <v>1</v>
      </c>
      <c r="D706" s="72" t="s">
        <v>344</v>
      </c>
      <c r="E706" s="109">
        <v>490198</v>
      </c>
      <c r="F706" s="110">
        <v>485296.02</v>
      </c>
      <c r="G706" s="110">
        <f>IF(F706="","",VLOOKUP(B706,PRESUPUESTO!$A$1:$O$626,12,FALSE))</f>
        <v>847500</v>
      </c>
    </row>
    <row r="707" spans="1:7" x14ac:dyDescent="0.3">
      <c r="A707" s="108">
        <v>591</v>
      </c>
      <c r="B707" s="95" t="s">
        <v>200</v>
      </c>
      <c r="C707" s="72">
        <v>1</v>
      </c>
      <c r="D707" s="72" t="s">
        <v>344</v>
      </c>
      <c r="E707" s="109">
        <v>105520</v>
      </c>
      <c r="F707" s="110">
        <v>104464.8</v>
      </c>
      <c r="G707" s="110">
        <f>IF(F707="","",VLOOKUP(B707,PRESUPUESTO!$A$1:$O$626,12,FALSE))</f>
        <v>482000</v>
      </c>
    </row>
    <row r="708" spans="1:7" x14ac:dyDescent="0.3">
      <c r="A708" s="108">
        <v>592</v>
      </c>
      <c r="B708" s="95" t="s">
        <v>498</v>
      </c>
      <c r="C708" s="72">
        <v>1</v>
      </c>
      <c r="D708" s="72" t="s">
        <v>344</v>
      </c>
      <c r="E708" s="109">
        <v>7138</v>
      </c>
      <c r="F708" s="110">
        <v>7066.62</v>
      </c>
      <c r="G708" s="110" t="e">
        <f>IF(F708="","",VLOOKUP(B708,PRESUPUESTO!$A$1:$O$626,12,FALSE))</f>
        <v>#N/A</v>
      </c>
    </row>
    <row r="709" spans="1:7" x14ac:dyDescent="0.3">
      <c r="A709" s="108">
        <v>593</v>
      </c>
      <c r="B709" s="95" t="s">
        <v>197</v>
      </c>
      <c r="C709" s="72">
        <v>1</v>
      </c>
      <c r="D709" s="72" t="s">
        <v>344</v>
      </c>
      <c r="E709" s="109">
        <v>102643</v>
      </c>
      <c r="F709" s="110">
        <v>101616.57</v>
      </c>
      <c r="G709" s="110">
        <f>IF(F709="","",VLOOKUP(B709,PRESUPUESTO!$A$1:$O$626,12,FALSE))</f>
        <v>244000</v>
      </c>
    </row>
    <row r="710" spans="1:7" x14ac:dyDescent="0.3">
      <c r="A710" s="108"/>
      <c r="B710" s="76" t="s">
        <v>351</v>
      </c>
      <c r="C710" s="77"/>
      <c r="D710" s="77"/>
      <c r="E710" s="109"/>
      <c r="F710" s="110"/>
      <c r="G710" s="110" t="str">
        <f>IF(F710="","",VLOOKUP(B710,PRESUPUESTO!$A$1:$O$626,12,FALSE))</f>
        <v/>
      </c>
    </row>
    <row r="711" spans="1:7" x14ac:dyDescent="0.3">
      <c r="A711" s="108">
        <v>594</v>
      </c>
      <c r="B711" s="95" t="s">
        <v>193</v>
      </c>
      <c r="C711" s="72">
        <v>1</v>
      </c>
      <c r="D711" s="72" t="s">
        <v>344</v>
      </c>
      <c r="E711" s="109">
        <v>167464</v>
      </c>
      <c r="F711" s="110">
        <v>165789.35999999999</v>
      </c>
      <c r="G711" s="110">
        <f>IF(F711="","",VLOOKUP(B711,PRESUPUESTO!$A$1:$O$626,12,FALSE))</f>
        <v>730000</v>
      </c>
    </row>
    <row r="712" spans="1:7" x14ac:dyDescent="0.3">
      <c r="A712" s="108">
        <v>595</v>
      </c>
      <c r="B712" s="95" t="s">
        <v>192</v>
      </c>
      <c r="C712" s="72">
        <v>1</v>
      </c>
      <c r="D712" s="72" t="s">
        <v>344</v>
      </c>
      <c r="E712" s="109">
        <v>126528</v>
      </c>
      <c r="F712" s="110">
        <v>125262.72</v>
      </c>
      <c r="G712" s="110">
        <f>IF(F712="","",VLOOKUP(B712,PRESUPUESTO!$A$1:$O$626,12,FALSE))</f>
        <v>689000</v>
      </c>
    </row>
    <row r="713" spans="1:7" x14ac:dyDescent="0.3">
      <c r="A713" s="108">
        <v>596</v>
      </c>
      <c r="B713" s="95" t="s">
        <v>499</v>
      </c>
      <c r="C713" s="72">
        <v>1</v>
      </c>
      <c r="D713" s="72" t="s">
        <v>344</v>
      </c>
      <c r="E713" s="109">
        <v>207454</v>
      </c>
      <c r="F713" s="110">
        <v>205379.46</v>
      </c>
      <c r="G713" s="110" t="e">
        <f>IF(F713="","",VLOOKUP(B713,PRESUPUESTO!$A$1:$O$626,12,FALSE))</f>
        <v>#N/A</v>
      </c>
    </row>
    <row r="714" spans="1:7" x14ac:dyDescent="0.3">
      <c r="A714" s="108">
        <v>597</v>
      </c>
      <c r="B714" s="95" t="s">
        <v>562</v>
      </c>
      <c r="C714" s="72">
        <v>1</v>
      </c>
      <c r="D714" s="72" t="s">
        <v>344</v>
      </c>
      <c r="E714" s="109">
        <v>300477</v>
      </c>
      <c r="F714" s="110">
        <v>297472.23</v>
      </c>
      <c r="G714" s="110" t="e">
        <f>IF(F714="","",VLOOKUP(B714,PRESUPUESTO!$A$1:$O$626,12,FALSE))</f>
        <v>#N/A</v>
      </c>
    </row>
    <row r="715" spans="1:7" x14ac:dyDescent="0.3">
      <c r="A715" s="108">
        <v>598</v>
      </c>
      <c r="B715" s="95" t="s">
        <v>563</v>
      </c>
      <c r="C715" s="72">
        <v>1</v>
      </c>
      <c r="D715" s="72" t="s">
        <v>344</v>
      </c>
      <c r="E715" s="109">
        <v>250309</v>
      </c>
      <c r="F715" s="110">
        <v>247805.91</v>
      </c>
      <c r="G715" s="110" t="e">
        <f>IF(F715="","",VLOOKUP(B715,PRESUPUESTO!$A$1:$O$626,12,FALSE))</f>
        <v>#N/A</v>
      </c>
    </row>
    <row r="716" spans="1:7" x14ac:dyDescent="0.3">
      <c r="A716" s="108">
        <v>599</v>
      </c>
      <c r="B716" s="95" t="s">
        <v>564</v>
      </c>
      <c r="C716" s="72">
        <v>1</v>
      </c>
      <c r="D716" s="72" t="s">
        <v>344</v>
      </c>
      <c r="E716" s="109">
        <v>1149345</v>
      </c>
      <c r="F716" s="110">
        <v>1137851.55</v>
      </c>
      <c r="G716" s="110" t="e">
        <f>IF(F716="","",VLOOKUP(B716,PRESUPUESTO!$A$1:$O$626,12,FALSE))</f>
        <v>#N/A</v>
      </c>
    </row>
    <row r="717" spans="1:7" x14ac:dyDescent="0.3">
      <c r="A717" s="108">
        <v>600</v>
      </c>
      <c r="B717" s="95" t="s">
        <v>565</v>
      </c>
      <c r="C717" s="72">
        <v>1</v>
      </c>
      <c r="D717" s="72" t="s">
        <v>344</v>
      </c>
      <c r="E717" s="109">
        <v>153473</v>
      </c>
      <c r="F717" s="110">
        <v>151938.26999999999</v>
      </c>
      <c r="G717" s="110" t="e">
        <f>IF(F717="","",VLOOKUP(B717,PRESUPUESTO!$A$1:$O$626,12,FALSE))</f>
        <v>#N/A</v>
      </c>
    </row>
    <row r="718" spans="1:7" x14ac:dyDescent="0.3">
      <c r="A718" s="108"/>
      <c r="B718" s="76" t="s">
        <v>353</v>
      </c>
      <c r="C718" s="77"/>
      <c r="D718" s="77"/>
      <c r="E718" s="109"/>
      <c r="F718" s="110"/>
      <c r="G718" s="110" t="str">
        <f>IF(F718="","",VLOOKUP(B718,PRESUPUESTO!$A$1:$O$626,12,FALSE))</f>
        <v/>
      </c>
    </row>
    <row r="719" spans="1:7" x14ac:dyDescent="0.3">
      <c r="A719" s="108">
        <v>601</v>
      </c>
      <c r="B719" s="95" t="s">
        <v>381</v>
      </c>
      <c r="C719" s="72">
        <v>1</v>
      </c>
      <c r="D719" s="72" t="s">
        <v>344</v>
      </c>
      <c r="E719" s="109">
        <v>161528</v>
      </c>
      <c r="F719" s="110">
        <v>159912.72</v>
      </c>
      <c r="G719" s="110" t="e">
        <f>IF(F719="","",VLOOKUP(B719,PRESUPUESTO!$A$1:$O$626,12,FALSE))</f>
        <v>#N/A</v>
      </c>
    </row>
    <row r="720" spans="1:7" x14ac:dyDescent="0.3">
      <c r="A720" s="108">
        <v>602</v>
      </c>
      <c r="B720" s="95" t="s">
        <v>187</v>
      </c>
      <c r="C720" s="72">
        <v>1</v>
      </c>
      <c r="D720" s="72" t="s">
        <v>344</v>
      </c>
      <c r="E720" s="109">
        <v>582646</v>
      </c>
      <c r="F720" s="110">
        <v>576819.54</v>
      </c>
      <c r="G720" s="110">
        <f>IF(F720="","",VLOOKUP(B720,PRESUPUESTO!$A$1:$O$626,12,FALSE))</f>
        <v>881500</v>
      </c>
    </row>
    <row r="721" spans="1:7" x14ac:dyDescent="0.3">
      <c r="A721" s="108">
        <v>603</v>
      </c>
      <c r="B721" s="95" t="s">
        <v>500</v>
      </c>
      <c r="C721" s="72">
        <v>1</v>
      </c>
      <c r="D721" s="72" t="s">
        <v>344</v>
      </c>
      <c r="E721" s="109">
        <v>697876</v>
      </c>
      <c r="F721" s="110">
        <v>690897.24</v>
      </c>
      <c r="G721" s="110" t="e">
        <f>IF(F721="","",VLOOKUP(B721,PRESUPUESTO!$A$1:$O$626,12,FALSE))</f>
        <v>#N/A</v>
      </c>
    </row>
    <row r="722" spans="1:7" x14ac:dyDescent="0.3">
      <c r="A722" s="108">
        <v>604</v>
      </c>
      <c r="B722" s="95" t="s">
        <v>501</v>
      </c>
      <c r="C722" s="72">
        <v>1</v>
      </c>
      <c r="D722" s="72" t="s">
        <v>344</v>
      </c>
      <c r="E722" s="109">
        <v>2042668</v>
      </c>
      <c r="F722" s="110">
        <v>2022241.32</v>
      </c>
      <c r="G722" s="110" t="e">
        <f>IF(F722="","",VLOOKUP(B722,PRESUPUESTO!$A$1:$O$626,12,FALSE))</f>
        <v>#N/A</v>
      </c>
    </row>
    <row r="723" spans="1:7" x14ac:dyDescent="0.3">
      <c r="A723" s="108">
        <v>605</v>
      </c>
      <c r="B723" s="95" t="s">
        <v>356</v>
      </c>
      <c r="C723" s="72">
        <v>1</v>
      </c>
      <c r="D723" s="72" t="s">
        <v>344</v>
      </c>
      <c r="E723" s="109">
        <v>41592</v>
      </c>
      <c r="F723" s="110">
        <v>41176.080000000002</v>
      </c>
      <c r="G723" s="110" t="e">
        <f>IF(F723="","",VLOOKUP(B723,PRESUPUESTO!$A$1:$O$626,12,FALSE))</f>
        <v>#N/A</v>
      </c>
    </row>
    <row r="724" spans="1:7" x14ac:dyDescent="0.3">
      <c r="A724" s="108">
        <v>606</v>
      </c>
      <c r="B724" s="95" t="s">
        <v>502</v>
      </c>
      <c r="C724" s="72">
        <v>1</v>
      </c>
      <c r="D724" s="72" t="s">
        <v>344</v>
      </c>
      <c r="E724" s="109">
        <v>4935</v>
      </c>
      <c r="F724" s="110">
        <v>4885.6499999999996</v>
      </c>
      <c r="G724" s="110" t="e">
        <f>IF(F724="","",VLOOKUP(B724,PRESUPUESTO!$A$1:$O$626,12,FALSE))</f>
        <v>#N/A</v>
      </c>
    </row>
    <row r="725" spans="1:7" x14ac:dyDescent="0.3">
      <c r="A725" s="108">
        <v>607</v>
      </c>
      <c r="B725" s="95" t="s">
        <v>303</v>
      </c>
      <c r="C725" s="72">
        <v>1</v>
      </c>
      <c r="D725" s="72" t="s">
        <v>344</v>
      </c>
      <c r="E725" s="109">
        <v>187188</v>
      </c>
      <c r="F725" s="110">
        <v>185316.12</v>
      </c>
      <c r="G725" s="110">
        <f>IF(F725="","",VLOOKUP(B725,PRESUPUESTO!$A$1:$O$626,12,FALSE))</f>
        <v>398500</v>
      </c>
    </row>
    <row r="726" spans="1:7" x14ac:dyDescent="0.3">
      <c r="A726" s="108"/>
      <c r="B726" s="76" t="s">
        <v>181</v>
      </c>
      <c r="C726" s="77"/>
      <c r="D726" s="77"/>
      <c r="E726" s="109"/>
      <c r="F726" s="110"/>
      <c r="G726" s="110" t="str">
        <f>IF(F726="","",VLOOKUP(B726,PRESUPUESTO!$A$1:$O$626,12,FALSE))</f>
        <v/>
      </c>
    </row>
    <row r="727" spans="1:7" x14ac:dyDescent="0.3">
      <c r="A727" s="108">
        <v>608</v>
      </c>
      <c r="B727" s="95" t="s">
        <v>503</v>
      </c>
      <c r="C727" s="72">
        <v>1</v>
      </c>
      <c r="D727" s="72" t="s">
        <v>344</v>
      </c>
      <c r="E727" s="109">
        <v>2526335</v>
      </c>
      <c r="F727" s="110">
        <v>2501071.65</v>
      </c>
      <c r="G727" s="110" t="e">
        <f>IF(F727="","",VLOOKUP(B727,PRESUPUESTO!$A$1:$O$626,12,FALSE))</f>
        <v>#N/A</v>
      </c>
    </row>
    <row r="728" spans="1:7" x14ac:dyDescent="0.3">
      <c r="A728" s="108">
        <v>609</v>
      </c>
      <c r="B728" s="95" t="s">
        <v>299</v>
      </c>
      <c r="C728" s="72">
        <v>1</v>
      </c>
      <c r="D728" s="72" t="s">
        <v>344</v>
      </c>
      <c r="E728" s="109">
        <v>840514</v>
      </c>
      <c r="F728" s="110">
        <v>832108.86</v>
      </c>
      <c r="G728" s="110">
        <f>IF(F728="","",VLOOKUP(B728,PRESUPUESTO!$A$1:$O$626,12,FALSE))</f>
        <v>369000</v>
      </c>
    </row>
    <row r="729" spans="1:7" x14ac:dyDescent="0.3">
      <c r="A729" s="108">
        <v>610</v>
      </c>
      <c r="B729" s="95" t="s">
        <v>179</v>
      </c>
      <c r="C729" s="72">
        <v>1</v>
      </c>
      <c r="D729" s="72" t="s">
        <v>344</v>
      </c>
      <c r="E729" s="109">
        <v>217359</v>
      </c>
      <c r="F729" s="110">
        <v>215185.41</v>
      </c>
      <c r="G729" s="110">
        <f>IF(F729="","",VLOOKUP(B729,PRESUPUESTO!$A$1:$O$626,12,FALSE))</f>
        <v>238000</v>
      </c>
    </row>
    <row r="730" spans="1:7" x14ac:dyDescent="0.3">
      <c r="A730" s="108">
        <v>611</v>
      </c>
      <c r="B730" s="95" t="s">
        <v>178</v>
      </c>
      <c r="C730" s="72">
        <v>1</v>
      </c>
      <c r="D730" s="72" t="s">
        <v>344</v>
      </c>
      <c r="E730" s="109">
        <v>308842</v>
      </c>
      <c r="F730" s="110">
        <v>305753.58</v>
      </c>
      <c r="G730" s="110">
        <f>IF(F730="","",VLOOKUP(B730,PRESUPUESTO!$A$1:$O$626,12,FALSE))</f>
        <v>371000</v>
      </c>
    </row>
    <row r="731" spans="1:7" x14ac:dyDescent="0.3">
      <c r="A731" s="108">
        <v>612</v>
      </c>
      <c r="B731" s="95" t="s">
        <v>177</v>
      </c>
      <c r="C731" s="72">
        <v>1</v>
      </c>
      <c r="D731" s="72" t="s">
        <v>344</v>
      </c>
      <c r="E731" s="109">
        <v>315717</v>
      </c>
      <c r="F731" s="110">
        <v>312559.83</v>
      </c>
      <c r="G731" s="110">
        <f>IF(F731="","",VLOOKUP(B731,PRESUPUESTO!$A$1:$O$626,12,FALSE))</f>
        <v>439000</v>
      </c>
    </row>
    <row r="732" spans="1:7" x14ac:dyDescent="0.3">
      <c r="A732" s="108">
        <v>613</v>
      </c>
      <c r="B732" s="95" t="s">
        <v>504</v>
      </c>
      <c r="C732" s="72">
        <v>1</v>
      </c>
      <c r="D732" s="72" t="s">
        <v>344</v>
      </c>
      <c r="E732" s="109">
        <v>286754</v>
      </c>
      <c r="F732" s="110">
        <v>283886.46000000002</v>
      </c>
      <c r="G732" s="110" t="e">
        <f>IF(F732="","",VLOOKUP(B732,PRESUPUESTO!$A$1:$O$626,12,FALSE))</f>
        <v>#N/A</v>
      </c>
    </row>
    <row r="733" spans="1:7" x14ac:dyDescent="0.3">
      <c r="A733" s="108">
        <v>614</v>
      </c>
      <c r="B733" s="95" t="s">
        <v>357</v>
      </c>
      <c r="C733" s="72">
        <v>1</v>
      </c>
      <c r="D733" s="72" t="s">
        <v>344</v>
      </c>
      <c r="E733" s="109">
        <v>259541</v>
      </c>
      <c r="F733" s="110">
        <v>256945.59</v>
      </c>
      <c r="G733" s="110" t="e">
        <f>IF(F733="","",VLOOKUP(B733,PRESUPUESTO!$A$1:$O$626,12,FALSE))</f>
        <v>#N/A</v>
      </c>
    </row>
    <row r="734" spans="1:7" x14ac:dyDescent="0.3">
      <c r="A734" s="108">
        <v>615</v>
      </c>
      <c r="B734" s="95" t="s">
        <v>167</v>
      </c>
      <c r="C734" s="72">
        <v>1</v>
      </c>
      <c r="D734" s="72" t="s">
        <v>344</v>
      </c>
      <c r="E734" s="109">
        <v>716496</v>
      </c>
      <c r="F734" s="110">
        <v>709331.04</v>
      </c>
      <c r="G734" s="110">
        <f>IF(F734="","",VLOOKUP(B734,PRESUPUESTO!$A$1:$O$626,12,FALSE))</f>
        <v>491500</v>
      </c>
    </row>
    <row r="735" spans="1:7" x14ac:dyDescent="0.3">
      <c r="A735" s="108">
        <v>616</v>
      </c>
      <c r="B735" s="95" t="s">
        <v>505</v>
      </c>
      <c r="C735" s="72">
        <v>1</v>
      </c>
      <c r="D735" s="72" t="s">
        <v>344</v>
      </c>
      <c r="E735" s="109">
        <v>196156</v>
      </c>
      <c r="F735" s="110">
        <v>194194.44</v>
      </c>
      <c r="G735" s="110" t="e">
        <f>IF(F735="","",VLOOKUP(B735,PRESUPUESTO!$A$1:$O$626,12,FALSE))</f>
        <v>#N/A</v>
      </c>
    </row>
    <row r="736" spans="1:7" x14ac:dyDescent="0.3">
      <c r="A736" s="108">
        <v>617</v>
      </c>
      <c r="B736" s="95" t="s">
        <v>493</v>
      </c>
      <c r="C736" s="72">
        <v>1</v>
      </c>
      <c r="D736" s="72" t="s">
        <v>344</v>
      </c>
      <c r="E736" s="109">
        <v>218410</v>
      </c>
      <c r="F736" s="110">
        <v>216225.9</v>
      </c>
      <c r="G736" s="110" t="e">
        <f>IF(F736="","",VLOOKUP(B736,PRESUPUESTO!$A$1:$O$626,12,FALSE))</f>
        <v>#N/A</v>
      </c>
    </row>
    <row r="737" spans="1:7" x14ac:dyDescent="0.3">
      <c r="A737" s="108"/>
      <c r="B737" s="76" t="s">
        <v>394</v>
      </c>
      <c r="C737" s="77"/>
      <c r="D737" s="77"/>
      <c r="E737" s="109"/>
      <c r="F737" s="110"/>
      <c r="G737" s="110" t="str">
        <f>IF(F737="","",VLOOKUP(B737,PRESUPUESTO!$A$1:$O$626,12,FALSE))</f>
        <v/>
      </c>
    </row>
    <row r="738" spans="1:7" x14ac:dyDescent="0.3">
      <c r="A738" s="108">
        <v>618</v>
      </c>
      <c r="B738" s="95" t="s">
        <v>506</v>
      </c>
      <c r="C738" s="72">
        <v>1</v>
      </c>
      <c r="D738" s="72" t="s">
        <v>344</v>
      </c>
      <c r="E738" s="109">
        <v>216049</v>
      </c>
      <c r="F738" s="110">
        <v>213888.51</v>
      </c>
      <c r="G738" s="110" t="e">
        <f>IF(F738="","",VLOOKUP(B738,PRESUPUESTO!$A$1:$O$626,12,FALSE))</f>
        <v>#N/A</v>
      </c>
    </row>
    <row r="739" spans="1:7" x14ac:dyDescent="0.3">
      <c r="A739" s="108"/>
      <c r="B739" s="76" t="s">
        <v>164</v>
      </c>
      <c r="C739" s="77"/>
      <c r="D739" s="77"/>
      <c r="E739" s="109"/>
      <c r="F739" s="110"/>
      <c r="G739" s="110" t="str">
        <f>IF(F739="","",VLOOKUP(B739,PRESUPUESTO!$A$1:$O$626,12,FALSE))</f>
        <v/>
      </c>
    </row>
    <row r="740" spans="1:7" x14ac:dyDescent="0.3">
      <c r="A740" s="108">
        <v>619</v>
      </c>
      <c r="B740" s="95" t="s">
        <v>363</v>
      </c>
      <c r="C740" s="72">
        <v>1</v>
      </c>
      <c r="D740" s="72" t="s">
        <v>366</v>
      </c>
      <c r="E740" s="109">
        <v>647559</v>
      </c>
      <c r="F740" s="110">
        <v>641083.41</v>
      </c>
      <c r="G740" s="110" t="e">
        <f>IF(F740="","",VLOOKUP(B740,PRESUPUESTO!$A$1:$O$626,12,FALSE))</f>
        <v>#N/A</v>
      </c>
    </row>
    <row r="741" spans="1:7" x14ac:dyDescent="0.3">
      <c r="A741" s="108">
        <v>620</v>
      </c>
      <c r="B741" s="95" t="s">
        <v>364</v>
      </c>
      <c r="C741" s="72">
        <v>1</v>
      </c>
      <c r="D741" s="72" t="s">
        <v>366</v>
      </c>
      <c r="E741" s="109">
        <v>629520</v>
      </c>
      <c r="F741" s="110">
        <v>623224.80000000005</v>
      </c>
      <c r="G741" s="110" t="e">
        <f>IF(F741="","",VLOOKUP(B741,PRESUPUESTO!$A$1:$O$626,12,FALSE))</f>
        <v>#N/A</v>
      </c>
    </row>
    <row r="742" spans="1:7" x14ac:dyDescent="0.3">
      <c r="A742" s="108">
        <v>621</v>
      </c>
      <c r="B742" s="95" t="s">
        <v>362</v>
      </c>
      <c r="C742" s="72">
        <v>1</v>
      </c>
      <c r="D742" s="72" t="s">
        <v>344</v>
      </c>
      <c r="E742" s="109">
        <v>360985</v>
      </c>
      <c r="F742" s="110">
        <v>357375.15</v>
      </c>
      <c r="G742" s="110" t="e">
        <f>IF(F742="","",VLOOKUP(B742,PRESUPUESTO!$A$1:$O$626,12,FALSE))</f>
        <v>#N/A</v>
      </c>
    </row>
    <row r="743" spans="1:7" x14ac:dyDescent="0.3">
      <c r="A743" s="108">
        <v>622</v>
      </c>
      <c r="B743" s="95" t="s">
        <v>163</v>
      </c>
      <c r="C743" s="72">
        <v>1</v>
      </c>
      <c r="D743" s="72" t="s">
        <v>344</v>
      </c>
      <c r="E743" s="109">
        <v>29950</v>
      </c>
      <c r="F743" s="110">
        <v>29650.5</v>
      </c>
      <c r="G743" s="110">
        <f>IF(F743="","",VLOOKUP(B743,PRESUPUESTO!$A$1:$O$626,12,FALSE))</f>
        <v>71000</v>
      </c>
    </row>
    <row r="744" spans="1:7" x14ac:dyDescent="0.3">
      <c r="A744" s="108">
        <v>623</v>
      </c>
      <c r="B744" s="95" t="s">
        <v>160</v>
      </c>
      <c r="C744" s="72">
        <v>1</v>
      </c>
      <c r="D744" s="72" t="s">
        <v>344</v>
      </c>
      <c r="E744" s="109">
        <v>127272</v>
      </c>
      <c r="F744" s="110">
        <v>125999.28</v>
      </c>
      <c r="G744" s="110">
        <f>IF(F744="","",VLOOKUP(B744,PRESUPUESTO!$A$1:$O$626,12,FALSE))</f>
        <v>110500</v>
      </c>
    </row>
    <row r="745" spans="1:7" x14ac:dyDescent="0.3">
      <c r="A745" s="108"/>
      <c r="B745" s="76" t="s">
        <v>151</v>
      </c>
      <c r="C745" s="77"/>
      <c r="D745" s="77"/>
      <c r="E745" s="109"/>
      <c r="F745" s="110"/>
      <c r="G745" s="110" t="str">
        <f>IF(F745="","",VLOOKUP(B745,PRESUPUESTO!$A$1:$O$626,12,FALSE))</f>
        <v/>
      </c>
    </row>
    <row r="746" spans="1:7" x14ac:dyDescent="0.3">
      <c r="A746" s="108">
        <v>624</v>
      </c>
      <c r="B746" s="95" t="s">
        <v>91</v>
      </c>
      <c r="C746" s="72">
        <v>1</v>
      </c>
      <c r="D746" s="72" t="s">
        <v>344</v>
      </c>
      <c r="E746" s="109">
        <v>412830</v>
      </c>
      <c r="F746" s="110">
        <v>408701.7</v>
      </c>
      <c r="G746" s="110">
        <f>IF(F746="","",VLOOKUP(B746,PRESUPUESTO!$A$1:$O$626,12,FALSE))</f>
        <v>598000</v>
      </c>
    </row>
    <row r="747" spans="1:7" x14ac:dyDescent="0.3">
      <c r="A747" s="108">
        <v>625</v>
      </c>
      <c r="B747" s="95" t="s">
        <v>508</v>
      </c>
      <c r="C747" s="72">
        <v>1</v>
      </c>
      <c r="D747" s="72" t="s">
        <v>344</v>
      </c>
      <c r="E747" s="109">
        <v>193853</v>
      </c>
      <c r="F747" s="110">
        <v>191914.47</v>
      </c>
      <c r="G747" s="110" t="e">
        <f>IF(F747="","",VLOOKUP(B747,PRESUPUESTO!$A$1:$O$626,12,FALSE))</f>
        <v>#N/A</v>
      </c>
    </row>
    <row r="748" spans="1:7" x14ac:dyDescent="0.3">
      <c r="A748" s="108">
        <v>626</v>
      </c>
      <c r="B748" s="95" t="s">
        <v>509</v>
      </c>
      <c r="C748" s="72">
        <v>1</v>
      </c>
      <c r="D748" s="72" t="s">
        <v>366</v>
      </c>
      <c r="E748" s="109">
        <v>425660</v>
      </c>
      <c r="F748" s="110">
        <v>421403.4</v>
      </c>
      <c r="G748" s="110" t="e">
        <f>IF(F748="","",VLOOKUP(B748,PRESUPUESTO!$A$1:$O$626,12,FALSE))</f>
        <v>#N/A</v>
      </c>
    </row>
    <row r="749" spans="1:7" x14ac:dyDescent="0.3">
      <c r="A749" s="108">
        <v>627</v>
      </c>
      <c r="B749" s="95" t="s">
        <v>510</v>
      </c>
      <c r="C749" s="72">
        <v>1</v>
      </c>
      <c r="D749" s="72" t="s">
        <v>366</v>
      </c>
      <c r="E749" s="109">
        <v>403258</v>
      </c>
      <c r="F749" s="110">
        <v>399225.42</v>
      </c>
      <c r="G749" s="110" t="e">
        <f>IF(F749="","",VLOOKUP(B749,PRESUPUESTO!$A$1:$O$626,12,FALSE))</f>
        <v>#N/A</v>
      </c>
    </row>
    <row r="750" spans="1:7" x14ac:dyDescent="0.3">
      <c r="A750" s="108">
        <v>628</v>
      </c>
      <c r="B750" s="95" t="s">
        <v>298</v>
      </c>
      <c r="C750" s="72">
        <v>1</v>
      </c>
      <c r="D750" s="72" t="s">
        <v>366</v>
      </c>
      <c r="E750" s="109">
        <v>371574</v>
      </c>
      <c r="F750" s="110">
        <v>367858.26</v>
      </c>
      <c r="G750" s="110">
        <f>IF(F750="","",VLOOKUP(B750,PRESUPUESTO!$A$1:$O$626,12,FALSE))</f>
        <v>718000</v>
      </c>
    </row>
    <row r="751" spans="1:7" x14ac:dyDescent="0.3">
      <c r="A751" s="108">
        <v>629</v>
      </c>
      <c r="B751" s="95" t="s">
        <v>511</v>
      </c>
      <c r="C751" s="72">
        <v>1</v>
      </c>
      <c r="D751" s="72" t="s">
        <v>344</v>
      </c>
      <c r="E751" s="109">
        <v>99025</v>
      </c>
      <c r="F751" s="110">
        <v>98034.75</v>
      </c>
      <c r="G751" s="110" t="e">
        <f>IF(F751="","",VLOOKUP(B751,PRESUPUESTO!$A$1:$O$626,12,FALSE))</f>
        <v>#N/A</v>
      </c>
    </row>
    <row r="752" spans="1:7" x14ac:dyDescent="0.3">
      <c r="A752" s="108">
        <v>630</v>
      </c>
      <c r="B752" s="95" t="s">
        <v>421</v>
      </c>
      <c r="C752" s="72">
        <v>1</v>
      </c>
      <c r="D752" s="72" t="s">
        <v>344</v>
      </c>
      <c r="E752" s="109">
        <v>201207</v>
      </c>
      <c r="F752" s="110">
        <v>199194.93</v>
      </c>
      <c r="G752" s="110" t="e">
        <f>IF(F752="","",VLOOKUP(B752,PRESUPUESTO!$A$1:$O$626,12,FALSE))</f>
        <v>#N/A</v>
      </c>
    </row>
    <row r="753" spans="1:7" x14ac:dyDescent="0.3">
      <c r="A753" s="108">
        <v>631</v>
      </c>
      <c r="B753" s="95" t="s">
        <v>512</v>
      </c>
      <c r="C753" s="72">
        <v>1</v>
      </c>
      <c r="D753" s="72" t="s">
        <v>344</v>
      </c>
      <c r="E753" s="109">
        <v>526326</v>
      </c>
      <c r="F753" s="110">
        <v>521062.74</v>
      </c>
      <c r="G753" s="110" t="e">
        <f>IF(F753="","",VLOOKUP(B753,PRESUPUESTO!$A$1:$O$626,12,FALSE))</f>
        <v>#N/A</v>
      </c>
    </row>
    <row r="754" spans="1:7" x14ac:dyDescent="0.3">
      <c r="A754" s="108">
        <v>632</v>
      </c>
      <c r="B754" s="95" t="s">
        <v>513</v>
      </c>
      <c r="C754" s="72">
        <v>1</v>
      </c>
      <c r="D754" s="72" t="s">
        <v>344</v>
      </c>
      <c r="E754" s="109">
        <v>504362</v>
      </c>
      <c r="F754" s="110">
        <v>499318.38</v>
      </c>
      <c r="G754" s="110" t="e">
        <f>IF(F754="","",VLOOKUP(B754,PRESUPUESTO!$A$1:$O$626,12,FALSE))</f>
        <v>#N/A</v>
      </c>
    </row>
    <row r="755" spans="1:7" x14ac:dyDescent="0.3">
      <c r="A755" s="108">
        <v>633</v>
      </c>
      <c r="B755" s="95" t="s">
        <v>140</v>
      </c>
      <c r="C755" s="72">
        <v>1</v>
      </c>
      <c r="D755" s="72" t="s">
        <v>344</v>
      </c>
      <c r="E755" s="109">
        <v>107541</v>
      </c>
      <c r="F755" s="110">
        <v>106465.59</v>
      </c>
      <c r="G755" s="110">
        <f>IF(F755="","",VLOOKUP(B755,PRESUPUESTO!$A$1:$O$626,12,FALSE))</f>
        <v>216000</v>
      </c>
    </row>
    <row r="756" spans="1:7" x14ac:dyDescent="0.3">
      <c r="A756" s="108">
        <v>634</v>
      </c>
      <c r="B756" s="95" t="s">
        <v>139</v>
      </c>
      <c r="C756" s="72">
        <v>1</v>
      </c>
      <c r="D756" s="72" t="s">
        <v>344</v>
      </c>
      <c r="E756" s="109">
        <v>101465</v>
      </c>
      <c r="F756" s="110">
        <v>100450.35</v>
      </c>
      <c r="G756" s="110">
        <f>IF(F756="","",VLOOKUP(B756,PRESUPUESTO!$A$1:$O$626,12,FALSE))</f>
        <v>266000</v>
      </c>
    </row>
    <row r="757" spans="1:7" x14ac:dyDescent="0.3">
      <c r="A757" s="108">
        <v>635</v>
      </c>
      <c r="B757" s="95" t="s">
        <v>138</v>
      </c>
      <c r="C757" s="72">
        <v>1</v>
      </c>
      <c r="D757" s="72" t="s">
        <v>344</v>
      </c>
      <c r="E757" s="109">
        <v>412931</v>
      </c>
      <c r="F757" s="110">
        <v>408801.69</v>
      </c>
      <c r="G757" s="110">
        <f>IF(F757="","",VLOOKUP(B757,PRESUPUESTO!$A$1:$O$626,12,FALSE))</f>
        <v>428000</v>
      </c>
    </row>
    <row r="758" spans="1:7" x14ac:dyDescent="0.3">
      <c r="A758" s="108">
        <v>636</v>
      </c>
      <c r="B758" s="95" t="s">
        <v>514</v>
      </c>
      <c r="C758" s="72">
        <v>1</v>
      </c>
      <c r="D758" s="72" t="s">
        <v>344</v>
      </c>
      <c r="E758" s="109">
        <v>287887</v>
      </c>
      <c r="F758" s="110">
        <v>285008.13</v>
      </c>
      <c r="G758" s="110" t="e">
        <f>IF(F758="","",VLOOKUP(B758,PRESUPUESTO!$A$1:$O$626,12,FALSE))</f>
        <v>#N/A</v>
      </c>
    </row>
    <row r="759" spans="1:7" x14ac:dyDescent="0.3">
      <c r="A759" s="108">
        <v>637</v>
      </c>
      <c r="B759" s="95" t="s">
        <v>566</v>
      </c>
      <c r="C759" s="72">
        <v>1</v>
      </c>
      <c r="D759" s="72" t="s">
        <v>344</v>
      </c>
      <c r="E759" s="109">
        <v>82040</v>
      </c>
      <c r="F759" s="110">
        <v>81219.600000000006</v>
      </c>
      <c r="G759" s="110" t="e">
        <f>IF(F759="","",VLOOKUP(B759,PRESUPUESTO!$A$1:$O$626,12,FALSE))</f>
        <v>#N/A</v>
      </c>
    </row>
    <row r="760" spans="1:7" x14ac:dyDescent="0.3">
      <c r="A760" s="108">
        <v>638</v>
      </c>
      <c r="B760" s="95" t="s">
        <v>567</v>
      </c>
      <c r="C760" s="72">
        <v>1</v>
      </c>
      <c r="D760" s="72" t="s">
        <v>344</v>
      </c>
      <c r="E760" s="109">
        <v>638132</v>
      </c>
      <c r="F760" s="110">
        <v>631750.68000000005</v>
      </c>
      <c r="G760" s="110" t="e">
        <f>IF(F760="","",VLOOKUP(B760,PRESUPUESTO!$A$1:$O$626,12,FALSE))</f>
        <v>#N/A</v>
      </c>
    </row>
    <row r="761" spans="1:7" x14ac:dyDescent="0.3">
      <c r="A761" s="108">
        <v>639</v>
      </c>
      <c r="B761" s="95" t="s">
        <v>568</v>
      </c>
      <c r="C761" s="72">
        <v>1</v>
      </c>
      <c r="D761" s="72" t="s">
        <v>344</v>
      </c>
      <c r="E761" s="109">
        <v>443962</v>
      </c>
      <c r="F761" s="110">
        <v>439522.38</v>
      </c>
      <c r="G761" s="110" t="e">
        <f>IF(F761="","",VLOOKUP(B761,PRESUPUESTO!$A$1:$O$626,12,FALSE))</f>
        <v>#N/A</v>
      </c>
    </row>
    <row r="762" spans="1:7" x14ac:dyDescent="0.3">
      <c r="A762" s="108">
        <v>640</v>
      </c>
      <c r="B762" s="95" t="s">
        <v>569</v>
      </c>
      <c r="C762" s="72">
        <v>1</v>
      </c>
      <c r="D762" s="72" t="s">
        <v>344</v>
      </c>
      <c r="E762" s="109">
        <v>79314</v>
      </c>
      <c r="F762" s="110">
        <v>78520.86</v>
      </c>
      <c r="G762" s="110" t="e">
        <f>IF(F762="","",VLOOKUP(B762,PRESUPUESTO!$A$1:$O$626,12,FALSE))</f>
        <v>#N/A</v>
      </c>
    </row>
    <row r="763" spans="1:7" x14ac:dyDescent="0.3">
      <c r="A763" s="108">
        <v>641</v>
      </c>
      <c r="B763" s="95" t="s">
        <v>570</v>
      </c>
      <c r="C763" s="72">
        <v>1</v>
      </c>
      <c r="D763" s="72" t="s">
        <v>344</v>
      </c>
      <c r="E763" s="109">
        <v>175839</v>
      </c>
      <c r="F763" s="110">
        <v>174080.61</v>
      </c>
      <c r="G763" s="110" t="e">
        <f>IF(F763="","",VLOOKUP(B763,PRESUPUESTO!$A$1:$O$626,12,FALSE))</f>
        <v>#N/A</v>
      </c>
    </row>
    <row r="764" spans="1:7" x14ac:dyDescent="0.3">
      <c r="A764" s="108"/>
      <c r="B764" s="76" t="s">
        <v>136</v>
      </c>
      <c r="C764" s="77"/>
      <c r="D764" s="77"/>
      <c r="E764" s="109"/>
      <c r="F764" s="110"/>
      <c r="G764" s="110" t="str">
        <f>IF(F764="","",VLOOKUP(B764,PRESUPUESTO!$A$1:$O$626,12,FALSE))</f>
        <v/>
      </c>
    </row>
    <row r="765" spans="1:7" x14ac:dyDescent="0.3">
      <c r="A765" s="108">
        <v>642</v>
      </c>
      <c r="B765" s="95" t="s">
        <v>426</v>
      </c>
      <c r="C765" s="72">
        <v>1</v>
      </c>
      <c r="D765" s="72" t="s">
        <v>344</v>
      </c>
      <c r="E765" s="109">
        <v>20511</v>
      </c>
      <c r="F765" s="110">
        <v>20305.89</v>
      </c>
      <c r="G765" s="110" t="e">
        <f>IF(F765="","",VLOOKUP(B765,PRESUPUESTO!$A$1:$O$626,12,FALSE))</f>
        <v>#N/A</v>
      </c>
    </row>
    <row r="766" spans="1:7" x14ac:dyDescent="0.3">
      <c r="A766" s="108">
        <v>643</v>
      </c>
      <c r="B766" s="95" t="s">
        <v>515</v>
      </c>
      <c r="C766" s="72">
        <v>1</v>
      </c>
      <c r="D766" s="72" t="s">
        <v>344</v>
      </c>
      <c r="E766" s="109">
        <v>510397</v>
      </c>
      <c r="F766" s="110">
        <v>505293.03</v>
      </c>
      <c r="G766" s="110" t="e">
        <f>IF(F766="","",VLOOKUP(B766,PRESUPUESTO!$A$1:$O$626,12,FALSE))</f>
        <v>#N/A</v>
      </c>
    </row>
    <row r="767" spans="1:7" x14ac:dyDescent="0.3">
      <c r="A767" s="108">
        <v>644</v>
      </c>
      <c r="B767" s="95" t="s">
        <v>132</v>
      </c>
      <c r="C767" s="72">
        <v>1</v>
      </c>
      <c r="D767" s="72" t="s">
        <v>344</v>
      </c>
      <c r="E767" s="109">
        <v>84847</v>
      </c>
      <c r="F767" s="110">
        <v>83998.53</v>
      </c>
      <c r="G767" s="110">
        <f>IF(F767="","",VLOOKUP(B767,PRESUPUESTO!$A$1:$O$626,12,FALSE))</f>
        <v>167500</v>
      </c>
    </row>
    <row r="768" spans="1:7" x14ac:dyDescent="0.3">
      <c r="A768" s="108">
        <v>645</v>
      </c>
      <c r="B768" s="95" t="s">
        <v>131</v>
      </c>
      <c r="C768" s="72">
        <v>1</v>
      </c>
      <c r="D768" s="72" t="s">
        <v>344</v>
      </c>
      <c r="E768" s="109">
        <v>51143</v>
      </c>
      <c r="F768" s="110">
        <v>50631.57</v>
      </c>
      <c r="G768" s="110">
        <f>IF(F768="","",VLOOKUP(B768,PRESUPUESTO!$A$1:$O$626,12,FALSE))</f>
        <v>131000</v>
      </c>
    </row>
    <row r="769" spans="1:7" x14ac:dyDescent="0.3">
      <c r="A769" s="108">
        <v>646</v>
      </c>
      <c r="B769" s="95" t="s">
        <v>428</v>
      </c>
      <c r="C769" s="72">
        <v>1</v>
      </c>
      <c r="D769" s="72" t="s">
        <v>344</v>
      </c>
      <c r="E769" s="109">
        <v>77588</v>
      </c>
      <c r="F769" s="110">
        <v>76812.12</v>
      </c>
      <c r="G769" s="110" t="e">
        <f>IF(F769="","",VLOOKUP(B769,PRESUPUESTO!$A$1:$O$626,12,FALSE))</f>
        <v>#N/A</v>
      </c>
    </row>
    <row r="770" spans="1:7" x14ac:dyDescent="0.3">
      <c r="A770" s="108">
        <v>647</v>
      </c>
      <c r="B770" s="95" t="s">
        <v>130</v>
      </c>
      <c r="C770" s="72">
        <v>1</v>
      </c>
      <c r="D770" s="72" t="s">
        <v>344</v>
      </c>
      <c r="E770" s="109">
        <v>14457</v>
      </c>
      <c r="F770" s="110">
        <v>14312.43</v>
      </c>
      <c r="G770" s="110">
        <f>IF(F770="","",VLOOKUP(B770,PRESUPUESTO!$A$1:$O$626,12,FALSE))</f>
        <v>16000</v>
      </c>
    </row>
    <row r="771" spans="1:7" x14ac:dyDescent="0.3">
      <c r="A771" s="108">
        <v>648</v>
      </c>
      <c r="B771" s="95" t="s">
        <v>516</v>
      </c>
      <c r="C771" s="72">
        <v>1</v>
      </c>
      <c r="D771" s="72" t="s">
        <v>366</v>
      </c>
      <c r="E771" s="109">
        <v>198038</v>
      </c>
      <c r="F771" s="110">
        <v>196057.62</v>
      </c>
      <c r="G771" s="110" t="e">
        <f>IF(F771="","",VLOOKUP(B771,PRESUPUESTO!$A$1:$O$626,12,FALSE))</f>
        <v>#N/A</v>
      </c>
    </row>
    <row r="772" spans="1:7" x14ac:dyDescent="0.3">
      <c r="A772" s="108">
        <v>649</v>
      </c>
      <c r="B772" s="95" t="s">
        <v>129</v>
      </c>
      <c r="C772" s="72">
        <v>1</v>
      </c>
      <c r="D772" s="72" t="s">
        <v>344</v>
      </c>
      <c r="E772" s="109">
        <v>4796</v>
      </c>
      <c r="F772" s="110">
        <v>4748.04</v>
      </c>
      <c r="G772" s="110">
        <f>IF(F772="","",VLOOKUP(B772,PRESUPUESTO!$A$1:$O$626,12,FALSE))</f>
        <v>11000</v>
      </c>
    </row>
    <row r="773" spans="1:7" x14ac:dyDescent="0.3">
      <c r="A773" s="108">
        <v>650</v>
      </c>
      <c r="B773" s="95" t="s">
        <v>128</v>
      </c>
      <c r="C773" s="72">
        <v>1</v>
      </c>
      <c r="D773" s="72" t="s">
        <v>344</v>
      </c>
      <c r="E773" s="109">
        <v>214833</v>
      </c>
      <c r="F773" s="110">
        <v>212684.67</v>
      </c>
      <c r="G773" s="110">
        <f>IF(F773="","",VLOOKUP(B773,PRESUPUESTO!$A$1:$O$626,12,FALSE))</f>
        <v>220000</v>
      </c>
    </row>
    <row r="774" spans="1:7" x14ac:dyDescent="0.3">
      <c r="A774" s="108">
        <v>651</v>
      </c>
      <c r="B774" s="95" t="s">
        <v>429</v>
      </c>
      <c r="C774" s="72">
        <v>1</v>
      </c>
      <c r="D774" s="72" t="s">
        <v>344</v>
      </c>
      <c r="E774" s="109">
        <v>30510</v>
      </c>
      <c r="F774" s="110">
        <v>30204.9</v>
      </c>
      <c r="G774" s="110" t="e">
        <f>IF(F774="","",VLOOKUP(B774,PRESUPUESTO!$A$1:$O$626,12,FALSE))</f>
        <v>#N/A</v>
      </c>
    </row>
    <row r="775" spans="1:7" x14ac:dyDescent="0.3">
      <c r="A775" s="108">
        <v>652</v>
      </c>
      <c r="B775" s="95" t="s">
        <v>127</v>
      </c>
      <c r="C775" s="72">
        <v>1</v>
      </c>
      <c r="D775" s="72" t="s">
        <v>344</v>
      </c>
      <c r="E775" s="109">
        <v>7149</v>
      </c>
      <c r="F775" s="110">
        <v>7077.51</v>
      </c>
      <c r="G775" s="110">
        <f>IF(F775="","",VLOOKUP(B775,PRESUPUESTO!$A$1:$O$626,12,FALSE))</f>
        <v>93500</v>
      </c>
    </row>
    <row r="776" spans="1:7" x14ac:dyDescent="0.3">
      <c r="A776" s="108">
        <v>653</v>
      </c>
      <c r="B776" s="95" t="s">
        <v>126</v>
      </c>
      <c r="C776" s="72">
        <v>1</v>
      </c>
      <c r="D776" s="72" t="s">
        <v>344</v>
      </c>
      <c r="E776" s="109">
        <v>6699</v>
      </c>
      <c r="F776" s="110">
        <v>6632.01</v>
      </c>
      <c r="G776" s="110">
        <f>IF(F776="","",VLOOKUP(B776,PRESUPUESTO!$A$1:$O$626,12,FALSE))</f>
        <v>102500</v>
      </c>
    </row>
    <row r="777" spans="1:7" x14ac:dyDescent="0.3">
      <c r="A777" s="108">
        <v>654</v>
      </c>
      <c r="B777" s="95" t="s">
        <v>387</v>
      </c>
      <c r="C777" s="72">
        <v>1</v>
      </c>
      <c r="D777" s="72" t="s">
        <v>344</v>
      </c>
      <c r="E777" s="109">
        <v>202854</v>
      </c>
      <c r="F777" s="110">
        <v>200825.46</v>
      </c>
      <c r="G777" s="110" t="e">
        <f>IF(F777="","",VLOOKUP(B777,PRESUPUESTO!$A$1:$O$626,12,FALSE))</f>
        <v>#N/A</v>
      </c>
    </row>
    <row r="778" spans="1:7" x14ac:dyDescent="0.3">
      <c r="A778" s="108">
        <v>655</v>
      </c>
      <c r="B778" s="95" t="s">
        <v>571</v>
      </c>
      <c r="C778" s="72">
        <v>1</v>
      </c>
      <c r="D778" s="72" t="s">
        <v>344</v>
      </c>
      <c r="E778" s="109">
        <v>192990</v>
      </c>
      <c r="F778" s="110">
        <v>191060.1</v>
      </c>
      <c r="G778" s="110" t="e">
        <f>IF(F778="","",VLOOKUP(B778,PRESUPUESTO!$A$1:$O$626,12,FALSE))</f>
        <v>#N/A</v>
      </c>
    </row>
    <row r="779" spans="1:7" x14ac:dyDescent="0.3">
      <c r="A779" s="108">
        <v>656</v>
      </c>
      <c r="B779" s="95" t="s">
        <v>572</v>
      </c>
      <c r="C779" s="72">
        <v>1</v>
      </c>
      <c r="D779" s="72" t="s">
        <v>344</v>
      </c>
      <c r="E779" s="109">
        <v>161337</v>
      </c>
      <c r="F779" s="110">
        <v>159723.63</v>
      </c>
      <c r="G779" s="110" t="e">
        <f>IF(F779="","",VLOOKUP(B779,PRESUPUESTO!$A$1:$O$626,12,FALSE))</f>
        <v>#N/A</v>
      </c>
    </row>
    <row r="780" spans="1:7" x14ac:dyDescent="0.3">
      <c r="A780" s="108">
        <v>657</v>
      </c>
      <c r="B780" s="95" t="s">
        <v>123</v>
      </c>
      <c r="C780" s="72">
        <v>1</v>
      </c>
      <c r="D780" s="72" t="s">
        <v>344</v>
      </c>
      <c r="E780" s="109">
        <v>911460</v>
      </c>
      <c r="F780" s="110">
        <v>902345.4</v>
      </c>
      <c r="G780" s="110">
        <f>IF(F780="","",VLOOKUP(B780,PRESUPUESTO!$A$1:$O$626,12,FALSE))</f>
        <v>580000</v>
      </c>
    </row>
    <row r="781" spans="1:7" x14ac:dyDescent="0.3">
      <c r="A781" s="108">
        <v>658</v>
      </c>
      <c r="B781" s="95" t="s">
        <v>573</v>
      </c>
      <c r="C781" s="72">
        <v>1</v>
      </c>
      <c r="D781" s="72" t="s">
        <v>344</v>
      </c>
      <c r="E781" s="109">
        <v>898953</v>
      </c>
      <c r="F781" s="110">
        <v>889963.47</v>
      </c>
      <c r="G781" s="110" t="e">
        <f>IF(F781="","",VLOOKUP(B781,PRESUPUESTO!$A$1:$O$626,12,FALSE))</f>
        <v>#N/A</v>
      </c>
    </row>
    <row r="782" spans="1:7" x14ac:dyDescent="0.3">
      <c r="A782" s="108">
        <v>659</v>
      </c>
      <c r="B782" s="95" t="s">
        <v>520</v>
      </c>
      <c r="C782" s="72">
        <v>1</v>
      </c>
      <c r="D782" s="72" t="s">
        <v>344</v>
      </c>
      <c r="E782" s="109">
        <v>360173</v>
      </c>
      <c r="F782" s="110">
        <v>356571.27</v>
      </c>
      <c r="G782" s="110" t="e">
        <f>IF(F782="","",VLOOKUP(B782,PRESUPUESTO!$A$1:$O$626,12,FALSE))</f>
        <v>#N/A</v>
      </c>
    </row>
    <row r="783" spans="1:7" x14ac:dyDescent="0.3">
      <c r="A783" s="108">
        <v>660</v>
      </c>
      <c r="B783" s="95" t="s">
        <v>574</v>
      </c>
      <c r="C783" s="72">
        <v>1</v>
      </c>
      <c r="D783" s="72" t="s">
        <v>344</v>
      </c>
      <c r="E783" s="109">
        <v>44493</v>
      </c>
      <c r="F783" s="110">
        <v>44048.07</v>
      </c>
      <c r="G783" s="110" t="e">
        <f>IF(F783="","",VLOOKUP(B783,PRESUPUESTO!$A$1:$O$626,12,FALSE))</f>
        <v>#N/A</v>
      </c>
    </row>
    <row r="784" spans="1:7" x14ac:dyDescent="0.3">
      <c r="A784" s="108">
        <v>661</v>
      </c>
      <c r="B784" s="95" t="s">
        <v>575</v>
      </c>
      <c r="C784" s="72">
        <v>1</v>
      </c>
      <c r="D784" s="72" t="s">
        <v>344</v>
      </c>
      <c r="E784" s="109">
        <v>65791</v>
      </c>
      <c r="F784" s="110">
        <v>65133.09</v>
      </c>
      <c r="G784" s="110" t="e">
        <f>IF(F784="","",VLOOKUP(B784,PRESUPUESTO!$A$1:$O$626,12,FALSE))</f>
        <v>#N/A</v>
      </c>
    </row>
    <row r="785" spans="1:7" x14ac:dyDescent="0.3">
      <c r="A785" s="108">
        <v>662</v>
      </c>
      <c r="B785" s="95" t="s">
        <v>576</v>
      </c>
      <c r="C785" s="72">
        <v>1</v>
      </c>
      <c r="D785" s="72" t="s">
        <v>344</v>
      </c>
      <c r="E785" s="109">
        <v>78008</v>
      </c>
      <c r="F785" s="110">
        <v>77227.92</v>
      </c>
      <c r="G785" s="110" t="e">
        <f>IF(F785="","",VLOOKUP(B785,PRESUPUESTO!$A$1:$O$626,12,FALSE))</f>
        <v>#N/A</v>
      </c>
    </row>
    <row r="786" spans="1:7" x14ac:dyDescent="0.3">
      <c r="A786" s="108">
        <v>663</v>
      </c>
      <c r="B786" s="95" t="s">
        <v>577</v>
      </c>
      <c r="C786" s="72">
        <v>1</v>
      </c>
      <c r="D786" s="72" t="s">
        <v>344</v>
      </c>
      <c r="E786" s="109">
        <v>515021</v>
      </c>
      <c r="F786" s="110">
        <v>509870.79</v>
      </c>
      <c r="G786" s="110" t="e">
        <f>IF(F786="","",VLOOKUP(B786,PRESUPUESTO!$A$1:$O$626,12,FALSE))</f>
        <v>#N/A</v>
      </c>
    </row>
    <row r="787" spans="1:7" x14ac:dyDescent="0.3">
      <c r="A787" s="108">
        <v>664</v>
      </c>
      <c r="B787" s="95" t="s">
        <v>578</v>
      </c>
      <c r="C787" s="72">
        <v>1</v>
      </c>
      <c r="D787" s="72" t="s">
        <v>344</v>
      </c>
      <c r="E787" s="109">
        <v>81393</v>
      </c>
      <c r="F787" s="110">
        <v>80579.070000000007</v>
      </c>
      <c r="G787" s="110" t="e">
        <f>IF(F787="","",VLOOKUP(B787,PRESUPUESTO!$A$1:$O$626,12,FALSE))</f>
        <v>#N/A</v>
      </c>
    </row>
    <row r="788" spans="1:7" x14ac:dyDescent="0.3">
      <c r="A788" s="108"/>
      <c r="B788" s="76" t="s">
        <v>99</v>
      </c>
      <c r="C788" s="77"/>
      <c r="D788" s="77"/>
      <c r="E788" s="109"/>
      <c r="F788" s="110"/>
      <c r="G788" s="110" t="str">
        <f>IF(F788="","",VLOOKUP(B788,PRESUPUESTO!$A$1:$O$626,12,FALSE))</f>
        <v/>
      </c>
    </row>
    <row r="789" spans="1:7" x14ac:dyDescent="0.3">
      <c r="A789" s="108">
        <v>665</v>
      </c>
      <c r="B789" s="95" t="s">
        <v>579</v>
      </c>
      <c r="C789" s="72">
        <v>1</v>
      </c>
      <c r="D789" s="72" t="s">
        <v>344</v>
      </c>
      <c r="E789" s="109">
        <v>1353195</v>
      </c>
      <c r="F789" s="110">
        <v>1339663.05</v>
      </c>
      <c r="G789" s="110" t="e">
        <f>IF(F789="","",VLOOKUP(B789,PRESUPUESTO!$A$1:$O$626,12,FALSE))</f>
        <v>#N/A</v>
      </c>
    </row>
    <row r="790" spans="1:7" x14ac:dyDescent="0.3">
      <c r="A790" s="108">
        <v>666</v>
      </c>
      <c r="B790" s="95" t="s">
        <v>522</v>
      </c>
      <c r="C790" s="72">
        <v>1</v>
      </c>
      <c r="D790" s="72" t="s">
        <v>344</v>
      </c>
      <c r="E790" s="109">
        <v>1392524</v>
      </c>
      <c r="F790" s="110">
        <v>1378598.76</v>
      </c>
      <c r="G790" s="110" t="e">
        <f>IF(F790="","",VLOOKUP(B790,PRESUPUESTO!$A$1:$O$626,12,FALSE))</f>
        <v>#N/A</v>
      </c>
    </row>
    <row r="791" spans="1:7" x14ac:dyDescent="0.3">
      <c r="A791" s="108">
        <v>667</v>
      </c>
      <c r="B791" s="95" t="s">
        <v>580</v>
      </c>
      <c r="C791" s="72">
        <v>1</v>
      </c>
      <c r="D791" s="72" t="s">
        <v>344</v>
      </c>
      <c r="E791" s="109">
        <v>12023</v>
      </c>
      <c r="F791" s="110">
        <v>11902.77</v>
      </c>
      <c r="G791" s="110" t="e">
        <f>IF(F791="","",VLOOKUP(B791,PRESUPUESTO!$A$1:$O$626,12,FALSE))</f>
        <v>#N/A</v>
      </c>
    </row>
    <row r="792" spans="1:7" x14ac:dyDescent="0.3">
      <c r="A792" s="108">
        <v>668</v>
      </c>
      <c r="B792" s="95" t="s">
        <v>523</v>
      </c>
      <c r="C792" s="72">
        <v>1</v>
      </c>
      <c r="D792" s="72" t="s">
        <v>344</v>
      </c>
      <c r="E792" s="109">
        <v>52066</v>
      </c>
      <c r="F792" s="110">
        <v>51545.34</v>
      </c>
      <c r="G792" s="110" t="e">
        <f>IF(F792="","",VLOOKUP(B792,PRESUPUESTO!$A$1:$O$626,12,FALSE))</f>
        <v>#N/A</v>
      </c>
    </row>
    <row r="793" spans="1:7" x14ac:dyDescent="0.3">
      <c r="A793" s="108">
        <v>669</v>
      </c>
      <c r="B793" s="95" t="s">
        <v>93</v>
      </c>
      <c r="C793" s="72">
        <v>1</v>
      </c>
      <c r="D793" s="72" t="s">
        <v>344</v>
      </c>
      <c r="E793" s="109">
        <v>52127</v>
      </c>
      <c r="F793" s="110">
        <v>51605.73</v>
      </c>
      <c r="G793" s="110">
        <f>IF(F793="","",VLOOKUP(B793,PRESUPUESTO!$A$1:$O$626,12,FALSE))</f>
        <v>235000</v>
      </c>
    </row>
    <row r="794" spans="1:7" x14ac:dyDescent="0.3">
      <c r="A794" s="108"/>
      <c r="B794" s="76" t="s">
        <v>581</v>
      </c>
      <c r="C794" s="77"/>
      <c r="D794" s="77"/>
      <c r="E794" s="109"/>
      <c r="F794" s="110"/>
      <c r="G794" s="110" t="str">
        <f>IF(F794="","",VLOOKUP(B794,PRESUPUESTO!$A$1:$O$626,12,FALSE))</f>
        <v/>
      </c>
    </row>
    <row r="795" spans="1:7" x14ac:dyDescent="0.3">
      <c r="A795" s="108">
        <v>670</v>
      </c>
      <c r="B795" s="95" t="s">
        <v>526</v>
      </c>
      <c r="C795" s="72">
        <v>1</v>
      </c>
      <c r="D795" s="72" t="s">
        <v>344</v>
      </c>
      <c r="E795" s="109">
        <v>485258</v>
      </c>
      <c r="F795" s="110">
        <v>480405.42</v>
      </c>
      <c r="G795" s="110" t="e">
        <f>IF(F795="","",VLOOKUP(B795,PRESUPUESTO!$A$1:$O$626,12,FALSE))</f>
        <v>#N/A</v>
      </c>
    </row>
    <row r="796" spans="1:7" x14ac:dyDescent="0.3">
      <c r="A796" s="108">
        <v>671</v>
      </c>
      <c r="B796" s="95" t="s">
        <v>456</v>
      </c>
      <c r="C796" s="72">
        <v>1</v>
      </c>
      <c r="D796" s="72" t="s">
        <v>344</v>
      </c>
      <c r="E796" s="109">
        <v>66547</v>
      </c>
      <c r="F796" s="110">
        <v>65881.53</v>
      </c>
      <c r="G796" s="110" t="e">
        <f>IF(F796="","",VLOOKUP(B796,PRESUPUESTO!$A$1:$O$626,12,FALSE))</f>
        <v>#N/A</v>
      </c>
    </row>
    <row r="797" spans="1:7" x14ac:dyDescent="0.3">
      <c r="A797" s="108">
        <v>672</v>
      </c>
      <c r="B797" s="95" t="s">
        <v>582</v>
      </c>
      <c r="C797" s="72">
        <v>1</v>
      </c>
      <c r="D797" s="72" t="s">
        <v>344</v>
      </c>
      <c r="E797" s="109">
        <v>271893</v>
      </c>
      <c r="F797" s="110">
        <v>269174.07</v>
      </c>
      <c r="G797" s="110" t="e">
        <f>IF(F797="","",VLOOKUP(B797,PRESUPUESTO!$A$1:$O$626,12,FALSE))</f>
        <v>#N/A</v>
      </c>
    </row>
    <row r="798" spans="1:7" x14ac:dyDescent="0.3">
      <c r="A798" s="108">
        <v>673</v>
      </c>
      <c r="B798" s="95" t="s">
        <v>527</v>
      </c>
      <c r="C798" s="72">
        <v>1</v>
      </c>
      <c r="D798" s="72" t="s">
        <v>344</v>
      </c>
      <c r="E798" s="109">
        <v>1413611</v>
      </c>
      <c r="F798" s="110">
        <v>1399474.89</v>
      </c>
      <c r="G798" s="110" t="e">
        <f>IF(F798="","",VLOOKUP(B798,PRESUPUESTO!$A$1:$O$626,12,FALSE))</f>
        <v>#N/A</v>
      </c>
    </row>
    <row r="799" spans="1:7" x14ac:dyDescent="0.3">
      <c r="A799" s="108">
        <v>674</v>
      </c>
      <c r="B799" s="95" t="s">
        <v>528</v>
      </c>
      <c r="C799" s="72">
        <v>1</v>
      </c>
      <c r="D799" s="72" t="s">
        <v>344</v>
      </c>
      <c r="E799" s="109">
        <v>383704</v>
      </c>
      <c r="F799" s="110">
        <v>379866.96</v>
      </c>
      <c r="G799" s="110" t="e">
        <f>IF(F799="","",VLOOKUP(B799,PRESUPUESTO!$A$1:$O$626,12,FALSE))</f>
        <v>#N/A</v>
      </c>
    </row>
    <row r="800" spans="1:7" x14ac:dyDescent="0.3">
      <c r="A800" s="108">
        <v>675</v>
      </c>
      <c r="B800" s="95" t="s">
        <v>529</v>
      </c>
      <c r="C800" s="72">
        <v>1</v>
      </c>
      <c r="D800" s="72" t="s">
        <v>344</v>
      </c>
      <c r="E800" s="109">
        <v>570023</v>
      </c>
      <c r="F800" s="110">
        <v>564322.77</v>
      </c>
      <c r="G800" s="110" t="e">
        <f>IF(F800="","",VLOOKUP(B800,PRESUPUESTO!$A$1:$O$626,12,FALSE))</f>
        <v>#N/A</v>
      </c>
    </row>
    <row r="801" spans="1:7" x14ac:dyDescent="0.3">
      <c r="A801" s="108">
        <v>676</v>
      </c>
      <c r="B801" s="95" t="s">
        <v>530</v>
      </c>
      <c r="C801" s="72">
        <v>1</v>
      </c>
      <c r="D801" s="72" t="s">
        <v>344</v>
      </c>
      <c r="E801" s="109">
        <v>102195</v>
      </c>
      <c r="F801" s="110">
        <v>101173.05</v>
      </c>
      <c r="G801" s="110" t="e">
        <f>IF(F801="","",VLOOKUP(B801,PRESUPUESTO!$A$1:$O$626,12,FALSE))</f>
        <v>#N/A</v>
      </c>
    </row>
    <row r="802" spans="1:7" x14ac:dyDescent="0.3">
      <c r="A802" s="108">
        <v>677</v>
      </c>
      <c r="B802" s="95" t="s">
        <v>459</v>
      </c>
      <c r="C802" s="72">
        <v>1</v>
      </c>
      <c r="D802" s="72" t="s">
        <v>344</v>
      </c>
      <c r="E802" s="109">
        <v>41070</v>
      </c>
      <c r="F802" s="110">
        <v>40659.300000000003</v>
      </c>
      <c r="G802" s="110" t="e">
        <f>IF(F802="","",VLOOKUP(B802,PRESUPUESTO!$A$1:$O$626,12,FALSE))</f>
        <v>#N/A</v>
      </c>
    </row>
    <row r="803" spans="1:7" x14ac:dyDescent="0.3">
      <c r="A803" s="108">
        <v>678</v>
      </c>
      <c r="B803" s="95" t="s">
        <v>463</v>
      </c>
      <c r="C803" s="72">
        <v>1</v>
      </c>
      <c r="D803" s="72" t="s">
        <v>344</v>
      </c>
      <c r="E803" s="109">
        <v>1288179</v>
      </c>
      <c r="F803" s="110">
        <v>1275297.21</v>
      </c>
      <c r="G803" s="110" t="e">
        <f>IF(F803="","",VLOOKUP(B803,PRESUPUESTO!$A$1:$O$626,12,FALSE))</f>
        <v>#N/A</v>
      </c>
    </row>
    <row r="804" spans="1:7" x14ac:dyDescent="0.3">
      <c r="A804" s="108">
        <v>679</v>
      </c>
      <c r="B804" s="95" t="s">
        <v>583</v>
      </c>
      <c r="C804" s="72">
        <v>1</v>
      </c>
      <c r="D804" s="72" t="s">
        <v>344</v>
      </c>
      <c r="E804" s="109">
        <v>3012982</v>
      </c>
      <c r="F804" s="110">
        <v>2982852.18</v>
      </c>
      <c r="G804" s="110" t="e">
        <f>IF(F804="","",VLOOKUP(B804,PRESUPUESTO!$A$1:$O$626,12,FALSE))</f>
        <v>#N/A</v>
      </c>
    </row>
    <row r="805" spans="1:7" x14ac:dyDescent="0.3">
      <c r="A805" s="108">
        <v>680</v>
      </c>
      <c r="B805" s="95" t="s">
        <v>464</v>
      </c>
      <c r="C805" s="72">
        <v>1</v>
      </c>
      <c r="D805" s="72" t="s">
        <v>465</v>
      </c>
      <c r="E805" s="109">
        <v>5835</v>
      </c>
      <c r="F805" s="110">
        <v>5776.65</v>
      </c>
      <c r="G805" s="110" t="e">
        <f>IF(F805="","",VLOOKUP(B805,PRESUPUESTO!$A$1:$O$626,12,FALSE))</f>
        <v>#N/A</v>
      </c>
    </row>
    <row r="806" spans="1:7" x14ac:dyDescent="0.3">
      <c r="A806" s="108">
        <v>681</v>
      </c>
      <c r="B806" s="95" t="s">
        <v>584</v>
      </c>
      <c r="C806" s="72">
        <v>1</v>
      </c>
      <c r="D806" s="72" t="s">
        <v>344</v>
      </c>
      <c r="E806" s="109">
        <v>2323009</v>
      </c>
      <c r="F806" s="110">
        <v>2299778.91</v>
      </c>
      <c r="G806" s="110" t="e">
        <f>IF(F806="","",VLOOKUP(B806,PRESUPUESTO!$A$1:$O$626,12,FALSE))</f>
        <v>#N/A</v>
      </c>
    </row>
    <row r="807" spans="1:7" x14ac:dyDescent="0.3">
      <c r="A807" s="108">
        <v>682</v>
      </c>
      <c r="B807" s="95" t="s">
        <v>585</v>
      </c>
      <c r="C807" s="72">
        <v>1</v>
      </c>
      <c r="D807" s="72" t="s">
        <v>344</v>
      </c>
      <c r="E807" s="109">
        <v>625683</v>
      </c>
      <c r="F807" s="110">
        <v>619426.17000000004</v>
      </c>
      <c r="G807" s="110" t="e">
        <f>IF(F807="","",VLOOKUP(B807,PRESUPUESTO!$A$1:$O$626,12,FALSE))</f>
        <v>#N/A</v>
      </c>
    </row>
    <row r="808" spans="1:7" x14ac:dyDescent="0.3">
      <c r="A808" s="108">
        <v>683</v>
      </c>
      <c r="B808" s="95" t="s">
        <v>586</v>
      </c>
      <c r="C808" s="72">
        <v>1</v>
      </c>
      <c r="D808" s="72" t="s">
        <v>344</v>
      </c>
      <c r="E808" s="109">
        <v>77527</v>
      </c>
      <c r="F808" s="110">
        <v>76751.73</v>
      </c>
      <c r="G808" s="110" t="e">
        <f>IF(F808="","",VLOOKUP(B808,PRESUPUESTO!$A$1:$O$626,12,FALSE))</f>
        <v>#N/A</v>
      </c>
    </row>
    <row r="809" spans="1:7" x14ac:dyDescent="0.3">
      <c r="A809" s="108">
        <v>684</v>
      </c>
      <c r="B809" s="95" t="s">
        <v>587</v>
      </c>
      <c r="C809" s="72">
        <v>1</v>
      </c>
      <c r="D809" s="72" t="s">
        <v>344</v>
      </c>
      <c r="E809" s="109">
        <v>77133</v>
      </c>
      <c r="F809" s="110">
        <v>76361.67</v>
      </c>
      <c r="G809" s="110" t="e">
        <f>IF(F809="","",VLOOKUP(B809,PRESUPUESTO!$A$1:$O$626,12,FALSE))</f>
        <v>#N/A</v>
      </c>
    </row>
    <row r="810" spans="1:7" x14ac:dyDescent="0.3">
      <c r="A810" s="108">
        <v>685</v>
      </c>
      <c r="B810" s="95" t="s">
        <v>588</v>
      </c>
      <c r="C810" s="72">
        <v>1</v>
      </c>
      <c r="D810" s="72" t="s">
        <v>344</v>
      </c>
      <c r="E810" s="109">
        <v>223490</v>
      </c>
      <c r="F810" s="110">
        <v>221255.1</v>
      </c>
      <c r="G810" s="110" t="e">
        <f>IF(F810="","",VLOOKUP(B810,PRESUPUESTO!$A$1:$O$626,12,FALSE))</f>
        <v>#N/A</v>
      </c>
    </row>
    <row r="811" spans="1:7" x14ac:dyDescent="0.3">
      <c r="A811" s="108"/>
      <c r="B811" s="76" t="s">
        <v>67</v>
      </c>
      <c r="C811" s="77"/>
      <c r="D811" s="77"/>
      <c r="E811" s="109"/>
      <c r="F811" s="110"/>
      <c r="G811" s="110" t="str">
        <f>IF(F811="","",VLOOKUP(B811,PRESUPUESTO!$A$1:$O$626,12,FALSE))</f>
        <v/>
      </c>
    </row>
    <row r="812" spans="1:7" x14ac:dyDescent="0.3">
      <c r="A812" s="108">
        <v>686</v>
      </c>
      <c r="B812" s="95" t="s">
        <v>476</v>
      </c>
      <c r="C812" s="72">
        <v>1</v>
      </c>
      <c r="D812" s="72" t="s">
        <v>344</v>
      </c>
      <c r="E812" s="109">
        <v>39595</v>
      </c>
      <c r="F812" s="110">
        <v>39199.050000000003</v>
      </c>
      <c r="G812" s="110" t="e">
        <f>IF(F812="","",VLOOKUP(B812,PRESUPUESTO!$A$1:$O$626,12,FALSE))</f>
        <v>#N/A</v>
      </c>
    </row>
    <row r="813" spans="1:7" x14ac:dyDescent="0.3">
      <c r="A813" s="108">
        <v>687</v>
      </c>
      <c r="B813" s="95" t="s">
        <v>62</v>
      </c>
      <c r="C813" s="72">
        <v>1</v>
      </c>
      <c r="D813" s="72" t="s">
        <v>344</v>
      </c>
      <c r="E813" s="109">
        <v>70322</v>
      </c>
      <c r="F813" s="110">
        <v>69618.78</v>
      </c>
      <c r="G813" s="110">
        <f>IF(F813="","",VLOOKUP(B813,PRESUPUESTO!$A$1:$O$626,12,FALSE))</f>
        <v>88500</v>
      </c>
    </row>
    <row r="814" spans="1:7" x14ac:dyDescent="0.3">
      <c r="A814" s="108">
        <v>688</v>
      </c>
      <c r="B814" s="95" t="s">
        <v>61</v>
      </c>
      <c r="C814" s="72">
        <v>1</v>
      </c>
      <c r="D814" s="72" t="s">
        <v>344</v>
      </c>
      <c r="E814" s="109">
        <v>68074</v>
      </c>
      <c r="F814" s="110">
        <v>67393.259999999995</v>
      </c>
      <c r="G814" s="110">
        <f>IF(F814="","",VLOOKUP(B814,PRESUPUESTO!$A$1:$O$626,12,FALSE))</f>
        <v>64500</v>
      </c>
    </row>
    <row r="815" spans="1:7" x14ac:dyDescent="0.3">
      <c r="A815" s="108">
        <v>689</v>
      </c>
      <c r="B815" s="95" t="s">
        <v>59</v>
      </c>
      <c r="C815" s="72">
        <v>1</v>
      </c>
      <c r="D815" s="72" t="s">
        <v>475</v>
      </c>
      <c r="E815" s="109">
        <v>99933</v>
      </c>
      <c r="F815" s="110">
        <v>98933.67</v>
      </c>
      <c r="G815" s="110">
        <f>IF(F815="","",VLOOKUP(B815,PRESUPUESTO!$A$1:$O$626,12,FALSE))</f>
        <v>87500</v>
      </c>
    </row>
    <row r="816" spans="1:7" x14ac:dyDescent="0.3">
      <c r="A816" s="108">
        <v>690</v>
      </c>
      <c r="B816" s="95" t="s">
        <v>589</v>
      </c>
      <c r="C816" s="72">
        <v>1</v>
      </c>
      <c r="D816" s="72" t="s">
        <v>344</v>
      </c>
      <c r="E816" s="109">
        <v>3928</v>
      </c>
      <c r="F816" s="110">
        <v>3888.72</v>
      </c>
      <c r="G816" s="110" t="e">
        <f>IF(F816="","",VLOOKUP(B816,PRESUPUESTO!$A$1:$O$626,12,FALSE))</f>
        <v>#N/A</v>
      </c>
    </row>
    <row r="817" spans="1:7" x14ac:dyDescent="0.3">
      <c r="A817" s="108">
        <v>691</v>
      </c>
      <c r="B817" s="95" t="s">
        <v>130</v>
      </c>
      <c r="C817" s="72">
        <v>1</v>
      </c>
      <c r="D817" s="72" t="s">
        <v>344</v>
      </c>
      <c r="E817" s="109">
        <v>6023</v>
      </c>
      <c r="F817" s="110">
        <v>5962.77</v>
      </c>
      <c r="G817" s="110">
        <f>IF(F817="","",VLOOKUP(B817,PRESUPUESTO!$A$1:$O$626,12,FALSE))</f>
        <v>16000</v>
      </c>
    </row>
    <row r="818" spans="1:7" x14ac:dyDescent="0.3">
      <c r="A818" s="108">
        <v>692</v>
      </c>
      <c r="B818" s="95" t="s">
        <v>590</v>
      </c>
      <c r="C818" s="72">
        <v>1</v>
      </c>
      <c r="D818" s="72" t="s">
        <v>344</v>
      </c>
      <c r="E818" s="109">
        <v>137141</v>
      </c>
      <c r="F818" s="110">
        <v>135769.59</v>
      </c>
      <c r="G818" s="110" t="e">
        <f>IF(F818="","",VLOOKUP(B818,PRESUPUESTO!$A$1:$O$626,12,FALSE))</f>
        <v>#N/A</v>
      </c>
    </row>
    <row r="819" spans="1:7" x14ac:dyDescent="0.3">
      <c r="A819" s="108"/>
      <c r="B819" s="76" t="s">
        <v>555</v>
      </c>
      <c r="C819" s="77"/>
      <c r="D819" s="77"/>
      <c r="E819" s="109"/>
      <c r="F819" s="110"/>
      <c r="G819" s="110" t="str">
        <f>IF(F819="","",VLOOKUP(B819,PRESUPUESTO!$A$1:$O$626,12,FALSE))</f>
        <v/>
      </c>
    </row>
    <row r="820" spans="1:7" x14ac:dyDescent="0.3">
      <c r="A820" s="108">
        <v>693</v>
      </c>
      <c r="B820" s="95" t="s">
        <v>591</v>
      </c>
      <c r="C820" s="72">
        <v>1</v>
      </c>
      <c r="D820" s="72" t="s">
        <v>344</v>
      </c>
      <c r="E820" s="109">
        <v>924935</v>
      </c>
      <c r="F820" s="110">
        <v>915685.65</v>
      </c>
      <c r="G820" s="110" t="e">
        <f>IF(F820="","",VLOOKUP(B820,PRESUPUESTO!$A$1:$O$626,12,FALSE))</f>
        <v>#N/A</v>
      </c>
    </row>
    <row r="821" spans="1:7" x14ac:dyDescent="0.3">
      <c r="A821" s="108">
        <v>694</v>
      </c>
      <c r="B821" s="95" t="s">
        <v>592</v>
      </c>
      <c r="C821" s="72">
        <v>1</v>
      </c>
      <c r="D821" s="72" t="s">
        <v>344</v>
      </c>
      <c r="E821" s="109">
        <v>312190</v>
      </c>
      <c r="F821" s="110">
        <v>309068.09999999998</v>
      </c>
      <c r="G821" s="110" t="e">
        <f>IF(F821="","",VLOOKUP(B821,PRESUPUESTO!$A$1:$O$626,12,FALSE))</f>
        <v>#N/A</v>
      </c>
    </row>
    <row r="822" spans="1:7" x14ac:dyDescent="0.3">
      <c r="A822" s="108"/>
      <c r="B822" s="76" t="s">
        <v>24</v>
      </c>
      <c r="C822" s="77"/>
      <c r="D822" s="77"/>
      <c r="E822" s="109"/>
      <c r="F822" s="110"/>
      <c r="G822" s="110" t="str">
        <f>IF(F822="","",VLOOKUP(B822,PRESUPUESTO!$A$1:$O$626,12,FALSE))</f>
        <v/>
      </c>
    </row>
    <row r="823" spans="1:7" x14ac:dyDescent="0.3">
      <c r="A823" s="108">
        <v>695</v>
      </c>
      <c r="B823" s="95" t="s">
        <v>22</v>
      </c>
      <c r="C823" s="72">
        <v>1</v>
      </c>
      <c r="D823" s="72" t="s">
        <v>344</v>
      </c>
      <c r="E823" s="109">
        <v>366244</v>
      </c>
      <c r="F823" s="110">
        <v>362581.56</v>
      </c>
      <c r="G823" s="110">
        <f>IF(F823="","",VLOOKUP(B823,PRESUPUESTO!$A$1:$O$626,12,FALSE))</f>
        <v>371000</v>
      </c>
    </row>
    <row r="824" spans="1:7" ht="16.5" customHeight="1" x14ac:dyDescent="0.3">
      <c r="A824" s="108"/>
      <c r="B824" s="96" t="s">
        <v>593</v>
      </c>
      <c r="C824" s="84"/>
      <c r="D824" s="84"/>
      <c r="E824" s="111"/>
      <c r="F824" s="110"/>
      <c r="G824" s="110" t="str">
        <f>IF(F824="","",VLOOKUP(B824,PRESUPUESTO!$A$1:$O$626,12,FALSE))</f>
        <v/>
      </c>
    </row>
    <row r="825" spans="1:7" x14ac:dyDescent="0.3">
      <c r="A825" s="108"/>
      <c r="B825" s="76" t="s">
        <v>342</v>
      </c>
      <c r="C825" s="77"/>
      <c r="D825" s="77"/>
      <c r="E825" s="109"/>
      <c r="F825" s="110"/>
      <c r="G825" s="110" t="str">
        <f>IF(F825="","",VLOOKUP(B825,PRESUPUESTO!$A$1:$O$626,12,FALSE))</f>
        <v/>
      </c>
    </row>
    <row r="826" spans="1:7" x14ac:dyDescent="0.3">
      <c r="A826" s="108"/>
      <c r="B826" s="76" t="s">
        <v>343</v>
      </c>
      <c r="C826" s="77"/>
      <c r="D826" s="77"/>
      <c r="E826" s="109"/>
      <c r="F826" s="110"/>
      <c r="G826" s="110" t="str">
        <f>IF(F826="","",VLOOKUP(B826,PRESUPUESTO!$A$1:$O$626,12,FALSE))</f>
        <v/>
      </c>
    </row>
    <row r="827" spans="1:7" x14ac:dyDescent="0.3">
      <c r="A827" s="108">
        <v>696</v>
      </c>
      <c r="B827" s="95" t="s">
        <v>220</v>
      </c>
      <c r="C827" s="72">
        <v>1</v>
      </c>
      <c r="D827" s="72" t="s">
        <v>344</v>
      </c>
      <c r="E827" s="109">
        <v>2218790</v>
      </c>
      <c r="F827" s="110">
        <v>2196602.1</v>
      </c>
      <c r="G827" s="110">
        <f>IF(F827="","",VLOOKUP(B827,PRESUPUESTO!$A$1:$O$626,12,FALSE))</f>
        <v>4805500</v>
      </c>
    </row>
    <row r="828" spans="1:7" x14ac:dyDescent="0.3">
      <c r="A828" s="108">
        <v>697</v>
      </c>
      <c r="B828" s="95" t="s">
        <v>206</v>
      </c>
      <c r="C828" s="72">
        <v>1</v>
      </c>
      <c r="D828" s="72" t="s">
        <v>344</v>
      </c>
      <c r="E828" s="109">
        <v>433508</v>
      </c>
      <c r="F828" s="110">
        <v>429172.92</v>
      </c>
      <c r="G828" s="110">
        <f>IF(F828="","",VLOOKUP(B828,PRESUPUESTO!$A$1:$O$626,12,FALSE))</f>
        <v>287000</v>
      </c>
    </row>
    <row r="829" spans="1:7" x14ac:dyDescent="0.3">
      <c r="A829" s="108">
        <v>698</v>
      </c>
      <c r="B829" s="95" t="s">
        <v>497</v>
      </c>
      <c r="C829" s="72">
        <v>1</v>
      </c>
      <c r="D829" s="72" t="s">
        <v>344</v>
      </c>
      <c r="E829" s="109">
        <v>121803</v>
      </c>
      <c r="F829" s="110">
        <v>120584.97</v>
      </c>
      <c r="G829" s="110" t="e">
        <f>IF(F829="","",VLOOKUP(B829,PRESUPUESTO!$A$1:$O$626,12,FALSE))</f>
        <v>#N/A</v>
      </c>
    </row>
    <row r="830" spans="1:7" x14ac:dyDescent="0.3">
      <c r="A830" s="108">
        <v>699</v>
      </c>
      <c r="B830" s="95" t="s">
        <v>561</v>
      </c>
      <c r="C830" s="72">
        <v>1</v>
      </c>
      <c r="D830" s="72" t="s">
        <v>344</v>
      </c>
      <c r="E830" s="109">
        <v>242779</v>
      </c>
      <c r="F830" s="110">
        <v>240351.21</v>
      </c>
      <c r="G830" s="110" t="e">
        <f>IF(F830="","",VLOOKUP(B830,PRESUPUESTO!$A$1:$O$626,12,FALSE))</f>
        <v>#N/A</v>
      </c>
    </row>
    <row r="831" spans="1:7" x14ac:dyDescent="0.3">
      <c r="A831" s="108"/>
      <c r="B831" s="76" t="s">
        <v>348</v>
      </c>
      <c r="C831" s="77"/>
      <c r="D831" s="77"/>
      <c r="E831" s="109"/>
      <c r="F831" s="110"/>
      <c r="G831" s="110" t="str">
        <f>IF(F831="","",VLOOKUP(B831,PRESUPUESTO!$A$1:$O$626,12,FALSE))</f>
        <v/>
      </c>
    </row>
    <row r="832" spans="1:7" x14ac:dyDescent="0.3">
      <c r="A832" s="108">
        <v>700</v>
      </c>
      <c r="B832" s="95" t="s">
        <v>203</v>
      </c>
      <c r="C832" s="72">
        <v>1</v>
      </c>
      <c r="D832" s="72" t="s">
        <v>344</v>
      </c>
      <c r="E832" s="109">
        <v>270220</v>
      </c>
      <c r="F832" s="110">
        <v>267517.8</v>
      </c>
      <c r="G832" s="110">
        <f>IF(F832="","",VLOOKUP(B832,PRESUPUESTO!$A$1:$O$626,12,FALSE))</f>
        <v>342000</v>
      </c>
    </row>
    <row r="833" spans="1:7" x14ac:dyDescent="0.3">
      <c r="A833" s="108">
        <v>701</v>
      </c>
      <c r="B833" s="95" t="s">
        <v>202</v>
      </c>
      <c r="C833" s="72">
        <v>1</v>
      </c>
      <c r="D833" s="72" t="s">
        <v>344</v>
      </c>
      <c r="E833" s="109">
        <v>651480</v>
      </c>
      <c r="F833" s="110">
        <v>644965.19999999995</v>
      </c>
      <c r="G833" s="110">
        <f>IF(F833="","",VLOOKUP(B833,PRESUPUESTO!$A$1:$O$626,12,FALSE))</f>
        <v>847500</v>
      </c>
    </row>
    <row r="834" spans="1:7" x14ac:dyDescent="0.3">
      <c r="A834" s="108">
        <v>702</v>
      </c>
      <c r="B834" s="95" t="s">
        <v>200</v>
      </c>
      <c r="C834" s="72">
        <v>1</v>
      </c>
      <c r="D834" s="72" t="s">
        <v>344</v>
      </c>
      <c r="E834" s="109">
        <v>373332</v>
      </c>
      <c r="F834" s="110">
        <v>369598.68</v>
      </c>
      <c r="G834" s="110">
        <f>IF(F834="","",VLOOKUP(B834,PRESUPUESTO!$A$1:$O$626,12,FALSE))</f>
        <v>482000</v>
      </c>
    </row>
    <row r="835" spans="1:7" x14ac:dyDescent="0.3">
      <c r="A835" s="108">
        <v>703</v>
      </c>
      <c r="B835" s="95" t="s">
        <v>498</v>
      </c>
      <c r="C835" s="72">
        <v>1</v>
      </c>
      <c r="D835" s="72" t="s">
        <v>344</v>
      </c>
      <c r="E835" s="109">
        <v>28182</v>
      </c>
      <c r="F835" s="110">
        <v>27900.18</v>
      </c>
      <c r="G835" s="110" t="e">
        <f>IF(F835="","",VLOOKUP(B835,PRESUPUESTO!$A$1:$O$626,12,FALSE))</f>
        <v>#N/A</v>
      </c>
    </row>
    <row r="836" spans="1:7" x14ac:dyDescent="0.3">
      <c r="A836" s="108">
        <v>704</v>
      </c>
      <c r="B836" s="95" t="s">
        <v>197</v>
      </c>
      <c r="C836" s="72">
        <v>1</v>
      </c>
      <c r="D836" s="72" t="s">
        <v>344</v>
      </c>
      <c r="E836" s="109">
        <v>174378</v>
      </c>
      <c r="F836" s="110">
        <v>172634.22</v>
      </c>
      <c r="G836" s="110">
        <f>IF(F836="","",VLOOKUP(B836,PRESUPUESTO!$A$1:$O$626,12,FALSE))</f>
        <v>244000</v>
      </c>
    </row>
    <row r="837" spans="1:7" x14ac:dyDescent="0.3">
      <c r="A837" s="108"/>
      <c r="B837" s="76" t="s">
        <v>351</v>
      </c>
      <c r="C837" s="77"/>
      <c r="D837" s="77"/>
      <c r="E837" s="109"/>
      <c r="F837" s="110"/>
      <c r="G837" s="110" t="str">
        <f>IF(F837="","",VLOOKUP(B837,PRESUPUESTO!$A$1:$O$626,12,FALSE))</f>
        <v/>
      </c>
    </row>
    <row r="838" spans="1:7" x14ac:dyDescent="0.3">
      <c r="A838" s="108">
        <v>705</v>
      </c>
      <c r="B838" s="95" t="s">
        <v>193</v>
      </c>
      <c r="C838" s="72">
        <v>1</v>
      </c>
      <c r="D838" s="72" t="s">
        <v>344</v>
      </c>
      <c r="E838" s="109">
        <v>534434</v>
      </c>
      <c r="F838" s="110">
        <v>529089.66</v>
      </c>
      <c r="G838" s="110">
        <f>IF(F838="","",VLOOKUP(B838,PRESUPUESTO!$A$1:$O$626,12,FALSE))</f>
        <v>730000</v>
      </c>
    </row>
    <row r="839" spans="1:7" x14ac:dyDescent="0.3">
      <c r="A839" s="108">
        <v>706</v>
      </c>
      <c r="B839" s="95" t="s">
        <v>192</v>
      </c>
      <c r="C839" s="72">
        <v>1</v>
      </c>
      <c r="D839" s="72" t="s">
        <v>344</v>
      </c>
      <c r="E839" s="109">
        <v>525391</v>
      </c>
      <c r="F839" s="110">
        <v>520137.09</v>
      </c>
      <c r="G839" s="110">
        <f>IF(F839="","",VLOOKUP(B839,PRESUPUESTO!$A$1:$O$626,12,FALSE))</f>
        <v>689000</v>
      </c>
    </row>
    <row r="840" spans="1:7" x14ac:dyDescent="0.3">
      <c r="A840" s="108">
        <v>707</v>
      </c>
      <c r="B840" s="95" t="s">
        <v>499</v>
      </c>
      <c r="C840" s="72">
        <v>1</v>
      </c>
      <c r="D840" s="72" t="s">
        <v>344</v>
      </c>
      <c r="E840" s="109">
        <v>698330</v>
      </c>
      <c r="F840" s="110">
        <v>691346.7</v>
      </c>
      <c r="G840" s="110" t="e">
        <f>IF(F840="","",VLOOKUP(B840,PRESUPUESTO!$A$1:$O$626,12,FALSE))</f>
        <v>#N/A</v>
      </c>
    </row>
    <row r="841" spans="1:7" x14ac:dyDescent="0.3">
      <c r="A841" s="108"/>
      <c r="B841" s="76" t="s">
        <v>353</v>
      </c>
      <c r="C841" s="77"/>
      <c r="D841" s="77"/>
      <c r="E841" s="109"/>
      <c r="F841" s="110"/>
      <c r="G841" s="110" t="str">
        <f>IF(F841="","",VLOOKUP(B841,PRESUPUESTO!$A$1:$O$626,12,FALSE))</f>
        <v/>
      </c>
    </row>
    <row r="842" spans="1:7" x14ac:dyDescent="0.3">
      <c r="A842" s="108">
        <v>708</v>
      </c>
      <c r="B842" s="95" t="s">
        <v>381</v>
      </c>
      <c r="C842" s="72">
        <v>1</v>
      </c>
      <c r="D842" s="72" t="s">
        <v>344</v>
      </c>
      <c r="E842" s="109">
        <v>311296</v>
      </c>
      <c r="F842" s="110">
        <v>308183.03999999998</v>
      </c>
      <c r="G842" s="110" t="e">
        <f>IF(F842="","",VLOOKUP(B842,PRESUPUESTO!$A$1:$O$626,12,FALSE))</f>
        <v>#N/A</v>
      </c>
    </row>
    <row r="843" spans="1:7" x14ac:dyDescent="0.3">
      <c r="A843" s="108">
        <v>709</v>
      </c>
      <c r="B843" s="95" t="s">
        <v>187</v>
      </c>
      <c r="C843" s="72">
        <v>1</v>
      </c>
      <c r="D843" s="72" t="s">
        <v>344</v>
      </c>
      <c r="E843" s="109">
        <v>643435</v>
      </c>
      <c r="F843" s="110">
        <v>637000.65</v>
      </c>
      <c r="G843" s="110">
        <f>IF(F843="","",VLOOKUP(B843,PRESUPUESTO!$A$1:$O$626,12,FALSE))</f>
        <v>881500</v>
      </c>
    </row>
    <row r="844" spans="1:7" x14ac:dyDescent="0.3">
      <c r="A844" s="108">
        <v>710</v>
      </c>
      <c r="B844" s="95" t="s">
        <v>500</v>
      </c>
      <c r="C844" s="72">
        <v>1</v>
      </c>
      <c r="D844" s="72" t="s">
        <v>344</v>
      </c>
      <c r="E844" s="109">
        <v>685834</v>
      </c>
      <c r="F844" s="110">
        <v>678975.66</v>
      </c>
      <c r="G844" s="110" t="e">
        <f>IF(F844="","",VLOOKUP(B844,PRESUPUESTO!$A$1:$O$626,12,FALSE))</f>
        <v>#N/A</v>
      </c>
    </row>
    <row r="845" spans="1:7" x14ac:dyDescent="0.3">
      <c r="A845" s="108">
        <v>711</v>
      </c>
      <c r="B845" s="95" t="s">
        <v>501</v>
      </c>
      <c r="C845" s="72">
        <v>1</v>
      </c>
      <c r="D845" s="72" t="s">
        <v>344</v>
      </c>
      <c r="E845" s="109">
        <v>2016428</v>
      </c>
      <c r="F845" s="110">
        <v>1996263.72</v>
      </c>
      <c r="G845" s="110" t="e">
        <f>IF(F845="","",VLOOKUP(B845,PRESUPUESTO!$A$1:$O$626,12,FALSE))</f>
        <v>#N/A</v>
      </c>
    </row>
    <row r="846" spans="1:7" x14ac:dyDescent="0.3">
      <c r="A846" s="108">
        <v>712</v>
      </c>
      <c r="B846" s="95" t="s">
        <v>356</v>
      </c>
      <c r="C846" s="72">
        <v>1</v>
      </c>
      <c r="D846" s="72" t="s">
        <v>344</v>
      </c>
      <c r="E846" s="109">
        <v>32062</v>
      </c>
      <c r="F846" s="110">
        <v>31741.38</v>
      </c>
      <c r="G846" s="110" t="e">
        <f>IF(F846="","",VLOOKUP(B846,PRESUPUESTO!$A$1:$O$626,12,FALSE))</f>
        <v>#N/A</v>
      </c>
    </row>
    <row r="847" spans="1:7" x14ac:dyDescent="0.3">
      <c r="A847" s="108">
        <v>713</v>
      </c>
      <c r="B847" s="95" t="s">
        <v>502</v>
      </c>
      <c r="C847" s="72">
        <v>1</v>
      </c>
      <c r="D847" s="72" t="s">
        <v>344</v>
      </c>
      <c r="E847" s="109">
        <v>35493</v>
      </c>
      <c r="F847" s="110">
        <v>35138.07</v>
      </c>
      <c r="G847" s="110" t="e">
        <f>IF(F847="","",VLOOKUP(B847,PRESUPUESTO!$A$1:$O$626,12,FALSE))</f>
        <v>#N/A</v>
      </c>
    </row>
    <row r="848" spans="1:7" x14ac:dyDescent="0.3">
      <c r="A848" s="108">
        <v>714</v>
      </c>
      <c r="B848" s="95" t="s">
        <v>303</v>
      </c>
      <c r="C848" s="72">
        <v>1</v>
      </c>
      <c r="D848" s="72" t="s">
        <v>344</v>
      </c>
      <c r="E848" s="109">
        <v>281828</v>
      </c>
      <c r="F848" s="110">
        <v>279009.71999999997</v>
      </c>
      <c r="G848" s="110">
        <f>IF(F848="","",VLOOKUP(B848,PRESUPUESTO!$A$1:$O$626,12,FALSE))</f>
        <v>398500</v>
      </c>
    </row>
    <row r="849" spans="1:7" x14ac:dyDescent="0.3">
      <c r="A849" s="108"/>
      <c r="B849" s="76" t="s">
        <v>181</v>
      </c>
      <c r="C849" s="77"/>
      <c r="D849" s="77"/>
      <c r="E849" s="109"/>
      <c r="F849" s="110"/>
      <c r="G849" s="110" t="str">
        <f>IF(F849="","",VLOOKUP(B849,PRESUPUESTO!$A$1:$O$626,12,FALSE))</f>
        <v/>
      </c>
    </row>
    <row r="850" spans="1:7" x14ac:dyDescent="0.3">
      <c r="A850" s="108">
        <v>715</v>
      </c>
      <c r="B850" s="95" t="s">
        <v>503</v>
      </c>
      <c r="C850" s="72">
        <v>1</v>
      </c>
      <c r="D850" s="72" t="s">
        <v>344</v>
      </c>
      <c r="E850" s="109">
        <v>3973267</v>
      </c>
      <c r="F850" s="110">
        <v>3933534.33</v>
      </c>
      <c r="G850" s="110" t="e">
        <f>IF(F850="","",VLOOKUP(B850,PRESUPUESTO!$A$1:$O$626,12,FALSE))</f>
        <v>#N/A</v>
      </c>
    </row>
    <row r="851" spans="1:7" x14ac:dyDescent="0.3">
      <c r="A851" s="108">
        <v>716</v>
      </c>
      <c r="B851" s="95" t="s">
        <v>299</v>
      </c>
      <c r="C851" s="72">
        <v>1</v>
      </c>
      <c r="D851" s="72" t="s">
        <v>344</v>
      </c>
      <c r="E851" s="109">
        <v>288118</v>
      </c>
      <c r="F851" s="110">
        <v>285236.82</v>
      </c>
      <c r="G851" s="110">
        <f>IF(F851="","",VLOOKUP(B851,PRESUPUESTO!$A$1:$O$626,12,FALSE))</f>
        <v>369000</v>
      </c>
    </row>
    <row r="852" spans="1:7" x14ac:dyDescent="0.3">
      <c r="A852" s="108">
        <v>717</v>
      </c>
      <c r="B852" s="95" t="s">
        <v>179</v>
      </c>
      <c r="C852" s="72">
        <v>1</v>
      </c>
      <c r="D852" s="72" t="s">
        <v>344</v>
      </c>
      <c r="E852" s="109">
        <v>257764</v>
      </c>
      <c r="F852" s="110">
        <v>255186.36</v>
      </c>
      <c r="G852" s="110">
        <f>IF(F852="","",VLOOKUP(B852,PRESUPUESTO!$A$1:$O$626,12,FALSE))</f>
        <v>238000</v>
      </c>
    </row>
    <row r="853" spans="1:7" x14ac:dyDescent="0.3">
      <c r="A853" s="108">
        <v>718</v>
      </c>
      <c r="B853" s="95" t="s">
        <v>178</v>
      </c>
      <c r="C853" s="72">
        <v>1</v>
      </c>
      <c r="D853" s="72" t="s">
        <v>344</v>
      </c>
      <c r="E853" s="109">
        <v>315114</v>
      </c>
      <c r="F853" s="110">
        <v>311962.86</v>
      </c>
      <c r="G853" s="110">
        <f>IF(F853="","",VLOOKUP(B853,PRESUPUESTO!$A$1:$O$626,12,FALSE))</f>
        <v>371000</v>
      </c>
    </row>
    <row r="854" spans="1:7" x14ac:dyDescent="0.3">
      <c r="A854" s="108">
        <v>719</v>
      </c>
      <c r="B854" s="95" t="s">
        <v>177</v>
      </c>
      <c r="C854" s="72">
        <v>1</v>
      </c>
      <c r="D854" s="72" t="s">
        <v>344</v>
      </c>
      <c r="E854" s="109">
        <v>286271</v>
      </c>
      <c r="F854" s="110">
        <v>283408.28999999998</v>
      </c>
      <c r="G854" s="110">
        <f>IF(F854="","",VLOOKUP(B854,PRESUPUESTO!$A$1:$O$626,12,FALSE))</f>
        <v>439000</v>
      </c>
    </row>
    <row r="855" spans="1:7" x14ac:dyDescent="0.3">
      <c r="A855" s="108">
        <v>720</v>
      </c>
      <c r="B855" s="95" t="s">
        <v>504</v>
      </c>
      <c r="C855" s="72">
        <v>1</v>
      </c>
      <c r="D855" s="72" t="s">
        <v>344</v>
      </c>
      <c r="E855" s="109">
        <v>241169</v>
      </c>
      <c r="F855" s="110">
        <v>238757.31</v>
      </c>
      <c r="G855" s="110" t="e">
        <f>IF(F855="","",VLOOKUP(B855,PRESUPUESTO!$A$1:$O$626,12,FALSE))</f>
        <v>#N/A</v>
      </c>
    </row>
    <row r="856" spans="1:7" x14ac:dyDescent="0.3">
      <c r="A856" s="108">
        <v>721</v>
      </c>
      <c r="B856" s="95" t="s">
        <v>357</v>
      </c>
      <c r="C856" s="72">
        <v>1</v>
      </c>
      <c r="D856" s="72" t="s">
        <v>344</v>
      </c>
      <c r="E856" s="109">
        <v>445043</v>
      </c>
      <c r="F856" s="110">
        <v>440592.57</v>
      </c>
      <c r="G856" s="110" t="e">
        <f>IF(F856="","",VLOOKUP(B856,PRESUPUESTO!$A$1:$O$626,12,FALSE))</f>
        <v>#N/A</v>
      </c>
    </row>
    <row r="857" spans="1:7" x14ac:dyDescent="0.3">
      <c r="A857" s="108">
        <v>722</v>
      </c>
      <c r="B857" s="95" t="s">
        <v>167</v>
      </c>
      <c r="C857" s="72">
        <v>1</v>
      </c>
      <c r="D857" s="72" t="s">
        <v>344</v>
      </c>
      <c r="E857" s="109">
        <v>429530</v>
      </c>
      <c r="F857" s="110">
        <v>425234.7</v>
      </c>
      <c r="G857" s="110">
        <f>IF(F857="","",VLOOKUP(B857,PRESUPUESTO!$A$1:$O$626,12,FALSE))</f>
        <v>491500</v>
      </c>
    </row>
    <row r="858" spans="1:7" x14ac:dyDescent="0.3">
      <c r="A858" s="108">
        <v>723</v>
      </c>
      <c r="B858" s="95" t="s">
        <v>505</v>
      </c>
      <c r="C858" s="72">
        <v>1</v>
      </c>
      <c r="D858" s="72" t="s">
        <v>344</v>
      </c>
      <c r="E858" s="109">
        <v>173832</v>
      </c>
      <c r="F858" s="110">
        <v>172093.68</v>
      </c>
      <c r="G858" s="110" t="e">
        <f>IF(F858="","",VLOOKUP(B858,PRESUPUESTO!$A$1:$O$626,12,FALSE))</f>
        <v>#N/A</v>
      </c>
    </row>
    <row r="859" spans="1:7" x14ac:dyDescent="0.3">
      <c r="A859" s="108">
        <v>724</v>
      </c>
      <c r="B859" s="95" t="s">
        <v>493</v>
      </c>
      <c r="C859" s="72">
        <v>1</v>
      </c>
      <c r="D859" s="72" t="s">
        <v>344</v>
      </c>
      <c r="E859" s="109">
        <v>173390</v>
      </c>
      <c r="F859" s="110">
        <v>171656.1</v>
      </c>
      <c r="G859" s="110" t="e">
        <f>IF(F859="","",VLOOKUP(B859,PRESUPUESTO!$A$1:$O$626,12,FALSE))</f>
        <v>#N/A</v>
      </c>
    </row>
    <row r="860" spans="1:7" x14ac:dyDescent="0.3">
      <c r="A860" s="108"/>
      <c r="B860" s="76" t="s">
        <v>394</v>
      </c>
      <c r="C860" s="77"/>
      <c r="D860" s="77"/>
      <c r="E860" s="109"/>
      <c r="F860" s="110"/>
      <c r="G860" s="110" t="str">
        <f>IF(F860="","",VLOOKUP(B860,PRESUPUESTO!$A$1:$O$626,12,FALSE))</f>
        <v/>
      </c>
    </row>
    <row r="861" spans="1:7" x14ac:dyDescent="0.3">
      <c r="A861" s="108">
        <v>725</v>
      </c>
      <c r="B861" s="95" t="s">
        <v>506</v>
      </c>
      <c r="C861" s="72">
        <v>1</v>
      </c>
      <c r="D861" s="72" t="s">
        <v>344</v>
      </c>
      <c r="E861" s="109">
        <v>491280</v>
      </c>
      <c r="F861" s="110">
        <v>486367.2</v>
      </c>
      <c r="G861" s="110" t="e">
        <f>IF(F861="","",VLOOKUP(B861,PRESUPUESTO!$A$1:$O$626,12,FALSE))</f>
        <v>#N/A</v>
      </c>
    </row>
    <row r="862" spans="1:7" x14ac:dyDescent="0.3">
      <c r="A862" s="108"/>
      <c r="B862" s="76" t="s">
        <v>164</v>
      </c>
      <c r="C862" s="77"/>
      <c r="D862" s="77"/>
      <c r="E862" s="109"/>
      <c r="F862" s="110"/>
      <c r="G862" s="110" t="str">
        <f>IF(F862="","",VLOOKUP(B862,PRESUPUESTO!$A$1:$O$626,12,FALSE))</f>
        <v/>
      </c>
    </row>
    <row r="863" spans="1:7" x14ac:dyDescent="0.3">
      <c r="A863" s="108">
        <v>726</v>
      </c>
      <c r="B863" s="95" t="s">
        <v>363</v>
      </c>
      <c r="C863" s="72">
        <v>1</v>
      </c>
      <c r="D863" s="72" t="s">
        <v>366</v>
      </c>
      <c r="E863" s="109">
        <v>392919</v>
      </c>
      <c r="F863" s="110">
        <v>388989.81</v>
      </c>
      <c r="G863" s="110" t="e">
        <f>IF(F863="","",VLOOKUP(B863,PRESUPUESTO!$A$1:$O$626,12,FALSE))</f>
        <v>#N/A</v>
      </c>
    </row>
    <row r="864" spans="1:7" x14ac:dyDescent="0.3">
      <c r="A864" s="108">
        <v>727</v>
      </c>
      <c r="B864" s="95" t="s">
        <v>364</v>
      </c>
      <c r="C864" s="72">
        <v>1</v>
      </c>
      <c r="D864" s="72" t="s">
        <v>366</v>
      </c>
      <c r="E864" s="109">
        <v>396948</v>
      </c>
      <c r="F864" s="110">
        <v>392978.52</v>
      </c>
      <c r="G864" s="110" t="e">
        <f>IF(F864="","",VLOOKUP(B864,PRESUPUESTO!$A$1:$O$626,12,FALSE))</f>
        <v>#N/A</v>
      </c>
    </row>
    <row r="865" spans="1:7" x14ac:dyDescent="0.3">
      <c r="A865" s="108">
        <v>728</v>
      </c>
      <c r="B865" s="95" t="s">
        <v>362</v>
      </c>
      <c r="C865" s="72">
        <v>1</v>
      </c>
      <c r="D865" s="72" t="s">
        <v>344</v>
      </c>
      <c r="E865" s="109">
        <v>821307</v>
      </c>
      <c r="F865" s="110">
        <v>813093.93</v>
      </c>
      <c r="G865" s="110" t="e">
        <f>IF(F865="","",VLOOKUP(B865,PRESUPUESTO!$A$1:$O$626,12,FALSE))</f>
        <v>#N/A</v>
      </c>
    </row>
    <row r="866" spans="1:7" x14ac:dyDescent="0.3">
      <c r="A866" s="108">
        <v>729</v>
      </c>
      <c r="B866" s="95" t="s">
        <v>163</v>
      </c>
      <c r="C866" s="72">
        <v>1</v>
      </c>
      <c r="D866" s="72" t="s">
        <v>344</v>
      </c>
      <c r="E866" s="109">
        <v>222284</v>
      </c>
      <c r="F866" s="110">
        <v>220061.16</v>
      </c>
      <c r="G866" s="110">
        <f>IF(F866="","",VLOOKUP(B866,PRESUPUESTO!$A$1:$O$626,12,FALSE))</f>
        <v>71000</v>
      </c>
    </row>
    <row r="867" spans="1:7" x14ac:dyDescent="0.3">
      <c r="A867" s="108">
        <v>730</v>
      </c>
      <c r="B867" s="95" t="s">
        <v>160</v>
      </c>
      <c r="C867" s="72">
        <v>1</v>
      </c>
      <c r="D867" s="72" t="s">
        <v>344</v>
      </c>
      <c r="E867" s="109">
        <v>191549</v>
      </c>
      <c r="F867" s="110">
        <v>189633.51</v>
      </c>
      <c r="G867" s="110">
        <f>IF(F867="","",VLOOKUP(B867,PRESUPUESTO!$A$1:$O$626,12,FALSE))</f>
        <v>110500</v>
      </c>
    </row>
    <row r="868" spans="1:7" x14ac:dyDescent="0.3">
      <c r="A868" s="108"/>
      <c r="B868" s="76" t="s">
        <v>151</v>
      </c>
      <c r="C868" s="77"/>
      <c r="D868" s="77"/>
      <c r="E868" s="109"/>
      <c r="F868" s="110"/>
      <c r="G868" s="110" t="str">
        <f>IF(F868="","",VLOOKUP(B868,PRESUPUESTO!$A$1:$O$626,12,FALSE))</f>
        <v/>
      </c>
    </row>
    <row r="869" spans="1:7" x14ac:dyDescent="0.3">
      <c r="A869" s="108">
        <v>731</v>
      </c>
      <c r="B869" s="95" t="s">
        <v>91</v>
      </c>
      <c r="C869" s="72">
        <v>1</v>
      </c>
      <c r="D869" s="72" t="s">
        <v>344</v>
      </c>
      <c r="E869" s="109">
        <v>2086700</v>
      </c>
      <c r="F869" s="110">
        <v>2065833</v>
      </c>
      <c r="G869" s="110">
        <f>IF(F869="","",VLOOKUP(B869,PRESUPUESTO!$A$1:$O$626,12,FALSE))</f>
        <v>598000</v>
      </c>
    </row>
    <row r="870" spans="1:7" x14ac:dyDescent="0.3">
      <c r="A870" s="108">
        <v>732</v>
      </c>
      <c r="B870" s="95" t="s">
        <v>594</v>
      </c>
      <c r="C870" s="72">
        <v>1</v>
      </c>
      <c r="D870" s="72" t="s">
        <v>344</v>
      </c>
      <c r="E870" s="109">
        <v>542395</v>
      </c>
      <c r="F870" s="110">
        <v>536971.05000000005</v>
      </c>
      <c r="G870" s="110" t="e">
        <f>IF(F870="","",VLOOKUP(B870,PRESUPUESTO!$A$1:$O$626,12,FALSE))</f>
        <v>#N/A</v>
      </c>
    </row>
    <row r="871" spans="1:7" x14ac:dyDescent="0.3">
      <c r="A871" s="108">
        <v>733</v>
      </c>
      <c r="B871" s="95" t="s">
        <v>508</v>
      </c>
      <c r="C871" s="72">
        <v>1</v>
      </c>
      <c r="D871" s="72" t="s">
        <v>344</v>
      </c>
      <c r="E871" s="109">
        <v>157743</v>
      </c>
      <c r="F871" s="110">
        <v>156165.57</v>
      </c>
      <c r="G871" s="110" t="e">
        <f>IF(F871="","",VLOOKUP(B871,PRESUPUESTO!$A$1:$O$626,12,FALSE))</f>
        <v>#N/A</v>
      </c>
    </row>
    <row r="872" spans="1:7" x14ac:dyDescent="0.3">
      <c r="A872" s="108">
        <v>734</v>
      </c>
      <c r="B872" s="95" t="s">
        <v>509</v>
      </c>
      <c r="C872" s="72">
        <v>1</v>
      </c>
      <c r="D872" s="72" t="s">
        <v>366</v>
      </c>
      <c r="E872" s="109">
        <v>628188</v>
      </c>
      <c r="F872" s="110">
        <v>621906.12</v>
      </c>
      <c r="G872" s="110" t="e">
        <f>IF(F872="","",VLOOKUP(B872,PRESUPUESTO!$A$1:$O$626,12,FALSE))</f>
        <v>#N/A</v>
      </c>
    </row>
    <row r="873" spans="1:7" x14ac:dyDescent="0.3">
      <c r="A873" s="108">
        <v>735</v>
      </c>
      <c r="B873" s="95" t="s">
        <v>510</v>
      </c>
      <c r="C873" s="72">
        <v>1</v>
      </c>
      <c r="D873" s="72" t="s">
        <v>366</v>
      </c>
      <c r="E873" s="109">
        <v>666099</v>
      </c>
      <c r="F873" s="110">
        <v>659438.01</v>
      </c>
      <c r="G873" s="110" t="e">
        <f>IF(F873="","",VLOOKUP(B873,PRESUPUESTO!$A$1:$O$626,12,FALSE))</f>
        <v>#N/A</v>
      </c>
    </row>
    <row r="874" spans="1:7" x14ac:dyDescent="0.3">
      <c r="A874" s="108">
        <v>736</v>
      </c>
      <c r="B874" s="95" t="s">
        <v>298</v>
      </c>
      <c r="C874" s="72">
        <v>1</v>
      </c>
      <c r="D874" s="72" t="s">
        <v>366</v>
      </c>
      <c r="E874" s="109">
        <v>672061</v>
      </c>
      <c r="F874" s="110">
        <v>665340.39</v>
      </c>
      <c r="G874" s="110">
        <f>IF(F874="","",VLOOKUP(B874,PRESUPUESTO!$A$1:$O$626,12,FALSE))</f>
        <v>718000</v>
      </c>
    </row>
    <row r="875" spans="1:7" x14ac:dyDescent="0.3">
      <c r="A875" s="108">
        <v>737</v>
      </c>
      <c r="B875" s="95" t="s">
        <v>511</v>
      </c>
      <c r="C875" s="72">
        <v>1</v>
      </c>
      <c r="D875" s="72" t="s">
        <v>344</v>
      </c>
      <c r="E875" s="109">
        <v>348429</v>
      </c>
      <c r="F875" s="110">
        <v>344944.71</v>
      </c>
      <c r="G875" s="110" t="e">
        <f>IF(F875="","",VLOOKUP(B875,PRESUPUESTO!$A$1:$O$626,12,FALSE))</f>
        <v>#N/A</v>
      </c>
    </row>
    <row r="876" spans="1:7" x14ac:dyDescent="0.3">
      <c r="A876" s="108">
        <v>738</v>
      </c>
      <c r="B876" s="95" t="s">
        <v>421</v>
      </c>
      <c r="C876" s="72">
        <v>1</v>
      </c>
      <c r="D876" s="72" t="s">
        <v>344</v>
      </c>
      <c r="E876" s="109">
        <v>528244</v>
      </c>
      <c r="F876" s="110">
        <v>522961.56</v>
      </c>
      <c r="G876" s="110" t="e">
        <f>IF(F876="","",VLOOKUP(B876,PRESUPUESTO!$A$1:$O$626,12,FALSE))</f>
        <v>#N/A</v>
      </c>
    </row>
    <row r="877" spans="1:7" x14ac:dyDescent="0.3">
      <c r="A877" s="108">
        <v>739</v>
      </c>
      <c r="B877" s="95" t="s">
        <v>512</v>
      </c>
      <c r="C877" s="72">
        <v>1</v>
      </c>
      <c r="D877" s="72" t="s">
        <v>344</v>
      </c>
      <c r="E877" s="109">
        <v>1497177</v>
      </c>
      <c r="F877" s="110">
        <v>1482205.23</v>
      </c>
      <c r="G877" s="110" t="e">
        <f>IF(F877="","",VLOOKUP(B877,PRESUPUESTO!$A$1:$O$626,12,FALSE))</f>
        <v>#N/A</v>
      </c>
    </row>
    <row r="878" spans="1:7" x14ac:dyDescent="0.3">
      <c r="A878" s="108">
        <v>740</v>
      </c>
      <c r="B878" s="95" t="s">
        <v>513</v>
      </c>
      <c r="C878" s="72">
        <v>1</v>
      </c>
      <c r="D878" s="72" t="s">
        <v>344</v>
      </c>
      <c r="E878" s="109">
        <v>1489650</v>
      </c>
      <c r="F878" s="110">
        <v>1474753.5</v>
      </c>
      <c r="G878" s="110" t="e">
        <f>IF(F878="","",VLOOKUP(B878,PRESUPUESTO!$A$1:$O$626,12,FALSE))</f>
        <v>#N/A</v>
      </c>
    </row>
    <row r="879" spans="1:7" x14ac:dyDescent="0.3">
      <c r="A879" s="108">
        <v>741</v>
      </c>
      <c r="B879" s="95" t="s">
        <v>140</v>
      </c>
      <c r="C879" s="72">
        <v>1</v>
      </c>
      <c r="D879" s="72" t="s">
        <v>344</v>
      </c>
      <c r="E879" s="109">
        <v>171115</v>
      </c>
      <c r="F879" s="110">
        <v>169403.85</v>
      </c>
      <c r="G879" s="110">
        <f>IF(F879="","",VLOOKUP(B879,PRESUPUESTO!$A$1:$O$626,12,FALSE))</f>
        <v>216000</v>
      </c>
    </row>
    <row r="880" spans="1:7" x14ac:dyDescent="0.3">
      <c r="A880" s="108">
        <v>742</v>
      </c>
      <c r="B880" s="95" t="s">
        <v>139</v>
      </c>
      <c r="C880" s="72">
        <v>1</v>
      </c>
      <c r="D880" s="72" t="s">
        <v>344</v>
      </c>
      <c r="E880" s="109">
        <v>173519</v>
      </c>
      <c r="F880" s="110">
        <v>171783.81</v>
      </c>
      <c r="G880" s="110">
        <f>IF(F880="","",VLOOKUP(B880,PRESUPUESTO!$A$1:$O$626,12,FALSE))</f>
        <v>266000</v>
      </c>
    </row>
    <row r="881" spans="1:7" x14ac:dyDescent="0.3">
      <c r="A881" s="108">
        <v>743</v>
      </c>
      <c r="B881" s="95" t="s">
        <v>138</v>
      </c>
      <c r="C881" s="72">
        <v>1</v>
      </c>
      <c r="D881" s="72" t="s">
        <v>344</v>
      </c>
      <c r="E881" s="109">
        <v>314800</v>
      </c>
      <c r="F881" s="110">
        <v>311652</v>
      </c>
      <c r="G881" s="110">
        <f>IF(F881="","",VLOOKUP(B881,PRESUPUESTO!$A$1:$O$626,12,FALSE))</f>
        <v>428000</v>
      </c>
    </row>
    <row r="882" spans="1:7" x14ac:dyDescent="0.3">
      <c r="A882" s="108">
        <v>744</v>
      </c>
      <c r="B882" s="95" t="s">
        <v>514</v>
      </c>
      <c r="C882" s="72">
        <v>1</v>
      </c>
      <c r="D882" s="72" t="s">
        <v>344</v>
      </c>
      <c r="E882" s="109">
        <v>278852</v>
      </c>
      <c r="F882" s="110">
        <v>276063.48</v>
      </c>
      <c r="G882" s="110" t="e">
        <f>IF(F882="","",VLOOKUP(B882,PRESUPUESTO!$A$1:$O$626,12,FALSE))</f>
        <v>#N/A</v>
      </c>
    </row>
    <row r="883" spans="1:7" x14ac:dyDescent="0.3">
      <c r="A883" s="108"/>
      <c r="B883" s="76" t="s">
        <v>136</v>
      </c>
      <c r="C883" s="77"/>
      <c r="D883" s="77"/>
      <c r="E883" s="109"/>
      <c r="F883" s="110"/>
      <c r="G883" s="110" t="str">
        <f>IF(F883="","",VLOOKUP(B883,PRESUPUESTO!$A$1:$O$626,12,FALSE))</f>
        <v/>
      </c>
    </row>
    <row r="884" spans="1:7" x14ac:dyDescent="0.3">
      <c r="A884" s="108">
        <v>745</v>
      </c>
      <c r="B884" s="95" t="s">
        <v>426</v>
      </c>
      <c r="C884" s="72">
        <v>1</v>
      </c>
      <c r="D884" s="72" t="s">
        <v>344</v>
      </c>
      <c r="E884" s="109">
        <v>8969</v>
      </c>
      <c r="F884" s="110">
        <v>8879.31</v>
      </c>
      <c r="G884" s="110" t="e">
        <f>IF(F884="","",VLOOKUP(B884,PRESUPUESTO!$A$1:$O$626,12,FALSE))</f>
        <v>#N/A</v>
      </c>
    </row>
    <row r="885" spans="1:7" x14ac:dyDescent="0.3">
      <c r="A885" s="108">
        <v>746</v>
      </c>
      <c r="B885" s="95" t="s">
        <v>515</v>
      </c>
      <c r="C885" s="72">
        <v>1</v>
      </c>
      <c r="D885" s="72" t="s">
        <v>344</v>
      </c>
      <c r="E885" s="109">
        <v>83638</v>
      </c>
      <c r="F885" s="110">
        <v>82801.62</v>
      </c>
      <c r="G885" s="110" t="e">
        <f>IF(F885="","",VLOOKUP(B885,PRESUPUESTO!$A$1:$O$626,12,FALSE))</f>
        <v>#N/A</v>
      </c>
    </row>
    <row r="886" spans="1:7" x14ac:dyDescent="0.3">
      <c r="A886" s="108">
        <v>747</v>
      </c>
      <c r="B886" s="95" t="s">
        <v>132</v>
      </c>
      <c r="C886" s="72">
        <v>1</v>
      </c>
      <c r="D886" s="72" t="s">
        <v>344</v>
      </c>
      <c r="E886" s="109">
        <v>116923</v>
      </c>
      <c r="F886" s="110">
        <v>115753.77</v>
      </c>
      <c r="G886" s="110">
        <f>IF(F886="","",VLOOKUP(B886,PRESUPUESTO!$A$1:$O$626,12,FALSE))</f>
        <v>167500</v>
      </c>
    </row>
    <row r="887" spans="1:7" x14ac:dyDescent="0.3">
      <c r="A887" s="108">
        <v>748</v>
      </c>
      <c r="B887" s="95" t="s">
        <v>131</v>
      </c>
      <c r="C887" s="72">
        <v>1</v>
      </c>
      <c r="D887" s="72" t="s">
        <v>344</v>
      </c>
      <c r="E887" s="109">
        <v>100021</v>
      </c>
      <c r="F887" s="110">
        <v>99020.79</v>
      </c>
      <c r="G887" s="110">
        <f>IF(F887="","",VLOOKUP(B887,PRESUPUESTO!$A$1:$O$626,12,FALSE))</f>
        <v>131000</v>
      </c>
    </row>
    <row r="888" spans="1:7" x14ac:dyDescent="0.3">
      <c r="A888" s="108">
        <v>749</v>
      </c>
      <c r="B888" s="95" t="s">
        <v>428</v>
      </c>
      <c r="C888" s="72">
        <v>1</v>
      </c>
      <c r="D888" s="72" t="s">
        <v>344</v>
      </c>
      <c r="E888" s="109">
        <v>84739</v>
      </c>
      <c r="F888" s="110">
        <v>83891.61</v>
      </c>
      <c r="G888" s="110" t="e">
        <f>IF(F888="","",VLOOKUP(B888,PRESUPUESTO!$A$1:$O$626,12,FALSE))</f>
        <v>#N/A</v>
      </c>
    </row>
    <row r="889" spans="1:7" x14ac:dyDescent="0.3">
      <c r="A889" s="108">
        <v>750</v>
      </c>
      <c r="B889" s="95" t="s">
        <v>130</v>
      </c>
      <c r="C889" s="72">
        <v>1</v>
      </c>
      <c r="D889" s="72" t="s">
        <v>344</v>
      </c>
      <c r="E889" s="109">
        <v>11020</v>
      </c>
      <c r="F889" s="110">
        <v>10909.8</v>
      </c>
      <c r="G889" s="110">
        <f>IF(F889="","",VLOOKUP(B889,PRESUPUESTO!$A$1:$O$626,12,FALSE))</f>
        <v>16000</v>
      </c>
    </row>
    <row r="890" spans="1:7" x14ac:dyDescent="0.3">
      <c r="A890" s="108">
        <v>751</v>
      </c>
      <c r="B890" s="95" t="s">
        <v>516</v>
      </c>
      <c r="C890" s="72">
        <v>1</v>
      </c>
      <c r="D890" s="72" t="s">
        <v>366</v>
      </c>
      <c r="E890" s="109">
        <v>210466</v>
      </c>
      <c r="F890" s="110">
        <v>208361.34</v>
      </c>
      <c r="G890" s="110" t="e">
        <f>IF(F890="","",VLOOKUP(B890,PRESUPUESTO!$A$1:$O$626,12,FALSE))</f>
        <v>#N/A</v>
      </c>
    </row>
    <row r="891" spans="1:7" x14ac:dyDescent="0.3">
      <c r="A891" s="108">
        <v>752</v>
      </c>
      <c r="B891" s="95" t="s">
        <v>129</v>
      </c>
      <c r="C891" s="72">
        <v>1</v>
      </c>
      <c r="D891" s="72" t="s">
        <v>344</v>
      </c>
      <c r="E891" s="109">
        <v>8010</v>
      </c>
      <c r="F891" s="110">
        <v>7929.9</v>
      </c>
      <c r="G891" s="110">
        <f>IF(F891="","",VLOOKUP(B891,PRESUPUESTO!$A$1:$O$626,12,FALSE))</f>
        <v>11000</v>
      </c>
    </row>
    <row r="892" spans="1:7" x14ac:dyDescent="0.3">
      <c r="A892" s="108">
        <v>753</v>
      </c>
      <c r="B892" s="95" t="s">
        <v>128</v>
      </c>
      <c r="C892" s="72">
        <v>1</v>
      </c>
      <c r="D892" s="72" t="s">
        <v>344</v>
      </c>
      <c r="E892" s="109">
        <v>115187</v>
      </c>
      <c r="F892" s="110">
        <v>114035.13</v>
      </c>
      <c r="G892" s="110">
        <f>IF(F892="","",VLOOKUP(B892,PRESUPUESTO!$A$1:$O$626,12,FALSE))</f>
        <v>220000</v>
      </c>
    </row>
    <row r="893" spans="1:7" x14ac:dyDescent="0.3">
      <c r="A893" s="108">
        <v>754</v>
      </c>
      <c r="B893" s="95" t="s">
        <v>429</v>
      </c>
      <c r="C893" s="72">
        <v>1</v>
      </c>
      <c r="D893" s="72" t="s">
        <v>344</v>
      </c>
      <c r="E893" s="109">
        <v>82066</v>
      </c>
      <c r="F893" s="110">
        <v>81245.34</v>
      </c>
      <c r="G893" s="110" t="e">
        <f>IF(F893="","",VLOOKUP(B893,PRESUPUESTO!$A$1:$O$626,12,FALSE))</f>
        <v>#N/A</v>
      </c>
    </row>
    <row r="894" spans="1:7" x14ac:dyDescent="0.3">
      <c r="A894" s="108">
        <v>755</v>
      </c>
      <c r="B894" s="95" t="s">
        <v>127</v>
      </c>
      <c r="C894" s="72">
        <v>1</v>
      </c>
      <c r="D894" s="72" t="s">
        <v>344</v>
      </c>
      <c r="E894" s="109">
        <v>65272</v>
      </c>
      <c r="F894" s="110">
        <v>64619.28</v>
      </c>
      <c r="G894" s="110">
        <f>IF(F894="","",VLOOKUP(B894,PRESUPUESTO!$A$1:$O$626,12,FALSE))</f>
        <v>93500</v>
      </c>
    </row>
    <row r="895" spans="1:7" x14ac:dyDescent="0.3">
      <c r="A895" s="108">
        <v>756</v>
      </c>
      <c r="B895" s="95" t="s">
        <v>126</v>
      </c>
      <c r="C895" s="72">
        <v>1</v>
      </c>
      <c r="D895" s="72" t="s">
        <v>344</v>
      </c>
      <c r="E895" s="109">
        <v>84364</v>
      </c>
      <c r="F895" s="110">
        <v>83520.36</v>
      </c>
      <c r="G895" s="110">
        <f>IF(F895="","",VLOOKUP(B895,PRESUPUESTO!$A$1:$O$626,12,FALSE))</f>
        <v>102500</v>
      </c>
    </row>
    <row r="896" spans="1:7" x14ac:dyDescent="0.3">
      <c r="A896" s="108">
        <v>757</v>
      </c>
      <c r="B896" s="95" t="s">
        <v>387</v>
      </c>
      <c r="C896" s="72">
        <v>1</v>
      </c>
      <c r="D896" s="72" t="s">
        <v>344</v>
      </c>
      <c r="E896" s="109">
        <v>118204</v>
      </c>
      <c r="F896" s="110">
        <v>117021.96</v>
      </c>
      <c r="G896" s="110" t="e">
        <f>IF(F896="","",VLOOKUP(B896,PRESUPUESTO!$A$1:$O$626,12,FALSE))</f>
        <v>#N/A</v>
      </c>
    </row>
    <row r="897" spans="1:7" x14ac:dyDescent="0.3">
      <c r="A897" s="108">
        <v>758</v>
      </c>
      <c r="B897" s="95" t="s">
        <v>571</v>
      </c>
      <c r="C897" s="72">
        <v>1</v>
      </c>
      <c r="D897" s="72" t="s">
        <v>344</v>
      </c>
      <c r="E897" s="109">
        <v>136931</v>
      </c>
      <c r="F897" s="110">
        <v>135561.69</v>
      </c>
      <c r="G897" s="110" t="e">
        <f>IF(F897="","",VLOOKUP(B897,PRESUPUESTO!$A$1:$O$626,12,FALSE))</f>
        <v>#N/A</v>
      </c>
    </row>
    <row r="898" spans="1:7" x14ac:dyDescent="0.3">
      <c r="A898" s="108">
        <v>759</v>
      </c>
      <c r="B898" s="95" t="s">
        <v>572</v>
      </c>
      <c r="C898" s="72">
        <v>1</v>
      </c>
      <c r="D898" s="72" t="s">
        <v>344</v>
      </c>
      <c r="E898" s="109">
        <v>157783</v>
      </c>
      <c r="F898" s="110">
        <v>156205.17000000001</v>
      </c>
      <c r="G898" s="110" t="e">
        <f>IF(F898="","",VLOOKUP(B898,PRESUPUESTO!$A$1:$O$626,12,FALSE))</f>
        <v>#N/A</v>
      </c>
    </row>
    <row r="899" spans="1:7" x14ac:dyDescent="0.3">
      <c r="A899" s="108">
        <v>760</v>
      </c>
      <c r="B899" s="95" t="s">
        <v>123</v>
      </c>
      <c r="C899" s="72">
        <v>1</v>
      </c>
      <c r="D899" s="72" t="s">
        <v>344</v>
      </c>
      <c r="E899" s="109">
        <v>445902</v>
      </c>
      <c r="F899" s="110">
        <v>441442.98</v>
      </c>
      <c r="G899" s="110">
        <f>IF(F899="","",VLOOKUP(B899,PRESUPUESTO!$A$1:$O$626,12,FALSE))</f>
        <v>580000</v>
      </c>
    </row>
    <row r="900" spans="1:7" x14ac:dyDescent="0.3">
      <c r="A900" s="108"/>
      <c r="B900" s="76" t="s">
        <v>99</v>
      </c>
      <c r="C900" s="77"/>
      <c r="D900" s="77"/>
      <c r="E900" s="109"/>
      <c r="F900" s="110"/>
      <c r="G900" s="110" t="str">
        <f>IF(F900="","",VLOOKUP(B900,PRESUPUESTO!$A$1:$O$626,12,FALSE))</f>
        <v/>
      </c>
    </row>
    <row r="901" spans="1:7" x14ac:dyDescent="0.3">
      <c r="A901" s="108">
        <v>761</v>
      </c>
      <c r="B901" s="95" t="s">
        <v>579</v>
      </c>
      <c r="C901" s="72">
        <v>1</v>
      </c>
      <c r="D901" s="72" t="s">
        <v>344</v>
      </c>
      <c r="E901" s="109">
        <v>1336669</v>
      </c>
      <c r="F901" s="110">
        <v>1323302.31</v>
      </c>
      <c r="G901" s="110" t="e">
        <f>IF(F901="","",VLOOKUP(B901,PRESUPUESTO!$A$1:$O$626,12,FALSE))</f>
        <v>#N/A</v>
      </c>
    </row>
    <row r="902" spans="1:7" x14ac:dyDescent="0.3">
      <c r="A902" s="108">
        <v>762</v>
      </c>
      <c r="B902" s="95" t="s">
        <v>522</v>
      </c>
      <c r="C902" s="72">
        <v>1</v>
      </c>
      <c r="D902" s="72" t="s">
        <v>344</v>
      </c>
      <c r="E902" s="109">
        <v>1395144</v>
      </c>
      <c r="F902" s="110">
        <v>1381192.56</v>
      </c>
      <c r="G902" s="110" t="e">
        <f>IF(F902="","",VLOOKUP(B902,PRESUPUESTO!$A$1:$O$626,12,FALSE))</f>
        <v>#N/A</v>
      </c>
    </row>
    <row r="903" spans="1:7" x14ac:dyDescent="0.3">
      <c r="A903" s="108">
        <v>763</v>
      </c>
      <c r="B903" s="95" t="s">
        <v>595</v>
      </c>
      <c r="C903" s="72">
        <v>1</v>
      </c>
      <c r="D903" s="72" t="s">
        <v>344</v>
      </c>
      <c r="E903" s="109">
        <v>1612813</v>
      </c>
      <c r="F903" s="110">
        <v>1596684.87</v>
      </c>
      <c r="G903" s="110" t="e">
        <f>IF(F903="","",VLOOKUP(B903,PRESUPUESTO!$A$1:$O$626,12,FALSE))</f>
        <v>#N/A</v>
      </c>
    </row>
    <row r="904" spans="1:7" x14ac:dyDescent="0.3">
      <c r="A904" s="108">
        <v>764</v>
      </c>
      <c r="B904" s="95" t="s">
        <v>580</v>
      </c>
      <c r="C904" s="72">
        <v>1</v>
      </c>
      <c r="D904" s="72" t="s">
        <v>344</v>
      </c>
      <c r="E904" s="109">
        <v>27835</v>
      </c>
      <c r="F904" s="110">
        <v>27556.65</v>
      </c>
      <c r="G904" s="110" t="e">
        <f>IF(F904="","",VLOOKUP(B904,PRESUPUESTO!$A$1:$O$626,12,FALSE))</f>
        <v>#N/A</v>
      </c>
    </row>
    <row r="905" spans="1:7" x14ac:dyDescent="0.3">
      <c r="A905" s="108">
        <v>765</v>
      </c>
      <c r="B905" s="95" t="s">
        <v>523</v>
      </c>
      <c r="C905" s="72">
        <v>1</v>
      </c>
      <c r="D905" s="72" t="s">
        <v>344</v>
      </c>
      <c r="E905" s="109">
        <v>157479</v>
      </c>
      <c r="F905" s="110">
        <v>155904.21</v>
      </c>
      <c r="G905" s="110" t="e">
        <f>IF(F905="","",VLOOKUP(B905,PRESUPUESTO!$A$1:$O$626,12,FALSE))</f>
        <v>#N/A</v>
      </c>
    </row>
    <row r="906" spans="1:7" x14ac:dyDescent="0.3">
      <c r="A906" s="108">
        <v>766</v>
      </c>
      <c r="B906" s="95" t="s">
        <v>93</v>
      </c>
      <c r="C906" s="72">
        <v>1</v>
      </c>
      <c r="D906" s="72" t="s">
        <v>344</v>
      </c>
      <c r="E906" s="109">
        <v>169702</v>
      </c>
      <c r="F906" s="110">
        <v>168004.98</v>
      </c>
      <c r="G906" s="110">
        <f>IF(F906="","",VLOOKUP(B906,PRESUPUESTO!$A$1:$O$626,12,FALSE))</f>
        <v>235000</v>
      </c>
    </row>
    <row r="907" spans="1:7" x14ac:dyDescent="0.3">
      <c r="A907" s="108"/>
      <c r="B907" s="76" t="s">
        <v>581</v>
      </c>
      <c r="C907" s="77"/>
      <c r="D907" s="77"/>
      <c r="E907" s="109"/>
      <c r="F907" s="110"/>
      <c r="G907" s="110" t="str">
        <f>IF(F907="","",VLOOKUP(B907,PRESUPUESTO!$A$1:$O$626,12,FALSE))</f>
        <v/>
      </c>
    </row>
    <row r="908" spans="1:7" x14ac:dyDescent="0.3">
      <c r="A908" s="108">
        <v>767</v>
      </c>
      <c r="B908" s="95" t="s">
        <v>526</v>
      </c>
      <c r="C908" s="72">
        <v>1</v>
      </c>
      <c r="D908" s="72" t="s">
        <v>344</v>
      </c>
      <c r="E908" s="109">
        <v>170601</v>
      </c>
      <c r="F908" s="110">
        <v>168894.99</v>
      </c>
      <c r="G908" s="110" t="e">
        <f>IF(F908="","",VLOOKUP(B908,PRESUPUESTO!$A$1:$O$626,12,FALSE))</f>
        <v>#N/A</v>
      </c>
    </row>
    <row r="909" spans="1:7" x14ac:dyDescent="0.3">
      <c r="A909" s="108">
        <v>768</v>
      </c>
      <c r="B909" s="95" t="s">
        <v>456</v>
      </c>
      <c r="C909" s="72">
        <v>1</v>
      </c>
      <c r="D909" s="72" t="s">
        <v>344</v>
      </c>
      <c r="E909" s="109">
        <v>266354</v>
      </c>
      <c r="F909" s="110">
        <v>263690.46000000002</v>
      </c>
      <c r="G909" s="110" t="e">
        <f>IF(F909="","",VLOOKUP(B909,PRESUPUESTO!$A$1:$O$626,12,FALSE))</f>
        <v>#N/A</v>
      </c>
    </row>
    <row r="910" spans="1:7" x14ac:dyDescent="0.3">
      <c r="A910" s="108">
        <v>769</v>
      </c>
      <c r="B910" s="95" t="s">
        <v>527</v>
      </c>
      <c r="C910" s="72">
        <v>1</v>
      </c>
      <c r="D910" s="72" t="s">
        <v>344</v>
      </c>
      <c r="E910" s="109">
        <v>527313</v>
      </c>
      <c r="F910" s="110">
        <v>522039.87</v>
      </c>
      <c r="G910" s="110" t="e">
        <f>IF(F910="","",VLOOKUP(B910,PRESUPUESTO!$A$1:$O$626,12,FALSE))</f>
        <v>#N/A</v>
      </c>
    </row>
    <row r="911" spans="1:7" x14ac:dyDescent="0.3">
      <c r="A911" s="108">
        <v>770</v>
      </c>
      <c r="B911" s="95" t="s">
        <v>528</v>
      </c>
      <c r="C911" s="72">
        <v>1</v>
      </c>
      <c r="D911" s="72" t="s">
        <v>344</v>
      </c>
      <c r="E911" s="109">
        <v>354056</v>
      </c>
      <c r="F911" s="110">
        <v>350515.44</v>
      </c>
      <c r="G911" s="110" t="e">
        <f>IF(F911="","",VLOOKUP(B911,PRESUPUESTO!$A$1:$O$626,12,FALSE))</f>
        <v>#N/A</v>
      </c>
    </row>
    <row r="912" spans="1:7" x14ac:dyDescent="0.3">
      <c r="A912" s="108">
        <v>771</v>
      </c>
      <c r="B912" s="95" t="s">
        <v>529</v>
      </c>
      <c r="C912" s="72">
        <v>1</v>
      </c>
      <c r="D912" s="72" t="s">
        <v>344</v>
      </c>
      <c r="E912" s="109">
        <v>1162069</v>
      </c>
      <c r="F912" s="110">
        <v>1150448.31</v>
      </c>
      <c r="G912" s="110" t="e">
        <f>IF(F912="","",VLOOKUP(B912,PRESUPUESTO!$A$1:$O$626,12,FALSE))</f>
        <v>#N/A</v>
      </c>
    </row>
    <row r="913" spans="1:7" x14ac:dyDescent="0.3">
      <c r="A913" s="108">
        <v>772</v>
      </c>
      <c r="B913" s="95" t="s">
        <v>530</v>
      </c>
      <c r="C913" s="72">
        <v>1</v>
      </c>
      <c r="D913" s="72" t="s">
        <v>344</v>
      </c>
      <c r="E913" s="109">
        <v>370969</v>
      </c>
      <c r="F913" s="110">
        <v>367259.31</v>
      </c>
      <c r="G913" s="110" t="e">
        <f>IF(F913="","",VLOOKUP(B913,PRESUPUESTO!$A$1:$O$626,12,FALSE))</f>
        <v>#N/A</v>
      </c>
    </row>
    <row r="914" spans="1:7" x14ac:dyDescent="0.3">
      <c r="A914" s="108">
        <v>773</v>
      </c>
      <c r="B914" s="95" t="s">
        <v>459</v>
      </c>
      <c r="C914" s="72">
        <v>1</v>
      </c>
      <c r="D914" s="72" t="s">
        <v>344</v>
      </c>
      <c r="E914" s="109">
        <v>224186</v>
      </c>
      <c r="F914" s="110">
        <v>221944.14</v>
      </c>
      <c r="G914" s="110" t="e">
        <f>IF(F914="","",VLOOKUP(B914,PRESUPUESTO!$A$1:$O$626,12,FALSE))</f>
        <v>#N/A</v>
      </c>
    </row>
    <row r="915" spans="1:7" x14ac:dyDescent="0.3">
      <c r="A915" s="108">
        <v>774</v>
      </c>
      <c r="B915" s="95" t="s">
        <v>463</v>
      </c>
      <c r="C915" s="72">
        <v>1</v>
      </c>
      <c r="D915" s="72" t="s">
        <v>344</v>
      </c>
      <c r="E915" s="109">
        <v>1339708</v>
      </c>
      <c r="F915" s="110">
        <v>1326310.92</v>
      </c>
      <c r="G915" s="110" t="e">
        <f>IF(F915="","",VLOOKUP(B915,PRESUPUESTO!$A$1:$O$626,12,FALSE))</f>
        <v>#N/A</v>
      </c>
    </row>
    <row r="916" spans="1:7" x14ac:dyDescent="0.3">
      <c r="A916" s="108">
        <v>775</v>
      </c>
      <c r="B916" s="95" t="s">
        <v>583</v>
      </c>
      <c r="C916" s="72">
        <v>1</v>
      </c>
      <c r="D916" s="72" t="s">
        <v>344</v>
      </c>
      <c r="E916" s="109">
        <v>3362892</v>
      </c>
      <c r="F916" s="110">
        <v>3329263.08</v>
      </c>
      <c r="G916" s="110" t="e">
        <f>IF(F916="","",VLOOKUP(B916,PRESUPUESTO!$A$1:$O$626,12,FALSE))</f>
        <v>#N/A</v>
      </c>
    </row>
    <row r="917" spans="1:7" x14ac:dyDescent="0.3">
      <c r="A917" s="108">
        <v>776</v>
      </c>
      <c r="B917" s="95" t="s">
        <v>464</v>
      </c>
      <c r="C917" s="72">
        <v>1</v>
      </c>
      <c r="D917" s="72" t="s">
        <v>465</v>
      </c>
      <c r="E917" s="109">
        <v>27757</v>
      </c>
      <c r="F917" s="110">
        <v>27479.43</v>
      </c>
      <c r="G917" s="110" t="e">
        <f>IF(F917="","",VLOOKUP(B917,PRESUPUESTO!$A$1:$O$626,12,FALSE))</f>
        <v>#N/A</v>
      </c>
    </row>
    <row r="918" spans="1:7" x14ac:dyDescent="0.3">
      <c r="A918" s="108">
        <v>777</v>
      </c>
      <c r="B918" s="95" t="s">
        <v>596</v>
      </c>
      <c r="C918" s="72">
        <v>1</v>
      </c>
      <c r="D918" s="72" t="s">
        <v>344</v>
      </c>
      <c r="E918" s="109">
        <v>845251</v>
      </c>
      <c r="F918" s="110">
        <v>836798.49</v>
      </c>
      <c r="G918" s="110" t="e">
        <f>IF(F918="","",VLOOKUP(B918,PRESUPUESTO!$A$1:$O$626,12,FALSE))</f>
        <v>#N/A</v>
      </c>
    </row>
    <row r="919" spans="1:7" x14ac:dyDescent="0.3">
      <c r="A919" s="108">
        <v>778</v>
      </c>
      <c r="B919" s="95" t="s">
        <v>481</v>
      </c>
      <c r="C919" s="72">
        <v>1</v>
      </c>
      <c r="D919" s="72" t="s">
        <v>344</v>
      </c>
      <c r="E919" s="109">
        <v>2077989</v>
      </c>
      <c r="F919" s="110">
        <v>2057209.11</v>
      </c>
      <c r="G919" s="110" t="e">
        <f>IF(F919="","",VLOOKUP(B919,PRESUPUESTO!$A$1:$O$626,12,FALSE))</f>
        <v>#N/A</v>
      </c>
    </row>
    <row r="920" spans="1:7" x14ac:dyDescent="0.3">
      <c r="A920" s="108">
        <v>779</v>
      </c>
      <c r="B920" s="95" t="s">
        <v>597</v>
      </c>
      <c r="C920" s="72">
        <v>1</v>
      </c>
      <c r="D920" s="72" t="s">
        <v>344</v>
      </c>
      <c r="E920" s="109">
        <v>1594047</v>
      </c>
      <c r="F920" s="110">
        <v>1578106.53</v>
      </c>
      <c r="G920" s="110" t="e">
        <f>IF(F920="","",VLOOKUP(B920,PRESUPUESTO!$A$1:$O$626,12,FALSE))</f>
        <v>#N/A</v>
      </c>
    </row>
    <row r="921" spans="1:7" x14ac:dyDescent="0.3">
      <c r="A921" s="108"/>
      <c r="B921" s="76" t="s">
        <v>67</v>
      </c>
      <c r="C921" s="77"/>
      <c r="D921" s="77"/>
      <c r="E921" s="109"/>
      <c r="F921" s="110"/>
      <c r="G921" s="110" t="str">
        <f>IF(F921="","",VLOOKUP(B921,PRESUPUESTO!$A$1:$O$626,12,FALSE))</f>
        <v/>
      </c>
    </row>
    <row r="922" spans="1:7" x14ac:dyDescent="0.3">
      <c r="A922" s="108">
        <v>780</v>
      </c>
      <c r="B922" s="95" t="s">
        <v>476</v>
      </c>
      <c r="C922" s="72">
        <v>1</v>
      </c>
      <c r="D922" s="72" t="s">
        <v>344</v>
      </c>
      <c r="E922" s="109">
        <v>52207</v>
      </c>
      <c r="F922" s="110">
        <v>51684.93</v>
      </c>
      <c r="G922" s="110" t="e">
        <f>IF(F922="","",VLOOKUP(B922,PRESUPUESTO!$A$1:$O$626,12,FALSE))</f>
        <v>#N/A</v>
      </c>
    </row>
    <row r="923" spans="1:7" x14ac:dyDescent="0.3">
      <c r="A923" s="108">
        <v>781</v>
      </c>
      <c r="B923" s="95" t="s">
        <v>62</v>
      </c>
      <c r="C923" s="72">
        <v>1</v>
      </c>
      <c r="D923" s="72" t="s">
        <v>344</v>
      </c>
      <c r="E923" s="109">
        <v>63016</v>
      </c>
      <c r="F923" s="110">
        <v>62385.84</v>
      </c>
      <c r="G923" s="110">
        <f>IF(F923="","",VLOOKUP(B923,PRESUPUESTO!$A$1:$O$626,12,FALSE))</f>
        <v>88500</v>
      </c>
    </row>
    <row r="924" spans="1:7" x14ac:dyDescent="0.3">
      <c r="A924" s="108">
        <v>782</v>
      </c>
      <c r="B924" s="95" t="s">
        <v>61</v>
      </c>
      <c r="C924" s="72">
        <v>1</v>
      </c>
      <c r="D924" s="72" t="s">
        <v>344</v>
      </c>
      <c r="E924" s="109">
        <v>44774</v>
      </c>
      <c r="F924" s="110">
        <v>44326.26</v>
      </c>
      <c r="G924" s="110">
        <f>IF(F924="","",VLOOKUP(B924,PRESUPUESTO!$A$1:$O$626,12,FALSE))</f>
        <v>64500</v>
      </c>
    </row>
    <row r="925" spans="1:7" x14ac:dyDescent="0.3">
      <c r="A925" s="108">
        <v>783</v>
      </c>
      <c r="B925" s="95" t="s">
        <v>59</v>
      </c>
      <c r="C925" s="72">
        <v>1</v>
      </c>
      <c r="D925" s="72" t="s">
        <v>475</v>
      </c>
      <c r="E925" s="109">
        <v>62944</v>
      </c>
      <c r="F925" s="110">
        <v>62314.559999999998</v>
      </c>
      <c r="G925" s="110">
        <f>IF(F925="","",VLOOKUP(B925,PRESUPUESTO!$A$1:$O$626,12,FALSE))</f>
        <v>87500</v>
      </c>
    </row>
    <row r="926" spans="1:7" x14ac:dyDescent="0.3">
      <c r="A926" s="108">
        <v>784</v>
      </c>
      <c r="B926" s="95" t="s">
        <v>589</v>
      </c>
      <c r="C926" s="72">
        <v>1</v>
      </c>
      <c r="D926" s="72" t="s">
        <v>344</v>
      </c>
      <c r="E926" s="109">
        <v>79596</v>
      </c>
      <c r="F926" s="110">
        <v>78800.039999999994</v>
      </c>
      <c r="G926" s="110" t="e">
        <f>IF(F926="","",VLOOKUP(B926,PRESUPUESTO!$A$1:$O$626,12,FALSE))</f>
        <v>#N/A</v>
      </c>
    </row>
    <row r="927" spans="1:7" x14ac:dyDescent="0.3">
      <c r="A927" s="108">
        <v>785</v>
      </c>
      <c r="B927" s="95" t="s">
        <v>130</v>
      </c>
      <c r="C927" s="72">
        <v>1</v>
      </c>
      <c r="D927" s="72" t="s">
        <v>344</v>
      </c>
      <c r="E927" s="109">
        <v>44611</v>
      </c>
      <c r="F927" s="110">
        <v>44164.89</v>
      </c>
      <c r="G927" s="110">
        <f>IF(F927="","",VLOOKUP(B927,PRESUPUESTO!$A$1:$O$626,12,FALSE))</f>
        <v>16000</v>
      </c>
    </row>
    <row r="928" spans="1:7" x14ac:dyDescent="0.3">
      <c r="A928" s="108">
        <v>786</v>
      </c>
      <c r="B928" s="95" t="s">
        <v>590</v>
      </c>
      <c r="C928" s="72">
        <v>1</v>
      </c>
      <c r="D928" s="72" t="s">
        <v>344</v>
      </c>
      <c r="E928" s="109">
        <v>75704</v>
      </c>
      <c r="F928" s="110">
        <v>74946.960000000006</v>
      </c>
      <c r="G928" s="110" t="e">
        <f>IF(F928="","",VLOOKUP(B928,PRESUPUESTO!$A$1:$O$626,12,FALSE))</f>
        <v>#N/A</v>
      </c>
    </row>
    <row r="929" spans="1:7" x14ac:dyDescent="0.3">
      <c r="A929" s="108">
        <v>787</v>
      </c>
      <c r="B929" s="95" t="s">
        <v>555</v>
      </c>
      <c r="C929" s="72"/>
      <c r="D929" s="72"/>
      <c r="E929" s="109">
        <v>1569086</v>
      </c>
      <c r="F929" s="110">
        <v>1553395.14</v>
      </c>
      <c r="G929" s="110" t="e">
        <f>IF(F929="","",VLOOKUP(B929,PRESUPUESTO!$A$1:$O$626,12,FALSE))</f>
        <v>#N/A</v>
      </c>
    </row>
    <row r="930" spans="1:7" x14ac:dyDescent="0.3">
      <c r="A930" s="108">
        <v>788</v>
      </c>
      <c r="B930" s="95" t="s">
        <v>598</v>
      </c>
      <c r="C930" s="72">
        <v>1</v>
      </c>
      <c r="D930" s="72" t="s">
        <v>344</v>
      </c>
      <c r="E930" s="109">
        <v>469707</v>
      </c>
      <c r="F930" s="110">
        <v>465009.93</v>
      </c>
      <c r="G930" s="110" t="e">
        <f>IF(F930="","",VLOOKUP(B930,PRESUPUESTO!$A$1:$O$626,12,FALSE))</f>
        <v>#N/A</v>
      </c>
    </row>
    <row r="931" spans="1:7" x14ac:dyDescent="0.3">
      <c r="A931" s="108">
        <v>789</v>
      </c>
      <c r="B931" s="95" t="s">
        <v>599</v>
      </c>
      <c r="C931" s="72">
        <v>1</v>
      </c>
      <c r="D931" s="72" t="s">
        <v>344</v>
      </c>
      <c r="E931" s="109">
        <v>2983427</v>
      </c>
      <c r="F931" s="110">
        <v>2953592.73</v>
      </c>
      <c r="G931" s="110" t="e">
        <f>IF(F931="","",VLOOKUP(B931,PRESUPUESTO!$A$1:$O$626,12,FALSE))</f>
        <v>#N/A</v>
      </c>
    </row>
    <row r="932" spans="1:7" x14ac:dyDescent="0.3">
      <c r="A932" s="108">
        <v>790</v>
      </c>
      <c r="B932" s="95" t="s">
        <v>600</v>
      </c>
      <c r="C932" s="72">
        <v>1</v>
      </c>
      <c r="D932" s="72" t="s">
        <v>344</v>
      </c>
      <c r="E932" s="109">
        <v>3207426</v>
      </c>
      <c r="F932" s="110">
        <v>3175351.74</v>
      </c>
      <c r="G932" s="110" t="e">
        <f>IF(F932="","",VLOOKUP(B932,PRESUPUESTO!$A$1:$O$626,12,FALSE))</f>
        <v>#N/A</v>
      </c>
    </row>
    <row r="933" spans="1:7" x14ac:dyDescent="0.3">
      <c r="A933" s="108">
        <v>791</v>
      </c>
      <c r="B933" s="95" t="s">
        <v>601</v>
      </c>
      <c r="C933" s="72">
        <v>1</v>
      </c>
      <c r="D933" s="72" t="s">
        <v>344</v>
      </c>
      <c r="E933" s="109">
        <v>2603495</v>
      </c>
      <c r="F933" s="110">
        <v>2577460.0499999998</v>
      </c>
      <c r="G933" s="110" t="e">
        <f>IF(F933="","",VLOOKUP(B933,PRESUPUESTO!$A$1:$O$626,12,FALSE))</f>
        <v>#N/A</v>
      </c>
    </row>
    <row r="934" spans="1:7" x14ac:dyDescent="0.3">
      <c r="A934" s="108">
        <v>792</v>
      </c>
      <c r="B934" s="95" t="s">
        <v>602</v>
      </c>
      <c r="C934" s="72">
        <v>1</v>
      </c>
      <c r="D934" s="72" t="s">
        <v>344</v>
      </c>
      <c r="E934" s="109">
        <v>2754950</v>
      </c>
      <c r="F934" s="110">
        <v>2727400.5</v>
      </c>
      <c r="G934" s="110" t="e">
        <f>IF(F934="","",VLOOKUP(B934,PRESUPUESTO!$A$1:$O$626,12,FALSE))</f>
        <v>#N/A</v>
      </c>
    </row>
    <row r="935" spans="1:7" x14ac:dyDescent="0.3">
      <c r="A935" s="108">
        <v>793</v>
      </c>
      <c r="B935" s="95" t="s">
        <v>603</v>
      </c>
      <c r="C935" s="72">
        <v>1</v>
      </c>
      <c r="D935" s="72" t="s">
        <v>344</v>
      </c>
      <c r="E935" s="109">
        <v>3854597</v>
      </c>
      <c r="F935" s="110">
        <v>3816051.03</v>
      </c>
      <c r="G935" s="110" t="e">
        <f>IF(F935="","",VLOOKUP(B935,PRESUPUESTO!$A$1:$O$626,12,FALSE))</f>
        <v>#N/A</v>
      </c>
    </row>
    <row r="936" spans="1:7" x14ac:dyDescent="0.3">
      <c r="A936" s="108"/>
      <c r="B936" s="76" t="s">
        <v>24</v>
      </c>
      <c r="C936" s="77"/>
      <c r="D936" s="77"/>
      <c r="E936" s="109"/>
      <c r="F936" s="110"/>
      <c r="G936" s="110" t="str">
        <f>IF(F936="","",VLOOKUP(B936,PRESUPUESTO!$A$1:$O$626,12,FALSE))</f>
        <v/>
      </c>
    </row>
    <row r="937" spans="1:7" x14ac:dyDescent="0.3">
      <c r="A937" s="108">
        <v>794</v>
      </c>
      <c r="B937" s="95" t="s">
        <v>22</v>
      </c>
      <c r="C937" s="72">
        <v>1</v>
      </c>
      <c r="D937" s="72" t="s">
        <v>344</v>
      </c>
      <c r="E937" s="109">
        <v>353629</v>
      </c>
      <c r="F937" s="110">
        <v>350092.71</v>
      </c>
      <c r="G937" s="110">
        <f>IF(F937="","",VLOOKUP(B937,PRESUPUESTO!$A$1:$O$626,12,FALSE))</f>
        <v>371000</v>
      </c>
    </row>
    <row r="938" spans="1:7" x14ac:dyDescent="0.3">
      <c r="A938" s="108"/>
      <c r="B938" s="76" t="s">
        <v>24</v>
      </c>
      <c r="C938" s="77"/>
      <c r="D938" s="77"/>
      <c r="E938" s="109"/>
      <c r="F938" s="110"/>
      <c r="G938" s="110" t="str">
        <f>IF(F938="","",VLOOKUP(B938,PRESUPUESTO!$A$1:$O$626,12,FALSE))</f>
        <v/>
      </c>
    </row>
    <row r="939" spans="1:7" x14ac:dyDescent="0.3">
      <c r="A939" s="108">
        <v>795</v>
      </c>
      <c r="B939" s="95" t="s">
        <v>21</v>
      </c>
      <c r="C939" s="72">
        <v>1</v>
      </c>
      <c r="D939" s="72" t="s">
        <v>604</v>
      </c>
      <c r="E939" s="109">
        <v>343336</v>
      </c>
      <c r="F939" s="110">
        <v>339902.64</v>
      </c>
      <c r="G939" s="110">
        <f>IF(F939="","",VLOOKUP(B939,PRESUPUESTO!$A$1:$O$626,12,FALSE))</f>
        <v>513500</v>
      </c>
    </row>
    <row r="940" spans="1:7" x14ac:dyDescent="0.3">
      <c r="A940" s="108">
        <v>796</v>
      </c>
      <c r="B940" s="95" t="s">
        <v>20</v>
      </c>
      <c r="C940" s="72">
        <v>1</v>
      </c>
      <c r="D940" s="72" t="s">
        <v>604</v>
      </c>
      <c r="E940" s="109">
        <v>288632</v>
      </c>
      <c r="F940" s="110">
        <v>285745.68</v>
      </c>
      <c r="G940" s="110">
        <f>IF(F940="","",VLOOKUP(B940,PRESUPUESTO!$A$1:$O$626,12,FALSE))</f>
        <v>387000</v>
      </c>
    </row>
    <row r="941" spans="1:7" x14ac:dyDescent="0.3">
      <c r="A941" s="108">
        <v>797</v>
      </c>
      <c r="B941" s="95" t="s">
        <v>19</v>
      </c>
      <c r="C941" s="72">
        <v>1</v>
      </c>
      <c r="D941" s="72" t="s">
        <v>604</v>
      </c>
      <c r="E941" s="109">
        <v>271198</v>
      </c>
      <c r="F941" s="110">
        <v>268486.02</v>
      </c>
      <c r="G941" s="110">
        <f>IF(F941="","",VLOOKUP(B941,PRESUPUESTO!$A$1:$O$626,12,FALSE))</f>
        <v>368000</v>
      </c>
    </row>
    <row r="942" spans="1:7" x14ac:dyDescent="0.3">
      <c r="A942" s="108">
        <v>798</v>
      </c>
      <c r="B942" s="95" t="s">
        <v>18</v>
      </c>
      <c r="C942" s="72">
        <v>1</v>
      </c>
      <c r="D942" s="72" t="s">
        <v>604</v>
      </c>
      <c r="E942" s="109">
        <v>319313</v>
      </c>
      <c r="F942" s="110">
        <v>316119.87</v>
      </c>
      <c r="G942" s="110">
        <f>IF(F942="","",VLOOKUP(B942,PRESUPUESTO!$A$1:$O$626,12,FALSE))</f>
        <v>439500</v>
      </c>
    </row>
    <row r="943" spans="1:7" x14ac:dyDescent="0.3">
      <c r="A943" s="108">
        <v>799</v>
      </c>
      <c r="B943" s="95" t="s">
        <v>17</v>
      </c>
      <c r="C943" s="72">
        <v>1</v>
      </c>
      <c r="D943" s="72" t="s">
        <v>604</v>
      </c>
      <c r="E943" s="109">
        <v>547010</v>
      </c>
      <c r="F943" s="110">
        <v>541539.9</v>
      </c>
      <c r="G943" s="110">
        <f>IF(F943="","",VLOOKUP(B943,PRESUPUESTO!$A$1:$O$626,12,FALSE))</f>
        <v>816500</v>
      </c>
    </row>
    <row r="944" spans="1:7" ht="43.2" x14ac:dyDescent="0.3">
      <c r="A944" s="108"/>
      <c r="B944" s="96" t="s">
        <v>43</v>
      </c>
      <c r="C944" s="84"/>
      <c r="D944" s="84"/>
      <c r="E944" s="111"/>
      <c r="F944" s="110"/>
      <c r="G944" s="110" t="str">
        <f>IF(F944="","",VLOOKUP(B944,PRESUPUESTO!$A$1:$O$626,12,FALSE))</f>
        <v/>
      </c>
    </row>
    <row r="945" spans="1:7" x14ac:dyDescent="0.3">
      <c r="A945" s="108">
        <v>800</v>
      </c>
      <c r="B945" s="95" t="s">
        <v>605</v>
      </c>
      <c r="C945" s="72">
        <v>1</v>
      </c>
      <c r="D945" s="72" t="s">
        <v>344</v>
      </c>
      <c r="E945" s="109">
        <v>9186597</v>
      </c>
      <c r="F945" s="110">
        <v>9094731.0299999993</v>
      </c>
      <c r="G945" s="110" t="e">
        <f>IF(F945="","",VLOOKUP(B945,PRESUPUESTO!$A$1:$O$626,12,FALSE))</f>
        <v>#N/A</v>
      </c>
    </row>
    <row r="946" spans="1:7" ht="28.8" x14ac:dyDescent="0.3">
      <c r="A946" s="108">
        <v>801</v>
      </c>
      <c r="B946" s="95" t="s">
        <v>38</v>
      </c>
      <c r="C946" s="72">
        <v>1</v>
      </c>
      <c r="D946" s="72" t="s">
        <v>344</v>
      </c>
      <c r="E946" s="109">
        <v>6953362</v>
      </c>
      <c r="F946" s="110">
        <v>6883828.3799999999</v>
      </c>
      <c r="G946" s="110">
        <f>IF(F946="","",VLOOKUP(B946,PRESUPUESTO!$A$1:$O$626,12,FALSE))</f>
        <v>8742500</v>
      </c>
    </row>
    <row r="947" spans="1:7" x14ac:dyDescent="0.3">
      <c r="A947" s="108">
        <v>802</v>
      </c>
      <c r="B947" s="95" t="s">
        <v>37</v>
      </c>
      <c r="C947" s="72">
        <v>1</v>
      </c>
      <c r="D947" s="72" t="s">
        <v>344</v>
      </c>
      <c r="E947" s="109">
        <v>2564228</v>
      </c>
      <c r="F947" s="110">
        <v>2538585.7200000002</v>
      </c>
      <c r="G947" s="110">
        <f>IF(F947="","",VLOOKUP(B947,PRESUPUESTO!$A$1:$O$626,12,FALSE))</f>
        <v>5590000</v>
      </c>
    </row>
    <row r="948" spans="1:7" x14ac:dyDescent="0.3">
      <c r="A948" s="108">
        <v>803</v>
      </c>
      <c r="B948" s="95" t="s">
        <v>606</v>
      </c>
      <c r="C948" s="72">
        <v>1</v>
      </c>
      <c r="D948" s="72" t="s">
        <v>344</v>
      </c>
      <c r="E948" s="109">
        <v>2231283</v>
      </c>
      <c r="F948" s="110">
        <v>2208970.17</v>
      </c>
      <c r="G948" s="110" t="e">
        <f>IF(F948="","",VLOOKUP(B948,PRESUPUESTO!$A$1:$O$626,12,FALSE))</f>
        <v>#N/A</v>
      </c>
    </row>
    <row r="949" spans="1:7" ht="43.2" x14ac:dyDescent="0.3">
      <c r="A949" s="108"/>
      <c r="B949" s="96" t="s">
        <v>607</v>
      </c>
      <c r="C949" s="84"/>
      <c r="D949" s="84"/>
      <c r="E949" s="111"/>
      <c r="F949" s="110"/>
      <c r="G949" s="110" t="str">
        <f>IF(F949="","",VLOOKUP(B949,PRESUPUESTO!$A$1:$O$626,12,FALSE))</f>
        <v/>
      </c>
    </row>
    <row r="950" spans="1:7" x14ac:dyDescent="0.3">
      <c r="A950" s="108">
        <v>804</v>
      </c>
      <c r="B950" s="95" t="s">
        <v>605</v>
      </c>
      <c r="C950" s="72">
        <v>1</v>
      </c>
      <c r="D950" s="72" t="s">
        <v>344</v>
      </c>
      <c r="E950" s="109">
        <v>7640474</v>
      </c>
      <c r="F950" s="110">
        <v>7564069.2599999998</v>
      </c>
      <c r="G950" s="110" t="e">
        <f>IF(F950="","",VLOOKUP(B950,PRESUPUESTO!$A$1:$O$626,12,FALSE))</f>
        <v>#N/A</v>
      </c>
    </row>
    <row r="951" spans="1:7" ht="28.8" x14ac:dyDescent="0.3">
      <c r="A951" s="108">
        <v>805</v>
      </c>
      <c r="B951" s="95" t="s">
        <v>38</v>
      </c>
      <c r="C951" s="72">
        <v>1</v>
      </c>
      <c r="D951" s="72" t="s">
        <v>344</v>
      </c>
      <c r="E951" s="109">
        <v>4704235</v>
      </c>
      <c r="F951" s="110">
        <v>4657192.6500000004</v>
      </c>
      <c r="G951" s="110">
        <f>IF(F951="","",VLOOKUP(B951,PRESUPUESTO!$A$1:$O$626,12,FALSE))</f>
        <v>8742500</v>
      </c>
    </row>
    <row r="952" spans="1:7" ht="28.8" x14ac:dyDescent="0.3">
      <c r="A952" s="108">
        <v>806</v>
      </c>
      <c r="B952" s="95" t="s">
        <v>608</v>
      </c>
      <c r="C952" s="72">
        <v>1</v>
      </c>
      <c r="D952" s="72" t="s">
        <v>344</v>
      </c>
      <c r="E952" s="109">
        <v>3239737</v>
      </c>
      <c r="F952" s="110">
        <v>3207339.63</v>
      </c>
      <c r="G952" s="110" t="e">
        <f>IF(F952="","",VLOOKUP(B952,PRESUPUESTO!$A$1:$O$626,12,FALSE))</f>
        <v>#N/A</v>
      </c>
    </row>
    <row r="953" spans="1:7" x14ac:dyDescent="0.3">
      <c r="A953" s="108">
        <v>807</v>
      </c>
      <c r="B953" s="95" t="s">
        <v>37</v>
      </c>
      <c r="C953" s="72">
        <v>1</v>
      </c>
      <c r="D953" s="72" t="s">
        <v>344</v>
      </c>
      <c r="E953" s="109">
        <v>4162460</v>
      </c>
      <c r="F953" s="110">
        <v>4120835.4</v>
      </c>
      <c r="G953" s="110">
        <f>IF(F953="","",VLOOKUP(B953,PRESUPUESTO!$A$1:$O$626,12,FALSE))</f>
        <v>5590000</v>
      </c>
    </row>
    <row r="954" spans="1:7" x14ac:dyDescent="0.3">
      <c r="A954" s="108">
        <v>808</v>
      </c>
      <c r="B954" s="95" t="s">
        <v>606</v>
      </c>
      <c r="C954" s="72">
        <v>1</v>
      </c>
      <c r="D954" s="72" t="s">
        <v>344</v>
      </c>
      <c r="E954" s="109">
        <v>2321936</v>
      </c>
      <c r="F954" s="110">
        <v>2298716.64</v>
      </c>
      <c r="G954" s="110" t="e">
        <f>IF(F954="","",VLOOKUP(B954,PRESUPUESTO!$A$1:$O$626,12,FALSE))</f>
        <v>#N/A</v>
      </c>
    </row>
    <row r="955" spans="1:7" ht="55.5" customHeight="1" x14ac:dyDescent="0.3">
      <c r="A955" s="108"/>
      <c r="B955" s="96" t="s">
        <v>42</v>
      </c>
      <c r="C955" s="84"/>
      <c r="D955" s="84"/>
      <c r="E955" s="111"/>
      <c r="F955" s="110"/>
      <c r="G955" s="110" t="str">
        <f>IF(F955="","",VLOOKUP(B955,PRESUPUESTO!$A$1:$O$626,12,FALSE))</f>
        <v/>
      </c>
    </row>
    <row r="956" spans="1:7" x14ac:dyDescent="0.3">
      <c r="A956" s="108">
        <v>809</v>
      </c>
      <c r="B956" s="95" t="s">
        <v>605</v>
      </c>
      <c r="C956" s="72">
        <v>1</v>
      </c>
      <c r="D956" s="72" t="s">
        <v>344</v>
      </c>
      <c r="E956" s="109">
        <v>7462475</v>
      </c>
      <c r="F956" s="110">
        <v>7387850.25</v>
      </c>
      <c r="G956" s="110" t="e">
        <f>IF(F956="","",VLOOKUP(B956,PRESUPUESTO!$A$1:$O$626,12,FALSE))</f>
        <v>#N/A</v>
      </c>
    </row>
    <row r="957" spans="1:7" ht="28.8" x14ac:dyDescent="0.3">
      <c r="A957" s="108">
        <v>810</v>
      </c>
      <c r="B957" s="95" t="s">
        <v>38</v>
      </c>
      <c r="C957" s="72">
        <v>1</v>
      </c>
      <c r="D957" s="72" t="s">
        <v>344</v>
      </c>
      <c r="E957" s="109">
        <v>5189954</v>
      </c>
      <c r="F957" s="110">
        <v>5138054.46</v>
      </c>
      <c r="G957" s="110">
        <f>IF(F957="","",VLOOKUP(B957,PRESUPUESTO!$A$1:$O$626,12,FALSE))</f>
        <v>8742500</v>
      </c>
    </row>
    <row r="958" spans="1:7" ht="28.8" x14ac:dyDescent="0.3">
      <c r="A958" s="108">
        <v>811</v>
      </c>
      <c r="B958" s="95" t="s">
        <v>608</v>
      </c>
      <c r="C958" s="72">
        <v>1</v>
      </c>
      <c r="D958" s="72" t="s">
        <v>344</v>
      </c>
      <c r="E958" s="109">
        <v>3389771</v>
      </c>
      <c r="F958" s="110">
        <v>3355873.29</v>
      </c>
      <c r="G958" s="110" t="e">
        <f>IF(F958="","",VLOOKUP(B958,PRESUPUESTO!$A$1:$O$626,12,FALSE))</f>
        <v>#N/A</v>
      </c>
    </row>
    <row r="959" spans="1:7" x14ac:dyDescent="0.3">
      <c r="A959" s="108">
        <v>812</v>
      </c>
      <c r="B959" s="95" t="s">
        <v>37</v>
      </c>
      <c r="C959" s="72">
        <v>1</v>
      </c>
      <c r="D959" s="72" t="s">
        <v>344</v>
      </c>
      <c r="E959" s="109">
        <v>4269072</v>
      </c>
      <c r="F959" s="110">
        <v>4226381.28</v>
      </c>
      <c r="G959" s="110">
        <f>IF(F959="","",VLOOKUP(B959,PRESUPUESTO!$A$1:$O$626,12,FALSE))</f>
        <v>5590000</v>
      </c>
    </row>
    <row r="960" spans="1:7" x14ac:dyDescent="0.3">
      <c r="A960" s="108">
        <v>813</v>
      </c>
      <c r="B960" s="95" t="s">
        <v>606</v>
      </c>
      <c r="C960" s="72">
        <v>1</v>
      </c>
      <c r="D960" s="72" t="s">
        <v>344</v>
      </c>
      <c r="E960" s="109">
        <v>2247173</v>
      </c>
      <c r="F960" s="110">
        <v>2224701.27</v>
      </c>
      <c r="G960" s="110" t="e">
        <f>IF(F960="","",VLOOKUP(B960,PRESUPUESTO!$A$1:$O$626,12,FALSE))</f>
        <v>#N/A</v>
      </c>
    </row>
    <row r="961" spans="1:7" ht="42" customHeight="1" x14ac:dyDescent="0.3">
      <c r="A961" s="108"/>
      <c r="B961" s="96" t="s">
        <v>41</v>
      </c>
      <c r="C961" s="84"/>
      <c r="D961" s="84"/>
      <c r="E961" s="109"/>
      <c r="F961" s="110"/>
      <c r="G961" s="110" t="str">
        <f>IF(F961="","",VLOOKUP(B961,PRESUPUESTO!$A$1:$O$626,12,FALSE))</f>
        <v/>
      </c>
    </row>
    <row r="962" spans="1:7" x14ac:dyDescent="0.3">
      <c r="A962" s="108">
        <v>814</v>
      </c>
      <c r="B962" s="95" t="s">
        <v>605</v>
      </c>
      <c r="C962" s="72">
        <v>1</v>
      </c>
      <c r="D962" s="72" t="s">
        <v>344</v>
      </c>
      <c r="E962" s="109">
        <v>7933793</v>
      </c>
      <c r="F962" s="110">
        <v>7854455.0700000003</v>
      </c>
      <c r="G962" s="110" t="e">
        <f>IF(F962="","",VLOOKUP(B962,PRESUPUESTO!$A$1:$O$626,12,FALSE))</f>
        <v>#N/A</v>
      </c>
    </row>
    <row r="963" spans="1:7" ht="28.8" x14ac:dyDescent="0.3">
      <c r="A963" s="108">
        <v>815</v>
      </c>
      <c r="B963" s="95" t="s">
        <v>38</v>
      </c>
      <c r="C963" s="72">
        <v>1</v>
      </c>
      <c r="D963" s="72" t="s">
        <v>344</v>
      </c>
      <c r="E963" s="109">
        <v>5260424</v>
      </c>
      <c r="F963" s="110">
        <v>5207819.76</v>
      </c>
      <c r="G963" s="110">
        <f>IF(F963="","",VLOOKUP(B963,PRESUPUESTO!$A$1:$O$626,12,FALSE))</f>
        <v>8742500</v>
      </c>
    </row>
    <row r="964" spans="1:7" ht="28.8" x14ac:dyDescent="0.3">
      <c r="A964" s="108">
        <v>816</v>
      </c>
      <c r="B964" s="95" t="s">
        <v>608</v>
      </c>
      <c r="C964" s="72">
        <v>1</v>
      </c>
      <c r="D964" s="72" t="s">
        <v>344</v>
      </c>
      <c r="E964" s="109">
        <v>3473830</v>
      </c>
      <c r="F964" s="110">
        <v>3439091.7</v>
      </c>
      <c r="G964" s="110" t="e">
        <f>IF(F964="","",VLOOKUP(B964,PRESUPUESTO!$A$1:$O$626,12,FALSE))</f>
        <v>#N/A</v>
      </c>
    </row>
    <row r="965" spans="1:7" x14ac:dyDescent="0.3">
      <c r="A965" s="108">
        <v>817</v>
      </c>
      <c r="B965" s="95" t="s">
        <v>37</v>
      </c>
      <c r="C965" s="72">
        <v>1</v>
      </c>
      <c r="D965" s="72" t="s">
        <v>344</v>
      </c>
      <c r="E965" s="109">
        <v>4285857</v>
      </c>
      <c r="F965" s="110">
        <v>4242998.43</v>
      </c>
      <c r="G965" s="110">
        <f>IF(F965="","",VLOOKUP(B965,PRESUPUESTO!$A$1:$O$626,12,FALSE))</f>
        <v>5590000</v>
      </c>
    </row>
    <row r="966" spans="1:7" x14ac:dyDescent="0.3">
      <c r="A966" s="108">
        <v>818</v>
      </c>
      <c r="B966" s="95" t="s">
        <v>606</v>
      </c>
      <c r="C966" s="72">
        <v>1</v>
      </c>
      <c r="D966" s="72" t="s">
        <v>344</v>
      </c>
      <c r="E966" s="109">
        <v>2327312</v>
      </c>
      <c r="F966" s="110">
        <v>2304038.88</v>
      </c>
      <c r="G966" s="110" t="e">
        <f>IF(F966="","",VLOOKUP(B966,PRESUPUESTO!$A$1:$O$626,12,FALSE))</f>
        <v>#N/A</v>
      </c>
    </row>
    <row r="967" spans="1:7" ht="28.8" x14ac:dyDescent="0.3">
      <c r="A967" s="108"/>
      <c r="B967" s="96" t="s">
        <v>609</v>
      </c>
      <c r="C967" s="84"/>
      <c r="D967" s="84"/>
      <c r="E967" s="111"/>
      <c r="F967" s="110"/>
      <c r="G967" s="110" t="str">
        <f>IF(F967="","",VLOOKUP(B967,PRESUPUESTO!$A$1:$O$626,12,FALSE))</f>
        <v/>
      </c>
    </row>
    <row r="968" spans="1:7" x14ac:dyDescent="0.3">
      <c r="A968" s="108">
        <v>819</v>
      </c>
      <c r="B968" s="95" t="s">
        <v>610</v>
      </c>
      <c r="C968" s="72">
        <v>1</v>
      </c>
      <c r="D968" s="72" t="s">
        <v>611</v>
      </c>
      <c r="E968" s="109">
        <v>9064839</v>
      </c>
      <c r="F968" s="110">
        <v>8974190.6099999994</v>
      </c>
      <c r="G968" s="110" t="e">
        <f>IF(F968="","",VLOOKUP(B968,PRESUPUESTO!$A$1:$O$626,12,FALSE))</f>
        <v>#N/A</v>
      </c>
    </row>
    <row r="969" spans="1:7" ht="17.25" customHeight="1" x14ac:dyDescent="0.3">
      <c r="A969" s="108"/>
      <c r="B969" s="98" t="s">
        <v>612</v>
      </c>
      <c r="C969" s="85"/>
      <c r="D969" s="85"/>
      <c r="E969" s="112"/>
      <c r="F969" s="110"/>
      <c r="G969" s="110" t="str">
        <f>IF(F969="","",VLOOKUP(B969,PRESUPUESTO!$A$1:$O$626,12,FALSE))</f>
        <v/>
      </c>
    </row>
    <row r="970" spans="1:7" ht="28.8" x14ac:dyDescent="0.3">
      <c r="A970" s="108">
        <v>820</v>
      </c>
      <c r="B970" s="95" t="s">
        <v>613</v>
      </c>
      <c r="C970" s="72">
        <v>2</v>
      </c>
      <c r="D970" s="72" t="s">
        <v>344</v>
      </c>
      <c r="E970" s="109">
        <v>1569992</v>
      </c>
      <c r="F970" s="110">
        <v>1554292.08</v>
      </c>
      <c r="G970" s="110" t="e">
        <f>IF(F970="","",VLOOKUP(B970,PRESUPUESTO!$A$1:$O$626,12,FALSE))</f>
        <v>#N/A</v>
      </c>
    </row>
    <row r="971" spans="1:7" x14ac:dyDescent="0.3">
      <c r="A971" s="108">
        <v>821</v>
      </c>
      <c r="B971" s="95" t="s">
        <v>614</v>
      </c>
      <c r="C971" s="72">
        <v>1</v>
      </c>
      <c r="D971" s="72" t="s">
        <v>344</v>
      </c>
      <c r="E971" s="109">
        <v>8171085</v>
      </c>
      <c r="F971" s="110">
        <v>8089374.1500000004</v>
      </c>
      <c r="G971" s="110" t="e">
        <f>IF(F971="","",VLOOKUP(B971,PRESUPUESTO!$A$1:$O$626,12,FALSE))</f>
        <v>#N/A</v>
      </c>
    </row>
    <row r="972" spans="1:7" ht="57.6" x14ac:dyDescent="0.3">
      <c r="A972" s="108">
        <v>822</v>
      </c>
      <c r="B972" s="95" t="s">
        <v>615</v>
      </c>
      <c r="C972" s="72">
        <v>1</v>
      </c>
      <c r="D972" s="72" t="s">
        <v>344</v>
      </c>
      <c r="E972" s="109">
        <v>30276713</v>
      </c>
      <c r="F972" s="110">
        <v>29973945.870000001</v>
      </c>
      <c r="G972" s="110" t="e">
        <f>IF(F972="","",VLOOKUP(B972,PRESUPUESTO!$A$1:$O$626,12,FALSE))</f>
        <v>#N/A</v>
      </c>
    </row>
    <row r="973" spans="1:7" ht="28.8" x14ac:dyDescent="0.3">
      <c r="A973" s="108">
        <v>823</v>
      </c>
      <c r="B973" s="95" t="s">
        <v>616</v>
      </c>
      <c r="C973" s="72">
        <v>15</v>
      </c>
      <c r="D973" s="72" t="s">
        <v>344</v>
      </c>
      <c r="E973" s="109">
        <v>4007495</v>
      </c>
      <c r="F973" s="110">
        <v>3967420.05</v>
      </c>
      <c r="G973" s="110" t="e">
        <f>IF(F973="","",VLOOKUP(B973,PRESUPUESTO!$A$1:$O$626,12,FALSE))</f>
        <v>#N/A</v>
      </c>
    </row>
    <row r="974" spans="1:7" x14ac:dyDescent="0.3">
      <c r="A974" s="108"/>
      <c r="B974" s="94"/>
      <c r="C974" s="72"/>
      <c r="D974" s="72"/>
      <c r="E974" s="109"/>
      <c r="F974" s="110"/>
      <c r="G974" s="110" t="str">
        <f>IF(F974="","",VLOOKUP(B974,PRESUPUESTO!$A$1:$O$626,12,FALSE))</f>
        <v/>
      </c>
    </row>
    <row r="975" spans="1:7" x14ac:dyDescent="0.3">
      <c r="A975" s="108"/>
      <c r="B975" s="99" t="s">
        <v>617</v>
      </c>
      <c r="C975" s="86"/>
      <c r="D975" s="86"/>
      <c r="E975" s="109"/>
      <c r="F975" s="110"/>
      <c r="G975" s="110" t="str">
        <f>IF(F975="","",VLOOKUP(B975,PRESUPUESTO!$A$1:$O$626,12,FALSE))</f>
        <v/>
      </c>
    </row>
    <row r="976" spans="1:7" ht="14.55" customHeight="1" x14ac:dyDescent="0.3">
      <c r="A976" s="108"/>
      <c r="B976" s="100" t="s">
        <v>618</v>
      </c>
      <c r="C976" s="87"/>
      <c r="D976" s="87"/>
      <c r="E976" s="113"/>
      <c r="F976" s="110"/>
      <c r="G976" s="110" t="str">
        <f>IF(F976="","",VLOOKUP(B976,PRESUPUESTO!$A$1:$O$626,12,FALSE))</f>
        <v/>
      </c>
    </row>
    <row r="977" spans="1:7" ht="30" customHeight="1" x14ac:dyDescent="0.3">
      <c r="A977" s="108"/>
      <c r="B977" s="100" t="s">
        <v>619</v>
      </c>
      <c r="C977" s="87"/>
      <c r="D977" s="87"/>
      <c r="E977" s="113"/>
      <c r="F977" s="110"/>
      <c r="G977" s="110" t="str">
        <f>IF(F977="","",VLOOKUP(B977,PRESUPUESTO!$A$1:$O$626,12,FALSE))</f>
        <v/>
      </c>
    </row>
    <row r="978" spans="1:7" x14ac:dyDescent="0.3">
      <c r="A978" s="108">
        <v>824</v>
      </c>
      <c r="B978" s="101" t="s">
        <v>100</v>
      </c>
      <c r="C978" s="88">
        <v>1</v>
      </c>
      <c r="D978" s="89" t="s">
        <v>344</v>
      </c>
      <c r="E978" s="109">
        <v>171092</v>
      </c>
      <c r="F978" s="110">
        <v>169381.08</v>
      </c>
      <c r="G978" s="110">
        <f>IF(F978="","",VLOOKUP(B978,PRESUPUESTO!$A$1:$O$626,12,FALSE))</f>
        <v>1946500</v>
      </c>
    </row>
    <row r="979" spans="1:7" x14ac:dyDescent="0.3">
      <c r="A979" s="108">
        <v>825</v>
      </c>
      <c r="B979" s="101" t="s">
        <v>215</v>
      </c>
      <c r="C979" s="88">
        <v>1</v>
      </c>
      <c r="D979" s="89" t="s">
        <v>344</v>
      </c>
      <c r="E979" s="109">
        <v>439779</v>
      </c>
      <c r="F979" s="110">
        <v>435381.21</v>
      </c>
      <c r="G979" s="110">
        <f>IF(F979="","",VLOOKUP(B979,PRESUPUESTO!$A$1:$O$626,12,FALSE))</f>
        <v>9048500</v>
      </c>
    </row>
    <row r="980" spans="1:7" x14ac:dyDescent="0.3">
      <c r="A980" s="108">
        <v>826</v>
      </c>
      <c r="B980" s="101" t="s">
        <v>620</v>
      </c>
      <c r="C980" s="88">
        <v>1</v>
      </c>
      <c r="D980" s="89" t="s">
        <v>344</v>
      </c>
      <c r="E980" s="109">
        <v>305251</v>
      </c>
      <c r="F980" s="110">
        <v>302198.49</v>
      </c>
      <c r="G980" s="110" t="e">
        <f>IF(F980="","",VLOOKUP(B980,PRESUPUESTO!$A$1:$O$626,12,FALSE))</f>
        <v>#N/A</v>
      </c>
    </row>
    <row r="981" spans="1:7" x14ac:dyDescent="0.3">
      <c r="A981" s="108">
        <v>827</v>
      </c>
      <c r="B981" s="101" t="s">
        <v>621</v>
      </c>
      <c r="C981" s="88">
        <v>1</v>
      </c>
      <c r="D981" s="89" t="s">
        <v>344</v>
      </c>
      <c r="E981" s="109">
        <v>3475556</v>
      </c>
      <c r="F981" s="110">
        <v>3440800.44</v>
      </c>
      <c r="G981" s="110" t="e">
        <f>IF(F981="","",VLOOKUP(B981,PRESUPUESTO!$A$1:$O$626,12,FALSE))</f>
        <v>#N/A</v>
      </c>
    </row>
    <row r="982" spans="1:7" x14ac:dyDescent="0.3">
      <c r="A982" s="108">
        <v>828</v>
      </c>
      <c r="B982" s="101" t="s">
        <v>622</v>
      </c>
      <c r="C982" s="88">
        <v>1</v>
      </c>
      <c r="D982" s="89" t="s">
        <v>344</v>
      </c>
      <c r="E982" s="109">
        <v>873729</v>
      </c>
      <c r="F982" s="110">
        <v>864991.71</v>
      </c>
      <c r="G982" s="110" t="e">
        <f>IF(F982="","",VLOOKUP(B982,PRESUPUESTO!$A$1:$O$626,12,FALSE))</f>
        <v>#N/A</v>
      </c>
    </row>
    <row r="983" spans="1:7" x14ac:dyDescent="0.3">
      <c r="A983" s="108">
        <v>829</v>
      </c>
      <c r="B983" s="101" t="s">
        <v>623</v>
      </c>
      <c r="C983" s="88">
        <v>1</v>
      </c>
      <c r="D983" s="89" t="s">
        <v>344</v>
      </c>
      <c r="E983" s="109">
        <v>127900</v>
      </c>
      <c r="F983" s="110">
        <v>126621</v>
      </c>
      <c r="G983" s="110" t="e">
        <f>IF(F983="","",VLOOKUP(B983,PRESUPUESTO!$A$1:$O$626,12,FALSE))</f>
        <v>#N/A</v>
      </c>
    </row>
    <row r="984" spans="1:7" x14ac:dyDescent="0.3">
      <c r="A984" s="108">
        <v>830</v>
      </c>
      <c r="B984" s="101" t="s">
        <v>624</v>
      </c>
      <c r="C984" s="88">
        <v>1</v>
      </c>
      <c r="D984" s="89" t="s">
        <v>344</v>
      </c>
      <c r="E984" s="109">
        <v>315487</v>
      </c>
      <c r="F984" s="110">
        <v>312332.13</v>
      </c>
      <c r="G984" s="110" t="e">
        <f>IF(F984="","",VLOOKUP(B984,PRESUPUESTO!$A$1:$O$626,12,FALSE))</f>
        <v>#N/A</v>
      </c>
    </row>
    <row r="985" spans="1:7" x14ac:dyDescent="0.3">
      <c r="A985" s="108">
        <v>831</v>
      </c>
      <c r="B985" s="101" t="s">
        <v>625</v>
      </c>
      <c r="C985" s="90">
        <v>1</v>
      </c>
      <c r="D985" s="91" t="s">
        <v>344</v>
      </c>
      <c r="E985" s="109">
        <v>54577</v>
      </c>
      <c r="F985" s="110">
        <v>54031.23</v>
      </c>
      <c r="G985" s="110" t="e">
        <f>IF(F985="","",VLOOKUP(B985,PRESUPUESTO!$A$1:$O$626,12,FALSE))</f>
        <v>#N/A</v>
      </c>
    </row>
    <row r="986" spans="1:7" x14ac:dyDescent="0.3">
      <c r="A986" s="108">
        <v>832</v>
      </c>
      <c r="B986" s="101" t="s">
        <v>626</v>
      </c>
      <c r="C986" s="88">
        <v>1</v>
      </c>
      <c r="D986" s="89" t="s">
        <v>344</v>
      </c>
      <c r="E986" s="109">
        <v>140156</v>
      </c>
      <c r="F986" s="110">
        <v>138754.44</v>
      </c>
      <c r="G986" s="110" t="e">
        <f>IF(F986="","",VLOOKUP(B986,PRESUPUESTO!$A$1:$O$626,12,FALSE))</f>
        <v>#N/A</v>
      </c>
    </row>
    <row r="987" spans="1:7" x14ac:dyDescent="0.3">
      <c r="A987" s="108">
        <v>833</v>
      </c>
      <c r="B987" s="101" t="s">
        <v>627</v>
      </c>
      <c r="C987" s="88">
        <v>1</v>
      </c>
      <c r="D987" s="89" t="s">
        <v>344</v>
      </c>
      <c r="E987" s="109">
        <v>2152023</v>
      </c>
      <c r="F987" s="110">
        <v>2130502.77</v>
      </c>
      <c r="G987" s="110" t="e">
        <f>IF(F987="","",VLOOKUP(B987,PRESUPUESTO!$A$1:$O$626,12,FALSE))</f>
        <v>#N/A</v>
      </c>
    </row>
    <row r="988" spans="1:7" x14ac:dyDescent="0.3">
      <c r="A988" s="108">
        <v>834</v>
      </c>
      <c r="B988" s="101" t="s">
        <v>628</v>
      </c>
      <c r="C988" s="88">
        <v>1</v>
      </c>
      <c r="D988" s="89" t="s">
        <v>344</v>
      </c>
      <c r="E988" s="109">
        <v>7290877</v>
      </c>
      <c r="F988" s="110">
        <v>7217968.2300000004</v>
      </c>
      <c r="G988" s="110" t="e">
        <f>IF(F988="","",VLOOKUP(B988,PRESUPUESTO!$A$1:$O$626,12,FALSE))</f>
        <v>#N/A</v>
      </c>
    </row>
    <row r="989" spans="1:7" x14ac:dyDescent="0.3">
      <c r="A989" s="108">
        <v>835</v>
      </c>
      <c r="B989" s="101" t="s">
        <v>629</v>
      </c>
      <c r="C989" s="88">
        <v>1</v>
      </c>
      <c r="D989" s="89" t="s">
        <v>344</v>
      </c>
      <c r="E989" s="109">
        <v>1188758</v>
      </c>
      <c r="F989" s="110">
        <v>1176870.42</v>
      </c>
      <c r="G989" s="110" t="e">
        <f>IF(F989="","",VLOOKUP(B989,PRESUPUESTO!$A$1:$O$626,12,FALSE))</f>
        <v>#N/A</v>
      </c>
    </row>
    <row r="990" spans="1:7" x14ac:dyDescent="0.3">
      <c r="A990" s="108">
        <v>836</v>
      </c>
      <c r="B990" s="101" t="s">
        <v>630</v>
      </c>
      <c r="C990" s="88">
        <v>1</v>
      </c>
      <c r="D990" s="89" t="s">
        <v>344</v>
      </c>
      <c r="E990" s="109">
        <v>1011822</v>
      </c>
      <c r="F990" s="110">
        <v>1001703.78</v>
      </c>
      <c r="G990" s="110" t="e">
        <f>IF(F990="","",VLOOKUP(B990,PRESUPUESTO!$A$1:$O$626,12,FALSE))</f>
        <v>#N/A</v>
      </c>
    </row>
    <row r="991" spans="1:7" x14ac:dyDescent="0.3">
      <c r="A991" s="108">
        <v>837</v>
      </c>
      <c r="B991" s="101" t="s">
        <v>631</v>
      </c>
      <c r="C991" s="88">
        <v>1</v>
      </c>
      <c r="D991" s="89" t="s">
        <v>344</v>
      </c>
      <c r="E991" s="109">
        <v>95322</v>
      </c>
      <c r="F991" s="110">
        <v>94368.78</v>
      </c>
      <c r="G991" s="110" t="e">
        <f>IF(F991="","",VLOOKUP(B991,PRESUPUESTO!$A$1:$O$626,12,FALSE))</f>
        <v>#N/A</v>
      </c>
    </row>
    <row r="992" spans="1:7" x14ac:dyDescent="0.3">
      <c r="A992" s="108">
        <v>838</v>
      </c>
      <c r="B992" s="101" t="s">
        <v>632</v>
      </c>
      <c r="C992" s="88">
        <v>1</v>
      </c>
      <c r="D992" s="89" t="s">
        <v>344</v>
      </c>
      <c r="E992" s="109">
        <v>398014</v>
      </c>
      <c r="F992" s="110">
        <v>394033.86</v>
      </c>
      <c r="G992" s="110" t="e">
        <f>IF(F992="","",VLOOKUP(B992,PRESUPUESTO!$A$1:$O$626,12,FALSE))</f>
        <v>#N/A</v>
      </c>
    </row>
    <row r="993" spans="1:7" x14ac:dyDescent="0.3">
      <c r="A993" s="108">
        <v>839</v>
      </c>
      <c r="B993" s="101" t="s">
        <v>633</v>
      </c>
      <c r="C993" s="88">
        <v>1</v>
      </c>
      <c r="D993" s="89" t="s">
        <v>344</v>
      </c>
      <c r="E993" s="109">
        <v>433787</v>
      </c>
      <c r="F993" s="110">
        <v>429449.13</v>
      </c>
      <c r="G993" s="110" t="e">
        <f>IF(F993="","",VLOOKUP(B993,PRESUPUESTO!$A$1:$O$626,12,FALSE))</f>
        <v>#N/A</v>
      </c>
    </row>
    <row r="994" spans="1:7" x14ac:dyDescent="0.3">
      <c r="A994" s="108">
        <v>840</v>
      </c>
      <c r="B994" s="101" t="s">
        <v>634</v>
      </c>
      <c r="C994" s="90">
        <v>1</v>
      </c>
      <c r="D994" s="91" t="s">
        <v>344</v>
      </c>
      <c r="E994" s="109">
        <v>317777</v>
      </c>
      <c r="F994" s="110">
        <v>314599.23</v>
      </c>
      <c r="G994" s="110" t="e">
        <f>IF(F994="","",VLOOKUP(B994,PRESUPUESTO!$A$1:$O$626,12,FALSE))</f>
        <v>#N/A</v>
      </c>
    </row>
    <row r="995" spans="1:7" x14ac:dyDescent="0.3">
      <c r="A995" s="108">
        <v>841</v>
      </c>
      <c r="B995" s="101" t="s">
        <v>635</v>
      </c>
      <c r="C995" s="88">
        <v>1</v>
      </c>
      <c r="D995" s="89" t="s">
        <v>344</v>
      </c>
      <c r="E995" s="109">
        <v>1447222</v>
      </c>
      <c r="F995" s="110">
        <v>1432749.78</v>
      </c>
      <c r="G995" s="110" t="e">
        <f>IF(F995="","",VLOOKUP(B995,PRESUPUESTO!$A$1:$O$626,12,FALSE))</f>
        <v>#N/A</v>
      </c>
    </row>
    <row r="996" spans="1:7" x14ac:dyDescent="0.3">
      <c r="A996" s="108">
        <v>842</v>
      </c>
      <c r="B996" s="101" t="s">
        <v>636</v>
      </c>
      <c r="C996" s="90">
        <v>1</v>
      </c>
      <c r="D996" s="91" t="s">
        <v>344</v>
      </c>
      <c r="E996" s="109">
        <v>2153288</v>
      </c>
      <c r="F996" s="110">
        <v>2131755.12</v>
      </c>
      <c r="G996" s="110" t="e">
        <f>IF(F996="","",VLOOKUP(B996,PRESUPUESTO!$A$1:$O$626,12,FALSE))</f>
        <v>#N/A</v>
      </c>
    </row>
    <row r="997" spans="1:7" x14ac:dyDescent="0.3">
      <c r="A997" s="108">
        <v>843</v>
      </c>
      <c r="B997" s="101" t="s">
        <v>637</v>
      </c>
      <c r="C997" s="90">
        <v>1</v>
      </c>
      <c r="D997" s="91" t="s">
        <v>344</v>
      </c>
      <c r="E997" s="109">
        <v>1684473</v>
      </c>
      <c r="F997" s="110">
        <v>1667628.27</v>
      </c>
      <c r="G997" s="110" t="e">
        <f>IF(F997="","",VLOOKUP(B997,PRESUPUESTO!$A$1:$O$626,12,FALSE))</f>
        <v>#N/A</v>
      </c>
    </row>
    <row r="998" spans="1:7" x14ac:dyDescent="0.3">
      <c r="A998" s="108">
        <v>844</v>
      </c>
      <c r="B998" s="101" t="s">
        <v>638</v>
      </c>
      <c r="C998" s="88">
        <v>1</v>
      </c>
      <c r="D998" s="89" t="s">
        <v>344</v>
      </c>
      <c r="E998" s="109">
        <v>355003</v>
      </c>
      <c r="F998" s="110">
        <v>351452.97</v>
      </c>
      <c r="G998" s="110" t="e">
        <f>IF(F998="","",VLOOKUP(B998,PRESUPUESTO!$A$1:$O$626,12,FALSE))</f>
        <v>#N/A</v>
      </c>
    </row>
    <row r="999" spans="1:7" x14ac:dyDescent="0.3">
      <c r="A999" s="108">
        <v>845</v>
      </c>
      <c r="B999" s="101" t="s">
        <v>639</v>
      </c>
      <c r="C999" s="90">
        <v>1</v>
      </c>
      <c r="D999" s="91" t="s">
        <v>344</v>
      </c>
      <c r="E999" s="109">
        <v>342764</v>
      </c>
      <c r="F999" s="110">
        <v>339336.36</v>
      </c>
      <c r="G999" s="110" t="e">
        <f>IF(F999="","",VLOOKUP(B999,PRESUPUESTO!$A$1:$O$626,12,FALSE))</f>
        <v>#N/A</v>
      </c>
    </row>
    <row r="1000" spans="1:7" x14ac:dyDescent="0.3">
      <c r="A1000" s="108">
        <v>846</v>
      </c>
      <c r="B1000" s="101" t="s">
        <v>640</v>
      </c>
      <c r="C1000" s="88">
        <v>1</v>
      </c>
      <c r="D1000" s="89" t="s">
        <v>344</v>
      </c>
      <c r="E1000" s="109">
        <v>494929</v>
      </c>
      <c r="F1000" s="110">
        <v>489979.71</v>
      </c>
      <c r="G1000" s="110" t="e">
        <f>IF(F1000="","",VLOOKUP(B1000,PRESUPUESTO!$A$1:$O$626,12,FALSE))</f>
        <v>#N/A</v>
      </c>
    </row>
    <row r="1001" spans="1:7" x14ac:dyDescent="0.3">
      <c r="A1001" s="108">
        <v>847</v>
      </c>
      <c r="B1001" s="101" t="s">
        <v>641</v>
      </c>
      <c r="C1001" s="88">
        <v>1</v>
      </c>
      <c r="D1001" s="89" t="s">
        <v>344</v>
      </c>
      <c r="E1001" s="109">
        <v>375409</v>
      </c>
      <c r="F1001" s="110">
        <v>371654.91</v>
      </c>
      <c r="G1001" s="110" t="e">
        <f>IF(F1001="","",VLOOKUP(B1001,PRESUPUESTO!$A$1:$O$626,12,FALSE))</f>
        <v>#N/A</v>
      </c>
    </row>
    <row r="1002" spans="1:7" x14ac:dyDescent="0.3">
      <c r="A1002" s="108">
        <v>848</v>
      </c>
      <c r="B1002" s="101" t="s">
        <v>642</v>
      </c>
      <c r="C1002" s="88">
        <v>1</v>
      </c>
      <c r="D1002" s="89" t="s">
        <v>344</v>
      </c>
      <c r="E1002" s="109">
        <v>770698</v>
      </c>
      <c r="F1002" s="110">
        <v>762991.02</v>
      </c>
      <c r="G1002" s="110" t="e">
        <f>IF(F1002="","",VLOOKUP(B1002,PRESUPUESTO!$A$1:$O$626,12,FALSE))</f>
        <v>#N/A</v>
      </c>
    </row>
    <row r="1003" spans="1:7" x14ac:dyDescent="0.3">
      <c r="A1003" s="108">
        <v>849</v>
      </c>
      <c r="B1003" s="101" t="s">
        <v>643</v>
      </c>
      <c r="C1003" s="88">
        <v>1</v>
      </c>
      <c r="D1003" s="89" t="s">
        <v>344</v>
      </c>
      <c r="E1003" s="109">
        <v>519932</v>
      </c>
      <c r="F1003" s="110">
        <v>514732.68</v>
      </c>
      <c r="G1003" s="110" t="e">
        <f>IF(F1003="","",VLOOKUP(B1003,PRESUPUESTO!$A$1:$O$626,12,FALSE))</f>
        <v>#N/A</v>
      </c>
    </row>
    <row r="1004" spans="1:7" x14ac:dyDescent="0.3">
      <c r="A1004" s="108">
        <v>850</v>
      </c>
      <c r="B1004" s="101" t="s">
        <v>644</v>
      </c>
      <c r="C1004" s="88">
        <v>1</v>
      </c>
      <c r="D1004" s="89" t="s">
        <v>344</v>
      </c>
      <c r="E1004" s="109">
        <v>265522</v>
      </c>
      <c r="F1004" s="110">
        <v>262866.78000000003</v>
      </c>
      <c r="G1004" s="110" t="e">
        <f>IF(F1004="","",VLOOKUP(B1004,PRESUPUESTO!$A$1:$O$626,12,FALSE))</f>
        <v>#N/A</v>
      </c>
    </row>
    <row r="1005" spans="1:7" x14ac:dyDescent="0.3">
      <c r="A1005" s="108">
        <v>851</v>
      </c>
      <c r="B1005" s="101" t="s">
        <v>201</v>
      </c>
      <c r="C1005" s="88">
        <v>1</v>
      </c>
      <c r="D1005" s="89" t="s">
        <v>344</v>
      </c>
      <c r="E1005" s="109">
        <v>518258</v>
      </c>
      <c r="F1005" s="110">
        <v>513075.42</v>
      </c>
      <c r="G1005" s="110">
        <f>IF(F1005="","",VLOOKUP(B1005,PRESUPUESTO!$A$1:$O$626,12,FALSE))</f>
        <v>2130000</v>
      </c>
    </row>
    <row r="1006" spans="1:7" x14ac:dyDescent="0.3">
      <c r="A1006" s="108">
        <v>852</v>
      </c>
      <c r="B1006" s="101" t="s">
        <v>220</v>
      </c>
      <c r="C1006" s="88">
        <v>1</v>
      </c>
      <c r="D1006" s="89" t="s">
        <v>344</v>
      </c>
      <c r="E1006" s="109">
        <v>1047235</v>
      </c>
      <c r="F1006" s="110">
        <v>1036762.65</v>
      </c>
      <c r="G1006" s="110">
        <f>IF(F1006="","",VLOOKUP(B1006,PRESUPUESTO!$A$1:$O$626,12,FALSE))</f>
        <v>4805500</v>
      </c>
    </row>
    <row r="1007" spans="1:7" x14ac:dyDescent="0.3">
      <c r="A1007" s="108">
        <v>853</v>
      </c>
      <c r="B1007" s="101" t="s">
        <v>645</v>
      </c>
      <c r="C1007" s="88">
        <v>1</v>
      </c>
      <c r="D1007" s="89" t="s">
        <v>344</v>
      </c>
      <c r="E1007" s="109">
        <v>114974</v>
      </c>
      <c r="F1007" s="110">
        <v>113824.26</v>
      </c>
      <c r="G1007" s="110" t="e">
        <f>IF(F1007="","",VLOOKUP(B1007,PRESUPUESTO!$A$1:$O$626,12,FALSE))</f>
        <v>#N/A</v>
      </c>
    </row>
    <row r="1008" spans="1:7" x14ac:dyDescent="0.3">
      <c r="A1008" s="108">
        <v>854</v>
      </c>
      <c r="B1008" s="101" t="s">
        <v>646</v>
      </c>
      <c r="C1008" s="88">
        <v>1</v>
      </c>
      <c r="D1008" s="89" t="s">
        <v>344</v>
      </c>
      <c r="E1008" s="109">
        <v>316901</v>
      </c>
      <c r="F1008" s="110">
        <v>313731.99</v>
      </c>
      <c r="G1008" s="110" t="e">
        <f>IF(F1008="","",VLOOKUP(B1008,PRESUPUESTO!$A$1:$O$626,12,FALSE))</f>
        <v>#N/A</v>
      </c>
    </row>
    <row r="1009" spans="1:7" x14ac:dyDescent="0.3">
      <c r="A1009" s="108">
        <v>855</v>
      </c>
      <c r="B1009" s="101" t="s">
        <v>647</v>
      </c>
      <c r="C1009" s="88">
        <v>1</v>
      </c>
      <c r="D1009" s="89" t="s">
        <v>344</v>
      </c>
      <c r="E1009" s="109">
        <v>230260</v>
      </c>
      <c r="F1009" s="110">
        <v>227957.4</v>
      </c>
      <c r="G1009" s="110" t="e">
        <f>IF(F1009="","",VLOOKUP(B1009,PRESUPUESTO!$A$1:$O$626,12,FALSE))</f>
        <v>#N/A</v>
      </c>
    </row>
    <row r="1010" spans="1:7" x14ac:dyDescent="0.3">
      <c r="A1010" s="108">
        <v>856</v>
      </c>
      <c r="B1010" s="101" t="s">
        <v>648</v>
      </c>
      <c r="C1010" s="88">
        <v>1</v>
      </c>
      <c r="D1010" s="89" t="s">
        <v>344</v>
      </c>
      <c r="E1010" s="109">
        <v>905063</v>
      </c>
      <c r="F1010" s="110">
        <v>896012.37</v>
      </c>
      <c r="G1010" s="110" t="e">
        <f>IF(F1010="","",VLOOKUP(B1010,PRESUPUESTO!$A$1:$O$626,12,FALSE))</f>
        <v>#N/A</v>
      </c>
    </row>
    <row r="1011" spans="1:7" x14ac:dyDescent="0.3">
      <c r="A1011" s="108">
        <v>857</v>
      </c>
      <c r="B1011" s="101" t="s">
        <v>649</v>
      </c>
      <c r="C1011" s="88">
        <v>1</v>
      </c>
      <c r="D1011" s="89" t="s">
        <v>344</v>
      </c>
      <c r="E1011" s="109">
        <v>775861</v>
      </c>
      <c r="F1011" s="110">
        <v>768102.39</v>
      </c>
      <c r="G1011" s="110" t="e">
        <f>IF(F1011="","",VLOOKUP(B1011,PRESUPUESTO!$A$1:$O$626,12,FALSE))</f>
        <v>#N/A</v>
      </c>
    </row>
    <row r="1012" spans="1:7" x14ac:dyDescent="0.3">
      <c r="A1012" s="108">
        <v>858</v>
      </c>
      <c r="B1012" s="101" t="s">
        <v>650</v>
      </c>
      <c r="C1012" s="88">
        <v>1</v>
      </c>
      <c r="D1012" s="89" t="s">
        <v>344</v>
      </c>
      <c r="E1012" s="109">
        <v>758506</v>
      </c>
      <c r="F1012" s="110">
        <v>750920.94</v>
      </c>
      <c r="G1012" s="110" t="e">
        <f>IF(F1012="","",VLOOKUP(B1012,PRESUPUESTO!$A$1:$O$626,12,FALSE))</f>
        <v>#N/A</v>
      </c>
    </row>
    <row r="1013" spans="1:7" x14ac:dyDescent="0.3">
      <c r="A1013" s="108">
        <v>859</v>
      </c>
      <c r="B1013" s="101" t="s">
        <v>651</v>
      </c>
      <c r="C1013" s="88">
        <v>1</v>
      </c>
      <c r="D1013" s="89" t="s">
        <v>344</v>
      </c>
      <c r="E1013" s="109">
        <v>510833</v>
      </c>
      <c r="F1013" s="110">
        <v>505724.67</v>
      </c>
      <c r="G1013" s="110" t="e">
        <f>IF(F1013="","",VLOOKUP(B1013,PRESUPUESTO!$A$1:$O$626,12,FALSE))</f>
        <v>#N/A</v>
      </c>
    </row>
    <row r="1014" spans="1:7" x14ac:dyDescent="0.3">
      <c r="A1014" s="108">
        <v>860</v>
      </c>
      <c r="B1014" s="101" t="s">
        <v>652</v>
      </c>
      <c r="C1014" s="88">
        <v>1</v>
      </c>
      <c r="D1014" s="89" t="s">
        <v>344</v>
      </c>
      <c r="E1014" s="109">
        <v>310783</v>
      </c>
      <c r="F1014" s="110">
        <v>307675.17</v>
      </c>
      <c r="G1014" s="110" t="e">
        <f>IF(F1014="","",VLOOKUP(B1014,PRESUPUESTO!$A$1:$O$626,12,FALSE))</f>
        <v>#N/A</v>
      </c>
    </row>
    <row r="1015" spans="1:7" x14ac:dyDescent="0.3">
      <c r="A1015" s="108">
        <v>861</v>
      </c>
      <c r="B1015" s="101" t="s">
        <v>653</v>
      </c>
      <c r="C1015" s="90">
        <v>1</v>
      </c>
      <c r="D1015" s="91" t="s">
        <v>344</v>
      </c>
      <c r="E1015" s="109">
        <v>369343</v>
      </c>
      <c r="F1015" s="110">
        <v>365649.57</v>
      </c>
      <c r="G1015" s="110" t="e">
        <f>IF(F1015="","",VLOOKUP(B1015,PRESUPUESTO!$A$1:$O$626,12,FALSE))</f>
        <v>#N/A</v>
      </c>
    </row>
    <row r="1016" spans="1:7" x14ac:dyDescent="0.3">
      <c r="A1016" s="108">
        <v>862</v>
      </c>
      <c r="B1016" s="101" t="s">
        <v>654</v>
      </c>
      <c r="C1016" s="88">
        <v>1</v>
      </c>
      <c r="D1016" s="89" t="s">
        <v>344</v>
      </c>
      <c r="E1016" s="109">
        <v>3063533</v>
      </c>
      <c r="F1016" s="110">
        <v>3032897.67</v>
      </c>
      <c r="G1016" s="110" t="e">
        <f>IF(F1016="","",VLOOKUP(B1016,PRESUPUESTO!$A$1:$O$626,12,FALSE))</f>
        <v>#N/A</v>
      </c>
    </row>
    <row r="1017" spans="1:7" x14ac:dyDescent="0.3">
      <c r="A1017" s="108">
        <v>863</v>
      </c>
      <c r="B1017" s="101" t="s">
        <v>655</v>
      </c>
      <c r="C1017" s="90">
        <v>1</v>
      </c>
      <c r="D1017" s="91" t="s">
        <v>344</v>
      </c>
      <c r="E1017" s="109">
        <v>2128058</v>
      </c>
      <c r="F1017" s="110">
        <v>2106777.42</v>
      </c>
      <c r="G1017" s="110" t="e">
        <f>IF(F1017="","",VLOOKUP(B1017,PRESUPUESTO!$A$1:$O$626,12,FALSE))</f>
        <v>#N/A</v>
      </c>
    </row>
    <row r="1018" spans="1:7" x14ac:dyDescent="0.3">
      <c r="A1018" s="108">
        <v>864</v>
      </c>
      <c r="B1018" s="101" t="s">
        <v>656</v>
      </c>
      <c r="C1018" s="90">
        <v>1</v>
      </c>
      <c r="D1018" s="91" t="s">
        <v>344</v>
      </c>
      <c r="E1018" s="109">
        <v>1872869</v>
      </c>
      <c r="F1018" s="110">
        <v>1854140.31</v>
      </c>
      <c r="G1018" s="110" t="e">
        <f>IF(F1018="","",VLOOKUP(B1018,PRESUPUESTO!$A$1:$O$626,12,FALSE))</f>
        <v>#N/A</v>
      </c>
    </row>
    <row r="1019" spans="1:7" x14ac:dyDescent="0.3">
      <c r="A1019" s="108">
        <v>865</v>
      </c>
      <c r="B1019" s="101" t="s">
        <v>657</v>
      </c>
      <c r="C1019" s="88">
        <v>1</v>
      </c>
      <c r="D1019" s="89" t="s">
        <v>344</v>
      </c>
      <c r="E1019" s="109">
        <v>257602</v>
      </c>
      <c r="F1019" s="110">
        <v>255025.98</v>
      </c>
      <c r="G1019" s="110" t="e">
        <f>IF(F1019="","",VLOOKUP(B1019,PRESUPUESTO!$A$1:$O$626,12,FALSE))</f>
        <v>#N/A</v>
      </c>
    </row>
    <row r="1020" spans="1:7" x14ac:dyDescent="0.3">
      <c r="A1020" s="108">
        <v>866</v>
      </c>
      <c r="B1020" s="101" t="s">
        <v>658</v>
      </c>
      <c r="C1020" s="90">
        <v>1</v>
      </c>
      <c r="D1020" s="91" t="s">
        <v>344</v>
      </c>
      <c r="E1020" s="109">
        <v>319810</v>
      </c>
      <c r="F1020" s="110">
        <v>316611.90000000002</v>
      </c>
      <c r="G1020" s="110" t="e">
        <f>IF(F1020="","",VLOOKUP(B1020,PRESUPUESTO!$A$1:$O$626,12,FALSE))</f>
        <v>#N/A</v>
      </c>
    </row>
    <row r="1021" spans="1:7" x14ac:dyDescent="0.3">
      <c r="A1021" s="108">
        <v>867</v>
      </c>
      <c r="B1021" s="101" t="s">
        <v>659</v>
      </c>
      <c r="C1021" s="88">
        <v>1</v>
      </c>
      <c r="D1021" s="89" t="s">
        <v>344</v>
      </c>
      <c r="E1021" s="109">
        <v>522796</v>
      </c>
      <c r="F1021" s="110">
        <v>517568.04</v>
      </c>
      <c r="G1021" s="110" t="e">
        <f>IF(F1021="","",VLOOKUP(B1021,PRESUPUESTO!$A$1:$O$626,12,FALSE))</f>
        <v>#N/A</v>
      </c>
    </row>
    <row r="1022" spans="1:7" x14ac:dyDescent="0.3">
      <c r="A1022" s="108">
        <v>868</v>
      </c>
      <c r="B1022" s="101" t="s">
        <v>660</v>
      </c>
      <c r="C1022" s="88">
        <v>1</v>
      </c>
      <c r="D1022" s="89" t="s">
        <v>344</v>
      </c>
      <c r="E1022" s="109">
        <v>598046</v>
      </c>
      <c r="F1022" s="110">
        <v>592065.54</v>
      </c>
      <c r="G1022" s="110" t="e">
        <f>IF(F1022="","",VLOOKUP(B1022,PRESUPUESTO!$A$1:$O$626,12,FALSE))</f>
        <v>#N/A</v>
      </c>
    </row>
    <row r="1023" spans="1:7" x14ac:dyDescent="0.3">
      <c r="A1023" s="108">
        <v>869</v>
      </c>
      <c r="B1023" s="101" t="s">
        <v>661</v>
      </c>
      <c r="C1023" s="90">
        <v>1</v>
      </c>
      <c r="D1023" s="91" t="s">
        <v>344</v>
      </c>
      <c r="E1023" s="109">
        <v>511183</v>
      </c>
      <c r="F1023" s="110">
        <v>506071.17</v>
      </c>
      <c r="G1023" s="110" t="e">
        <f>IF(F1023="","",VLOOKUP(B1023,PRESUPUESTO!$A$1:$O$626,12,FALSE))</f>
        <v>#N/A</v>
      </c>
    </row>
    <row r="1024" spans="1:7" x14ac:dyDescent="0.3">
      <c r="A1024" s="108">
        <v>870</v>
      </c>
      <c r="B1024" s="101" t="s">
        <v>662</v>
      </c>
      <c r="C1024" s="90">
        <v>1</v>
      </c>
      <c r="D1024" s="91" t="s">
        <v>344</v>
      </c>
      <c r="E1024" s="109">
        <v>667856</v>
      </c>
      <c r="F1024" s="110">
        <v>661177.43999999994</v>
      </c>
      <c r="G1024" s="110" t="e">
        <f>IF(F1024="","",VLOOKUP(B1024,PRESUPUESTO!$A$1:$O$626,12,FALSE))</f>
        <v>#N/A</v>
      </c>
    </row>
    <row r="1025" spans="1:7" ht="26.4" x14ac:dyDescent="0.3">
      <c r="A1025" s="108">
        <v>871</v>
      </c>
      <c r="B1025" s="101" t="s">
        <v>663</v>
      </c>
      <c r="C1025" s="90">
        <v>1</v>
      </c>
      <c r="D1025" s="91" t="s">
        <v>344</v>
      </c>
      <c r="E1025" s="109">
        <v>213827</v>
      </c>
      <c r="F1025" s="110">
        <v>211688.73</v>
      </c>
      <c r="G1025" s="110" t="e">
        <f>IF(F1025="","",VLOOKUP(B1025,PRESUPUESTO!$A$1:$O$626,12,FALSE))</f>
        <v>#N/A</v>
      </c>
    </row>
    <row r="1026" spans="1:7" x14ac:dyDescent="0.3">
      <c r="A1026" s="108">
        <v>872</v>
      </c>
      <c r="B1026" s="101" t="s">
        <v>664</v>
      </c>
      <c r="C1026" s="88">
        <v>1</v>
      </c>
      <c r="D1026" s="89" t="s">
        <v>344</v>
      </c>
      <c r="E1026" s="109">
        <v>245967</v>
      </c>
      <c r="F1026" s="110">
        <v>243507.33</v>
      </c>
      <c r="G1026" s="110" t="e">
        <f>IF(F1026="","",VLOOKUP(B1026,PRESUPUESTO!$A$1:$O$626,12,FALSE))</f>
        <v>#N/A</v>
      </c>
    </row>
    <row r="1027" spans="1:7" x14ac:dyDescent="0.3">
      <c r="A1027" s="108">
        <v>873</v>
      </c>
      <c r="B1027" s="101" t="s">
        <v>665</v>
      </c>
      <c r="C1027" s="90">
        <v>1</v>
      </c>
      <c r="D1027" s="91" t="s">
        <v>344</v>
      </c>
      <c r="E1027" s="109">
        <v>248196</v>
      </c>
      <c r="F1027" s="110">
        <v>245714.04</v>
      </c>
      <c r="G1027" s="110" t="e">
        <f>IF(F1027="","",VLOOKUP(B1027,PRESUPUESTO!$A$1:$O$626,12,FALSE))</f>
        <v>#N/A</v>
      </c>
    </row>
    <row r="1028" spans="1:7" x14ac:dyDescent="0.3">
      <c r="A1028" s="108">
        <v>874</v>
      </c>
      <c r="B1028" s="101" t="s">
        <v>666</v>
      </c>
      <c r="C1028" s="90">
        <v>1</v>
      </c>
      <c r="D1028" s="91" t="s">
        <v>344</v>
      </c>
      <c r="E1028" s="109">
        <v>392710</v>
      </c>
      <c r="F1028" s="110">
        <v>388782.9</v>
      </c>
      <c r="G1028" s="110" t="e">
        <f>IF(F1028="","",VLOOKUP(B1028,PRESUPUESTO!$A$1:$O$626,12,FALSE))</f>
        <v>#N/A</v>
      </c>
    </row>
    <row r="1029" spans="1:7" x14ac:dyDescent="0.3">
      <c r="A1029" s="108">
        <v>875</v>
      </c>
      <c r="B1029" s="101" t="s">
        <v>667</v>
      </c>
      <c r="C1029" s="88">
        <v>1</v>
      </c>
      <c r="D1029" s="89" t="s">
        <v>344</v>
      </c>
      <c r="E1029" s="109">
        <v>386809</v>
      </c>
      <c r="F1029" s="110">
        <v>382940.91</v>
      </c>
      <c r="G1029" s="110" t="e">
        <f>IF(F1029="","",VLOOKUP(B1029,PRESUPUESTO!$A$1:$O$626,12,FALSE))</f>
        <v>#N/A</v>
      </c>
    </row>
    <row r="1030" spans="1:7" ht="26.4" x14ac:dyDescent="0.3">
      <c r="A1030" s="108">
        <v>876</v>
      </c>
      <c r="B1030" s="101" t="s">
        <v>668</v>
      </c>
      <c r="C1030" s="88">
        <v>1</v>
      </c>
      <c r="D1030" s="89" t="s">
        <v>344</v>
      </c>
      <c r="E1030" s="109">
        <v>248712</v>
      </c>
      <c r="F1030" s="110">
        <v>246224.88</v>
      </c>
      <c r="G1030" s="110" t="e">
        <f>IF(F1030="","",VLOOKUP(B1030,PRESUPUESTO!$A$1:$O$626,12,FALSE))</f>
        <v>#N/A</v>
      </c>
    </row>
    <row r="1031" spans="1:7" x14ac:dyDescent="0.3">
      <c r="A1031" s="108">
        <v>877</v>
      </c>
      <c r="B1031" s="101" t="s">
        <v>669</v>
      </c>
      <c r="C1031" s="90">
        <v>1</v>
      </c>
      <c r="D1031" s="91" t="s">
        <v>344</v>
      </c>
      <c r="E1031" s="109">
        <v>4379712</v>
      </c>
      <c r="F1031" s="110">
        <v>4335914.88</v>
      </c>
      <c r="G1031" s="110" t="e">
        <f>IF(F1031="","",VLOOKUP(B1031,PRESUPUESTO!$A$1:$O$626,12,FALSE))</f>
        <v>#N/A</v>
      </c>
    </row>
    <row r="1032" spans="1:7" x14ac:dyDescent="0.3">
      <c r="A1032" s="108">
        <v>878</v>
      </c>
      <c r="B1032" s="101" t="s">
        <v>670</v>
      </c>
      <c r="C1032" s="88">
        <v>1</v>
      </c>
      <c r="D1032" s="89" t="s">
        <v>344</v>
      </c>
      <c r="E1032" s="109">
        <v>384476</v>
      </c>
      <c r="F1032" s="110">
        <v>380631.24</v>
      </c>
      <c r="G1032" s="110" t="e">
        <f>IF(F1032="","",VLOOKUP(B1032,PRESUPUESTO!$A$1:$O$626,12,FALSE))</f>
        <v>#N/A</v>
      </c>
    </row>
    <row r="1033" spans="1:7" x14ac:dyDescent="0.3">
      <c r="A1033" s="108">
        <v>879</v>
      </c>
      <c r="B1033" s="101" t="s">
        <v>671</v>
      </c>
      <c r="C1033" s="90">
        <v>1</v>
      </c>
      <c r="D1033" s="91" t="s">
        <v>344</v>
      </c>
      <c r="E1033" s="109">
        <v>398733</v>
      </c>
      <c r="F1033" s="110">
        <v>394745.67</v>
      </c>
      <c r="G1033" s="110" t="e">
        <f>IF(F1033="","",VLOOKUP(B1033,PRESUPUESTO!$A$1:$O$626,12,FALSE))</f>
        <v>#N/A</v>
      </c>
    </row>
    <row r="1034" spans="1:7" x14ac:dyDescent="0.3">
      <c r="A1034" s="108">
        <v>880</v>
      </c>
      <c r="B1034" s="101" t="s">
        <v>672</v>
      </c>
      <c r="C1034" s="90">
        <v>1</v>
      </c>
      <c r="D1034" s="91" t="s">
        <v>344</v>
      </c>
      <c r="E1034" s="109">
        <v>652623</v>
      </c>
      <c r="F1034" s="110">
        <v>646096.77</v>
      </c>
      <c r="G1034" s="110" t="e">
        <f>IF(F1034="","",VLOOKUP(B1034,PRESUPUESTO!$A$1:$O$626,12,FALSE))</f>
        <v>#N/A</v>
      </c>
    </row>
    <row r="1035" spans="1:7" x14ac:dyDescent="0.3">
      <c r="A1035" s="108">
        <v>881</v>
      </c>
      <c r="B1035" s="101" t="s">
        <v>673</v>
      </c>
      <c r="C1035" s="88">
        <v>1</v>
      </c>
      <c r="D1035" s="89" t="s">
        <v>344</v>
      </c>
      <c r="E1035" s="109">
        <v>183628</v>
      </c>
      <c r="F1035" s="110">
        <v>181791.72</v>
      </c>
      <c r="G1035" s="110" t="e">
        <f>IF(F1035="","",VLOOKUP(B1035,PRESUPUESTO!$A$1:$O$626,12,FALSE))</f>
        <v>#N/A</v>
      </c>
    </row>
    <row r="1036" spans="1:7" x14ac:dyDescent="0.3">
      <c r="A1036" s="108">
        <v>882</v>
      </c>
      <c r="B1036" s="101" t="s">
        <v>674</v>
      </c>
      <c r="C1036" s="90">
        <v>1</v>
      </c>
      <c r="D1036" s="91" t="s">
        <v>344</v>
      </c>
      <c r="E1036" s="109">
        <v>157555</v>
      </c>
      <c r="F1036" s="110">
        <v>155979.45000000001</v>
      </c>
      <c r="G1036" s="110" t="e">
        <f>IF(F1036="","",VLOOKUP(B1036,PRESUPUESTO!$A$1:$O$626,12,FALSE))</f>
        <v>#N/A</v>
      </c>
    </row>
    <row r="1037" spans="1:7" x14ac:dyDescent="0.3">
      <c r="A1037" s="108">
        <v>883</v>
      </c>
      <c r="B1037" s="101" t="s">
        <v>675</v>
      </c>
      <c r="C1037" s="88">
        <v>1</v>
      </c>
      <c r="D1037" s="89" t="s">
        <v>344</v>
      </c>
      <c r="E1037" s="109">
        <v>189314</v>
      </c>
      <c r="F1037" s="110">
        <v>187420.86</v>
      </c>
      <c r="G1037" s="110" t="e">
        <f>IF(F1037="","",VLOOKUP(B1037,PRESUPUESTO!$A$1:$O$626,12,FALSE))</f>
        <v>#N/A</v>
      </c>
    </row>
    <row r="1038" spans="1:7" x14ac:dyDescent="0.3">
      <c r="A1038" s="108">
        <v>884</v>
      </c>
      <c r="B1038" s="101" t="s">
        <v>676</v>
      </c>
      <c r="C1038" s="90">
        <v>1</v>
      </c>
      <c r="D1038" s="91" t="s">
        <v>344</v>
      </c>
      <c r="E1038" s="109">
        <v>215895</v>
      </c>
      <c r="F1038" s="110">
        <v>213736.05</v>
      </c>
      <c r="G1038" s="110" t="e">
        <f>IF(F1038="","",VLOOKUP(B1038,PRESUPUESTO!$A$1:$O$626,12,FALSE))</f>
        <v>#N/A</v>
      </c>
    </row>
    <row r="1039" spans="1:7" x14ac:dyDescent="0.3">
      <c r="A1039" s="108">
        <v>885</v>
      </c>
      <c r="B1039" s="101" t="s">
        <v>677</v>
      </c>
      <c r="C1039" s="88">
        <v>1</v>
      </c>
      <c r="D1039" s="89" t="s">
        <v>344</v>
      </c>
      <c r="E1039" s="109">
        <v>210690</v>
      </c>
      <c r="F1039" s="110">
        <v>208583.1</v>
      </c>
      <c r="G1039" s="110" t="e">
        <f>IF(F1039="","",VLOOKUP(B1039,PRESUPUESTO!$A$1:$O$626,12,FALSE))</f>
        <v>#N/A</v>
      </c>
    </row>
    <row r="1040" spans="1:7" x14ac:dyDescent="0.3">
      <c r="A1040" s="108">
        <v>886</v>
      </c>
      <c r="B1040" s="101" t="s">
        <v>678</v>
      </c>
      <c r="C1040" s="90">
        <v>1</v>
      </c>
      <c r="D1040" s="91" t="s">
        <v>344</v>
      </c>
      <c r="E1040" s="109">
        <v>181468</v>
      </c>
      <c r="F1040" s="110">
        <v>179653.32</v>
      </c>
      <c r="G1040" s="110" t="e">
        <f>IF(F1040="","",VLOOKUP(B1040,PRESUPUESTO!$A$1:$O$626,12,FALSE))</f>
        <v>#N/A</v>
      </c>
    </row>
    <row r="1041" spans="1:7" x14ac:dyDescent="0.3">
      <c r="A1041" s="108">
        <v>887</v>
      </c>
      <c r="B1041" s="101" t="s">
        <v>679</v>
      </c>
      <c r="C1041" s="88">
        <v>1</v>
      </c>
      <c r="D1041" s="89" t="s">
        <v>344</v>
      </c>
      <c r="E1041" s="109">
        <v>275479</v>
      </c>
      <c r="F1041" s="110">
        <v>272724.21000000002</v>
      </c>
      <c r="G1041" s="110" t="e">
        <f>IF(F1041="","",VLOOKUP(B1041,PRESUPUESTO!$A$1:$O$626,12,FALSE))</f>
        <v>#N/A</v>
      </c>
    </row>
    <row r="1042" spans="1:7" x14ac:dyDescent="0.3">
      <c r="A1042" s="108">
        <v>888</v>
      </c>
      <c r="B1042" s="101" t="s">
        <v>680</v>
      </c>
      <c r="C1042" s="90">
        <v>1</v>
      </c>
      <c r="D1042" s="91" t="s">
        <v>344</v>
      </c>
      <c r="E1042" s="109">
        <v>293883</v>
      </c>
      <c r="F1042" s="110">
        <v>290944.17</v>
      </c>
      <c r="G1042" s="110" t="e">
        <f>IF(F1042="","",VLOOKUP(B1042,PRESUPUESTO!$A$1:$O$626,12,FALSE))</f>
        <v>#N/A</v>
      </c>
    </row>
    <row r="1043" spans="1:7" x14ac:dyDescent="0.3">
      <c r="A1043" s="108">
        <v>889</v>
      </c>
      <c r="B1043" s="101" t="s">
        <v>681</v>
      </c>
      <c r="C1043" s="90">
        <v>1</v>
      </c>
      <c r="D1043" s="91" t="s">
        <v>344</v>
      </c>
      <c r="E1043" s="109">
        <v>288724</v>
      </c>
      <c r="F1043" s="110">
        <v>285836.76</v>
      </c>
      <c r="G1043" s="110" t="e">
        <f>IF(F1043="","",VLOOKUP(B1043,PRESUPUESTO!$A$1:$O$626,12,FALSE))</f>
        <v>#N/A</v>
      </c>
    </row>
    <row r="1044" spans="1:7" x14ac:dyDescent="0.3">
      <c r="A1044" s="108">
        <v>890</v>
      </c>
      <c r="B1044" s="101" t="s">
        <v>682</v>
      </c>
      <c r="C1044" s="90">
        <v>1</v>
      </c>
      <c r="D1044" s="91" t="s">
        <v>344</v>
      </c>
      <c r="E1044" s="109">
        <v>354258</v>
      </c>
      <c r="F1044" s="110">
        <v>350715.42</v>
      </c>
      <c r="G1044" s="110" t="e">
        <f>IF(F1044="","",VLOOKUP(B1044,PRESUPUESTO!$A$1:$O$626,12,FALSE))</f>
        <v>#N/A</v>
      </c>
    </row>
    <row r="1045" spans="1:7" x14ac:dyDescent="0.3">
      <c r="A1045" s="108">
        <v>891</v>
      </c>
      <c r="B1045" s="101" t="s">
        <v>683</v>
      </c>
      <c r="C1045" s="90">
        <v>1</v>
      </c>
      <c r="D1045" s="91" t="s">
        <v>344</v>
      </c>
      <c r="E1045" s="109">
        <v>297522</v>
      </c>
      <c r="F1045" s="110">
        <v>294546.78000000003</v>
      </c>
      <c r="G1045" s="110" t="e">
        <f>IF(F1045="","",VLOOKUP(B1045,PRESUPUESTO!$A$1:$O$626,12,FALSE))</f>
        <v>#N/A</v>
      </c>
    </row>
    <row r="1046" spans="1:7" x14ac:dyDescent="0.3">
      <c r="A1046" s="108">
        <v>892</v>
      </c>
      <c r="B1046" s="101" t="s">
        <v>684</v>
      </c>
      <c r="C1046" s="88">
        <v>1</v>
      </c>
      <c r="D1046" s="89" t="s">
        <v>344</v>
      </c>
      <c r="E1046" s="109">
        <v>1084670</v>
      </c>
      <c r="F1046" s="110">
        <v>1073823.3</v>
      </c>
      <c r="G1046" s="110" t="e">
        <f>IF(F1046="","",VLOOKUP(B1046,PRESUPUESTO!$A$1:$O$626,12,FALSE))</f>
        <v>#N/A</v>
      </c>
    </row>
    <row r="1047" spans="1:7" x14ac:dyDescent="0.3">
      <c r="A1047" s="108">
        <v>893</v>
      </c>
      <c r="B1047" s="101" t="s">
        <v>685</v>
      </c>
      <c r="C1047" s="88">
        <v>1</v>
      </c>
      <c r="D1047" s="89" t="s">
        <v>344</v>
      </c>
      <c r="E1047" s="109">
        <v>1821462</v>
      </c>
      <c r="F1047" s="110">
        <v>1803247.38</v>
      </c>
      <c r="G1047" s="110" t="e">
        <f>IF(F1047="","",VLOOKUP(B1047,PRESUPUESTO!$A$1:$O$626,12,FALSE))</f>
        <v>#N/A</v>
      </c>
    </row>
    <row r="1048" spans="1:7" x14ac:dyDescent="0.3">
      <c r="A1048" s="108">
        <v>894</v>
      </c>
      <c r="B1048" s="101" t="s">
        <v>686</v>
      </c>
      <c r="C1048" s="88">
        <v>1</v>
      </c>
      <c r="D1048" s="89" t="s">
        <v>344</v>
      </c>
      <c r="E1048" s="109">
        <v>1792990</v>
      </c>
      <c r="F1048" s="110">
        <v>1775060.1</v>
      </c>
      <c r="G1048" s="110" t="e">
        <f>IF(F1048="","",VLOOKUP(B1048,PRESUPUESTO!$A$1:$O$626,12,FALSE))</f>
        <v>#N/A</v>
      </c>
    </row>
    <row r="1049" spans="1:7" x14ac:dyDescent="0.3">
      <c r="A1049" s="108">
        <v>895</v>
      </c>
      <c r="B1049" s="101" t="s">
        <v>687</v>
      </c>
      <c r="C1049" s="88">
        <v>1</v>
      </c>
      <c r="D1049" s="89" t="s">
        <v>344</v>
      </c>
      <c r="E1049" s="109">
        <v>926146</v>
      </c>
      <c r="F1049" s="110">
        <v>916884.54</v>
      </c>
      <c r="G1049" s="110" t="e">
        <f>IF(F1049="","",VLOOKUP(B1049,PRESUPUESTO!$A$1:$O$626,12,FALSE))</f>
        <v>#N/A</v>
      </c>
    </row>
    <row r="1050" spans="1:7" x14ac:dyDescent="0.3">
      <c r="A1050" s="108">
        <v>896</v>
      </c>
      <c r="B1050" s="101" t="s">
        <v>688</v>
      </c>
      <c r="C1050" s="88">
        <v>1</v>
      </c>
      <c r="D1050" s="89" t="s">
        <v>344</v>
      </c>
      <c r="E1050" s="109">
        <v>155502</v>
      </c>
      <c r="F1050" s="110">
        <v>153946.98000000001</v>
      </c>
      <c r="G1050" s="110" t="e">
        <f>IF(F1050="","",VLOOKUP(B1050,PRESUPUESTO!$A$1:$O$626,12,FALSE))</f>
        <v>#N/A</v>
      </c>
    </row>
    <row r="1051" spans="1:7" x14ac:dyDescent="0.3">
      <c r="A1051" s="108">
        <v>897</v>
      </c>
      <c r="B1051" s="101" t="s">
        <v>689</v>
      </c>
      <c r="C1051" s="90">
        <v>1</v>
      </c>
      <c r="D1051" s="91" t="s">
        <v>344</v>
      </c>
      <c r="E1051" s="109">
        <v>241014</v>
      </c>
      <c r="F1051" s="110">
        <v>238603.86</v>
      </c>
      <c r="G1051" s="110" t="e">
        <f>IF(F1051="","",VLOOKUP(B1051,PRESUPUESTO!$A$1:$O$626,12,FALSE))</f>
        <v>#N/A</v>
      </c>
    </row>
    <row r="1052" spans="1:7" x14ac:dyDescent="0.3">
      <c r="A1052" s="108">
        <v>898</v>
      </c>
      <c r="B1052" s="101" t="s">
        <v>690</v>
      </c>
      <c r="C1052" s="88">
        <v>1</v>
      </c>
      <c r="D1052" s="89" t="s">
        <v>344</v>
      </c>
      <c r="E1052" s="109">
        <v>197611</v>
      </c>
      <c r="F1052" s="110">
        <v>195634.89</v>
      </c>
      <c r="G1052" s="110" t="e">
        <f>IF(F1052="","",VLOOKUP(B1052,PRESUPUESTO!$A$1:$O$626,12,FALSE))</f>
        <v>#N/A</v>
      </c>
    </row>
    <row r="1053" spans="1:7" x14ac:dyDescent="0.3">
      <c r="A1053" s="108">
        <v>899</v>
      </c>
      <c r="B1053" s="101" t="s">
        <v>691</v>
      </c>
      <c r="C1053" s="88">
        <v>1</v>
      </c>
      <c r="D1053" s="89" t="s">
        <v>344</v>
      </c>
      <c r="E1053" s="109">
        <v>941045</v>
      </c>
      <c r="F1053" s="110">
        <v>931634.55</v>
      </c>
      <c r="G1053" s="110" t="e">
        <f>IF(F1053="","",VLOOKUP(B1053,PRESUPUESTO!$A$1:$O$626,12,FALSE))</f>
        <v>#N/A</v>
      </c>
    </row>
    <row r="1054" spans="1:7" x14ac:dyDescent="0.3">
      <c r="A1054" s="108">
        <v>900</v>
      </c>
      <c r="B1054" s="101" t="s">
        <v>692</v>
      </c>
      <c r="C1054" s="88">
        <v>1</v>
      </c>
      <c r="D1054" s="89" t="s">
        <v>344</v>
      </c>
      <c r="E1054" s="109">
        <v>387920</v>
      </c>
      <c r="F1054" s="110">
        <v>384040.8</v>
      </c>
      <c r="G1054" s="110" t="e">
        <f>IF(F1054="","",VLOOKUP(B1054,PRESUPUESTO!$A$1:$O$626,12,FALSE))</f>
        <v>#N/A</v>
      </c>
    </row>
    <row r="1055" spans="1:7" x14ac:dyDescent="0.3">
      <c r="A1055" s="108">
        <v>901</v>
      </c>
      <c r="B1055" s="101" t="s">
        <v>693</v>
      </c>
      <c r="C1055" s="88">
        <v>1</v>
      </c>
      <c r="D1055" s="89" t="s">
        <v>344</v>
      </c>
      <c r="E1055" s="109">
        <v>201790</v>
      </c>
      <c r="F1055" s="110">
        <v>199772.1</v>
      </c>
      <c r="G1055" s="110" t="e">
        <f>IF(F1055="","",VLOOKUP(B1055,PRESUPUESTO!$A$1:$O$626,12,FALSE))</f>
        <v>#N/A</v>
      </c>
    </row>
    <row r="1056" spans="1:7" x14ac:dyDescent="0.3">
      <c r="A1056" s="108">
        <v>902</v>
      </c>
      <c r="B1056" s="101" t="s">
        <v>694</v>
      </c>
      <c r="C1056" s="88">
        <v>1</v>
      </c>
      <c r="D1056" s="89" t="s">
        <v>344</v>
      </c>
      <c r="E1056" s="109">
        <v>229693</v>
      </c>
      <c r="F1056" s="110">
        <v>227396.07</v>
      </c>
      <c r="G1056" s="110" t="e">
        <f>IF(F1056="","",VLOOKUP(B1056,PRESUPUESTO!$A$1:$O$626,12,FALSE))</f>
        <v>#N/A</v>
      </c>
    </row>
    <row r="1057" spans="1:7" x14ac:dyDescent="0.3">
      <c r="A1057" s="108">
        <v>903</v>
      </c>
      <c r="B1057" s="101" t="s">
        <v>695</v>
      </c>
      <c r="C1057" s="88">
        <v>1</v>
      </c>
      <c r="D1057" s="89" t="s">
        <v>344</v>
      </c>
      <c r="E1057" s="109">
        <v>226989</v>
      </c>
      <c r="F1057" s="110">
        <v>224719.11</v>
      </c>
      <c r="G1057" s="110" t="e">
        <f>IF(F1057="","",VLOOKUP(B1057,PRESUPUESTO!$A$1:$O$626,12,FALSE))</f>
        <v>#N/A</v>
      </c>
    </row>
    <row r="1058" spans="1:7" x14ac:dyDescent="0.3">
      <c r="A1058" s="108">
        <v>904</v>
      </c>
      <c r="B1058" s="101" t="s">
        <v>696</v>
      </c>
      <c r="C1058" s="90">
        <v>1</v>
      </c>
      <c r="D1058" s="91" t="s">
        <v>344</v>
      </c>
      <c r="E1058" s="109">
        <v>651547</v>
      </c>
      <c r="F1058" s="110">
        <v>645031.53</v>
      </c>
      <c r="G1058" s="110" t="e">
        <f>IF(F1058="","",VLOOKUP(B1058,PRESUPUESTO!$A$1:$O$626,12,FALSE))</f>
        <v>#N/A</v>
      </c>
    </row>
    <row r="1059" spans="1:7" x14ac:dyDescent="0.3">
      <c r="A1059" s="108">
        <v>905</v>
      </c>
      <c r="B1059" s="101" t="s">
        <v>697</v>
      </c>
      <c r="C1059" s="90">
        <v>1</v>
      </c>
      <c r="D1059" s="91" t="s">
        <v>344</v>
      </c>
      <c r="E1059" s="109">
        <v>961545</v>
      </c>
      <c r="F1059" s="110">
        <v>951929.55</v>
      </c>
      <c r="G1059" s="110" t="e">
        <f>IF(F1059="","",VLOOKUP(B1059,PRESUPUESTO!$A$1:$O$626,12,FALSE))</f>
        <v>#N/A</v>
      </c>
    </row>
    <row r="1060" spans="1:7" x14ac:dyDescent="0.3">
      <c r="A1060" s="108">
        <v>906</v>
      </c>
      <c r="B1060" s="101" t="s">
        <v>698</v>
      </c>
      <c r="C1060" s="88">
        <v>1</v>
      </c>
      <c r="D1060" s="89" t="s">
        <v>344</v>
      </c>
      <c r="E1060" s="109">
        <v>258437</v>
      </c>
      <c r="F1060" s="110">
        <v>255852.63</v>
      </c>
      <c r="G1060" s="110" t="e">
        <f>IF(F1060="","",VLOOKUP(B1060,PRESUPUESTO!$A$1:$O$626,12,FALSE))</f>
        <v>#N/A</v>
      </c>
    </row>
    <row r="1061" spans="1:7" x14ac:dyDescent="0.3">
      <c r="A1061" s="108">
        <v>907</v>
      </c>
      <c r="B1061" s="101" t="s">
        <v>699</v>
      </c>
      <c r="C1061" s="88">
        <v>1</v>
      </c>
      <c r="D1061" s="89" t="s">
        <v>344</v>
      </c>
      <c r="E1061" s="109">
        <v>999240</v>
      </c>
      <c r="F1061" s="110">
        <v>989247.6</v>
      </c>
      <c r="G1061" s="110" t="e">
        <f>IF(F1061="","",VLOOKUP(B1061,PRESUPUESTO!$A$1:$O$626,12,FALSE))</f>
        <v>#N/A</v>
      </c>
    </row>
    <row r="1062" spans="1:7" x14ac:dyDescent="0.3">
      <c r="A1062" s="108">
        <v>908</v>
      </c>
      <c r="B1062" s="101" t="s">
        <v>700</v>
      </c>
      <c r="C1062" s="88">
        <v>1</v>
      </c>
      <c r="D1062" s="89" t="s">
        <v>344</v>
      </c>
      <c r="E1062" s="109">
        <v>445735</v>
      </c>
      <c r="F1062" s="110">
        <v>441277.65</v>
      </c>
      <c r="G1062" s="110" t="e">
        <f>IF(F1062="","",VLOOKUP(B1062,PRESUPUESTO!$A$1:$O$626,12,FALSE))</f>
        <v>#N/A</v>
      </c>
    </row>
    <row r="1063" spans="1:7" x14ac:dyDescent="0.3">
      <c r="A1063" s="108">
        <v>909</v>
      </c>
      <c r="B1063" s="101" t="s">
        <v>701</v>
      </c>
      <c r="C1063" s="90">
        <v>1</v>
      </c>
      <c r="D1063" s="91" t="s">
        <v>344</v>
      </c>
      <c r="E1063" s="109">
        <v>274751</v>
      </c>
      <c r="F1063" s="110">
        <v>272003.49</v>
      </c>
      <c r="G1063" s="110" t="e">
        <f>IF(F1063="","",VLOOKUP(B1063,PRESUPUESTO!$A$1:$O$626,12,FALSE))</f>
        <v>#N/A</v>
      </c>
    </row>
    <row r="1064" spans="1:7" x14ac:dyDescent="0.3">
      <c r="A1064" s="108">
        <v>910</v>
      </c>
      <c r="B1064" s="101" t="s">
        <v>702</v>
      </c>
      <c r="C1064" s="90">
        <v>1</v>
      </c>
      <c r="D1064" s="91" t="s">
        <v>344</v>
      </c>
      <c r="E1064" s="109">
        <v>276971</v>
      </c>
      <c r="F1064" s="110">
        <v>274201.28999999998</v>
      </c>
      <c r="G1064" s="110" t="e">
        <f>IF(F1064="","",VLOOKUP(B1064,PRESUPUESTO!$A$1:$O$626,12,FALSE))</f>
        <v>#N/A</v>
      </c>
    </row>
    <row r="1065" spans="1:7" x14ac:dyDescent="0.3">
      <c r="A1065" s="108">
        <v>911</v>
      </c>
      <c r="B1065" s="101" t="s">
        <v>703</v>
      </c>
      <c r="C1065" s="88">
        <v>1</v>
      </c>
      <c r="D1065" s="89" t="s">
        <v>344</v>
      </c>
      <c r="E1065" s="109">
        <v>677012</v>
      </c>
      <c r="F1065" s="110">
        <v>670241.88</v>
      </c>
      <c r="G1065" s="110" t="e">
        <f>IF(F1065="","",VLOOKUP(B1065,PRESUPUESTO!$A$1:$O$626,12,FALSE))</f>
        <v>#N/A</v>
      </c>
    </row>
    <row r="1066" spans="1:7" x14ac:dyDescent="0.3">
      <c r="A1066" s="108">
        <v>912</v>
      </c>
      <c r="B1066" s="101" t="s">
        <v>704</v>
      </c>
      <c r="C1066" s="88">
        <v>1</v>
      </c>
      <c r="D1066" s="89" t="s">
        <v>344</v>
      </c>
      <c r="E1066" s="109">
        <v>445916</v>
      </c>
      <c r="F1066" s="110">
        <v>441456.84</v>
      </c>
      <c r="G1066" s="110" t="e">
        <f>IF(F1066="","",VLOOKUP(B1066,PRESUPUESTO!$A$1:$O$626,12,FALSE))</f>
        <v>#N/A</v>
      </c>
    </row>
    <row r="1067" spans="1:7" x14ac:dyDescent="0.3">
      <c r="A1067" s="108">
        <v>913</v>
      </c>
      <c r="B1067" s="101" t="s">
        <v>705</v>
      </c>
      <c r="C1067" s="88">
        <v>1</v>
      </c>
      <c r="D1067" s="89" t="s">
        <v>344</v>
      </c>
      <c r="E1067" s="109">
        <v>307024</v>
      </c>
      <c r="F1067" s="110">
        <v>303953.76</v>
      </c>
      <c r="G1067" s="110" t="e">
        <f>IF(F1067="","",VLOOKUP(B1067,PRESUPUESTO!$A$1:$O$626,12,FALSE))</f>
        <v>#N/A</v>
      </c>
    </row>
    <row r="1068" spans="1:7" x14ac:dyDescent="0.3">
      <c r="A1068" s="108">
        <v>914</v>
      </c>
      <c r="B1068" s="101" t="s">
        <v>706</v>
      </c>
      <c r="C1068" s="90">
        <v>1</v>
      </c>
      <c r="D1068" s="91" t="s">
        <v>344</v>
      </c>
      <c r="E1068" s="109">
        <v>311394</v>
      </c>
      <c r="F1068" s="110">
        <v>308280.06</v>
      </c>
      <c r="G1068" s="110" t="e">
        <f>IF(F1068="","",VLOOKUP(B1068,PRESUPUESTO!$A$1:$O$626,12,FALSE))</f>
        <v>#N/A</v>
      </c>
    </row>
    <row r="1069" spans="1:7" x14ac:dyDescent="0.3">
      <c r="A1069" s="108">
        <v>915</v>
      </c>
      <c r="B1069" s="101" t="s">
        <v>707</v>
      </c>
      <c r="C1069" s="88">
        <v>1</v>
      </c>
      <c r="D1069" s="89" t="s">
        <v>344</v>
      </c>
      <c r="E1069" s="109">
        <v>120226</v>
      </c>
      <c r="F1069" s="110">
        <v>119023.74</v>
      </c>
      <c r="G1069" s="110" t="e">
        <f>IF(F1069="","",VLOOKUP(B1069,PRESUPUESTO!$A$1:$O$626,12,FALSE))</f>
        <v>#N/A</v>
      </c>
    </row>
    <row r="1070" spans="1:7" x14ac:dyDescent="0.3">
      <c r="A1070" s="108">
        <v>916</v>
      </c>
      <c r="B1070" s="101" t="s">
        <v>708</v>
      </c>
      <c r="C1070" s="88">
        <v>1</v>
      </c>
      <c r="D1070" s="89" t="s">
        <v>344</v>
      </c>
      <c r="E1070" s="109">
        <v>366546</v>
      </c>
      <c r="F1070" s="110">
        <v>362880.54</v>
      </c>
      <c r="G1070" s="110" t="e">
        <f>IF(F1070="","",VLOOKUP(B1070,PRESUPUESTO!$A$1:$O$626,12,FALSE))</f>
        <v>#N/A</v>
      </c>
    </row>
    <row r="1071" spans="1:7" x14ac:dyDescent="0.3">
      <c r="A1071" s="108">
        <v>917</v>
      </c>
      <c r="B1071" s="101" t="s">
        <v>709</v>
      </c>
      <c r="C1071" s="88">
        <v>1</v>
      </c>
      <c r="D1071" s="89" t="s">
        <v>344</v>
      </c>
      <c r="E1071" s="109">
        <v>1612455</v>
      </c>
      <c r="F1071" s="110">
        <v>1596330.45</v>
      </c>
      <c r="G1071" s="110" t="e">
        <f>IF(F1071="","",VLOOKUP(B1071,PRESUPUESTO!$A$1:$O$626,12,FALSE))</f>
        <v>#N/A</v>
      </c>
    </row>
    <row r="1072" spans="1:7" x14ac:dyDescent="0.3">
      <c r="A1072" s="108">
        <v>918</v>
      </c>
      <c r="B1072" s="101" t="s">
        <v>710</v>
      </c>
      <c r="C1072" s="88">
        <v>1</v>
      </c>
      <c r="D1072" s="89" t="s">
        <v>344</v>
      </c>
      <c r="E1072" s="109">
        <v>1570450</v>
      </c>
      <c r="F1072" s="110">
        <v>1554745.5</v>
      </c>
      <c r="G1072" s="110" t="e">
        <f>IF(F1072="","",VLOOKUP(B1072,PRESUPUESTO!$A$1:$O$626,12,FALSE))</f>
        <v>#N/A</v>
      </c>
    </row>
    <row r="1073" spans="1:7" x14ac:dyDescent="0.3">
      <c r="A1073" s="108">
        <v>919</v>
      </c>
      <c r="B1073" s="101" t="s">
        <v>711</v>
      </c>
      <c r="C1073" s="90">
        <v>1</v>
      </c>
      <c r="D1073" s="91" t="s">
        <v>344</v>
      </c>
      <c r="E1073" s="109">
        <v>4383183</v>
      </c>
      <c r="F1073" s="110">
        <v>4339351.17</v>
      </c>
      <c r="G1073" s="110" t="e">
        <f>IF(F1073="","",VLOOKUP(B1073,PRESUPUESTO!$A$1:$O$626,12,FALSE))</f>
        <v>#N/A</v>
      </c>
    </row>
    <row r="1074" spans="1:7" x14ac:dyDescent="0.3">
      <c r="A1074" s="108">
        <v>920</v>
      </c>
      <c r="B1074" s="101" t="s">
        <v>712</v>
      </c>
      <c r="C1074" s="88">
        <v>1</v>
      </c>
      <c r="D1074" s="89" t="s">
        <v>344</v>
      </c>
      <c r="E1074" s="109">
        <v>315464</v>
      </c>
      <c r="F1074" s="110">
        <v>312309.36</v>
      </c>
      <c r="G1074" s="110" t="e">
        <f>IF(F1074="","",VLOOKUP(B1074,PRESUPUESTO!$A$1:$O$626,12,FALSE))</f>
        <v>#N/A</v>
      </c>
    </row>
    <row r="1075" spans="1:7" x14ac:dyDescent="0.3">
      <c r="A1075" s="108">
        <v>921</v>
      </c>
      <c r="B1075" s="101" t="s">
        <v>713</v>
      </c>
      <c r="C1075" s="90">
        <v>1</v>
      </c>
      <c r="D1075" s="91" t="s">
        <v>344</v>
      </c>
      <c r="E1075" s="109">
        <v>423571</v>
      </c>
      <c r="F1075" s="110">
        <v>419335.29</v>
      </c>
      <c r="G1075" s="110" t="e">
        <f>IF(F1075="","",VLOOKUP(B1075,PRESUPUESTO!$A$1:$O$626,12,FALSE))</f>
        <v>#N/A</v>
      </c>
    </row>
    <row r="1076" spans="1:7" x14ac:dyDescent="0.3">
      <c r="A1076" s="108">
        <v>922</v>
      </c>
      <c r="B1076" s="101" t="s">
        <v>703</v>
      </c>
      <c r="C1076" s="88">
        <v>1</v>
      </c>
      <c r="D1076" s="89" t="s">
        <v>344</v>
      </c>
      <c r="E1076" s="109">
        <v>2874729</v>
      </c>
      <c r="F1076" s="110">
        <v>2845981.71</v>
      </c>
      <c r="G1076" s="110" t="e">
        <f>IF(F1076="","",VLOOKUP(B1076,PRESUPUESTO!$A$1:$O$626,12,FALSE))</f>
        <v>#N/A</v>
      </c>
    </row>
    <row r="1077" spans="1:7" x14ac:dyDescent="0.3">
      <c r="A1077" s="108">
        <v>923</v>
      </c>
      <c r="B1077" s="101" t="s">
        <v>714</v>
      </c>
      <c r="C1077" s="90">
        <v>1</v>
      </c>
      <c r="D1077" s="91" t="s">
        <v>344</v>
      </c>
      <c r="E1077" s="109">
        <v>552581</v>
      </c>
      <c r="F1077" s="110">
        <v>547055.18999999994</v>
      </c>
      <c r="G1077" s="110" t="e">
        <f>IF(F1077="","",VLOOKUP(B1077,PRESUPUESTO!$A$1:$O$626,12,FALSE))</f>
        <v>#N/A</v>
      </c>
    </row>
    <row r="1078" spans="1:7" x14ac:dyDescent="0.3">
      <c r="A1078" s="108">
        <v>924</v>
      </c>
      <c r="B1078" s="101" t="s">
        <v>715</v>
      </c>
      <c r="C1078" s="90">
        <v>1</v>
      </c>
      <c r="D1078" s="91" t="s">
        <v>344</v>
      </c>
      <c r="E1078" s="109">
        <v>542123</v>
      </c>
      <c r="F1078" s="110">
        <v>536701.77</v>
      </c>
      <c r="G1078" s="110" t="e">
        <f>IF(F1078="","",VLOOKUP(B1078,PRESUPUESTO!$A$1:$O$626,12,FALSE))</f>
        <v>#N/A</v>
      </c>
    </row>
    <row r="1079" spans="1:7" x14ac:dyDescent="0.3">
      <c r="A1079" s="108">
        <v>925</v>
      </c>
      <c r="B1079" s="101" t="s">
        <v>716</v>
      </c>
      <c r="C1079" s="88">
        <v>1</v>
      </c>
      <c r="D1079" s="89" t="s">
        <v>344</v>
      </c>
      <c r="E1079" s="109">
        <v>691003</v>
      </c>
      <c r="F1079" s="110">
        <v>684092.97</v>
      </c>
      <c r="G1079" s="110" t="e">
        <f>IF(F1079="","",VLOOKUP(B1079,PRESUPUESTO!$A$1:$O$626,12,FALSE))</f>
        <v>#N/A</v>
      </c>
    </row>
    <row r="1080" spans="1:7" x14ac:dyDescent="0.3">
      <c r="A1080" s="108">
        <v>926</v>
      </c>
      <c r="B1080" s="101" t="s">
        <v>717</v>
      </c>
      <c r="C1080" s="88">
        <v>1</v>
      </c>
      <c r="D1080" s="89" t="s">
        <v>344</v>
      </c>
      <c r="E1080" s="109">
        <v>691462</v>
      </c>
      <c r="F1080" s="110">
        <v>684547.38</v>
      </c>
      <c r="G1080" s="110" t="e">
        <f>IF(F1080="","",VLOOKUP(B1080,PRESUPUESTO!$A$1:$O$626,12,FALSE))</f>
        <v>#N/A</v>
      </c>
    </row>
    <row r="1081" spans="1:7" x14ac:dyDescent="0.3">
      <c r="A1081" s="108">
        <v>927</v>
      </c>
      <c r="B1081" s="101" t="s">
        <v>718</v>
      </c>
      <c r="C1081" s="88">
        <v>1</v>
      </c>
      <c r="D1081" s="89" t="s">
        <v>344</v>
      </c>
      <c r="E1081" s="109">
        <v>875170</v>
      </c>
      <c r="F1081" s="110">
        <v>866418.3</v>
      </c>
      <c r="G1081" s="110" t="e">
        <f>IF(F1081="","",VLOOKUP(B1081,PRESUPUESTO!$A$1:$O$626,12,FALSE))</f>
        <v>#N/A</v>
      </c>
    </row>
    <row r="1082" spans="1:7" x14ac:dyDescent="0.3">
      <c r="A1082" s="108">
        <v>928</v>
      </c>
      <c r="B1082" s="101" t="s">
        <v>719</v>
      </c>
      <c r="C1082" s="88">
        <v>1</v>
      </c>
      <c r="D1082" s="89" t="s">
        <v>344</v>
      </c>
      <c r="E1082" s="109">
        <v>392154</v>
      </c>
      <c r="F1082" s="110">
        <v>388232.46</v>
      </c>
      <c r="G1082" s="110" t="e">
        <f>IF(F1082="","",VLOOKUP(B1082,PRESUPUESTO!$A$1:$O$626,12,FALSE))</f>
        <v>#N/A</v>
      </c>
    </row>
    <row r="1083" spans="1:7" x14ac:dyDescent="0.3">
      <c r="A1083" s="108">
        <v>929</v>
      </c>
      <c r="B1083" s="101" t="s">
        <v>720</v>
      </c>
      <c r="C1083" s="88">
        <v>1</v>
      </c>
      <c r="D1083" s="89" t="s">
        <v>344</v>
      </c>
      <c r="E1083" s="109">
        <v>397398</v>
      </c>
      <c r="F1083" s="110">
        <v>393424.02</v>
      </c>
      <c r="G1083" s="110" t="e">
        <f>IF(F1083="","",VLOOKUP(B1083,PRESUPUESTO!$A$1:$O$626,12,FALSE))</f>
        <v>#N/A</v>
      </c>
    </row>
    <row r="1084" spans="1:7" x14ac:dyDescent="0.3">
      <c r="A1084" s="108">
        <v>930</v>
      </c>
      <c r="B1084" s="101" t="s">
        <v>721</v>
      </c>
      <c r="C1084" s="90">
        <v>1</v>
      </c>
      <c r="D1084" s="91" t="s">
        <v>344</v>
      </c>
      <c r="E1084" s="109">
        <v>425096</v>
      </c>
      <c r="F1084" s="110">
        <v>420845.04</v>
      </c>
      <c r="G1084" s="110" t="e">
        <f>IF(F1084="","",VLOOKUP(B1084,PRESUPUESTO!$A$1:$O$626,12,FALSE))</f>
        <v>#N/A</v>
      </c>
    </row>
    <row r="1085" spans="1:7" x14ac:dyDescent="0.3">
      <c r="A1085" s="108">
        <v>931</v>
      </c>
      <c r="B1085" s="101" t="s">
        <v>722</v>
      </c>
      <c r="C1085" s="88">
        <v>1</v>
      </c>
      <c r="D1085" s="89" t="s">
        <v>344</v>
      </c>
      <c r="E1085" s="109">
        <v>392165</v>
      </c>
      <c r="F1085" s="110">
        <v>388243.35</v>
      </c>
      <c r="G1085" s="110" t="e">
        <f>IF(F1085="","",VLOOKUP(B1085,PRESUPUESTO!$A$1:$O$626,12,FALSE))</f>
        <v>#N/A</v>
      </c>
    </row>
    <row r="1086" spans="1:7" x14ac:dyDescent="0.3">
      <c r="A1086" s="108">
        <v>932</v>
      </c>
      <c r="B1086" s="101" t="s">
        <v>723</v>
      </c>
      <c r="C1086" s="88">
        <v>1</v>
      </c>
      <c r="D1086" s="89" t="s">
        <v>344</v>
      </c>
      <c r="E1086" s="109">
        <v>1072607</v>
      </c>
      <c r="F1086" s="110">
        <v>1061880.93</v>
      </c>
      <c r="G1086" s="110" t="e">
        <f>IF(F1086="","",VLOOKUP(B1086,PRESUPUESTO!$A$1:$O$626,12,FALSE))</f>
        <v>#N/A</v>
      </c>
    </row>
    <row r="1087" spans="1:7" x14ac:dyDescent="0.3">
      <c r="A1087" s="108">
        <v>933</v>
      </c>
      <c r="B1087" s="101" t="s">
        <v>724</v>
      </c>
      <c r="C1087" s="88">
        <v>1</v>
      </c>
      <c r="D1087" s="89" t="s">
        <v>344</v>
      </c>
      <c r="E1087" s="109">
        <v>601510</v>
      </c>
      <c r="F1087" s="110">
        <v>595494.9</v>
      </c>
      <c r="G1087" s="110" t="e">
        <f>IF(F1087="","",VLOOKUP(B1087,PRESUPUESTO!$A$1:$O$626,12,FALSE))</f>
        <v>#N/A</v>
      </c>
    </row>
    <row r="1088" spans="1:7" x14ac:dyDescent="0.3">
      <c r="A1088" s="108">
        <v>934</v>
      </c>
      <c r="B1088" s="101" t="s">
        <v>725</v>
      </c>
      <c r="C1088" s="88">
        <v>1</v>
      </c>
      <c r="D1088" s="89" t="s">
        <v>344</v>
      </c>
      <c r="E1088" s="109">
        <v>479063</v>
      </c>
      <c r="F1088" s="110">
        <v>474272.37</v>
      </c>
      <c r="G1088" s="110" t="e">
        <f>IF(F1088="","",VLOOKUP(B1088,PRESUPUESTO!$A$1:$O$626,12,FALSE))</f>
        <v>#N/A</v>
      </c>
    </row>
    <row r="1089" spans="1:7" x14ac:dyDescent="0.3">
      <c r="A1089" s="108">
        <v>935</v>
      </c>
      <c r="B1089" s="101" t="s">
        <v>384</v>
      </c>
      <c r="C1089" s="88">
        <v>1</v>
      </c>
      <c r="D1089" s="89" t="s">
        <v>344</v>
      </c>
      <c r="E1089" s="109">
        <v>926536</v>
      </c>
      <c r="F1089" s="110">
        <v>917270.64</v>
      </c>
      <c r="G1089" s="110" t="e">
        <f>IF(F1089="","",VLOOKUP(B1089,PRESUPUESTO!$A$1:$O$626,12,FALSE))</f>
        <v>#N/A</v>
      </c>
    </row>
    <row r="1090" spans="1:7" x14ac:dyDescent="0.3">
      <c r="A1090" s="108">
        <v>936</v>
      </c>
      <c r="B1090" s="101" t="s">
        <v>726</v>
      </c>
      <c r="C1090" s="88">
        <v>1</v>
      </c>
      <c r="D1090" s="89" t="s">
        <v>344</v>
      </c>
      <c r="E1090" s="109">
        <v>181588</v>
      </c>
      <c r="F1090" s="110">
        <v>179772.12</v>
      </c>
      <c r="G1090" s="110" t="e">
        <f>IF(F1090="","",VLOOKUP(B1090,PRESUPUESTO!$A$1:$O$626,12,FALSE))</f>
        <v>#N/A</v>
      </c>
    </row>
    <row r="1091" spans="1:7" x14ac:dyDescent="0.3">
      <c r="A1091" s="108">
        <v>937</v>
      </c>
      <c r="B1091" s="101" t="s">
        <v>727</v>
      </c>
      <c r="C1091" s="88">
        <v>1</v>
      </c>
      <c r="D1091" s="89" t="s">
        <v>344</v>
      </c>
      <c r="E1091" s="109">
        <v>880277</v>
      </c>
      <c r="F1091" s="110">
        <v>871474.23</v>
      </c>
      <c r="G1091" s="110" t="e">
        <f>IF(F1091="","",VLOOKUP(B1091,PRESUPUESTO!$A$1:$O$626,12,FALSE))</f>
        <v>#N/A</v>
      </c>
    </row>
    <row r="1092" spans="1:7" x14ac:dyDescent="0.3">
      <c r="A1092" s="108">
        <v>938</v>
      </c>
      <c r="B1092" s="101" t="s">
        <v>728</v>
      </c>
      <c r="C1092" s="88">
        <v>1</v>
      </c>
      <c r="D1092" s="89" t="s">
        <v>344</v>
      </c>
      <c r="E1092" s="109">
        <v>782996</v>
      </c>
      <c r="F1092" s="110">
        <v>775166.04</v>
      </c>
      <c r="G1092" s="110" t="e">
        <f>IF(F1092="","",VLOOKUP(B1092,PRESUPUESTO!$A$1:$O$626,12,FALSE))</f>
        <v>#N/A</v>
      </c>
    </row>
    <row r="1093" spans="1:7" x14ac:dyDescent="0.3">
      <c r="A1093" s="108">
        <v>939</v>
      </c>
      <c r="B1093" s="101" t="s">
        <v>729</v>
      </c>
      <c r="C1093" s="88">
        <v>1</v>
      </c>
      <c r="D1093" s="89" t="s">
        <v>344</v>
      </c>
      <c r="E1093" s="109">
        <v>1371382</v>
      </c>
      <c r="F1093" s="110">
        <v>1357668.18</v>
      </c>
      <c r="G1093" s="110" t="e">
        <f>IF(F1093="","",VLOOKUP(B1093,PRESUPUESTO!$A$1:$O$626,12,FALSE))</f>
        <v>#N/A</v>
      </c>
    </row>
    <row r="1094" spans="1:7" x14ac:dyDescent="0.3">
      <c r="A1094" s="108">
        <v>940</v>
      </c>
      <c r="B1094" s="101" t="s">
        <v>730</v>
      </c>
      <c r="C1094" s="90">
        <v>1</v>
      </c>
      <c r="D1094" s="91" t="s">
        <v>344</v>
      </c>
      <c r="E1094" s="109">
        <v>1071074</v>
      </c>
      <c r="F1094" s="110">
        <v>1060363.26</v>
      </c>
      <c r="G1094" s="110" t="e">
        <f>IF(F1094="","",VLOOKUP(B1094,PRESUPUESTO!$A$1:$O$626,12,FALSE))</f>
        <v>#N/A</v>
      </c>
    </row>
    <row r="1095" spans="1:7" x14ac:dyDescent="0.3">
      <c r="A1095" s="108">
        <v>941</v>
      </c>
      <c r="B1095" s="101" t="s">
        <v>731</v>
      </c>
      <c r="C1095" s="88">
        <v>1</v>
      </c>
      <c r="D1095" s="89" t="s">
        <v>344</v>
      </c>
      <c r="E1095" s="109">
        <v>1087843</v>
      </c>
      <c r="F1095" s="110">
        <v>1076964.57</v>
      </c>
      <c r="G1095" s="110" t="e">
        <f>IF(F1095="","",VLOOKUP(B1095,PRESUPUESTO!$A$1:$O$626,12,FALSE))</f>
        <v>#N/A</v>
      </c>
    </row>
    <row r="1096" spans="1:7" x14ac:dyDescent="0.3">
      <c r="A1096" s="108">
        <v>942</v>
      </c>
      <c r="B1096" s="101" t="s">
        <v>732</v>
      </c>
      <c r="C1096" s="88">
        <v>1</v>
      </c>
      <c r="D1096" s="89" t="s">
        <v>344</v>
      </c>
      <c r="E1096" s="109">
        <v>1056623</v>
      </c>
      <c r="F1096" s="110">
        <v>1046056.77</v>
      </c>
      <c r="G1096" s="110" t="e">
        <f>IF(F1096="","",VLOOKUP(B1096,PRESUPUESTO!$A$1:$O$626,12,FALSE))</f>
        <v>#N/A</v>
      </c>
    </row>
    <row r="1097" spans="1:7" x14ac:dyDescent="0.3">
      <c r="A1097" s="108">
        <v>943</v>
      </c>
      <c r="B1097" s="101" t="s">
        <v>193</v>
      </c>
      <c r="C1097" s="88">
        <v>1</v>
      </c>
      <c r="D1097" s="89" t="s">
        <v>344</v>
      </c>
      <c r="E1097" s="109">
        <v>543068</v>
      </c>
      <c r="F1097" s="110">
        <v>537637.31999999995</v>
      </c>
      <c r="G1097" s="110">
        <f>IF(F1097="","",VLOOKUP(B1097,PRESUPUESTO!$A$1:$O$626,12,FALSE))</f>
        <v>730000</v>
      </c>
    </row>
    <row r="1098" spans="1:7" x14ac:dyDescent="0.3">
      <c r="A1098" s="108">
        <v>944</v>
      </c>
      <c r="B1098" s="101" t="s">
        <v>733</v>
      </c>
      <c r="C1098" s="88">
        <v>1</v>
      </c>
      <c r="D1098" s="89" t="s">
        <v>344</v>
      </c>
      <c r="E1098" s="109">
        <v>484076</v>
      </c>
      <c r="F1098" s="110">
        <v>479235.24</v>
      </c>
      <c r="G1098" s="110" t="e">
        <f>IF(F1098="","",VLOOKUP(B1098,PRESUPUESTO!$A$1:$O$626,12,FALSE))</f>
        <v>#N/A</v>
      </c>
    </row>
    <row r="1099" spans="1:7" x14ac:dyDescent="0.3">
      <c r="A1099" s="108">
        <v>945</v>
      </c>
      <c r="B1099" s="101" t="s">
        <v>100</v>
      </c>
      <c r="C1099" s="88">
        <v>1</v>
      </c>
      <c r="D1099" s="89" t="s">
        <v>344</v>
      </c>
      <c r="E1099" s="109">
        <v>204860</v>
      </c>
      <c r="F1099" s="110">
        <v>202811.4</v>
      </c>
      <c r="G1099" s="110">
        <f>IF(F1099="","",VLOOKUP(B1099,PRESUPUESTO!$A$1:$O$626,12,FALSE))</f>
        <v>1946500</v>
      </c>
    </row>
    <row r="1100" spans="1:7" x14ac:dyDescent="0.3">
      <c r="A1100" s="108">
        <v>946</v>
      </c>
      <c r="B1100" s="101" t="s">
        <v>734</v>
      </c>
      <c r="C1100" s="88">
        <v>1</v>
      </c>
      <c r="D1100" s="89" t="s">
        <v>344</v>
      </c>
      <c r="E1100" s="109">
        <v>110195</v>
      </c>
      <c r="F1100" s="110">
        <v>109093.05</v>
      </c>
      <c r="G1100" s="110" t="e">
        <f>IF(F1100="","",VLOOKUP(B1100,PRESUPUESTO!$A$1:$O$626,12,FALSE))</f>
        <v>#N/A</v>
      </c>
    </row>
    <row r="1101" spans="1:7" x14ac:dyDescent="0.3">
      <c r="A1101" s="108">
        <v>947</v>
      </c>
      <c r="B1101" s="101" t="s">
        <v>735</v>
      </c>
      <c r="C1101" s="90">
        <v>1</v>
      </c>
      <c r="D1101" s="91" t="s">
        <v>344</v>
      </c>
      <c r="E1101" s="109">
        <v>173015</v>
      </c>
      <c r="F1101" s="110">
        <v>171284.85</v>
      </c>
      <c r="G1101" s="110" t="e">
        <f>IF(F1101="","",VLOOKUP(B1101,PRESUPUESTO!$A$1:$O$626,12,FALSE))</f>
        <v>#N/A</v>
      </c>
    </row>
    <row r="1102" spans="1:7" x14ac:dyDescent="0.3">
      <c r="A1102" s="108">
        <v>948</v>
      </c>
      <c r="B1102" s="101" t="s">
        <v>736</v>
      </c>
      <c r="C1102" s="88">
        <v>1</v>
      </c>
      <c r="D1102" s="89" t="s">
        <v>344</v>
      </c>
      <c r="E1102" s="109">
        <v>179547</v>
      </c>
      <c r="F1102" s="110">
        <v>177751.53</v>
      </c>
      <c r="G1102" s="110" t="e">
        <f>IF(F1102="","",VLOOKUP(B1102,PRESUPUESTO!$A$1:$O$626,12,FALSE))</f>
        <v>#N/A</v>
      </c>
    </row>
    <row r="1103" spans="1:7" x14ac:dyDescent="0.3">
      <c r="A1103" s="108">
        <v>949</v>
      </c>
      <c r="B1103" s="101" t="s">
        <v>737</v>
      </c>
      <c r="C1103" s="88">
        <v>1</v>
      </c>
      <c r="D1103" s="89" t="s">
        <v>344</v>
      </c>
      <c r="E1103" s="109">
        <v>208018</v>
      </c>
      <c r="F1103" s="110">
        <v>205937.82</v>
      </c>
      <c r="G1103" s="110" t="e">
        <f>IF(F1103="","",VLOOKUP(B1103,PRESUPUESTO!$A$1:$O$626,12,FALSE))</f>
        <v>#N/A</v>
      </c>
    </row>
    <row r="1104" spans="1:7" x14ac:dyDescent="0.3">
      <c r="A1104" s="108">
        <v>950</v>
      </c>
      <c r="B1104" s="101" t="s">
        <v>738</v>
      </c>
      <c r="C1104" s="90">
        <v>1</v>
      </c>
      <c r="D1104" s="91" t="s">
        <v>344</v>
      </c>
      <c r="E1104" s="109">
        <v>858053</v>
      </c>
      <c r="F1104" s="110">
        <v>849472.47</v>
      </c>
      <c r="G1104" s="110" t="e">
        <f>IF(F1104="","",VLOOKUP(B1104,PRESUPUESTO!$A$1:$O$626,12,FALSE))</f>
        <v>#N/A</v>
      </c>
    </row>
    <row r="1105" spans="1:7" x14ac:dyDescent="0.3">
      <c r="A1105" s="108">
        <v>951</v>
      </c>
      <c r="B1105" s="101" t="s">
        <v>739</v>
      </c>
      <c r="C1105" s="90">
        <v>1</v>
      </c>
      <c r="D1105" s="91" t="s">
        <v>344</v>
      </c>
      <c r="E1105" s="109">
        <v>836259</v>
      </c>
      <c r="F1105" s="110">
        <v>827896.41</v>
      </c>
      <c r="G1105" s="110" t="e">
        <f>IF(F1105="","",VLOOKUP(B1105,PRESUPUESTO!$A$1:$O$626,12,FALSE))</f>
        <v>#N/A</v>
      </c>
    </row>
    <row r="1106" spans="1:7" x14ac:dyDescent="0.3">
      <c r="A1106" s="108">
        <v>952</v>
      </c>
      <c r="B1106" s="101" t="s">
        <v>740</v>
      </c>
      <c r="C1106" s="88">
        <v>1</v>
      </c>
      <c r="D1106" s="89" t="s">
        <v>344</v>
      </c>
      <c r="E1106" s="109">
        <v>500442</v>
      </c>
      <c r="F1106" s="110">
        <v>495437.58</v>
      </c>
      <c r="G1106" s="110" t="e">
        <f>IF(F1106="","",VLOOKUP(B1106,PRESUPUESTO!$A$1:$O$626,12,FALSE))</f>
        <v>#N/A</v>
      </c>
    </row>
    <row r="1107" spans="1:7" x14ac:dyDescent="0.3">
      <c r="A1107" s="108">
        <v>953</v>
      </c>
      <c r="B1107" s="101" t="s">
        <v>741</v>
      </c>
      <c r="C1107" s="88">
        <v>1</v>
      </c>
      <c r="D1107" s="89" t="s">
        <v>344</v>
      </c>
      <c r="E1107" s="109">
        <v>551380</v>
      </c>
      <c r="F1107" s="110">
        <v>545866.19999999995</v>
      </c>
      <c r="G1107" s="110" t="e">
        <f>IF(F1107="","",VLOOKUP(B1107,PRESUPUESTO!$A$1:$O$626,12,FALSE))</f>
        <v>#N/A</v>
      </c>
    </row>
    <row r="1108" spans="1:7" x14ac:dyDescent="0.3">
      <c r="A1108" s="108">
        <v>954</v>
      </c>
      <c r="B1108" s="101" t="s">
        <v>742</v>
      </c>
      <c r="C1108" s="88">
        <v>1</v>
      </c>
      <c r="D1108" s="89" t="s">
        <v>344</v>
      </c>
      <c r="E1108" s="109">
        <v>164697</v>
      </c>
      <c r="F1108" s="110">
        <v>163050.03</v>
      </c>
      <c r="G1108" s="110" t="e">
        <f>IF(F1108="","",VLOOKUP(B1108,PRESUPUESTO!$A$1:$O$626,12,FALSE))</f>
        <v>#N/A</v>
      </c>
    </row>
    <row r="1109" spans="1:7" x14ac:dyDescent="0.3">
      <c r="A1109" s="108">
        <v>955</v>
      </c>
      <c r="B1109" s="101" t="s">
        <v>743</v>
      </c>
      <c r="C1109" s="88">
        <v>1</v>
      </c>
      <c r="D1109" s="89" t="s">
        <v>344</v>
      </c>
      <c r="E1109" s="109">
        <v>520605</v>
      </c>
      <c r="F1109" s="110">
        <v>515398.95</v>
      </c>
      <c r="G1109" s="110" t="e">
        <f>IF(F1109="","",VLOOKUP(B1109,PRESUPUESTO!$A$1:$O$626,12,FALSE))</f>
        <v>#N/A</v>
      </c>
    </row>
    <row r="1110" spans="1:7" x14ac:dyDescent="0.3">
      <c r="A1110" s="108">
        <v>956</v>
      </c>
      <c r="B1110" s="101" t="s">
        <v>744</v>
      </c>
      <c r="C1110" s="88">
        <v>1</v>
      </c>
      <c r="D1110" s="89" t="s">
        <v>344</v>
      </c>
      <c r="E1110" s="109">
        <v>550729</v>
      </c>
      <c r="F1110" s="110">
        <v>545221.71</v>
      </c>
      <c r="G1110" s="110" t="e">
        <f>IF(F1110="","",VLOOKUP(B1110,PRESUPUESTO!$A$1:$O$626,12,FALSE))</f>
        <v>#N/A</v>
      </c>
    </row>
    <row r="1111" spans="1:7" x14ac:dyDescent="0.3">
      <c r="A1111" s="108">
        <v>957</v>
      </c>
      <c r="B1111" s="101" t="s">
        <v>745</v>
      </c>
      <c r="C1111" s="88">
        <v>1</v>
      </c>
      <c r="D1111" s="89" t="s">
        <v>344</v>
      </c>
      <c r="E1111" s="109">
        <v>515131</v>
      </c>
      <c r="F1111" s="110">
        <v>509979.69</v>
      </c>
      <c r="G1111" s="110" t="e">
        <f>IF(F1111="","",VLOOKUP(B1111,PRESUPUESTO!$A$1:$O$626,12,FALSE))</f>
        <v>#N/A</v>
      </c>
    </row>
    <row r="1112" spans="1:7" x14ac:dyDescent="0.3">
      <c r="A1112" s="108">
        <v>958</v>
      </c>
      <c r="B1112" s="101" t="s">
        <v>746</v>
      </c>
      <c r="C1112" s="88">
        <v>1</v>
      </c>
      <c r="D1112" s="89" t="s">
        <v>344</v>
      </c>
      <c r="E1112" s="109">
        <v>469674</v>
      </c>
      <c r="F1112" s="110">
        <v>464977.26</v>
      </c>
      <c r="G1112" s="110" t="e">
        <f>IF(F1112="","",VLOOKUP(B1112,PRESUPUESTO!$A$1:$O$626,12,FALSE))</f>
        <v>#N/A</v>
      </c>
    </row>
    <row r="1113" spans="1:7" x14ac:dyDescent="0.3">
      <c r="A1113" s="108">
        <v>959</v>
      </c>
      <c r="B1113" s="101" t="s">
        <v>747</v>
      </c>
      <c r="C1113" s="88">
        <v>1</v>
      </c>
      <c r="D1113" s="89" t="s">
        <v>344</v>
      </c>
      <c r="E1113" s="109">
        <v>434088</v>
      </c>
      <c r="F1113" s="110">
        <v>429747.12</v>
      </c>
      <c r="G1113" s="110" t="e">
        <f>IF(F1113="","",VLOOKUP(B1113,PRESUPUESTO!$A$1:$O$626,12,FALSE))</f>
        <v>#N/A</v>
      </c>
    </row>
    <row r="1114" spans="1:7" x14ac:dyDescent="0.3">
      <c r="A1114" s="108">
        <v>960</v>
      </c>
      <c r="B1114" s="101" t="s">
        <v>748</v>
      </c>
      <c r="C1114" s="88">
        <v>1</v>
      </c>
      <c r="D1114" s="89" t="s">
        <v>344</v>
      </c>
      <c r="E1114" s="109">
        <v>762163</v>
      </c>
      <c r="F1114" s="110">
        <v>754541.37</v>
      </c>
      <c r="G1114" s="110" t="e">
        <f>IF(F1114="","",VLOOKUP(B1114,PRESUPUESTO!$A$1:$O$626,12,FALSE))</f>
        <v>#N/A</v>
      </c>
    </row>
    <row r="1115" spans="1:7" x14ac:dyDescent="0.3">
      <c r="A1115" s="108">
        <v>961</v>
      </c>
      <c r="B1115" s="101" t="s">
        <v>749</v>
      </c>
      <c r="C1115" s="90">
        <v>1</v>
      </c>
      <c r="D1115" s="91" t="s">
        <v>344</v>
      </c>
      <c r="E1115" s="109">
        <v>1643114</v>
      </c>
      <c r="F1115" s="110">
        <v>1626682.86</v>
      </c>
      <c r="G1115" s="110" t="e">
        <f>IF(F1115="","",VLOOKUP(B1115,PRESUPUESTO!$A$1:$O$626,12,FALSE))</f>
        <v>#N/A</v>
      </c>
    </row>
    <row r="1116" spans="1:7" x14ac:dyDescent="0.3">
      <c r="A1116" s="108">
        <v>962</v>
      </c>
      <c r="B1116" s="101" t="s">
        <v>750</v>
      </c>
      <c r="C1116" s="90">
        <v>1</v>
      </c>
      <c r="D1116" s="91" t="s">
        <v>344</v>
      </c>
      <c r="E1116" s="109">
        <v>581491</v>
      </c>
      <c r="F1116" s="110">
        <v>575676.09</v>
      </c>
      <c r="G1116" s="110" t="e">
        <f>IF(F1116="","",VLOOKUP(B1116,PRESUPUESTO!$A$1:$O$626,12,FALSE))</f>
        <v>#N/A</v>
      </c>
    </row>
    <row r="1117" spans="1:7" ht="26.4" x14ac:dyDescent="0.3">
      <c r="A1117" s="108">
        <v>963</v>
      </c>
      <c r="B1117" s="101" t="s">
        <v>751</v>
      </c>
      <c r="C1117" s="88">
        <v>1</v>
      </c>
      <c r="D1117" s="89" t="s">
        <v>344</v>
      </c>
      <c r="E1117" s="109">
        <v>2583157</v>
      </c>
      <c r="F1117" s="110">
        <v>2557325.4300000002</v>
      </c>
      <c r="G1117" s="110" t="e">
        <f>IF(F1117="","",VLOOKUP(B1117,PRESUPUESTO!$A$1:$O$626,12,FALSE))</f>
        <v>#N/A</v>
      </c>
    </row>
    <row r="1118" spans="1:7" x14ac:dyDescent="0.3">
      <c r="A1118" s="108">
        <v>964</v>
      </c>
      <c r="B1118" s="101" t="s">
        <v>752</v>
      </c>
      <c r="C1118" s="90">
        <v>1</v>
      </c>
      <c r="D1118" s="91" t="s">
        <v>344</v>
      </c>
      <c r="E1118" s="109">
        <v>317191</v>
      </c>
      <c r="F1118" s="110">
        <v>314019.09000000003</v>
      </c>
      <c r="G1118" s="110" t="e">
        <f>IF(F1118="","",VLOOKUP(B1118,PRESUPUESTO!$A$1:$O$626,12,FALSE))</f>
        <v>#N/A</v>
      </c>
    </row>
    <row r="1119" spans="1:7" x14ac:dyDescent="0.3">
      <c r="A1119" s="108">
        <v>965</v>
      </c>
      <c r="B1119" s="101" t="s">
        <v>753</v>
      </c>
      <c r="C1119" s="90">
        <v>1</v>
      </c>
      <c r="D1119" s="91" t="s">
        <v>344</v>
      </c>
      <c r="E1119" s="109">
        <v>181278</v>
      </c>
      <c r="F1119" s="110">
        <v>179465.22</v>
      </c>
      <c r="G1119" s="110" t="e">
        <f>IF(F1119="","",VLOOKUP(B1119,PRESUPUESTO!$A$1:$O$626,12,FALSE))</f>
        <v>#N/A</v>
      </c>
    </row>
    <row r="1120" spans="1:7" x14ac:dyDescent="0.3">
      <c r="A1120" s="108">
        <v>966</v>
      </c>
      <c r="B1120" s="101" t="s">
        <v>754</v>
      </c>
      <c r="C1120" s="88">
        <v>1</v>
      </c>
      <c r="D1120" s="89" t="s">
        <v>344</v>
      </c>
      <c r="E1120" s="109">
        <v>274459</v>
      </c>
      <c r="F1120" s="110">
        <v>271714.40999999997</v>
      </c>
      <c r="G1120" s="110" t="e">
        <f>IF(F1120="","",VLOOKUP(B1120,PRESUPUESTO!$A$1:$O$626,12,FALSE))</f>
        <v>#N/A</v>
      </c>
    </row>
    <row r="1121" spans="1:7" x14ac:dyDescent="0.3">
      <c r="A1121" s="108">
        <v>967</v>
      </c>
      <c r="B1121" s="101" t="s">
        <v>755</v>
      </c>
      <c r="C1121" s="88">
        <v>1</v>
      </c>
      <c r="D1121" s="89" t="s">
        <v>344</v>
      </c>
      <c r="E1121" s="109">
        <v>241720</v>
      </c>
      <c r="F1121" s="110">
        <v>239302.8</v>
      </c>
      <c r="G1121" s="110" t="e">
        <f>IF(F1121="","",VLOOKUP(B1121,PRESUPUESTO!$A$1:$O$626,12,FALSE))</f>
        <v>#N/A</v>
      </c>
    </row>
    <row r="1122" spans="1:7" x14ac:dyDescent="0.3">
      <c r="A1122" s="108">
        <v>968</v>
      </c>
      <c r="B1122" s="101" t="s">
        <v>756</v>
      </c>
      <c r="C1122" s="90">
        <v>1</v>
      </c>
      <c r="D1122" s="91" t="s">
        <v>344</v>
      </c>
      <c r="E1122" s="109">
        <v>246021</v>
      </c>
      <c r="F1122" s="110">
        <v>243560.79</v>
      </c>
      <c r="G1122" s="110" t="e">
        <f>IF(F1122="","",VLOOKUP(B1122,PRESUPUESTO!$A$1:$O$626,12,FALSE))</f>
        <v>#N/A</v>
      </c>
    </row>
    <row r="1123" spans="1:7" x14ac:dyDescent="0.3">
      <c r="A1123" s="108">
        <v>969</v>
      </c>
      <c r="B1123" s="102" t="s">
        <v>757</v>
      </c>
      <c r="C1123" s="88">
        <v>1</v>
      </c>
      <c r="D1123" s="89" t="s">
        <v>344</v>
      </c>
      <c r="E1123" s="109">
        <v>225774</v>
      </c>
      <c r="F1123" s="110">
        <v>223516.26</v>
      </c>
      <c r="G1123" s="110" t="e">
        <f>IF(F1123="","",VLOOKUP(B1123,PRESUPUESTO!$A$1:$O$626,12,FALSE))</f>
        <v>#N/A</v>
      </c>
    </row>
    <row r="1124" spans="1:7" x14ac:dyDescent="0.3">
      <c r="A1124" s="108">
        <v>970</v>
      </c>
      <c r="B1124" s="101" t="s">
        <v>758</v>
      </c>
      <c r="C1124" s="88">
        <v>1</v>
      </c>
      <c r="D1124" s="89" t="s">
        <v>344</v>
      </c>
      <c r="E1124" s="109">
        <v>183715</v>
      </c>
      <c r="F1124" s="110">
        <v>181877.85</v>
      </c>
      <c r="G1124" s="110" t="e">
        <f>IF(F1124="","",VLOOKUP(B1124,PRESUPUESTO!$A$1:$O$626,12,FALSE))</f>
        <v>#N/A</v>
      </c>
    </row>
    <row r="1125" spans="1:7" x14ac:dyDescent="0.3">
      <c r="A1125" s="108">
        <v>971</v>
      </c>
      <c r="B1125" s="101" t="s">
        <v>759</v>
      </c>
      <c r="C1125" s="88">
        <v>1</v>
      </c>
      <c r="D1125" s="89" t="s">
        <v>344</v>
      </c>
      <c r="E1125" s="109">
        <v>257222</v>
      </c>
      <c r="F1125" s="110">
        <v>254649.78</v>
      </c>
      <c r="G1125" s="110" t="e">
        <f>IF(F1125="","",VLOOKUP(B1125,PRESUPUESTO!$A$1:$O$626,12,FALSE))</f>
        <v>#N/A</v>
      </c>
    </row>
    <row r="1126" spans="1:7" x14ac:dyDescent="0.3">
      <c r="A1126" s="108">
        <v>972</v>
      </c>
      <c r="B1126" s="101" t="s">
        <v>760</v>
      </c>
      <c r="C1126" s="90">
        <v>1</v>
      </c>
      <c r="D1126" s="91" t="s">
        <v>344</v>
      </c>
      <c r="E1126" s="109">
        <v>177687</v>
      </c>
      <c r="F1126" s="110">
        <v>175910.13</v>
      </c>
      <c r="G1126" s="110" t="e">
        <f>IF(F1126="","",VLOOKUP(B1126,PRESUPUESTO!$A$1:$O$626,12,FALSE))</f>
        <v>#N/A</v>
      </c>
    </row>
    <row r="1127" spans="1:7" x14ac:dyDescent="0.3">
      <c r="A1127" s="108">
        <v>973</v>
      </c>
      <c r="B1127" s="101" t="s">
        <v>761</v>
      </c>
      <c r="C1127" s="90">
        <v>1</v>
      </c>
      <c r="D1127" s="91" t="s">
        <v>344</v>
      </c>
      <c r="E1127" s="109">
        <v>182860</v>
      </c>
      <c r="F1127" s="110">
        <v>181031.4</v>
      </c>
      <c r="G1127" s="110" t="e">
        <f>IF(F1127="","",VLOOKUP(B1127,PRESUPUESTO!$A$1:$O$626,12,FALSE))</f>
        <v>#N/A</v>
      </c>
    </row>
    <row r="1128" spans="1:7" x14ac:dyDescent="0.3">
      <c r="A1128" s="108">
        <v>974</v>
      </c>
      <c r="B1128" s="101" t="s">
        <v>762</v>
      </c>
      <c r="C1128" s="90">
        <v>1</v>
      </c>
      <c r="D1128" s="91" t="s">
        <v>344</v>
      </c>
      <c r="E1128" s="109">
        <v>481565</v>
      </c>
      <c r="F1128" s="110">
        <v>476749.35</v>
      </c>
      <c r="G1128" s="110" t="e">
        <f>IF(F1128="","",VLOOKUP(B1128,PRESUPUESTO!$A$1:$O$626,12,FALSE))</f>
        <v>#N/A</v>
      </c>
    </row>
    <row r="1129" spans="1:7" x14ac:dyDescent="0.3">
      <c r="A1129" s="108">
        <v>975</v>
      </c>
      <c r="B1129" s="101" t="s">
        <v>763</v>
      </c>
      <c r="C1129" s="88">
        <v>1</v>
      </c>
      <c r="D1129" s="89" t="s">
        <v>344</v>
      </c>
      <c r="E1129" s="109">
        <v>240492</v>
      </c>
      <c r="F1129" s="110">
        <v>238087.08</v>
      </c>
      <c r="G1129" s="110" t="e">
        <f>IF(F1129="","",VLOOKUP(B1129,PRESUPUESTO!$A$1:$O$626,12,FALSE))</f>
        <v>#N/A</v>
      </c>
    </row>
    <row r="1130" spans="1:7" ht="26.4" x14ac:dyDescent="0.3">
      <c r="A1130" s="108">
        <v>976</v>
      </c>
      <c r="B1130" s="101" t="s">
        <v>764</v>
      </c>
      <c r="C1130" s="90">
        <v>1</v>
      </c>
      <c r="D1130" s="91" t="s">
        <v>344</v>
      </c>
      <c r="E1130" s="109">
        <v>392923</v>
      </c>
      <c r="F1130" s="110">
        <v>388993.77</v>
      </c>
      <c r="G1130" s="110" t="e">
        <f>IF(F1130="","",VLOOKUP(B1130,PRESUPUESTO!$A$1:$O$626,12,FALSE))</f>
        <v>#N/A</v>
      </c>
    </row>
    <row r="1131" spans="1:7" x14ac:dyDescent="0.3">
      <c r="A1131" s="108">
        <v>977</v>
      </c>
      <c r="B1131" s="102" t="s">
        <v>765</v>
      </c>
      <c r="C1131" s="90">
        <v>1</v>
      </c>
      <c r="D1131" s="91" t="s">
        <v>344</v>
      </c>
      <c r="E1131" s="109">
        <v>478324</v>
      </c>
      <c r="F1131" s="110">
        <v>473540.76</v>
      </c>
      <c r="G1131" s="110" t="e">
        <f>IF(F1131="","",VLOOKUP(B1131,PRESUPUESTO!$A$1:$O$626,12,FALSE))</f>
        <v>#N/A</v>
      </c>
    </row>
    <row r="1132" spans="1:7" x14ac:dyDescent="0.3">
      <c r="A1132" s="108">
        <v>978</v>
      </c>
      <c r="B1132" s="101" t="s">
        <v>766</v>
      </c>
      <c r="C1132" s="90">
        <v>1</v>
      </c>
      <c r="D1132" s="91" t="s">
        <v>344</v>
      </c>
      <c r="E1132" s="109">
        <v>498503</v>
      </c>
      <c r="F1132" s="110">
        <v>493517.97</v>
      </c>
      <c r="G1132" s="110" t="e">
        <f>IF(F1132="","",VLOOKUP(B1132,PRESUPUESTO!$A$1:$O$626,12,FALSE))</f>
        <v>#N/A</v>
      </c>
    </row>
    <row r="1133" spans="1:7" ht="26.4" x14ac:dyDescent="0.3">
      <c r="A1133" s="108">
        <v>979</v>
      </c>
      <c r="B1133" s="101" t="s">
        <v>767</v>
      </c>
      <c r="C1133" s="88">
        <v>1</v>
      </c>
      <c r="D1133" s="89" t="s">
        <v>344</v>
      </c>
      <c r="E1133" s="109">
        <v>556381</v>
      </c>
      <c r="F1133" s="110">
        <v>550817.18999999994</v>
      </c>
      <c r="G1133" s="110" t="e">
        <f>IF(F1133="","",VLOOKUP(B1133,PRESUPUESTO!$A$1:$O$626,12,FALSE))</f>
        <v>#N/A</v>
      </c>
    </row>
    <row r="1134" spans="1:7" x14ac:dyDescent="0.3">
      <c r="A1134" s="108">
        <v>980</v>
      </c>
      <c r="B1134" s="101" t="s">
        <v>768</v>
      </c>
      <c r="C1134" s="90">
        <v>1</v>
      </c>
      <c r="D1134" s="91" t="s">
        <v>344</v>
      </c>
      <c r="E1134" s="109">
        <v>323314</v>
      </c>
      <c r="F1134" s="110">
        <v>320080.86</v>
      </c>
      <c r="G1134" s="110" t="e">
        <f>IF(F1134="","",VLOOKUP(B1134,PRESUPUESTO!$A$1:$O$626,12,FALSE))</f>
        <v>#N/A</v>
      </c>
    </row>
    <row r="1135" spans="1:7" x14ac:dyDescent="0.3">
      <c r="A1135" s="108">
        <v>981</v>
      </c>
      <c r="B1135" s="101" t="s">
        <v>769</v>
      </c>
      <c r="C1135" s="88">
        <v>1</v>
      </c>
      <c r="D1135" s="89" t="s">
        <v>344</v>
      </c>
      <c r="E1135" s="109">
        <v>358392</v>
      </c>
      <c r="F1135" s="110">
        <v>354808.08</v>
      </c>
      <c r="G1135" s="110" t="e">
        <f>IF(F1135="","",VLOOKUP(B1135,PRESUPUESTO!$A$1:$O$626,12,FALSE))</f>
        <v>#N/A</v>
      </c>
    </row>
    <row r="1136" spans="1:7" x14ac:dyDescent="0.3">
      <c r="A1136" s="108">
        <v>982</v>
      </c>
      <c r="B1136" s="101" t="s">
        <v>770</v>
      </c>
      <c r="C1136" s="88">
        <v>1</v>
      </c>
      <c r="D1136" s="89" t="s">
        <v>344</v>
      </c>
      <c r="E1136" s="109">
        <v>1542608</v>
      </c>
      <c r="F1136" s="110">
        <v>1527181.92</v>
      </c>
      <c r="G1136" s="110" t="e">
        <f>IF(F1136="","",VLOOKUP(B1136,PRESUPUESTO!$A$1:$O$626,12,FALSE))</f>
        <v>#N/A</v>
      </c>
    </row>
    <row r="1137" spans="1:7" x14ac:dyDescent="0.3">
      <c r="A1137" s="108">
        <v>983</v>
      </c>
      <c r="B1137" s="101" t="s">
        <v>771</v>
      </c>
      <c r="C1137" s="88">
        <v>1</v>
      </c>
      <c r="D1137" s="89" t="s">
        <v>344</v>
      </c>
      <c r="E1137" s="109">
        <v>336283</v>
      </c>
      <c r="F1137" s="110">
        <v>332920.17</v>
      </c>
      <c r="G1137" s="110" t="e">
        <f>IF(F1137="","",VLOOKUP(B1137,PRESUPUESTO!$A$1:$O$626,12,FALSE))</f>
        <v>#N/A</v>
      </c>
    </row>
    <row r="1138" spans="1:7" x14ac:dyDescent="0.3">
      <c r="A1138" s="108">
        <v>984</v>
      </c>
      <c r="B1138" s="101" t="s">
        <v>772</v>
      </c>
      <c r="C1138" s="88">
        <v>1</v>
      </c>
      <c r="D1138" s="89" t="s">
        <v>344</v>
      </c>
      <c r="E1138" s="109">
        <v>373054</v>
      </c>
      <c r="F1138" s="110">
        <v>369323.46</v>
      </c>
      <c r="G1138" s="110" t="e">
        <f>IF(F1138="","",VLOOKUP(B1138,PRESUPUESTO!$A$1:$O$626,12,FALSE))</f>
        <v>#N/A</v>
      </c>
    </row>
    <row r="1139" spans="1:7" x14ac:dyDescent="0.3">
      <c r="A1139" s="108">
        <v>985</v>
      </c>
      <c r="B1139" s="101" t="s">
        <v>773</v>
      </c>
      <c r="C1139" s="90">
        <v>1</v>
      </c>
      <c r="D1139" s="91" t="s">
        <v>344</v>
      </c>
      <c r="E1139" s="109">
        <v>358790</v>
      </c>
      <c r="F1139" s="110">
        <v>355202.1</v>
      </c>
      <c r="G1139" s="110" t="e">
        <f>IF(F1139="","",VLOOKUP(B1139,PRESUPUESTO!$A$1:$O$626,12,FALSE))</f>
        <v>#N/A</v>
      </c>
    </row>
    <row r="1140" spans="1:7" x14ac:dyDescent="0.3">
      <c r="A1140" s="108">
        <v>986</v>
      </c>
      <c r="B1140" s="101" t="s">
        <v>774</v>
      </c>
      <c r="C1140" s="88">
        <v>1</v>
      </c>
      <c r="D1140" s="89" t="s">
        <v>344</v>
      </c>
      <c r="E1140" s="109">
        <v>639765</v>
      </c>
      <c r="F1140" s="110">
        <v>633367.35</v>
      </c>
      <c r="G1140" s="110" t="e">
        <f>IF(F1140="","",VLOOKUP(B1140,PRESUPUESTO!$A$1:$O$626,12,FALSE))</f>
        <v>#N/A</v>
      </c>
    </row>
    <row r="1141" spans="1:7" x14ac:dyDescent="0.3">
      <c r="A1141" s="108">
        <v>987</v>
      </c>
      <c r="B1141" s="101" t="s">
        <v>775</v>
      </c>
      <c r="C1141" s="90">
        <v>1</v>
      </c>
      <c r="D1141" s="91" t="s">
        <v>344</v>
      </c>
      <c r="E1141" s="109">
        <v>765828</v>
      </c>
      <c r="F1141" s="110">
        <v>758169.72</v>
      </c>
      <c r="G1141" s="110" t="e">
        <f>IF(F1141="","",VLOOKUP(B1141,PRESUPUESTO!$A$1:$O$626,12,FALSE))</f>
        <v>#N/A</v>
      </c>
    </row>
    <row r="1142" spans="1:7" x14ac:dyDescent="0.3">
      <c r="A1142" s="108">
        <v>988</v>
      </c>
      <c r="B1142" s="101" t="s">
        <v>776</v>
      </c>
      <c r="C1142" s="90">
        <v>1</v>
      </c>
      <c r="D1142" s="91" t="s">
        <v>344</v>
      </c>
      <c r="E1142" s="109">
        <v>557016</v>
      </c>
      <c r="F1142" s="110">
        <v>551445.84</v>
      </c>
      <c r="G1142" s="110" t="e">
        <f>IF(F1142="","",VLOOKUP(B1142,PRESUPUESTO!$A$1:$O$626,12,FALSE))</f>
        <v>#N/A</v>
      </c>
    </row>
    <row r="1143" spans="1:7" x14ac:dyDescent="0.3">
      <c r="A1143" s="108">
        <v>989</v>
      </c>
      <c r="B1143" s="101" t="s">
        <v>777</v>
      </c>
      <c r="C1143" s="88">
        <v>1</v>
      </c>
      <c r="D1143" s="89" t="s">
        <v>344</v>
      </c>
      <c r="E1143" s="109">
        <v>785435</v>
      </c>
      <c r="F1143" s="110">
        <v>777580.65</v>
      </c>
      <c r="G1143" s="110" t="e">
        <f>IF(F1143="","",VLOOKUP(B1143,PRESUPUESTO!$A$1:$O$626,12,FALSE))</f>
        <v>#N/A</v>
      </c>
    </row>
    <row r="1144" spans="1:7" x14ac:dyDescent="0.3">
      <c r="A1144" s="108">
        <v>990</v>
      </c>
      <c r="B1144" s="101" t="s">
        <v>778</v>
      </c>
      <c r="C1144" s="88">
        <v>1</v>
      </c>
      <c r="D1144" s="89" t="s">
        <v>344</v>
      </c>
      <c r="E1144" s="109">
        <v>1930227</v>
      </c>
      <c r="F1144" s="110">
        <v>1910924.73</v>
      </c>
      <c r="G1144" s="110" t="e">
        <f>IF(F1144="","",VLOOKUP(B1144,PRESUPUESTO!$A$1:$O$626,12,FALSE))</f>
        <v>#N/A</v>
      </c>
    </row>
    <row r="1145" spans="1:7" x14ac:dyDescent="0.3">
      <c r="A1145" s="108">
        <v>991</v>
      </c>
      <c r="B1145" s="101" t="s">
        <v>779</v>
      </c>
      <c r="C1145" s="88">
        <v>1</v>
      </c>
      <c r="D1145" s="89" t="s">
        <v>344</v>
      </c>
      <c r="E1145" s="109">
        <v>1300884</v>
      </c>
      <c r="F1145" s="110">
        <v>1287875.1599999999</v>
      </c>
      <c r="G1145" s="110" t="e">
        <f>IF(F1145="","",VLOOKUP(B1145,PRESUPUESTO!$A$1:$O$626,12,FALSE))</f>
        <v>#N/A</v>
      </c>
    </row>
    <row r="1146" spans="1:7" x14ac:dyDescent="0.3">
      <c r="A1146" s="108">
        <v>992</v>
      </c>
      <c r="B1146" s="101" t="s">
        <v>780</v>
      </c>
      <c r="C1146" s="90">
        <v>1</v>
      </c>
      <c r="D1146" s="91" t="s">
        <v>344</v>
      </c>
      <c r="E1146" s="109">
        <v>1175768</v>
      </c>
      <c r="F1146" s="110">
        <v>1164010.32</v>
      </c>
      <c r="G1146" s="110" t="e">
        <f>IF(F1146="","",VLOOKUP(B1146,PRESUPUESTO!$A$1:$O$626,12,FALSE))</f>
        <v>#N/A</v>
      </c>
    </row>
    <row r="1147" spans="1:7" x14ac:dyDescent="0.3">
      <c r="A1147" s="108">
        <v>993</v>
      </c>
      <c r="B1147" s="101" t="s">
        <v>781</v>
      </c>
      <c r="C1147" s="88">
        <v>1</v>
      </c>
      <c r="D1147" s="89" t="s">
        <v>344</v>
      </c>
      <c r="E1147" s="109">
        <v>1375076</v>
      </c>
      <c r="F1147" s="110">
        <v>1361325.24</v>
      </c>
      <c r="G1147" s="110" t="e">
        <f>IF(F1147="","",VLOOKUP(B1147,PRESUPUESTO!$A$1:$O$626,12,FALSE))</f>
        <v>#N/A</v>
      </c>
    </row>
    <row r="1148" spans="1:7" x14ac:dyDescent="0.3">
      <c r="A1148" s="108">
        <v>994</v>
      </c>
      <c r="B1148" s="101" t="s">
        <v>782</v>
      </c>
      <c r="C1148" s="88">
        <v>1</v>
      </c>
      <c r="D1148" s="89" t="s">
        <v>344</v>
      </c>
      <c r="E1148" s="109">
        <v>383290</v>
      </c>
      <c r="F1148" s="110">
        <v>379457.1</v>
      </c>
      <c r="G1148" s="110" t="e">
        <f>IF(F1148="","",VLOOKUP(B1148,PRESUPUESTO!$A$1:$O$626,12,FALSE))</f>
        <v>#N/A</v>
      </c>
    </row>
    <row r="1149" spans="1:7" x14ac:dyDescent="0.3">
      <c r="A1149" s="108">
        <v>995</v>
      </c>
      <c r="B1149" s="101" t="s">
        <v>783</v>
      </c>
      <c r="C1149" s="88">
        <v>1</v>
      </c>
      <c r="D1149" s="89" t="s">
        <v>344</v>
      </c>
      <c r="E1149" s="109">
        <v>632293</v>
      </c>
      <c r="F1149" s="110">
        <v>625970.06999999995</v>
      </c>
      <c r="G1149" s="110" t="e">
        <f>IF(F1149="","",VLOOKUP(B1149,PRESUPUESTO!$A$1:$O$626,12,FALSE))</f>
        <v>#N/A</v>
      </c>
    </row>
    <row r="1150" spans="1:7" x14ac:dyDescent="0.3">
      <c r="A1150" s="108">
        <v>996</v>
      </c>
      <c r="B1150" s="101" t="s">
        <v>784</v>
      </c>
      <c r="C1150" s="88">
        <v>1</v>
      </c>
      <c r="D1150" s="89" t="s">
        <v>344</v>
      </c>
      <c r="E1150" s="109">
        <v>417420</v>
      </c>
      <c r="F1150" s="110">
        <v>413245.8</v>
      </c>
      <c r="G1150" s="110" t="e">
        <f>IF(F1150="","",VLOOKUP(B1150,PRESUPUESTO!$A$1:$O$626,12,FALSE))</f>
        <v>#N/A</v>
      </c>
    </row>
    <row r="1151" spans="1:7" x14ac:dyDescent="0.3">
      <c r="A1151" s="108">
        <v>997</v>
      </c>
      <c r="B1151" s="101" t="s">
        <v>785</v>
      </c>
      <c r="C1151" s="88">
        <v>1</v>
      </c>
      <c r="D1151" s="89" t="s">
        <v>344</v>
      </c>
      <c r="E1151" s="109">
        <v>347286</v>
      </c>
      <c r="F1151" s="110">
        <v>343813.14</v>
      </c>
      <c r="G1151" s="110" t="e">
        <f>IF(F1151="","",VLOOKUP(B1151,PRESUPUESTO!$A$1:$O$626,12,FALSE))</f>
        <v>#N/A</v>
      </c>
    </row>
    <row r="1152" spans="1:7" x14ac:dyDescent="0.3">
      <c r="A1152" s="108">
        <v>998</v>
      </c>
      <c r="B1152" s="101" t="s">
        <v>786</v>
      </c>
      <c r="C1152" s="88">
        <v>1</v>
      </c>
      <c r="D1152" s="89" t="s">
        <v>344</v>
      </c>
      <c r="E1152" s="109">
        <v>190655</v>
      </c>
      <c r="F1152" s="110">
        <v>188748.45</v>
      </c>
      <c r="G1152" s="110" t="e">
        <f>IF(F1152="","",VLOOKUP(B1152,PRESUPUESTO!$A$1:$O$626,12,FALSE))</f>
        <v>#N/A</v>
      </c>
    </row>
    <row r="1153" spans="1:7" x14ac:dyDescent="0.3">
      <c r="A1153" s="108">
        <v>999</v>
      </c>
      <c r="B1153" s="101" t="s">
        <v>787</v>
      </c>
      <c r="C1153" s="88">
        <v>1</v>
      </c>
      <c r="D1153" s="89" t="s">
        <v>344</v>
      </c>
      <c r="E1153" s="109">
        <v>686114</v>
      </c>
      <c r="F1153" s="110">
        <v>679252.86</v>
      </c>
      <c r="G1153" s="110" t="e">
        <f>IF(F1153="","",VLOOKUP(B1153,PRESUPUESTO!$A$1:$O$626,12,FALSE))</f>
        <v>#N/A</v>
      </c>
    </row>
    <row r="1154" spans="1:7" x14ac:dyDescent="0.3">
      <c r="A1154" s="108">
        <v>1000</v>
      </c>
      <c r="B1154" s="101" t="s">
        <v>788</v>
      </c>
      <c r="C1154" s="88">
        <v>1</v>
      </c>
      <c r="D1154" s="89" t="s">
        <v>344</v>
      </c>
      <c r="E1154" s="109">
        <v>308141</v>
      </c>
      <c r="F1154" s="110">
        <v>305059.59000000003</v>
      </c>
      <c r="G1154" s="110" t="e">
        <f>IF(F1154="","",VLOOKUP(B1154,PRESUPUESTO!$A$1:$O$626,12,FALSE))</f>
        <v>#N/A</v>
      </c>
    </row>
    <row r="1155" spans="1:7" x14ac:dyDescent="0.3">
      <c r="A1155" s="108">
        <v>1001</v>
      </c>
      <c r="B1155" s="101" t="s">
        <v>789</v>
      </c>
      <c r="C1155" s="88">
        <v>1</v>
      </c>
      <c r="D1155" s="89" t="s">
        <v>344</v>
      </c>
      <c r="E1155" s="109">
        <v>688685</v>
      </c>
      <c r="F1155" s="110">
        <v>681798.15</v>
      </c>
      <c r="G1155" s="110" t="e">
        <f>IF(F1155="","",VLOOKUP(B1155,PRESUPUESTO!$A$1:$O$626,12,FALSE))</f>
        <v>#N/A</v>
      </c>
    </row>
    <row r="1156" spans="1:7" x14ac:dyDescent="0.3">
      <c r="A1156" s="108">
        <v>1002</v>
      </c>
      <c r="B1156" s="101" t="s">
        <v>790</v>
      </c>
      <c r="C1156" s="88">
        <v>1</v>
      </c>
      <c r="D1156" s="89" t="s">
        <v>344</v>
      </c>
      <c r="E1156" s="109">
        <v>1085873</v>
      </c>
      <c r="F1156" s="110">
        <v>1075014.27</v>
      </c>
      <c r="G1156" s="110" t="e">
        <f>IF(F1156="","",VLOOKUP(B1156,PRESUPUESTO!$A$1:$O$626,12,FALSE))</f>
        <v>#N/A</v>
      </c>
    </row>
    <row r="1157" spans="1:7" x14ac:dyDescent="0.3">
      <c r="A1157" s="108">
        <v>1003</v>
      </c>
      <c r="B1157" s="101" t="s">
        <v>225</v>
      </c>
      <c r="C1157" s="88">
        <v>1</v>
      </c>
      <c r="D1157" s="89" t="s">
        <v>344</v>
      </c>
      <c r="E1157" s="109">
        <v>475658</v>
      </c>
      <c r="F1157" s="110">
        <v>470901.42</v>
      </c>
      <c r="G1157" s="110">
        <f>IF(F1157="","",VLOOKUP(B1157,PRESUPUESTO!$A$1:$O$626,12,FALSE))</f>
        <v>460500</v>
      </c>
    </row>
    <row r="1158" spans="1:7" x14ac:dyDescent="0.3">
      <c r="A1158" s="108">
        <v>1004</v>
      </c>
      <c r="B1158" s="103" t="s">
        <v>791</v>
      </c>
      <c r="C1158" s="92">
        <v>1</v>
      </c>
      <c r="D1158" s="93" t="s">
        <v>344</v>
      </c>
      <c r="E1158" s="109">
        <v>724126</v>
      </c>
      <c r="F1158" s="110">
        <v>716884.74</v>
      </c>
      <c r="G1158" s="110" t="e">
        <f>IF(F1158="","",VLOOKUP(B1158,PRESUPUESTO!$A$1:$O$626,12,FALSE))</f>
        <v>#N/A</v>
      </c>
    </row>
    <row r="1159" spans="1:7" x14ac:dyDescent="0.3">
      <c r="A1159" s="108">
        <v>1005</v>
      </c>
      <c r="B1159" s="103" t="s">
        <v>792</v>
      </c>
      <c r="C1159" s="92">
        <v>1</v>
      </c>
      <c r="D1159" s="93" t="s">
        <v>344</v>
      </c>
      <c r="E1159" s="109">
        <v>936955</v>
      </c>
      <c r="F1159" s="110">
        <v>927585.45</v>
      </c>
      <c r="G1159" s="110" t="e">
        <f>IF(F1159="","",VLOOKUP(B1159,PRESUPUESTO!$A$1:$O$626,12,FALSE))</f>
        <v>#N/A</v>
      </c>
    </row>
    <row r="1160" spans="1:7" x14ac:dyDescent="0.3">
      <c r="A1160" s="108">
        <v>1006</v>
      </c>
      <c r="B1160" s="103" t="s">
        <v>789</v>
      </c>
      <c r="C1160" s="92">
        <v>1</v>
      </c>
      <c r="D1160" s="93" t="s">
        <v>344</v>
      </c>
      <c r="E1160" s="109">
        <v>673659</v>
      </c>
      <c r="F1160" s="110">
        <v>666922.41</v>
      </c>
      <c r="G1160" s="110" t="e">
        <f>IF(F1160="","",VLOOKUP(B1160,PRESUPUESTO!$A$1:$O$626,12,FALSE))</f>
        <v>#N/A</v>
      </c>
    </row>
    <row r="1161" spans="1:7" x14ac:dyDescent="0.3">
      <c r="A1161" s="108">
        <v>1007</v>
      </c>
      <c r="B1161" s="103" t="s">
        <v>790</v>
      </c>
      <c r="C1161" s="92">
        <v>1</v>
      </c>
      <c r="D1161" s="93" t="s">
        <v>344</v>
      </c>
      <c r="E1161" s="109">
        <v>1073015</v>
      </c>
      <c r="F1161" s="110">
        <v>1062284.8500000001</v>
      </c>
      <c r="G1161" s="110" t="e">
        <f>IF(F1161="","",VLOOKUP(B1161,PRESUPUESTO!$A$1:$O$626,12,FALSE))</f>
        <v>#N/A</v>
      </c>
    </row>
    <row r="1162" spans="1:7" x14ac:dyDescent="0.3">
      <c r="A1162" s="108">
        <v>1008</v>
      </c>
      <c r="B1162" s="103" t="s">
        <v>225</v>
      </c>
      <c r="C1162" s="92">
        <v>1</v>
      </c>
      <c r="D1162" s="93" t="s">
        <v>344</v>
      </c>
      <c r="E1162" s="109">
        <v>477002</v>
      </c>
      <c r="F1162" s="110">
        <v>472231.98</v>
      </c>
      <c r="G1162" s="110">
        <f>IF(F1162="","",VLOOKUP(B1162,PRESUPUESTO!$A$1:$O$626,12,FALSE))</f>
        <v>460500</v>
      </c>
    </row>
    <row r="1163" spans="1:7" x14ac:dyDescent="0.3">
      <c r="A1163" s="108">
        <v>1009</v>
      </c>
      <c r="B1163" s="103" t="s">
        <v>791</v>
      </c>
      <c r="C1163" s="92">
        <v>1</v>
      </c>
      <c r="D1163" s="93" t="s">
        <v>344</v>
      </c>
      <c r="E1163" s="109">
        <v>722602</v>
      </c>
      <c r="F1163" s="110">
        <v>715375.98</v>
      </c>
      <c r="G1163" s="110" t="e">
        <f>IF(F1163="","",VLOOKUP(B1163,PRESUPUESTO!$A$1:$O$626,12,FALSE))</f>
        <v>#N/A</v>
      </c>
    </row>
    <row r="1164" spans="1:7" x14ac:dyDescent="0.3">
      <c r="A1164" s="108">
        <v>1010</v>
      </c>
      <c r="B1164" s="103" t="s">
        <v>792</v>
      </c>
      <c r="C1164" s="92">
        <v>1</v>
      </c>
      <c r="D1164" s="93" t="s">
        <v>344</v>
      </c>
      <c r="E1164" s="109">
        <v>954647</v>
      </c>
      <c r="F1164" s="110">
        <v>945100.53</v>
      </c>
      <c r="G1164" s="110" t="e">
        <f>IF(F1164="","",VLOOKUP(B1164,PRESUPUESTO!$A$1:$O$626,12,FALSE))</f>
        <v>#N/A</v>
      </c>
    </row>
    <row r="1165" spans="1:7" x14ac:dyDescent="0.3">
      <c r="A1165" s="108">
        <v>1011</v>
      </c>
      <c r="B1165" s="103" t="s">
        <v>789</v>
      </c>
      <c r="C1165" s="92">
        <v>1</v>
      </c>
      <c r="D1165" s="93" t="s">
        <v>344</v>
      </c>
      <c r="E1165" s="109">
        <v>682737</v>
      </c>
      <c r="F1165" s="110">
        <v>675909.63</v>
      </c>
      <c r="G1165" s="110" t="e">
        <f>IF(F1165="","",VLOOKUP(B1165,PRESUPUESTO!$A$1:$O$626,12,FALSE))</f>
        <v>#N/A</v>
      </c>
    </row>
    <row r="1166" spans="1:7" x14ac:dyDescent="0.3">
      <c r="A1166" s="108">
        <v>1012</v>
      </c>
      <c r="B1166" s="103" t="s">
        <v>790</v>
      </c>
      <c r="C1166" s="92">
        <v>1</v>
      </c>
      <c r="D1166" s="93" t="s">
        <v>344</v>
      </c>
      <c r="E1166" s="109">
        <v>1084853</v>
      </c>
      <c r="F1166" s="110">
        <v>1074004.47</v>
      </c>
      <c r="G1166" s="110" t="e">
        <f>IF(F1166="","",VLOOKUP(B1166,PRESUPUESTO!$A$1:$O$626,12,FALSE))</f>
        <v>#N/A</v>
      </c>
    </row>
    <row r="1167" spans="1:7" x14ac:dyDescent="0.3">
      <c r="A1167" s="108">
        <v>1013</v>
      </c>
      <c r="B1167" s="103" t="s">
        <v>793</v>
      </c>
      <c r="C1167" s="92">
        <v>1</v>
      </c>
      <c r="D1167" s="93" t="s">
        <v>344</v>
      </c>
      <c r="E1167" s="109">
        <v>688632</v>
      </c>
      <c r="F1167" s="110">
        <v>681745.68</v>
      </c>
      <c r="G1167" s="110" t="e">
        <f>IF(F1167="","",VLOOKUP(B1167,PRESUPUESTO!$A$1:$O$626,12,FALSE))</f>
        <v>#N/A</v>
      </c>
    </row>
    <row r="1168" spans="1:7" x14ac:dyDescent="0.3">
      <c r="A1168" s="108">
        <v>1014</v>
      </c>
      <c r="B1168" s="103" t="s">
        <v>794</v>
      </c>
      <c r="C1168" s="92">
        <v>1</v>
      </c>
      <c r="D1168" s="93" t="s">
        <v>344</v>
      </c>
      <c r="E1168" s="109">
        <v>484338</v>
      </c>
      <c r="F1168" s="110">
        <v>479494.62</v>
      </c>
      <c r="G1168" s="110" t="e">
        <f>IF(F1168="","",VLOOKUP(B1168,PRESUPUESTO!$A$1:$O$626,12,FALSE))</f>
        <v>#N/A</v>
      </c>
    </row>
    <row r="1169" spans="1:7" x14ac:dyDescent="0.3">
      <c r="A1169" s="108">
        <v>1015</v>
      </c>
      <c r="B1169" s="103" t="s">
        <v>795</v>
      </c>
      <c r="C1169" s="92">
        <v>1</v>
      </c>
      <c r="D1169" s="93" t="s">
        <v>344</v>
      </c>
      <c r="E1169" s="109">
        <v>455896</v>
      </c>
      <c r="F1169" s="110">
        <v>451337.04</v>
      </c>
      <c r="G1169" s="110" t="e">
        <f>IF(F1169="","",VLOOKUP(B1169,PRESUPUESTO!$A$1:$O$626,12,FALSE))</f>
        <v>#N/A</v>
      </c>
    </row>
    <row r="1170" spans="1:7" x14ac:dyDescent="0.3">
      <c r="A1170" s="108">
        <v>1016</v>
      </c>
      <c r="B1170" s="101" t="s">
        <v>796</v>
      </c>
      <c r="C1170" s="88">
        <v>1</v>
      </c>
      <c r="D1170" s="89" t="s">
        <v>344</v>
      </c>
      <c r="E1170" s="109">
        <v>841875</v>
      </c>
      <c r="F1170" s="110">
        <v>833456.25</v>
      </c>
      <c r="G1170" s="110" t="e">
        <f>IF(F1170="","",VLOOKUP(B1170,PRESUPUESTO!$A$1:$O$626,12,FALSE))</f>
        <v>#N/A</v>
      </c>
    </row>
    <row r="1171" spans="1:7" x14ac:dyDescent="0.3">
      <c r="A1171" s="108">
        <v>1017</v>
      </c>
      <c r="B1171" s="101" t="s">
        <v>797</v>
      </c>
      <c r="C1171" s="88">
        <v>1</v>
      </c>
      <c r="D1171" s="89" t="s">
        <v>344</v>
      </c>
      <c r="E1171" s="109">
        <v>6165266</v>
      </c>
      <c r="F1171" s="110">
        <v>6103613.3399999999</v>
      </c>
      <c r="G1171" s="110" t="e">
        <f>IF(F1171="","",VLOOKUP(B1171,PRESUPUESTO!$A$1:$O$626,12,FALSE))</f>
        <v>#N/A</v>
      </c>
    </row>
    <row r="1172" spans="1:7" x14ac:dyDescent="0.3">
      <c r="A1172" s="108">
        <v>1018</v>
      </c>
      <c r="B1172" s="101" t="s">
        <v>243</v>
      </c>
      <c r="C1172" s="88">
        <v>1</v>
      </c>
      <c r="D1172" s="89" t="s">
        <v>344</v>
      </c>
      <c r="E1172" s="109">
        <v>581089</v>
      </c>
      <c r="F1172" s="110">
        <v>575278.11</v>
      </c>
      <c r="G1172" s="110">
        <f>IF(F1172="","",VLOOKUP(B1172,PRESUPUESTO!$A$1:$O$626,12,FALSE))</f>
        <v>1803500</v>
      </c>
    </row>
    <row r="1173" spans="1:7" x14ac:dyDescent="0.3">
      <c r="A1173" s="108">
        <v>1019</v>
      </c>
      <c r="B1173" s="101" t="s">
        <v>798</v>
      </c>
      <c r="C1173" s="88">
        <v>1</v>
      </c>
      <c r="D1173" s="89" t="s">
        <v>344</v>
      </c>
      <c r="E1173" s="109">
        <v>591978</v>
      </c>
      <c r="F1173" s="110">
        <v>586058.22</v>
      </c>
      <c r="G1173" s="110" t="e">
        <f>IF(F1173="","",VLOOKUP(B1173,PRESUPUESTO!$A$1:$O$626,12,FALSE))</f>
        <v>#N/A</v>
      </c>
    </row>
    <row r="1174" spans="1:7" x14ac:dyDescent="0.3">
      <c r="A1174" s="108">
        <v>1020</v>
      </c>
      <c r="B1174" s="101" t="s">
        <v>799</v>
      </c>
      <c r="C1174" s="88">
        <v>1</v>
      </c>
      <c r="D1174" s="89" t="s">
        <v>344</v>
      </c>
      <c r="E1174" s="109">
        <v>2345298</v>
      </c>
      <c r="F1174" s="110">
        <v>2321845.02</v>
      </c>
      <c r="G1174" s="110" t="e">
        <f>IF(F1174="","",VLOOKUP(B1174,PRESUPUESTO!$A$1:$O$626,12,FALSE))</f>
        <v>#N/A</v>
      </c>
    </row>
    <row r="1175" spans="1:7" ht="26.4" x14ac:dyDescent="0.3">
      <c r="A1175" s="108"/>
      <c r="B1175" s="100" t="s">
        <v>800</v>
      </c>
      <c r="C1175" s="87"/>
      <c r="D1175" s="87"/>
      <c r="E1175" s="109"/>
      <c r="F1175" s="110"/>
      <c r="G1175" s="110" t="str">
        <f>IF(F1175="","",VLOOKUP(B1175,PRESUPUESTO!$A$1:$O$626,12,FALSE))</f>
        <v/>
      </c>
    </row>
    <row r="1176" spans="1:7" x14ac:dyDescent="0.3">
      <c r="A1176" s="108">
        <v>1021</v>
      </c>
      <c r="B1176" s="101" t="s">
        <v>801</v>
      </c>
      <c r="C1176" s="88">
        <v>1</v>
      </c>
      <c r="D1176" s="89" t="s">
        <v>344</v>
      </c>
      <c r="E1176" s="109">
        <v>677457</v>
      </c>
      <c r="F1176" s="110">
        <v>670682.43000000005</v>
      </c>
      <c r="G1176" s="110" t="e">
        <f>IF(F1176="","",VLOOKUP(B1176,PRESUPUESTO!$A$1:$O$626,12,FALSE))</f>
        <v>#N/A</v>
      </c>
    </row>
    <row r="1177" spans="1:7" x14ac:dyDescent="0.3">
      <c r="A1177" s="108">
        <v>1022</v>
      </c>
      <c r="B1177" s="101" t="s">
        <v>802</v>
      </c>
      <c r="C1177" s="88">
        <v>1</v>
      </c>
      <c r="D1177" s="89" t="s">
        <v>344</v>
      </c>
      <c r="E1177" s="109">
        <v>804141</v>
      </c>
      <c r="F1177" s="110">
        <v>796099.59</v>
      </c>
      <c r="G1177" s="110" t="e">
        <f>IF(F1177="","",VLOOKUP(B1177,PRESUPUESTO!$A$1:$O$626,12,FALSE))</f>
        <v>#N/A</v>
      </c>
    </row>
    <row r="1178" spans="1:7" x14ac:dyDescent="0.3">
      <c r="A1178" s="108">
        <v>1023</v>
      </c>
      <c r="B1178" s="101" t="s">
        <v>803</v>
      </c>
      <c r="C1178" s="88">
        <v>1</v>
      </c>
      <c r="D1178" s="89" t="s">
        <v>344</v>
      </c>
      <c r="E1178" s="109">
        <v>823123</v>
      </c>
      <c r="F1178" s="110">
        <v>814891.77</v>
      </c>
      <c r="G1178" s="110" t="e">
        <f>IF(F1178="","",VLOOKUP(B1178,PRESUPUESTO!$A$1:$O$626,12,FALSE))</f>
        <v>#N/A</v>
      </c>
    </row>
    <row r="1179" spans="1:7" x14ac:dyDescent="0.3">
      <c r="A1179" s="108">
        <v>1024</v>
      </c>
      <c r="B1179" s="101" t="s">
        <v>804</v>
      </c>
      <c r="C1179" s="88">
        <v>1</v>
      </c>
      <c r="D1179" s="89" t="s">
        <v>344</v>
      </c>
      <c r="E1179" s="109">
        <v>874007</v>
      </c>
      <c r="F1179" s="110">
        <v>865266.93</v>
      </c>
      <c r="G1179" s="110" t="e">
        <f>IF(F1179="","",VLOOKUP(B1179,PRESUPUESTO!$A$1:$O$626,12,FALSE))</f>
        <v>#N/A</v>
      </c>
    </row>
    <row r="1180" spans="1:7" x14ac:dyDescent="0.3">
      <c r="A1180" s="108">
        <v>1025</v>
      </c>
      <c r="B1180" s="101" t="s">
        <v>805</v>
      </c>
      <c r="C1180" s="88">
        <v>1</v>
      </c>
      <c r="D1180" s="89" t="s">
        <v>344</v>
      </c>
      <c r="E1180" s="109">
        <v>847621</v>
      </c>
      <c r="F1180" s="110">
        <v>839144.79</v>
      </c>
      <c r="G1180" s="110" t="e">
        <f>IF(F1180="","",VLOOKUP(B1180,PRESUPUESTO!$A$1:$O$626,12,FALSE))</f>
        <v>#N/A</v>
      </c>
    </row>
    <row r="1181" spans="1:7" x14ac:dyDescent="0.3">
      <c r="A1181" s="108">
        <v>1026</v>
      </c>
      <c r="B1181" s="101" t="s">
        <v>806</v>
      </c>
      <c r="C1181" s="88">
        <v>1</v>
      </c>
      <c r="D1181" s="89" t="s">
        <v>344</v>
      </c>
      <c r="E1181" s="109">
        <v>785895</v>
      </c>
      <c r="F1181" s="110">
        <v>778036.05</v>
      </c>
      <c r="G1181" s="110" t="e">
        <f>IF(F1181="","",VLOOKUP(B1181,PRESUPUESTO!$A$1:$O$626,12,FALSE))</f>
        <v>#N/A</v>
      </c>
    </row>
    <row r="1182" spans="1:7" x14ac:dyDescent="0.3">
      <c r="A1182" s="108">
        <v>1027</v>
      </c>
      <c r="B1182" s="101" t="s">
        <v>807</v>
      </c>
      <c r="C1182" s="88">
        <v>1</v>
      </c>
      <c r="D1182" s="89" t="s">
        <v>344</v>
      </c>
      <c r="E1182" s="109">
        <v>774111</v>
      </c>
      <c r="F1182" s="110">
        <v>766369.89</v>
      </c>
      <c r="G1182" s="110" t="e">
        <f>IF(F1182="","",VLOOKUP(B1182,PRESUPUESTO!$A$1:$O$626,12,FALSE))</f>
        <v>#N/A</v>
      </c>
    </row>
    <row r="1183" spans="1:7" x14ac:dyDescent="0.3">
      <c r="A1183" s="108">
        <v>1028</v>
      </c>
      <c r="B1183" s="101" t="s">
        <v>808</v>
      </c>
      <c r="C1183" s="88">
        <v>1</v>
      </c>
      <c r="D1183" s="89" t="s">
        <v>344</v>
      </c>
      <c r="E1183" s="109">
        <v>729797</v>
      </c>
      <c r="F1183" s="110">
        <v>722499.03</v>
      </c>
      <c r="G1183" s="110" t="e">
        <f>IF(F1183="","",VLOOKUP(B1183,PRESUPUESTO!$A$1:$O$626,12,FALSE))</f>
        <v>#N/A</v>
      </c>
    </row>
    <row r="1184" spans="1:7" x14ac:dyDescent="0.3">
      <c r="A1184" s="108">
        <v>1029</v>
      </c>
      <c r="B1184" s="101" t="s">
        <v>86</v>
      </c>
      <c r="C1184" s="88">
        <v>1</v>
      </c>
      <c r="D1184" s="89" t="s">
        <v>344</v>
      </c>
      <c r="E1184" s="109">
        <v>700418</v>
      </c>
      <c r="F1184" s="110">
        <v>693413.82</v>
      </c>
      <c r="G1184" s="110">
        <f>IF(F1184="","",VLOOKUP(B1184,PRESUPUESTO!$A$1:$O$626,12,FALSE))</f>
        <v>353000</v>
      </c>
    </row>
    <row r="1185" spans="1:7" x14ac:dyDescent="0.3">
      <c r="A1185" s="108">
        <v>1030</v>
      </c>
      <c r="B1185" s="101" t="s">
        <v>809</v>
      </c>
      <c r="C1185" s="90">
        <v>1</v>
      </c>
      <c r="D1185" s="91" t="s">
        <v>344</v>
      </c>
      <c r="E1185" s="109">
        <v>438383</v>
      </c>
      <c r="F1185" s="110">
        <v>433999.17</v>
      </c>
      <c r="G1185" s="110" t="e">
        <f>IF(F1185="","",VLOOKUP(B1185,PRESUPUESTO!$A$1:$O$626,12,FALSE))</f>
        <v>#N/A</v>
      </c>
    </row>
    <row r="1186" spans="1:7" x14ac:dyDescent="0.3">
      <c r="A1186" s="108">
        <v>1031</v>
      </c>
      <c r="B1186" s="101" t="s">
        <v>810</v>
      </c>
      <c r="C1186" s="88">
        <v>1</v>
      </c>
      <c r="D1186" s="89" t="s">
        <v>344</v>
      </c>
      <c r="E1186" s="109">
        <v>224700</v>
      </c>
      <c r="F1186" s="110">
        <v>222453</v>
      </c>
      <c r="G1186" s="110" t="e">
        <f>IF(F1186="","",VLOOKUP(B1186,PRESUPUESTO!$A$1:$O$626,12,FALSE))</f>
        <v>#N/A</v>
      </c>
    </row>
    <row r="1187" spans="1:7" x14ac:dyDescent="0.3">
      <c r="A1187" s="108">
        <v>1032</v>
      </c>
      <c r="B1187" s="101" t="s">
        <v>811</v>
      </c>
      <c r="C1187" s="88">
        <v>1</v>
      </c>
      <c r="D1187" s="89" t="s">
        <v>344</v>
      </c>
      <c r="E1187" s="109">
        <v>222417</v>
      </c>
      <c r="F1187" s="110">
        <v>220192.83</v>
      </c>
      <c r="G1187" s="110" t="e">
        <f>IF(F1187="","",VLOOKUP(B1187,PRESUPUESTO!$A$1:$O$626,12,FALSE))</f>
        <v>#N/A</v>
      </c>
    </row>
    <row r="1188" spans="1:7" x14ac:dyDescent="0.3">
      <c r="A1188" s="108">
        <v>1033</v>
      </c>
      <c r="B1188" s="101" t="s">
        <v>812</v>
      </c>
      <c r="C1188" s="88">
        <v>1</v>
      </c>
      <c r="D1188" s="89" t="s">
        <v>344</v>
      </c>
      <c r="E1188" s="109">
        <v>228200</v>
      </c>
      <c r="F1188" s="110">
        <v>225918</v>
      </c>
      <c r="G1188" s="110" t="e">
        <f>IF(F1188="","",VLOOKUP(B1188,PRESUPUESTO!$A$1:$O$626,12,FALSE))</f>
        <v>#N/A</v>
      </c>
    </row>
    <row r="1189" spans="1:7" x14ac:dyDescent="0.3">
      <c r="A1189" s="108">
        <v>1034</v>
      </c>
      <c r="B1189" s="101" t="s">
        <v>418</v>
      </c>
      <c r="C1189" s="90">
        <v>1</v>
      </c>
      <c r="D1189" s="91" t="s">
        <v>344</v>
      </c>
      <c r="E1189" s="109">
        <v>243284</v>
      </c>
      <c r="F1189" s="110">
        <v>240851.16</v>
      </c>
      <c r="G1189" s="110" t="e">
        <f>IF(F1189="","",VLOOKUP(B1189,PRESUPUESTO!$A$1:$O$626,12,FALSE))</f>
        <v>#N/A</v>
      </c>
    </row>
    <row r="1190" spans="1:7" x14ac:dyDescent="0.3">
      <c r="A1190" s="108">
        <v>1035</v>
      </c>
      <c r="B1190" s="101" t="s">
        <v>813</v>
      </c>
      <c r="C1190" s="88">
        <v>1</v>
      </c>
      <c r="D1190" s="89" t="s">
        <v>344</v>
      </c>
      <c r="E1190" s="109">
        <v>801957</v>
      </c>
      <c r="F1190" s="110">
        <v>793937.43</v>
      </c>
      <c r="G1190" s="110" t="e">
        <f>IF(F1190="","",VLOOKUP(B1190,PRESUPUESTO!$A$1:$O$626,12,FALSE))</f>
        <v>#N/A</v>
      </c>
    </row>
    <row r="1191" spans="1:7" x14ac:dyDescent="0.3">
      <c r="A1191" s="108">
        <v>1036</v>
      </c>
      <c r="B1191" s="101" t="s">
        <v>814</v>
      </c>
      <c r="C1191" s="88">
        <v>1</v>
      </c>
      <c r="D1191" s="89" t="s">
        <v>344</v>
      </c>
      <c r="E1191" s="109">
        <v>618690</v>
      </c>
      <c r="F1191" s="110">
        <v>612503.1</v>
      </c>
      <c r="G1191" s="110" t="e">
        <f>IF(F1191="","",VLOOKUP(B1191,PRESUPUESTO!$A$1:$O$626,12,FALSE))</f>
        <v>#N/A</v>
      </c>
    </row>
    <row r="1192" spans="1:7" x14ac:dyDescent="0.3">
      <c r="A1192" s="108">
        <v>1037</v>
      </c>
      <c r="B1192" s="101" t="s">
        <v>815</v>
      </c>
      <c r="C1192" s="88">
        <v>1</v>
      </c>
      <c r="D1192" s="89" t="s">
        <v>344</v>
      </c>
      <c r="E1192" s="109">
        <v>136599</v>
      </c>
      <c r="F1192" s="110">
        <v>135233.01</v>
      </c>
      <c r="G1192" s="110" t="e">
        <f>IF(F1192="","",VLOOKUP(B1192,PRESUPUESTO!$A$1:$O$626,12,FALSE))</f>
        <v>#N/A</v>
      </c>
    </row>
    <row r="1193" spans="1:7" x14ac:dyDescent="0.3">
      <c r="A1193" s="108">
        <v>1038</v>
      </c>
      <c r="B1193" s="101" t="s">
        <v>816</v>
      </c>
      <c r="C1193" s="88">
        <v>1</v>
      </c>
      <c r="D1193" s="89" t="s">
        <v>344</v>
      </c>
      <c r="E1193" s="109">
        <v>422843</v>
      </c>
      <c r="F1193" s="110">
        <v>418614.57</v>
      </c>
      <c r="G1193" s="110" t="e">
        <f>IF(F1193="","",VLOOKUP(B1193,PRESUPUESTO!$A$1:$O$626,12,FALSE))</f>
        <v>#N/A</v>
      </c>
    </row>
    <row r="1194" spans="1:7" x14ac:dyDescent="0.3">
      <c r="A1194" s="108">
        <v>1039</v>
      </c>
      <c r="B1194" s="101" t="s">
        <v>817</v>
      </c>
      <c r="C1194" s="88">
        <v>1</v>
      </c>
      <c r="D1194" s="89" t="s">
        <v>344</v>
      </c>
      <c r="E1194" s="109">
        <v>692862</v>
      </c>
      <c r="F1194" s="110">
        <v>685933.38</v>
      </c>
      <c r="G1194" s="110" t="e">
        <f>IF(F1194="","",VLOOKUP(B1194,PRESUPUESTO!$A$1:$O$626,12,FALSE))</f>
        <v>#N/A</v>
      </c>
    </row>
    <row r="1195" spans="1:7" x14ac:dyDescent="0.3">
      <c r="A1195" s="108">
        <v>1040</v>
      </c>
      <c r="B1195" s="101" t="s">
        <v>818</v>
      </c>
      <c r="C1195" s="88">
        <v>1</v>
      </c>
      <c r="D1195" s="89" t="s">
        <v>344</v>
      </c>
      <c r="E1195" s="109">
        <v>1012727</v>
      </c>
      <c r="F1195" s="110">
        <v>1002599.73</v>
      </c>
      <c r="G1195" s="110" t="e">
        <f>IF(F1195="","",VLOOKUP(B1195,PRESUPUESTO!$A$1:$O$626,12,FALSE))</f>
        <v>#N/A</v>
      </c>
    </row>
    <row r="1196" spans="1:7" x14ac:dyDescent="0.3">
      <c r="A1196" s="108">
        <v>1041</v>
      </c>
      <c r="B1196" s="101" t="s">
        <v>819</v>
      </c>
      <c r="C1196" s="88">
        <v>1</v>
      </c>
      <c r="D1196" s="89" t="s">
        <v>344</v>
      </c>
      <c r="E1196" s="109">
        <v>565693</v>
      </c>
      <c r="F1196" s="110">
        <v>560036.06999999995</v>
      </c>
      <c r="G1196" s="110" t="e">
        <f>IF(F1196="","",VLOOKUP(B1196,PRESUPUESTO!$A$1:$O$626,12,FALSE))</f>
        <v>#N/A</v>
      </c>
    </row>
    <row r="1197" spans="1:7" x14ac:dyDescent="0.3">
      <c r="A1197" s="108">
        <v>1042</v>
      </c>
      <c r="B1197" s="101" t="s">
        <v>820</v>
      </c>
      <c r="C1197" s="88">
        <v>1</v>
      </c>
      <c r="D1197" s="89" t="s">
        <v>344</v>
      </c>
      <c r="E1197" s="109">
        <v>369537</v>
      </c>
      <c r="F1197" s="110">
        <v>365841.63</v>
      </c>
      <c r="G1197" s="110" t="e">
        <f>IF(F1197="","",VLOOKUP(B1197,PRESUPUESTO!$A$1:$O$626,12,FALSE))</f>
        <v>#N/A</v>
      </c>
    </row>
    <row r="1198" spans="1:7" x14ac:dyDescent="0.3">
      <c r="A1198" s="108">
        <v>1043</v>
      </c>
      <c r="B1198" s="101" t="s">
        <v>821</v>
      </c>
      <c r="C1198" s="90">
        <v>1</v>
      </c>
      <c r="D1198" s="91" t="s">
        <v>344</v>
      </c>
      <c r="E1198" s="109">
        <v>235803</v>
      </c>
      <c r="F1198" s="110">
        <v>233444.97</v>
      </c>
      <c r="G1198" s="110" t="e">
        <f>IF(F1198="","",VLOOKUP(B1198,PRESUPUESTO!$A$1:$O$626,12,FALSE))</f>
        <v>#N/A</v>
      </c>
    </row>
    <row r="1199" spans="1:7" x14ac:dyDescent="0.3">
      <c r="A1199" s="108">
        <v>1044</v>
      </c>
      <c r="B1199" s="101" t="s">
        <v>822</v>
      </c>
      <c r="C1199" s="90">
        <v>1</v>
      </c>
      <c r="D1199" s="91" t="s">
        <v>344</v>
      </c>
      <c r="E1199" s="109">
        <v>242351</v>
      </c>
      <c r="F1199" s="110">
        <v>239927.49</v>
      </c>
      <c r="G1199" s="110" t="e">
        <f>IF(F1199="","",VLOOKUP(B1199,PRESUPUESTO!$A$1:$O$626,12,FALSE))</f>
        <v>#N/A</v>
      </c>
    </row>
    <row r="1200" spans="1:7" x14ac:dyDescent="0.3">
      <c r="A1200" s="108">
        <v>1045</v>
      </c>
      <c r="B1200" s="101" t="s">
        <v>823</v>
      </c>
      <c r="C1200" s="88">
        <v>1</v>
      </c>
      <c r="D1200" s="89" t="s">
        <v>344</v>
      </c>
      <c r="E1200" s="109">
        <v>993497</v>
      </c>
      <c r="F1200" s="110">
        <v>983562.03</v>
      </c>
      <c r="G1200" s="110" t="e">
        <f>IF(F1200="","",VLOOKUP(B1200,PRESUPUESTO!$A$1:$O$626,12,FALSE))</f>
        <v>#N/A</v>
      </c>
    </row>
    <row r="1201" spans="1:7" x14ac:dyDescent="0.3">
      <c r="A1201" s="108">
        <v>1046</v>
      </c>
      <c r="B1201" s="101" t="s">
        <v>824</v>
      </c>
      <c r="C1201" s="88">
        <v>1</v>
      </c>
      <c r="D1201" s="89" t="s">
        <v>344</v>
      </c>
      <c r="E1201" s="109">
        <v>683366</v>
      </c>
      <c r="F1201" s="110">
        <v>676532.34</v>
      </c>
      <c r="G1201" s="110" t="e">
        <f>IF(F1201="","",VLOOKUP(B1201,PRESUPUESTO!$A$1:$O$626,12,FALSE))</f>
        <v>#N/A</v>
      </c>
    </row>
    <row r="1202" spans="1:7" x14ac:dyDescent="0.3">
      <c r="A1202" s="108">
        <v>1047</v>
      </c>
      <c r="B1202" s="101" t="s">
        <v>825</v>
      </c>
      <c r="C1202" s="88">
        <v>1</v>
      </c>
      <c r="D1202" s="89" t="s">
        <v>344</v>
      </c>
      <c r="E1202" s="109">
        <v>334682</v>
      </c>
      <c r="F1202" s="110">
        <v>331335.18</v>
      </c>
      <c r="G1202" s="110" t="e">
        <f>IF(F1202="","",VLOOKUP(B1202,PRESUPUESTO!$A$1:$O$626,12,FALSE))</f>
        <v>#N/A</v>
      </c>
    </row>
    <row r="1203" spans="1:7" x14ac:dyDescent="0.3">
      <c r="A1203" s="108">
        <v>1048</v>
      </c>
      <c r="B1203" s="101" t="s">
        <v>826</v>
      </c>
      <c r="C1203" s="88">
        <v>1</v>
      </c>
      <c r="D1203" s="89" t="s">
        <v>344</v>
      </c>
      <c r="E1203" s="109">
        <v>303533</v>
      </c>
      <c r="F1203" s="110">
        <v>300497.67</v>
      </c>
      <c r="G1203" s="110" t="e">
        <f>IF(F1203="","",VLOOKUP(B1203,PRESUPUESTO!$A$1:$O$626,12,FALSE))</f>
        <v>#N/A</v>
      </c>
    </row>
    <row r="1204" spans="1:7" x14ac:dyDescent="0.3">
      <c r="A1204" s="108">
        <v>1049</v>
      </c>
      <c r="B1204" s="101" t="s">
        <v>827</v>
      </c>
      <c r="C1204" s="88">
        <v>1</v>
      </c>
      <c r="D1204" s="89" t="s">
        <v>344</v>
      </c>
      <c r="E1204" s="109">
        <v>329241</v>
      </c>
      <c r="F1204" s="110">
        <v>325948.59000000003</v>
      </c>
      <c r="G1204" s="110" t="e">
        <f>IF(F1204="","",VLOOKUP(B1204,PRESUPUESTO!$A$1:$O$626,12,FALSE))</f>
        <v>#N/A</v>
      </c>
    </row>
    <row r="1205" spans="1:7" x14ac:dyDescent="0.3">
      <c r="A1205" s="108">
        <v>1050</v>
      </c>
      <c r="B1205" s="101" t="s">
        <v>828</v>
      </c>
      <c r="C1205" s="90">
        <v>1</v>
      </c>
      <c r="D1205" s="91" t="s">
        <v>344</v>
      </c>
      <c r="E1205" s="109">
        <v>531311</v>
      </c>
      <c r="F1205" s="110">
        <v>525997.89</v>
      </c>
      <c r="G1205" s="110" t="e">
        <f>IF(F1205="","",VLOOKUP(B1205,PRESUPUESTO!$A$1:$O$626,12,FALSE))</f>
        <v>#N/A</v>
      </c>
    </row>
    <row r="1206" spans="1:7" x14ac:dyDescent="0.3">
      <c r="A1206" s="108">
        <v>1051</v>
      </c>
      <c r="B1206" s="101" t="s">
        <v>829</v>
      </c>
      <c r="C1206" s="88">
        <v>1</v>
      </c>
      <c r="D1206" s="89" t="s">
        <v>344</v>
      </c>
      <c r="E1206" s="109">
        <v>355462</v>
      </c>
      <c r="F1206" s="110">
        <v>351907.38</v>
      </c>
      <c r="G1206" s="110" t="e">
        <f>IF(F1206="","",VLOOKUP(B1206,PRESUPUESTO!$A$1:$O$626,12,FALSE))</f>
        <v>#N/A</v>
      </c>
    </row>
    <row r="1207" spans="1:7" x14ac:dyDescent="0.3">
      <c r="A1207" s="108">
        <v>1052</v>
      </c>
      <c r="B1207" s="101" t="s">
        <v>830</v>
      </c>
      <c r="C1207" s="90">
        <v>1</v>
      </c>
      <c r="D1207" s="91" t="s">
        <v>344</v>
      </c>
      <c r="E1207" s="109">
        <v>357955</v>
      </c>
      <c r="F1207" s="110">
        <v>354375.45</v>
      </c>
      <c r="G1207" s="110" t="e">
        <f>IF(F1207="","",VLOOKUP(B1207,PRESUPUESTO!$A$1:$O$626,12,FALSE))</f>
        <v>#N/A</v>
      </c>
    </row>
    <row r="1208" spans="1:7" x14ac:dyDescent="0.3">
      <c r="A1208" s="108">
        <v>1053</v>
      </c>
      <c r="B1208" s="101" t="s">
        <v>831</v>
      </c>
      <c r="C1208" s="88">
        <v>1</v>
      </c>
      <c r="D1208" s="89" t="s">
        <v>344</v>
      </c>
      <c r="E1208" s="109">
        <v>197684</v>
      </c>
      <c r="F1208" s="110">
        <v>195707.16</v>
      </c>
      <c r="G1208" s="110" t="e">
        <f>IF(F1208="","",VLOOKUP(B1208,PRESUPUESTO!$A$1:$O$626,12,FALSE))</f>
        <v>#N/A</v>
      </c>
    </row>
    <row r="1209" spans="1:7" x14ac:dyDescent="0.3">
      <c r="A1209" s="108">
        <v>1054</v>
      </c>
      <c r="B1209" s="101" t="s">
        <v>832</v>
      </c>
      <c r="C1209" s="88">
        <v>1</v>
      </c>
      <c r="D1209" s="89" t="s">
        <v>344</v>
      </c>
      <c r="E1209" s="109">
        <v>201885</v>
      </c>
      <c r="F1209" s="110">
        <v>199866.15</v>
      </c>
      <c r="G1209" s="110" t="e">
        <f>IF(F1209="","",VLOOKUP(B1209,PRESUPUESTO!$A$1:$O$626,12,FALSE))</f>
        <v>#N/A</v>
      </c>
    </row>
    <row r="1210" spans="1:7" x14ac:dyDescent="0.3">
      <c r="A1210" s="108">
        <v>1055</v>
      </c>
      <c r="B1210" s="101" t="s">
        <v>833</v>
      </c>
      <c r="C1210" s="88">
        <v>1</v>
      </c>
      <c r="D1210" s="89" t="s">
        <v>344</v>
      </c>
      <c r="E1210" s="109">
        <v>340357</v>
      </c>
      <c r="F1210" s="110">
        <v>336953.43</v>
      </c>
      <c r="G1210" s="110" t="e">
        <f>IF(F1210="","",VLOOKUP(B1210,PRESUPUESTO!$A$1:$O$626,12,FALSE))</f>
        <v>#N/A</v>
      </c>
    </row>
    <row r="1211" spans="1:7" x14ac:dyDescent="0.3">
      <c r="A1211" s="108">
        <v>1056</v>
      </c>
      <c r="B1211" s="101" t="s">
        <v>834</v>
      </c>
      <c r="C1211" s="88">
        <v>1</v>
      </c>
      <c r="D1211" s="89" t="s">
        <v>344</v>
      </c>
      <c r="E1211" s="109">
        <v>161353</v>
      </c>
      <c r="F1211" s="110">
        <v>159739.47</v>
      </c>
      <c r="G1211" s="110" t="e">
        <f>IF(F1211="","",VLOOKUP(B1211,PRESUPUESTO!$A$1:$O$626,12,FALSE))</f>
        <v>#N/A</v>
      </c>
    </row>
    <row r="1212" spans="1:7" x14ac:dyDescent="0.3">
      <c r="A1212" s="108">
        <v>1057</v>
      </c>
      <c r="B1212" s="101" t="s">
        <v>835</v>
      </c>
      <c r="C1212" s="88">
        <v>1</v>
      </c>
      <c r="D1212" s="89" t="s">
        <v>344</v>
      </c>
      <c r="E1212" s="109">
        <v>142285</v>
      </c>
      <c r="F1212" s="110">
        <v>140862.15</v>
      </c>
      <c r="G1212" s="110" t="e">
        <f>IF(F1212="","",VLOOKUP(B1212,PRESUPUESTO!$A$1:$O$626,12,FALSE))</f>
        <v>#N/A</v>
      </c>
    </row>
    <row r="1213" spans="1:7" x14ac:dyDescent="0.3">
      <c r="A1213" s="108">
        <v>1058</v>
      </c>
      <c r="B1213" s="101" t="s">
        <v>836</v>
      </c>
      <c r="C1213" s="90">
        <v>1</v>
      </c>
      <c r="D1213" s="91" t="s">
        <v>344</v>
      </c>
      <c r="E1213" s="109">
        <v>734666</v>
      </c>
      <c r="F1213" s="110">
        <v>727319.34</v>
      </c>
      <c r="G1213" s="110" t="e">
        <f>IF(F1213="","",VLOOKUP(B1213,PRESUPUESTO!$A$1:$O$626,12,FALSE))</f>
        <v>#N/A</v>
      </c>
    </row>
    <row r="1214" spans="1:7" x14ac:dyDescent="0.3">
      <c r="A1214" s="108">
        <v>1059</v>
      </c>
      <c r="B1214" s="101" t="s">
        <v>837</v>
      </c>
      <c r="C1214" s="88">
        <v>1</v>
      </c>
      <c r="D1214" s="89" t="s">
        <v>344</v>
      </c>
      <c r="E1214" s="109">
        <v>361486</v>
      </c>
      <c r="F1214" s="110">
        <v>357871.14</v>
      </c>
      <c r="G1214" s="110" t="e">
        <f>IF(F1214="","",VLOOKUP(B1214,PRESUPUESTO!$A$1:$O$626,12,FALSE))</f>
        <v>#N/A</v>
      </c>
    </row>
    <row r="1215" spans="1:7" x14ac:dyDescent="0.3">
      <c r="A1215" s="108">
        <v>1060</v>
      </c>
      <c r="B1215" s="101" t="s">
        <v>838</v>
      </c>
      <c r="C1215" s="88">
        <v>1</v>
      </c>
      <c r="D1215" s="89" t="s">
        <v>344</v>
      </c>
      <c r="E1215" s="109">
        <v>402763</v>
      </c>
      <c r="F1215" s="110">
        <v>398735.37</v>
      </c>
      <c r="G1215" s="110" t="e">
        <f>IF(F1215="","",VLOOKUP(B1215,PRESUPUESTO!$A$1:$O$626,12,FALSE))</f>
        <v>#N/A</v>
      </c>
    </row>
    <row r="1216" spans="1:7" x14ac:dyDescent="0.3">
      <c r="A1216" s="108">
        <v>1061</v>
      </c>
      <c r="B1216" s="101" t="s">
        <v>839</v>
      </c>
      <c r="C1216" s="88">
        <v>1</v>
      </c>
      <c r="D1216" s="89" t="s">
        <v>344</v>
      </c>
      <c r="E1216" s="109">
        <v>330506</v>
      </c>
      <c r="F1216" s="110">
        <v>327200.94</v>
      </c>
      <c r="G1216" s="110" t="e">
        <f>IF(F1216="","",VLOOKUP(B1216,PRESUPUESTO!$A$1:$O$626,12,FALSE))</f>
        <v>#N/A</v>
      </c>
    </row>
    <row r="1217" spans="1:7" x14ac:dyDescent="0.3">
      <c r="A1217" s="108">
        <v>1062</v>
      </c>
      <c r="B1217" s="101" t="s">
        <v>840</v>
      </c>
      <c r="C1217" s="88">
        <v>1</v>
      </c>
      <c r="D1217" s="89" t="s">
        <v>344</v>
      </c>
      <c r="E1217" s="109">
        <v>846823</v>
      </c>
      <c r="F1217" s="110">
        <v>838354.77</v>
      </c>
      <c r="G1217" s="110" t="e">
        <f>IF(F1217="","",VLOOKUP(B1217,PRESUPUESTO!$A$1:$O$626,12,FALSE))</f>
        <v>#N/A</v>
      </c>
    </row>
    <row r="1218" spans="1:7" x14ac:dyDescent="0.3">
      <c r="A1218" s="108">
        <v>1063</v>
      </c>
      <c r="B1218" s="101" t="s">
        <v>841</v>
      </c>
      <c r="C1218" s="88">
        <v>1</v>
      </c>
      <c r="D1218" s="89" t="s">
        <v>344</v>
      </c>
      <c r="E1218" s="109">
        <v>500344</v>
      </c>
      <c r="F1218" s="110">
        <v>495340.56</v>
      </c>
      <c r="G1218" s="110" t="e">
        <f>IF(F1218="","",VLOOKUP(B1218,PRESUPUESTO!$A$1:$O$626,12,FALSE))</f>
        <v>#N/A</v>
      </c>
    </row>
    <row r="1219" spans="1:7" x14ac:dyDescent="0.3">
      <c r="A1219" s="108">
        <v>1064</v>
      </c>
      <c r="B1219" s="101" t="s">
        <v>842</v>
      </c>
      <c r="C1219" s="90">
        <v>1</v>
      </c>
      <c r="D1219" s="91" t="s">
        <v>344</v>
      </c>
      <c r="E1219" s="109">
        <v>611499</v>
      </c>
      <c r="F1219" s="110">
        <v>605384.01</v>
      </c>
      <c r="G1219" s="110" t="e">
        <f>IF(F1219="","",VLOOKUP(B1219,PRESUPUESTO!$A$1:$O$626,12,FALSE))</f>
        <v>#N/A</v>
      </c>
    </row>
    <row r="1220" spans="1:7" x14ac:dyDescent="0.3">
      <c r="A1220" s="108">
        <v>1065</v>
      </c>
      <c r="B1220" s="101" t="s">
        <v>843</v>
      </c>
      <c r="C1220" s="90">
        <v>1</v>
      </c>
      <c r="D1220" s="91" t="s">
        <v>344</v>
      </c>
      <c r="E1220" s="109">
        <v>428588</v>
      </c>
      <c r="F1220" s="110">
        <v>424302.12</v>
      </c>
      <c r="G1220" s="110" t="e">
        <f>IF(F1220="","",VLOOKUP(B1220,PRESUPUESTO!$A$1:$O$626,12,FALSE))</f>
        <v>#N/A</v>
      </c>
    </row>
    <row r="1221" spans="1:7" x14ac:dyDescent="0.3">
      <c r="A1221" s="108">
        <v>1066</v>
      </c>
      <c r="B1221" s="101" t="s">
        <v>733</v>
      </c>
      <c r="C1221" s="88">
        <v>1</v>
      </c>
      <c r="D1221" s="89" t="s">
        <v>344</v>
      </c>
      <c r="E1221" s="109">
        <v>162787</v>
      </c>
      <c r="F1221" s="110">
        <v>161159.13</v>
      </c>
      <c r="G1221" s="110" t="e">
        <f>IF(F1221="","",VLOOKUP(B1221,PRESUPUESTO!$A$1:$O$626,12,FALSE))</f>
        <v>#N/A</v>
      </c>
    </row>
    <row r="1222" spans="1:7" x14ac:dyDescent="0.3">
      <c r="A1222" s="108">
        <v>1067</v>
      </c>
      <c r="B1222" s="101" t="s">
        <v>844</v>
      </c>
      <c r="C1222" s="88">
        <v>1</v>
      </c>
      <c r="D1222" s="89" t="s">
        <v>344</v>
      </c>
      <c r="E1222" s="109">
        <v>255246</v>
      </c>
      <c r="F1222" s="110">
        <v>252693.54</v>
      </c>
      <c r="G1222" s="110" t="e">
        <f>IF(F1222="","",VLOOKUP(B1222,PRESUPUESTO!$A$1:$O$626,12,FALSE))</f>
        <v>#N/A</v>
      </c>
    </row>
    <row r="1223" spans="1:7" x14ac:dyDescent="0.3">
      <c r="A1223" s="108">
        <v>1068</v>
      </c>
      <c r="B1223" s="101" t="s">
        <v>845</v>
      </c>
      <c r="C1223" s="88">
        <v>1</v>
      </c>
      <c r="D1223" s="89" t="s">
        <v>344</v>
      </c>
      <c r="E1223" s="109">
        <v>274321</v>
      </c>
      <c r="F1223" s="110">
        <v>271577.78999999998</v>
      </c>
      <c r="G1223" s="110" t="e">
        <f>IF(F1223="","",VLOOKUP(B1223,PRESUPUESTO!$A$1:$O$626,12,FALSE))</f>
        <v>#N/A</v>
      </c>
    </row>
    <row r="1224" spans="1:7" x14ac:dyDescent="0.3">
      <c r="A1224" s="108">
        <v>1069</v>
      </c>
      <c r="B1224" s="101" t="s">
        <v>846</v>
      </c>
      <c r="C1224" s="88">
        <v>1</v>
      </c>
      <c r="D1224" s="89" t="s">
        <v>344</v>
      </c>
      <c r="E1224" s="109">
        <v>274128</v>
      </c>
      <c r="F1224" s="110">
        <v>271386.71999999997</v>
      </c>
      <c r="G1224" s="110" t="e">
        <f>IF(F1224="","",VLOOKUP(B1224,PRESUPUESTO!$A$1:$O$626,12,FALSE))</f>
        <v>#N/A</v>
      </c>
    </row>
    <row r="1225" spans="1:7" x14ac:dyDescent="0.3">
      <c r="A1225" s="108">
        <v>1070</v>
      </c>
      <c r="B1225" s="101" t="s">
        <v>847</v>
      </c>
      <c r="C1225" s="88">
        <v>1</v>
      </c>
      <c r="D1225" s="89" t="s">
        <v>344</v>
      </c>
      <c r="E1225" s="109">
        <v>169638</v>
      </c>
      <c r="F1225" s="110">
        <v>167941.62</v>
      </c>
      <c r="G1225" s="110" t="e">
        <f>IF(F1225="","",VLOOKUP(B1225,PRESUPUESTO!$A$1:$O$626,12,FALSE))</f>
        <v>#N/A</v>
      </c>
    </row>
    <row r="1226" spans="1:7" x14ac:dyDescent="0.3">
      <c r="A1226" s="108">
        <v>1071</v>
      </c>
      <c r="B1226" s="101" t="s">
        <v>848</v>
      </c>
      <c r="C1226" s="88">
        <v>1</v>
      </c>
      <c r="D1226" s="89" t="s">
        <v>344</v>
      </c>
      <c r="E1226" s="109">
        <v>1004885</v>
      </c>
      <c r="F1226" s="110">
        <v>994836.15</v>
      </c>
      <c r="G1226" s="110" t="e">
        <f>IF(F1226="","",VLOOKUP(B1226,PRESUPUESTO!$A$1:$O$626,12,FALSE))</f>
        <v>#N/A</v>
      </c>
    </row>
    <row r="1227" spans="1:7" x14ac:dyDescent="0.3">
      <c r="A1227" s="108">
        <v>1072</v>
      </c>
      <c r="B1227" s="101" t="s">
        <v>849</v>
      </c>
      <c r="C1227" s="88">
        <v>1</v>
      </c>
      <c r="D1227" s="89" t="s">
        <v>344</v>
      </c>
      <c r="E1227" s="109">
        <v>475640</v>
      </c>
      <c r="F1227" s="110">
        <v>470883.6</v>
      </c>
      <c r="G1227" s="110" t="e">
        <f>IF(F1227="","",VLOOKUP(B1227,PRESUPUESTO!$A$1:$O$626,12,FALSE))</f>
        <v>#N/A</v>
      </c>
    </row>
    <row r="1228" spans="1:7" x14ac:dyDescent="0.3">
      <c r="A1228" s="108">
        <v>1073</v>
      </c>
      <c r="B1228" s="101" t="s">
        <v>850</v>
      </c>
      <c r="C1228" s="88">
        <v>1</v>
      </c>
      <c r="D1228" s="89" t="s">
        <v>344</v>
      </c>
      <c r="E1228" s="109">
        <v>408447</v>
      </c>
      <c r="F1228" s="110">
        <v>404362.53</v>
      </c>
      <c r="G1228" s="110" t="e">
        <f>IF(F1228="","",VLOOKUP(B1228,PRESUPUESTO!$A$1:$O$626,12,FALSE))</f>
        <v>#N/A</v>
      </c>
    </row>
    <row r="1229" spans="1:7" x14ac:dyDescent="0.3">
      <c r="A1229" s="108">
        <v>1074</v>
      </c>
      <c r="B1229" s="101" t="s">
        <v>851</v>
      </c>
      <c r="C1229" s="88">
        <v>1</v>
      </c>
      <c r="D1229" s="89" t="s">
        <v>344</v>
      </c>
      <c r="E1229" s="109">
        <v>125788</v>
      </c>
      <c r="F1229" s="110">
        <v>124530.12</v>
      </c>
      <c r="G1229" s="110" t="e">
        <f>IF(F1229="","",VLOOKUP(B1229,PRESUPUESTO!$A$1:$O$626,12,FALSE))</f>
        <v>#N/A</v>
      </c>
    </row>
    <row r="1230" spans="1:7" x14ac:dyDescent="0.3">
      <c r="A1230" s="108">
        <v>1075</v>
      </c>
      <c r="B1230" s="101" t="s">
        <v>852</v>
      </c>
      <c r="C1230" s="88">
        <v>1</v>
      </c>
      <c r="D1230" s="89" t="s">
        <v>344</v>
      </c>
      <c r="E1230" s="109">
        <v>492192</v>
      </c>
      <c r="F1230" s="110">
        <v>487270.08</v>
      </c>
      <c r="G1230" s="110" t="e">
        <f>IF(F1230="","",VLOOKUP(B1230,PRESUPUESTO!$A$1:$O$626,12,FALSE))</f>
        <v>#N/A</v>
      </c>
    </row>
    <row r="1231" spans="1:7" x14ac:dyDescent="0.3">
      <c r="A1231" s="108">
        <v>1076</v>
      </c>
      <c r="B1231" s="101" t="s">
        <v>853</v>
      </c>
      <c r="C1231" s="88">
        <v>1</v>
      </c>
      <c r="D1231" s="89" t="s">
        <v>344</v>
      </c>
      <c r="E1231" s="109">
        <v>531820</v>
      </c>
      <c r="F1231" s="110">
        <v>526501.80000000005</v>
      </c>
      <c r="G1231" s="110" t="e">
        <f>IF(F1231="","",VLOOKUP(B1231,PRESUPUESTO!$A$1:$O$626,12,FALSE))</f>
        <v>#N/A</v>
      </c>
    </row>
    <row r="1232" spans="1:7" ht="26.4" x14ac:dyDescent="0.3">
      <c r="A1232" s="108">
        <v>1077</v>
      </c>
      <c r="B1232" s="101" t="s">
        <v>854</v>
      </c>
      <c r="C1232" s="88">
        <v>1</v>
      </c>
      <c r="D1232" s="89" t="s">
        <v>344</v>
      </c>
      <c r="E1232" s="109">
        <v>589207</v>
      </c>
      <c r="F1232" s="110">
        <v>583314.93000000005</v>
      </c>
      <c r="G1232" s="110" t="e">
        <f>IF(F1232="","",VLOOKUP(B1232,PRESUPUESTO!$A$1:$O$626,12,FALSE))</f>
        <v>#N/A</v>
      </c>
    </row>
    <row r="1233" spans="1:7" x14ac:dyDescent="0.3">
      <c r="A1233" s="108">
        <v>1078</v>
      </c>
      <c r="B1233" s="101" t="s">
        <v>855</v>
      </c>
      <c r="C1233" s="88">
        <v>1</v>
      </c>
      <c r="D1233" s="89" t="s">
        <v>344</v>
      </c>
      <c r="E1233" s="109">
        <v>468295</v>
      </c>
      <c r="F1233" s="110">
        <v>463612.05</v>
      </c>
      <c r="G1233" s="110" t="e">
        <f>IF(F1233="","",VLOOKUP(B1233,PRESUPUESTO!$A$1:$O$626,12,FALSE))</f>
        <v>#N/A</v>
      </c>
    </row>
    <row r="1234" spans="1:7" x14ac:dyDescent="0.3">
      <c r="A1234" s="108">
        <v>1079</v>
      </c>
      <c r="B1234" s="101" t="s">
        <v>856</v>
      </c>
      <c r="C1234" s="88">
        <v>1</v>
      </c>
      <c r="D1234" s="89" t="s">
        <v>344</v>
      </c>
      <c r="E1234" s="109">
        <v>701015</v>
      </c>
      <c r="F1234" s="110">
        <v>694004.85</v>
      </c>
      <c r="G1234" s="110" t="e">
        <f>IF(F1234="","",VLOOKUP(B1234,PRESUPUESTO!$A$1:$O$626,12,FALSE))</f>
        <v>#N/A</v>
      </c>
    </row>
    <row r="1235" spans="1:7" x14ac:dyDescent="0.3">
      <c r="A1235" s="108">
        <v>1080</v>
      </c>
      <c r="B1235" s="101" t="s">
        <v>857</v>
      </c>
      <c r="C1235" s="88">
        <v>1</v>
      </c>
      <c r="D1235" s="89" t="s">
        <v>344</v>
      </c>
      <c r="E1235" s="109">
        <v>400684</v>
      </c>
      <c r="F1235" s="110">
        <v>396677.16</v>
      </c>
      <c r="G1235" s="110" t="e">
        <f>IF(F1235="","",VLOOKUP(B1235,PRESUPUESTO!$A$1:$O$626,12,FALSE))</f>
        <v>#N/A</v>
      </c>
    </row>
    <row r="1236" spans="1:7" x14ac:dyDescent="0.3">
      <c r="A1236" s="108">
        <v>1081</v>
      </c>
      <c r="B1236" s="101" t="s">
        <v>858</v>
      </c>
      <c r="C1236" s="88">
        <v>1</v>
      </c>
      <c r="D1236" s="89" t="s">
        <v>344</v>
      </c>
      <c r="E1236" s="109">
        <v>312228</v>
      </c>
      <c r="F1236" s="110">
        <v>309105.71999999997</v>
      </c>
      <c r="G1236" s="110" t="e">
        <f>IF(F1236="","",VLOOKUP(B1236,PRESUPUESTO!$A$1:$O$626,12,FALSE))</f>
        <v>#N/A</v>
      </c>
    </row>
    <row r="1237" spans="1:7" x14ac:dyDescent="0.3">
      <c r="A1237" s="108">
        <v>1082</v>
      </c>
      <c r="B1237" s="101" t="s">
        <v>859</v>
      </c>
      <c r="C1237" s="90">
        <v>1</v>
      </c>
      <c r="D1237" s="91" t="s">
        <v>344</v>
      </c>
      <c r="E1237" s="109">
        <v>373500</v>
      </c>
      <c r="F1237" s="110">
        <v>369765</v>
      </c>
      <c r="G1237" s="110" t="e">
        <f>IF(F1237="","",VLOOKUP(B1237,PRESUPUESTO!$A$1:$O$626,12,FALSE))</f>
        <v>#N/A</v>
      </c>
    </row>
    <row r="1238" spans="1:7" x14ac:dyDescent="0.3">
      <c r="A1238" s="108">
        <v>1083</v>
      </c>
      <c r="B1238" s="101" t="s">
        <v>860</v>
      </c>
      <c r="C1238" s="88">
        <v>1</v>
      </c>
      <c r="D1238" s="89" t="s">
        <v>344</v>
      </c>
      <c r="E1238" s="109">
        <v>418929</v>
      </c>
      <c r="F1238" s="110">
        <v>414739.71</v>
      </c>
      <c r="G1238" s="110" t="e">
        <f>IF(F1238="","",VLOOKUP(B1238,PRESUPUESTO!$A$1:$O$626,12,FALSE))</f>
        <v>#N/A</v>
      </c>
    </row>
    <row r="1239" spans="1:7" x14ac:dyDescent="0.3">
      <c r="A1239" s="108">
        <v>1084</v>
      </c>
      <c r="B1239" s="101" t="s">
        <v>861</v>
      </c>
      <c r="C1239" s="90">
        <v>1</v>
      </c>
      <c r="D1239" s="91" t="s">
        <v>344</v>
      </c>
      <c r="E1239" s="109">
        <v>249569</v>
      </c>
      <c r="F1239" s="110">
        <v>247073.31</v>
      </c>
      <c r="G1239" s="110" t="e">
        <f>IF(F1239="","",VLOOKUP(B1239,PRESUPUESTO!$A$1:$O$626,12,FALSE))</f>
        <v>#N/A</v>
      </c>
    </row>
    <row r="1240" spans="1:7" x14ac:dyDescent="0.3">
      <c r="A1240" s="108">
        <v>1085</v>
      </c>
      <c r="B1240" s="101" t="s">
        <v>862</v>
      </c>
      <c r="C1240" s="88">
        <v>1</v>
      </c>
      <c r="D1240" s="89" t="s">
        <v>344</v>
      </c>
      <c r="E1240" s="109">
        <v>169629</v>
      </c>
      <c r="F1240" s="110">
        <v>167932.71</v>
      </c>
      <c r="G1240" s="110" t="e">
        <f>IF(F1240="","",VLOOKUP(B1240,PRESUPUESTO!$A$1:$O$626,12,FALSE))</f>
        <v>#N/A</v>
      </c>
    </row>
    <row r="1241" spans="1:7" x14ac:dyDescent="0.3">
      <c r="A1241" s="108">
        <v>1086</v>
      </c>
      <c r="B1241" s="101" t="s">
        <v>863</v>
      </c>
      <c r="C1241" s="88">
        <v>1</v>
      </c>
      <c r="D1241" s="89" t="s">
        <v>344</v>
      </c>
      <c r="E1241" s="109">
        <v>163776</v>
      </c>
      <c r="F1241" s="110">
        <v>162138.23999999999</v>
      </c>
      <c r="G1241" s="110" t="e">
        <f>IF(F1241="","",VLOOKUP(B1241,PRESUPUESTO!$A$1:$O$626,12,FALSE))</f>
        <v>#N/A</v>
      </c>
    </row>
    <row r="1242" spans="1:7" x14ac:dyDescent="0.3">
      <c r="A1242" s="108">
        <v>1087</v>
      </c>
      <c r="B1242" s="101" t="s">
        <v>864</v>
      </c>
      <c r="C1242" s="88">
        <v>1</v>
      </c>
      <c r="D1242" s="89" t="s">
        <v>344</v>
      </c>
      <c r="E1242" s="109">
        <v>173944</v>
      </c>
      <c r="F1242" s="110">
        <v>172204.56</v>
      </c>
      <c r="G1242" s="110" t="e">
        <f>IF(F1242="","",VLOOKUP(B1242,PRESUPUESTO!$A$1:$O$626,12,FALSE))</f>
        <v>#N/A</v>
      </c>
    </row>
    <row r="1243" spans="1:7" x14ac:dyDescent="0.3">
      <c r="A1243" s="108">
        <v>1088</v>
      </c>
      <c r="B1243" s="101" t="s">
        <v>865</v>
      </c>
      <c r="C1243" s="90">
        <v>1</v>
      </c>
      <c r="D1243" s="91" t="s">
        <v>344</v>
      </c>
      <c r="E1243" s="109">
        <v>171003</v>
      </c>
      <c r="F1243" s="110">
        <v>169292.97</v>
      </c>
      <c r="G1243" s="110" t="e">
        <f>IF(F1243="","",VLOOKUP(B1243,PRESUPUESTO!$A$1:$O$626,12,FALSE))</f>
        <v>#N/A</v>
      </c>
    </row>
    <row r="1244" spans="1:7" x14ac:dyDescent="0.3">
      <c r="A1244" s="108">
        <v>1089</v>
      </c>
      <c r="B1244" s="101" t="s">
        <v>866</v>
      </c>
      <c r="C1244" s="88">
        <v>1</v>
      </c>
      <c r="D1244" s="89" t="s">
        <v>344</v>
      </c>
      <c r="E1244" s="109">
        <v>168428</v>
      </c>
      <c r="F1244" s="110">
        <v>166743.72</v>
      </c>
      <c r="G1244" s="110" t="e">
        <f>IF(F1244="","",VLOOKUP(B1244,PRESUPUESTO!$A$1:$O$626,12,FALSE))</f>
        <v>#N/A</v>
      </c>
    </row>
    <row r="1245" spans="1:7" x14ac:dyDescent="0.3">
      <c r="A1245" s="108">
        <v>1090</v>
      </c>
      <c r="B1245" s="101" t="s">
        <v>867</v>
      </c>
      <c r="C1245" s="88">
        <v>1</v>
      </c>
      <c r="D1245" s="89" t="s">
        <v>344</v>
      </c>
      <c r="E1245" s="109">
        <v>205835</v>
      </c>
      <c r="F1245" s="110">
        <v>203776.65</v>
      </c>
      <c r="G1245" s="110" t="e">
        <f>IF(F1245="","",VLOOKUP(B1245,PRESUPUESTO!$A$1:$O$626,12,FALSE))</f>
        <v>#N/A</v>
      </c>
    </row>
    <row r="1246" spans="1:7" x14ac:dyDescent="0.3">
      <c r="A1246" s="108">
        <v>1091</v>
      </c>
      <c r="B1246" s="101" t="s">
        <v>868</v>
      </c>
      <c r="C1246" s="88">
        <v>1</v>
      </c>
      <c r="D1246" s="89" t="s">
        <v>344</v>
      </c>
      <c r="E1246" s="109">
        <v>431239</v>
      </c>
      <c r="F1246" s="110">
        <v>426926.61</v>
      </c>
      <c r="G1246" s="110" t="e">
        <f>IF(F1246="","",VLOOKUP(B1246,PRESUPUESTO!$A$1:$O$626,12,FALSE))</f>
        <v>#N/A</v>
      </c>
    </row>
    <row r="1247" spans="1:7" x14ac:dyDescent="0.3">
      <c r="A1247" s="108">
        <v>1092</v>
      </c>
      <c r="B1247" s="101" t="s">
        <v>869</v>
      </c>
      <c r="C1247" s="88">
        <v>1</v>
      </c>
      <c r="D1247" s="89" t="s">
        <v>344</v>
      </c>
      <c r="E1247" s="109">
        <v>411440</v>
      </c>
      <c r="F1247" s="110">
        <v>407325.6</v>
      </c>
      <c r="G1247" s="110" t="e">
        <f>IF(F1247="","",VLOOKUP(B1247,PRESUPUESTO!$A$1:$O$626,12,FALSE))</f>
        <v>#N/A</v>
      </c>
    </row>
    <row r="1248" spans="1:7" x14ac:dyDescent="0.3">
      <c r="A1248" s="108">
        <v>1093</v>
      </c>
      <c r="B1248" s="101" t="s">
        <v>870</v>
      </c>
      <c r="C1248" s="88">
        <v>1</v>
      </c>
      <c r="D1248" s="89" t="s">
        <v>344</v>
      </c>
      <c r="E1248" s="109">
        <v>324159</v>
      </c>
      <c r="F1248" s="110">
        <v>320917.40999999997</v>
      </c>
      <c r="G1248" s="110" t="e">
        <f>IF(F1248="","",VLOOKUP(B1248,PRESUPUESTO!$A$1:$O$626,12,FALSE))</f>
        <v>#N/A</v>
      </c>
    </row>
    <row r="1249" spans="1:7" x14ac:dyDescent="0.3">
      <c r="A1249" s="108">
        <v>1094</v>
      </c>
      <c r="B1249" s="101" t="s">
        <v>871</v>
      </c>
      <c r="C1249" s="88">
        <v>1</v>
      </c>
      <c r="D1249" s="89" t="s">
        <v>344</v>
      </c>
      <c r="E1249" s="109">
        <v>358638</v>
      </c>
      <c r="F1249" s="110">
        <v>355051.62</v>
      </c>
      <c r="G1249" s="110" t="e">
        <f>IF(F1249="","",VLOOKUP(B1249,PRESUPUESTO!$A$1:$O$626,12,FALSE))</f>
        <v>#N/A</v>
      </c>
    </row>
    <row r="1250" spans="1:7" x14ac:dyDescent="0.3">
      <c r="A1250" s="108">
        <v>1095</v>
      </c>
      <c r="B1250" s="101" t="s">
        <v>785</v>
      </c>
      <c r="C1250" s="88">
        <v>1</v>
      </c>
      <c r="D1250" s="89" t="s">
        <v>344</v>
      </c>
      <c r="E1250" s="109">
        <v>309880</v>
      </c>
      <c r="F1250" s="110">
        <v>306781.2</v>
      </c>
      <c r="G1250" s="110" t="e">
        <f>IF(F1250="","",VLOOKUP(B1250,PRESUPUESTO!$A$1:$O$626,12,FALSE))</f>
        <v>#N/A</v>
      </c>
    </row>
    <row r="1251" spans="1:7" x14ac:dyDescent="0.3">
      <c r="A1251" s="108">
        <v>1096</v>
      </c>
      <c r="B1251" s="101" t="s">
        <v>784</v>
      </c>
      <c r="C1251" s="88">
        <v>1</v>
      </c>
      <c r="D1251" s="89" t="s">
        <v>344</v>
      </c>
      <c r="E1251" s="109">
        <v>279248</v>
      </c>
      <c r="F1251" s="110">
        <v>276455.52</v>
      </c>
      <c r="G1251" s="110" t="e">
        <f>IF(F1251="","",VLOOKUP(B1251,PRESUPUESTO!$A$1:$O$626,12,FALSE))</f>
        <v>#N/A</v>
      </c>
    </row>
    <row r="1252" spans="1:7" x14ac:dyDescent="0.3">
      <c r="A1252" s="108">
        <v>1097</v>
      </c>
      <c r="B1252" s="101" t="s">
        <v>872</v>
      </c>
      <c r="C1252" s="88">
        <v>1</v>
      </c>
      <c r="D1252" s="89" t="s">
        <v>344</v>
      </c>
      <c r="E1252" s="109">
        <v>263925</v>
      </c>
      <c r="F1252" s="110">
        <v>261285.75</v>
      </c>
      <c r="G1252" s="110" t="e">
        <f>IF(F1252="","",VLOOKUP(B1252,PRESUPUESTO!$A$1:$O$626,12,FALSE))</f>
        <v>#N/A</v>
      </c>
    </row>
    <row r="1253" spans="1:7" ht="16.5" customHeight="1" x14ac:dyDescent="0.3">
      <c r="A1253" s="108"/>
      <c r="B1253" s="100" t="s">
        <v>873</v>
      </c>
      <c r="C1253" s="87"/>
      <c r="D1253" s="87"/>
      <c r="E1253" s="113"/>
      <c r="F1253" s="110"/>
      <c r="G1253" s="110" t="str">
        <f>IF(F1253="","",VLOOKUP(B1253,PRESUPUESTO!$A$1:$O$626,12,FALSE))</f>
        <v/>
      </c>
    </row>
    <row r="1254" spans="1:7" x14ac:dyDescent="0.3">
      <c r="A1254" s="108">
        <v>1098</v>
      </c>
      <c r="B1254" s="101" t="s">
        <v>874</v>
      </c>
      <c r="C1254" s="88">
        <v>1</v>
      </c>
      <c r="D1254" s="89" t="s">
        <v>344</v>
      </c>
      <c r="E1254" s="109">
        <v>389887</v>
      </c>
      <c r="F1254" s="110">
        <v>385988.13</v>
      </c>
      <c r="G1254" s="110" t="e">
        <f>IF(F1254="","",VLOOKUP(B1254,PRESUPUESTO!$A$1:$O$626,12,FALSE))</f>
        <v>#N/A</v>
      </c>
    </row>
    <row r="1255" spans="1:7" x14ac:dyDescent="0.3">
      <c r="A1255" s="108">
        <v>1099</v>
      </c>
      <c r="B1255" s="101" t="s">
        <v>875</v>
      </c>
      <c r="C1255" s="88">
        <v>1</v>
      </c>
      <c r="D1255" s="89" t="s">
        <v>344</v>
      </c>
      <c r="E1255" s="109">
        <v>234948</v>
      </c>
      <c r="F1255" s="110">
        <v>232598.52</v>
      </c>
      <c r="G1255" s="110" t="e">
        <f>IF(F1255="","",VLOOKUP(B1255,PRESUPUESTO!$A$1:$O$626,12,FALSE))</f>
        <v>#N/A</v>
      </c>
    </row>
    <row r="1256" spans="1:7" x14ac:dyDescent="0.3">
      <c r="A1256" s="108">
        <v>1100</v>
      </c>
      <c r="B1256" s="101" t="s">
        <v>220</v>
      </c>
      <c r="C1256" s="88">
        <v>1</v>
      </c>
      <c r="D1256" s="89" t="s">
        <v>344</v>
      </c>
      <c r="E1256" s="109">
        <v>252782</v>
      </c>
      <c r="F1256" s="110">
        <v>250254.18</v>
      </c>
      <c r="G1256" s="110">
        <f>IF(F1256="","",VLOOKUP(B1256,PRESUPUESTO!$A$1:$O$626,12,FALSE))</f>
        <v>4805500</v>
      </c>
    </row>
    <row r="1257" spans="1:7" x14ac:dyDescent="0.3">
      <c r="A1257" s="108">
        <v>1101</v>
      </c>
      <c r="B1257" s="101" t="s">
        <v>734</v>
      </c>
      <c r="C1257" s="88">
        <v>1</v>
      </c>
      <c r="D1257" s="89" t="s">
        <v>344</v>
      </c>
      <c r="E1257" s="109">
        <v>67208</v>
      </c>
      <c r="F1257" s="110">
        <v>66535.92</v>
      </c>
      <c r="G1257" s="110" t="e">
        <f>IF(F1257="","",VLOOKUP(B1257,PRESUPUESTO!$A$1:$O$626,12,FALSE))</f>
        <v>#N/A</v>
      </c>
    </row>
    <row r="1258" spans="1:7" x14ac:dyDescent="0.3">
      <c r="A1258" s="108">
        <v>1102</v>
      </c>
      <c r="B1258" s="101" t="s">
        <v>876</v>
      </c>
      <c r="C1258" s="88">
        <v>1</v>
      </c>
      <c r="D1258" s="89" t="s">
        <v>344</v>
      </c>
      <c r="E1258" s="109">
        <v>205296</v>
      </c>
      <c r="F1258" s="110">
        <v>203243.04</v>
      </c>
      <c r="G1258" s="110" t="e">
        <f>IF(F1258="","",VLOOKUP(B1258,PRESUPUESTO!$A$1:$O$626,12,FALSE))</f>
        <v>#N/A</v>
      </c>
    </row>
    <row r="1259" spans="1:7" x14ac:dyDescent="0.3">
      <c r="A1259" s="108">
        <v>1103</v>
      </c>
      <c r="B1259" s="101" t="s">
        <v>877</v>
      </c>
      <c r="C1259" s="88">
        <v>1</v>
      </c>
      <c r="D1259" s="89" t="s">
        <v>344</v>
      </c>
      <c r="E1259" s="109">
        <v>304702</v>
      </c>
      <c r="F1259" s="110">
        <v>301654.98</v>
      </c>
      <c r="G1259" s="110" t="e">
        <f>IF(F1259="","",VLOOKUP(B1259,PRESUPUESTO!$A$1:$O$626,12,FALSE))</f>
        <v>#N/A</v>
      </c>
    </row>
    <row r="1260" spans="1:7" x14ac:dyDescent="0.3">
      <c r="A1260" s="108">
        <v>1104</v>
      </c>
      <c r="B1260" s="101" t="s">
        <v>878</v>
      </c>
      <c r="C1260" s="88">
        <v>1</v>
      </c>
      <c r="D1260" s="89" t="s">
        <v>344</v>
      </c>
      <c r="E1260" s="109">
        <v>205722</v>
      </c>
      <c r="F1260" s="110">
        <v>203664.78</v>
      </c>
      <c r="G1260" s="110" t="e">
        <f>IF(F1260="","",VLOOKUP(B1260,PRESUPUESTO!$A$1:$O$626,12,FALSE))</f>
        <v>#N/A</v>
      </c>
    </row>
    <row r="1261" spans="1:7" x14ac:dyDescent="0.3">
      <c r="A1261" s="108">
        <v>1105</v>
      </c>
      <c r="B1261" s="101" t="s">
        <v>879</v>
      </c>
      <c r="C1261" s="88">
        <v>1</v>
      </c>
      <c r="D1261" s="89" t="s">
        <v>344</v>
      </c>
      <c r="E1261" s="109">
        <v>148288</v>
      </c>
      <c r="F1261" s="110">
        <v>146805.12</v>
      </c>
      <c r="G1261" s="110" t="e">
        <f>IF(F1261="","",VLOOKUP(B1261,PRESUPUESTO!$A$1:$O$626,12,FALSE))</f>
        <v>#N/A</v>
      </c>
    </row>
    <row r="1262" spans="1:7" x14ac:dyDescent="0.3">
      <c r="A1262" s="108">
        <v>1106</v>
      </c>
      <c r="B1262" s="101" t="s">
        <v>624</v>
      </c>
      <c r="C1262" s="88">
        <v>1</v>
      </c>
      <c r="D1262" s="89" t="s">
        <v>344</v>
      </c>
      <c r="E1262" s="109">
        <v>326621</v>
      </c>
      <c r="F1262" s="110">
        <v>323354.78999999998</v>
      </c>
      <c r="G1262" s="110" t="e">
        <f>IF(F1262="","",VLOOKUP(B1262,PRESUPUESTO!$A$1:$O$626,12,FALSE))</f>
        <v>#N/A</v>
      </c>
    </row>
    <row r="1263" spans="1:7" x14ac:dyDescent="0.3">
      <c r="A1263" s="108">
        <v>1107</v>
      </c>
      <c r="B1263" s="101" t="s">
        <v>880</v>
      </c>
      <c r="C1263" s="88">
        <v>1</v>
      </c>
      <c r="D1263" s="89" t="s">
        <v>344</v>
      </c>
      <c r="E1263" s="109">
        <v>233803</v>
      </c>
      <c r="F1263" s="110">
        <v>231464.97</v>
      </c>
      <c r="G1263" s="110" t="e">
        <f>IF(F1263="","",VLOOKUP(B1263,PRESUPUESTO!$A$1:$O$626,12,FALSE))</f>
        <v>#N/A</v>
      </c>
    </row>
    <row r="1264" spans="1:7" x14ac:dyDescent="0.3">
      <c r="A1264" s="108">
        <v>1108</v>
      </c>
      <c r="B1264" s="101" t="s">
        <v>881</v>
      </c>
      <c r="C1264" s="88">
        <v>1</v>
      </c>
      <c r="D1264" s="89" t="s">
        <v>344</v>
      </c>
      <c r="E1264" s="109">
        <v>206323</v>
      </c>
      <c r="F1264" s="110">
        <v>204259.77</v>
      </c>
      <c r="G1264" s="110" t="e">
        <f>IF(F1264="","",VLOOKUP(B1264,PRESUPUESTO!$A$1:$O$626,12,FALSE))</f>
        <v>#N/A</v>
      </c>
    </row>
    <row r="1265" spans="1:7" x14ac:dyDescent="0.3">
      <c r="A1265" s="108">
        <v>1109</v>
      </c>
      <c r="B1265" s="101" t="s">
        <v>621</v>
      </c>
      <c r="C1265" s="88">
        <v>1</v>
      </c>
      <c r="D1265" s="89" t="s">
        <v>344</v>
      </c>
      <c r="E1265" s="109">
        <v>261342</v>
      </c>
      <c r="F1265" s="110">
        <v>258728.58</v>
      </c>
      <c r="G1265" s="110" t="e">
        <f>IF(F1265="","",VLOOKUP(B1265,PRESUPUESTO!$A$1:$O$626,12,FALSE))</f>
        <v>#N/A</v>
      </c>
    </row>
    <row r="1266" spans="1:7" x14ac:dyDescent="0.3">
      <c r="A1266" s="108">
        <v>1110</v>
      </c>
      <c r="B1266" s="101" t="s">
        <v>206</v>
      </c>
      <c r="C1266" s="88">
        <v>1</v>
      </c>
      <c r="D1266" s="89" t="s">
        <v>344</v>
      </c>
      <c r="E1266" s="109">
        <v>68165</v>
      </c>
      <c r="F1266" s="110">
        <v>67483.350000000006</v>
      </c>
      <c r="G1266" s="110">
        <f>IF(F1266="","",VLOOKUP(B1266,PRESUPUESTO!$A$1:$O$626,12,FALSE))</f>
        <v>287000</v>
      </c>
    </row>
    <row r="1267" spans="1:7" x14ac:dyDescent="0.3">
      <c r="A1267" s="108">
        <v>1111</v>
      </c>
      <c r="B1267" s="101" t="s">
        <v>882</v>
      </c>
      <c r="C1267" s="88">
        <v>1</v>
      </c>
      <c r="D1267" s="89" t="s">
        <v>344</v>
      </c>
      <c r="E1267" s="109">
        <v>140420</v>
      </c>
      <c r="F1267" s="110">
        <v>139015.79999999999</v>
      </c>
      <c r="G1267" s="110" t="e">
        <f>IF(F1267="","",VLOOKUP(B1267,PRESUPUESTO!$A$1:$O$626,12,FALSE))</f>
        <v>#N/A</v>
      </c>
    </row>
    <row r="1268" spans="1:7" x14ac:dyDescent="0.3">
      <c r="A1268" s="108">
        <v>1112</v>
      </c>
      <c r="B1268" s="101" t="s">
        <v>883</v>
      </c>
      <c r="C1268" s="88">
        <v>1</v>
      </c>
      <c r="D1268" s="89" t="s">
        <v>344</v>
      </c>
      <c r="E1268" s="109">
        <v>200619</v>
      </c>
      <c r="F1268" s="110">
        <v>198612.81</v>
      </c>
      <c r="G1268" s="110" t="e">
        <f>IF(F1268="","",VLOOKUP(B1268,PRESUPUESTO!$A$1:$O$626,12,FALSE))</f>
        <v>#N/A</v>
      </c>
    </row>
    <row r="1269" spans="1:7" x14ac:dyDescent="0.3">
      <c r="A1269" s="108">
        <v>1113</v>
      </c>
      <c r="B1269" s="101" t="s">
        <v>884</v>
      </c>
      <c r="C1269" s="88">
        <v>1</v>
      </c>
      <c r="D1269" s="89" t="s">
        <v>344</v>
      </c>
      <c r="E1269" s="109">
        <v>175568</v>
      </c>
      <c r="F1269" s="110">
        <v>173812.32</v>
      </c>
      <c r="G1269" s="110" t="e">
        <f>IF(F1269="","",VLOOKUP(B1269,PRESUPUESTO!$A$1:$O$626,12,FALSE))</f>
        <v>#N/A</v>
      </c>
    </row>
    <row r="1270" spans="1:7" x14ac:dyDescent="0.3">
      <c r="A1270" s="108">
        <v>1114</v>
      </c>
      <c r="B1270" s="101" t="s">
        <v>885</v>
      </c>
      <c r="C1270" s="88">
        <v>1</v>
      </c>
      <c r="D1270" s="89" t="s">
        <v>344</v>
      </c>
      <c r="E1270" s="109">
        <v>126464</v>
      </c>
      <c r="F1270" s="110">
        <v>125199.36</v>
      </c>
      <c r="G1270" s="110" t="e">
        <f>IF(F1270="","",VLOOKUP(B1270,PRESUPUESTO!$A$1:$O$626,12,FALSE))</f>
        <v>#N/A</v>
      </c>
    </row>
    <row r="1271" spans="1:7" x14ac:dyDescent="0.3">
      <c r="A1271" s="108">
        <v>1115</v>
      </c>
      <c r="B1271" s="101" t="s">
        <v>886</v>
      </c>
      <c r="C1271" s="88">
        <v>1</v>
      </c>
      <c r="D1271" s="89" t="s">
        <v>344</v>
      </c>
      <c r="E1271" s="109">
        <v>524947</v>
      </c>
      <c r="F1271" s="110">
        <v>519697.53</v>
      </c>
      <c r="G1271" s="110" t="e">
        <f>IF(F1271="","",VLOOKUP(B1271,PRESUPUESTO!$A$1:$O$626,12,FALSE))</f>
        <v>#N/A</v>
      </c>
    </row>
    <row r="1272" spans="1:7" x14ac:dyDescent="0.3">
      <c r="A1272" s="108">
        <v>1116</v>
      </c>
      <c r="B1272" s="101" t="s">
        <v>887</v>
      </c>
      <c r="C1272" s="88">
        <v>1</v>
      </c>
      <c r="D1272" s="89" t="s">
        <v>344</v>
      </c>
      <c r="E1272" s="109">
        <v>119354</v>
      </c>
      <c r="F1272" s="110">
        <v>118160.46</v>
      </c>
      <c r="G1272" s="110" t="e">
        <f>IF(F1272="","",VLOOKUP(B1272,PRESUPUESTO!$A$1:$O$626,12,FALSE))</f>
        <v>#N/A</v>
      </c>
    </row>
    <row r="1273" spans="1:7" x14ac:dyDescent="0.3">
      <c r="A1273" s="108">
        <v>1117</v>
      </c>
      <c r="B1273" s="101" t="s">
        <v>888</v>
      </c>
      <c r="C1273" s="88">
        <v>1</v>
      </c>
      <c r="D1273" s="89" t="s">
        <v>344</v>
      </c>
      <c r="E1273" s="109">
        <v>43278</v>
      </c>
      <c r="F1273" s="110">
        <v>42845.22</v>
      </c>
      <c r="G1273" s="110" t="e">
        <f>IF(F1273="","",VLOOKUP(B1273,PRESUPUESTO!$A$1:$O$626,12,FALSE))</f>
        <v>#N/A</v>
      </c>
    </row>
    <row r="1274" spans="1:7" x14ac:dyDescent="0.3">
      <c r="A1274" s="108">
        <v>1118</v>
      </c>
      <c r="B1274" s="101" t="s">
        <v>889</v>
      </c>
      <c r="C1274" s="88">
        <v>1</v>
      </c>
      <c r="D1274" s="89" t="s">
        <v>344</v>
      </c>
      <c r="E1274" s="109">
        <v>84673</v>
      </c>
      <c r="F1274" s="110">
        <v>83826.27</v>
      </c>
      <c r="G1274" s="110" t="e">
        <f>IF(F1274="","",VLOOKUP(B1274,PRESUPUESTO!$A$1:$O$626,12,FALSE))</f>
        <v>#N/A</v>
      </c>
    </row>
    <row r="1275" spans="1:7" x14ac:dyDescent="0.3">
      <c r="A1275" s="108">
        <v>1119</v>
      </c>
      <c r="B1275" s="101" t="s">
        <v>890</v>
      </c>
      <c r="C1275" s="88">
        <v>1</v>
      </c>
      <c r="D1275" s="89" t="s">
        <v>344</v>
      </c>
      <c r="E1275" s="109">
        <v>399453</v>
      </c>
      <c r="F1275" s="110">
        <v>395458.47</v>
      </c>
      <c r="G1275" s="110" t="e">
        <f>IF(F1275="","",VLOOKUP(B1275,PRESUPUESTO!$A$1:$O$626,12,FALSE))</f>
        <v>#N/A</v>
      </c>
    </row>
    <row r="1276" spans="1:7" x14ac:dyDescent="0.3">
      <c r="A1276" s="108">
        <v>1120</v>
      </c>
      <c r="B1276" s="101" t="s">
        <v>891</v>
      </c>
      <c r="C1276" s="88">
        <v>1</v>
      </c>
      <c r="D1276" s="89" t="s">
        <v>344</v>
      </c>
      <c r="E1276" s="109">
        <v>194340</v>
      </c>
      <c r="F1276" s="110">
        <v>192396.6</v>
      </c>
      <c r="G1276" s="110" t="e">
        <f>IF(F1276="","",VLOOKUP(B1276,PRESUPUESTO!$A$1:$O$626,12,FALSE))</f>
        <v>#N/A</v>
      </c>
    </row>
    <row r="1277" spans="1:7" x14ac:dyDescent="0.3">
      <c r="A1277" s="108">
        <v>1121</v>
      </c>
      <c r="B1277" s="101" t="s">
        <v>892</v>
      </c>
      <c r="C1277" s="88">
        <v>1</v>
      </c>
      <c r="D1277" s="89" t="s">
        <v>344</v>
      </c>
      <c r="E1277" s="109">
        <v>174785</v>
      </c>
      <c r="F1277" s="110">
        <v>173037.15</v>
      </c>
      <c r="G1277" s="110" t="e">
        <f>IF(F1277="","",VLOOKUP(B1277,PRESUPUESTO!$A$1:$O$626,12,FALSE))</f>
        <v>#N/A</v>
      </c>
    </row>
    <row r="1278" spans="1:7" x14ac:dyDescent="0.3">
      <c r="A1278" s="108">
        <v>1122</v>
      </c>
      <c r="B1278" s="101" t="s">
        <v>893</v>
      </c>
      <c r="C1278" s="88">
        <v>1</v>
      </c>
      <c r="D1278" s="89" t="s">
        <v>344</v>
      </c>
      <c r="E1278" s="109">
        <v>320967</v>
      </c>
      <c r="F1278" s="110">
        <v>317757.33</v>
      </c>
      <c r="G1278" s="110" t="e">
        <f>IF(F1278="","",VLOOKUP(B1278,PRESUPUESTO!$A$1:$O$626,12,FALSE))</f>
        <v>#N/A</v>
      </c>
    </row>
    <row r="1279" spans="1:7" x14ac:dyDescent="0.3">
      <c r="A1279" s="108">
        <v>1123</v>
      </c>
      <c r="B1279" s="101" t="s">
        <v>894</v>
      </c>
      <c r="C1279" s="88">
        <v>1</v>
      </c>
      <c r="D1279" s="89" t="s">
        <v>344</v>
      </c>
      <c r="E1279" s="109">
        <v>567368</v>
      </c>
      <c r="F1279" s="110">
        <v>561694.31999999995</v>
      </c>
      <c r="G1279" s="110" t="e">
        <f>IF(F1279="","",VLOOKUP(B1279,PRESUPUESTO!$A$1:$O$626,12,FALSE))</f>
        <v>#N/A</v>
      </c>
    </row>
    <row r="1280" spans="1:7" x14ac:dyDescent="0.3">
      <c r="A1280" s="108">
        <v>1124</v>
      </c>
      <c r="B1280" s="101" t="s">
        <v>895</v>
      </c>
      <c r="C1280" s="88">
        <v>1</v>
      </c>
      <c r="D1280" s="89" t="s">
        <v>344</v>
      </c>
      <c r="E1280" s="109">
        <v>202732</v>
      </c>
      <c r="F1280" s="110">
        <v>200704.68</v>
      </c>
      <c r="G1280" s="110" t="e">
        <f>IF(F1280="","",VLOOKUP(B1280,PRESUPUESTO!$A$1:$O$626,12,FALSE))</f>
        <v>#N/A</v>
      </c>
    </row>
    <row r="1281" spans="1:7" x14ac:dyDescent="0.3">
      <c r="A1281" s="108">
        <v>1125</v>
      </c>
      <c r="B1281" s="101" t="s">
        <v>896</v>
      </c>
      <c r="C1281" s="88">
        <v>1</v>
      </c>
      <c r="D1281" s="89" t="s">
        <v>344</v>
      </c>
      <c r="E1281" s="109">
        <v>122837</v>
      </c>
      <c r="F1281" s="110">
        <v>121608.63</v>
      </c>
      <c r="G1281" s="110" t="e">
        <f>IF(F1281="","",VLOOKUP(B1281,PRESUPUESTO!$A$1:$O$626,12,FALSE))</f>
        <v>#N/A</v>
      </c>
    </row>
    <row r="1282" spans="1:7" x14ac:dyDescent="0.3">
      <c r="A1282" s="108">
        <v>1126</v>
      </c>
      <c r="B1282" s="101" t="s">
        <v>897</v>
      </c>
      <c r="C1282" s="88">
        <v>1</v>
      </c>
      <c r="D1282" s="89" t="s">
        <v>344</v>
      </c>
      <c r="E1282" s="109">
        <v>238797</v>
      </c>
      <c r="F1282" s="110">
        <v>236409.03</v>
      </c>
      <c r="G1282" s="110" t="e">
        <f>IF(F1282="","",VLOOKUP(B1282,PRESUPUESTO!$A$1:$O$626,12,FALSE))</f>
        <v>#N/A</v>
      </c>
    </row>
    <row r="1283" spans="1:7" x14ac:dyDescent="0.3">
      <c r="A1283" s="108">
        <v>1127</v>
      </c>
      <c r="B1283" s="101" t="s">
        <v>898</v>
      </c>
      <c r="C1283" s="88">
        <v>1</v>
      </c>
      <c r="D1283" s="89" t="s">
        <v>344</v>
      </c>
      <c r="E1283" s="109">
        <v>82834</v>
      </c>
      <c r="F1283" s="110">
        <v>82005.66</v>
      </c>
      <c r="G1283" s="110" t="e">
        <f>IF(F1283="","",VLOOKUP(B1283,PRESUPUESTO!$A$1:$O$626,12,FALSE))</f>
        <v>#N/A</v>
      </c>
    </row>
    <row r="1284" spans="1:7" x14ac:dyDescent="0.3">
      <c r="A1284" s="108">
        <v>1128</v>
      </c>
      <c r="B1284" s="101" t="s">
        <v>899</v>
      </c>
      <c r="C1284" s="90">
        <v>1</v>
      </c>
      <c r="D1284" s="91" t="s">
        <v>344</v>
      </c>
      <c r="E1284" s="109">
        <v>58540</v>
      </c>
      <c r="F1284" s="110">
        <v>57954.6</v>
      </c>
      <c r="G1284" s="110" t="e">
        <f>IF(F1284="","",VLOOKUP(B1284,PRESUPUESTO!$A$1:$O$626,12,FALSE))</f>
        <v>#N/A</v>
      </c>
    </row>
    <row r="1285" spans="1:7" x14ac:dyDescent="0.3">
      <c r="A1285" s="108">
        <v>1129</v>
      </c>
      <c r="B1285" s="101" t="s">
        <v>900</v>
      </c>
      <c r="C1285" s="88">
        <v>1</v>
      </c>
      <c r="D1285" s="89" t="s">
        <v>344</v>
      </c>
      <c r="E1285" s="109">
        <v>512686</v>
      </c>
      <c r="F1285" s="110">
        <v>507559.14</v>
      </c>
      <c r="G1285" s="110" t="e">
        <f>IF(F1285="","",VLOOKUP(B1285,PRESUPUESTO!$A$1:$O$626,12,FALSE))</f>
        <v>#N/A</v>
      </c>
    </row>
    <row r="1286" spans="1:7" x14ac:dyDescent="0.3">
      <c r="A1286" s="108">
        <v>1130</v>
      </c>
      <c r="B1286" s="101" t="s">
        <v>901</v>
      </c>
      <c r="C1286" s="88">
        <v>1</v>
      </c>
      <c r="D1286" s="89" t="s">
        <v>344</v>
      </c>
      <c r="E1286" s="109">
        <v>233986</v>
      </c>
      <c r="F1286" s="110">
        <v>231646.14</v>
      </c>
      <c r="G1286" s="110" t="e">
        <f>IF(F1286="","",VLOOKUP(B1286,PRESUPUESTO!$A$1:$O$626,12,FALSE))</f>
        <v>#N/A</v>
      </c>
    </row>
    <row r="1287" spans="1:7" x14ac:dyDescent="0.3">
      <c r="A1287" s="108">
        <v>1131</v>
      </c>
      <c r="B1287" s="101" t="s">
        <v>902</v>
      </c>
      <c r="C1287" s="88">
        <v>1</v>
      </c>
      <c r="D1287" s="89" t="s">
        <v>344</v>
      </c>
      <c r="E1287" s="109">
        <v>308608</v>
      </c>
      <c r="F1287" s="110">
        <v>305521.91999999998</v>
      </c>
      <c r="G1287" s="110" t="e">
        <f>IF(F1287="","",VLOOKUP(B1287,PRESUPUESTO!$A$1:$O$626,12,FALSE))</f>
        <v>#N/A</v>
      </c>
    </row>
    <row r="1288" spans="1:7" x14ac:dyDescent="0.3">
      <c r="A1288" s="108">
        <v>1132</v>
      </c>
      <c r="B1288" s="101" t="s">
        <v>903</v>
      </c>
      <c r="C1288" s="88">
        <v>1</v>
      </c>
      <c r="D1288" s="89" t="s">
        <v>344</v>
      </c>
      <c r="E1288" s="109">
        <v>78858</v>
      </c>
      <c r="F1288" s="110">
        <v>78069.42</v>
      </c>
      <c r="G1288" s="110" t="e">
        <f>IF(F1288="","",VLOOKUP(B1288,PRESUPUESTO!$A$1:$O$626,12,FALSE))</f>
        <v>#N/A</v>
      </c>
    </row>
    <row r="1289" spans="1:7" x14ac:dyDescent="0.3">
      <c r="A1289" s="108">
        <v>1133</v>
      </c>
      <c r="B1289" s="101" t="s">
        <v>904</v>
      </c>
      <c r="C1289" s="88">
        <v>1</v>
      </c>
      <c r="D1289" s="89" t="s">
        <v>344</v>
      </c>
      <c r="E1289" s="109">
        <v>348418</v>
      </c>
      <c r="F1289" s="110">
        <v>344933.82</v>
      </c>
      <c r="G1289" s="110" t="e">
        <f>IF(F1289="","",VLOOKUP(B1289,PRESUPUESTO!$A$1:$O$626,12,FALSE))</f>
        <v>#N/A</v>
      </c>
    </row>
    <row r="1290" spans="1:7" x14ac:dyDescent="0.3">
      <c r="A1290" s="108">
        <v>1134</v>
      </c>
      <c r="B1290" s="101" t="s">
        <v>905</v>
      </c>
      <c r="C1290" s="88">
        <v>1</v>
      </c>
      <c r="D1290" s="89" t="s">
        <v>344</v>
      </c>
      <c r="E1290" s="109">
        <v>173291</v>
      </c>
      <c r="F1290" s="110">
        <v>171558.09</v>
      </c>
      <c r="G1290" s="110" t="e">
        <f>IF(F1290="","",VLOOKUP(B1290,PRESUPUESTO!$A$1:$O$626,12,FALSE))</f>
        <v>#N/A</v>
      </c>
    </row>
    <row r="1291" spans="1:7" x14ac:dyDescent="0.3">
      <c r="A1291" s="108">
        <v>1135</v>
      </c>
      <c r="B1291" s="101" t="s">
        <v>906</v>
      </c>
      <c r="C1291" s="88">
        <v>1</v>
      </c>
      <c r="D1291" s="89" t="s">
        <v>344</v>
      </c>
      <c r="E1291" s="109">
        <v>64621</v>
      </c>
      <c r="F1291" s="110">
        <v>63974.79</v>
      </c>
      <c r="G1291" s="110" t="e">
        <f>IF(F1291="","",VLOOKUP(B1291,PRESUPUESTO!$A$1:$O$626,12,FALSE))</f>
        <v>#N/A</v>
      </c>
    </row>
    <row r="1292" spans="1:7" x14ac:dyDescent="0.3">
      <c r="A1292" s="108">
        <v>1136</v>
      </c>
      <c r="B1292" s="101" t="s">
        <v>907</v>
      </c>
      <c r="C1292" s="88">
        <v>1</v>
      </c>
      <c r="D1292" s="89" t="s">
        <v>344</v>
      </c>
      <c r="E1292" s="109">
        <v>72117</v>
      </c>
      <c r="F1292" s="110">
        <v>71395.83</v>
      </c>
      <c r="G1292" s="110" t="e">
        <f>IF(F1292="","",VLOOKUP(B1292,PRESUPUESTO!$A$1:$O$626,12,FALSE))</f>
        <v>#N/A</v>
      </c>
    </row>
    <row r="1293" spans="1:7" x14ac:dyDescent="0.3">
      <c r="A1293" s="108">
        <v>1137</v>
      </c>
      <c r="B1293" s="101" t="s">
        <v>908</v>
      </c>
      <c r="C1293" s="88">
        <v>1</v>
      </c>
      <c r="D1293" s="89" t="s">
        <v>344</v>
      </c>
      <c r="E1293" s="109">
        <v>49746</v>
      </c>
      <c r="F1293" s="110">
        <v>49248.54</v>
      </c>
      <c r="G1293" s="110" t="e">
        <f>IF(F1293="","",VLOOKUP(B1293,PRESUPUESTO!$A$1:$O$626,12,FALSE))</f>
        <v>#N/A</v>
      </c>
    </row>
    <row r="1294" spans="1:7" x14ac:dyDescent="0.3">
      <c r="A1294" s="108">
        <v>1138</v>
      </c>
      <c r="B1294" s="101" t="s">
        <v>909</v>
      </c>
      <c r="C1294" s="88">
        <v>1</v>
      </c>
      <c r="D1294" s="89" t="s">
        <v>344</v>
      </c>
      <c r="E1294" s="109">
        <v>71052</v>
      </c>
      <c r="F1294" s="110">
        <v>70341.48</v>
      </c>
      <c r="G1294" s="110" t="e">
        <f>IF(F1294="","",VLOOKUP(B1294,PRESUPUESTO!$A$1:$O$626,12,FALSE))</f>
        <v>#N/A</v>
      </c>
    </row>
    <row r="1295" spans="1:7" x14ac:dyDescent="0.3">
      <c r="A1295" s="108">
        <v>1139</v>
      </c>
      <c r="B1295" s="101" t="s">
        <v>910</v>
      </c>
      <c r="C1295" s="88">
        <v>1</v>
      </c>
      <c r="D1295" s="89" t="s">
        <v>344</v>
      </c>
      <c r="E1295" s="109">
        <v>70717</v>
      </c>
      <c r="F1295" s="110">
        <v>70009.83</v>
      </c>
      <c r="G1295" s="110" t="e">
        <f>IF(F1295="","",VLOOKUP(B1295,PRESUPUESTO!$A$1:$O$626,12,FALSE))</f>
        <v>#N/A</v>
      </c>
    </row>
    <row r="1296" spans="1:7" x14ac:dyDescent="0.3">
      <c r="A1296" s="108">
        <v>1140</v>
      </c>
      <c r="B1296" s="101" t="s">
        <v>911</v>
      </c>
      <c r="C1296" s="90">
        <v>1</v>
      </c>
      <c r="D1296" s="91" t="s">
        <v>344</v>
      </c>
      <c r="E1296" s="109">
        <v>32619</v>
      </c>
      <c r="F1296" s="110">
        <v>32292.81</v>
      </c>
      <c r="G1296" s="110" t="e">
        <f>IF(F1296="","",VLOOKUP(B1296,PRESUPUESTO!$A$1:$O$626,12,FALSE))</f>
        <v>#N/A</v>
      </c>
    </row>
    <row r="1297" spans="1:7" x14ac:dyDescent="0.3">
      <c r="A1297" s="108">
        <v>1141</v>
      </c>
      <c r="B1297" s="101" t="s">
        <v>912</v>
      </c>
      <c r="C1297" s="88">
        <v>1</v>
      </c>
      <c r="D1297" s="89" t="s">
        <v>344</v>
      </c>
      <c r="E1297" s="109">
        <v>59628</v>
      </c>
      <c r="F1297" s="110">
        <v>59031.72</v>
      </c>
      <c r="G1297" s="110" t="e">
        <f>IF(F1297="","",VLOOKUP(B1297,PRESUPUESTO!$A$1:$O$626,12,FALSE))</f>
        <v>#N/A</v>
      </c>
    </row>
    <row r="1298" spans="1:7" x14ac:dyDescent="0.3">
      <c r="A1298" s="108">
        <v>1142</v>
      </c>
      <c r="B1298" s="101" t="s">
        <v>913</v>
      </c>
      <c r="C1298" s="90">
        <v>1</v>
      </c>
      <c r="D1298" s="91" t="s">
        <v>344</v>
      </c>
      <c r="E1298" s="109">
        <v>116712</v>
      </c>
      <c r="F1298" s="110">
        <v>115544.88</v>
      </c>
      <c r="G1298" s="110" t="e">
        <f>IF(F1298="","",VLOOKUP(B1298,PRESUPUESTO!$A$1:$O$626,12,FALSE))</f>
        <v>#N/A</v>
      </c>
    </row>
    <row r="1299" spans="1:7" x14ac:dyDescent="0.3">
      <c r="A1299" s="108">
        <v>1143</v>
      </c>
      <c r="B1299" s="101" t="s">
        <v>914</v>
      </c>
      <c r="C1299" s="88">
        <v>1</v>
      </c>
      <c r="D1299" s="89" t="s">
        <v>344</v>
      </c>
      <c r="E1299" s="109">
        <v>100061</v>
      </c>
      <c r="F1299" s="110">
        <v>99060.39</v>
      </c>
      <c r="G1299" s="110" t="e">
        <f>IF(F1299="","",VLOOKUP(B1299,PRESUPUESTO!$A$1:$O$626,12,FALSE))</f>
        <v>#N/A</v>
      </c>
    </row>
    <row r="1300" spans="1:7" x14ac:dyDescent="0.3">
      <c r="A1300" s="108">
        <v>1144</v>
      </c>
      <c r="B1300" s="101" t="s">
        <v>915</v>
      </c>
      <c r="C1300" s="90">
        <v>1</v>
      </c>
      <c r="D1300" s="91" t="s">
        <v>344</v>
      </c>
      <c r="E1300" s="109">
        <v>391174</v>
      </c>
      <c r="F1300" s="110">
        <v>387262.26</v>
      </c>
      <c r="G1300" s="110" t="e">
        <f>IF(F1300="","",VLOOKUP(B1300,PRESUPUESTO!$A$1:$O$626,12,FALSE))</f>
        <v>#N/A</v>
      </c>
    </row>
    <row r="1301" spans="1:7" x14ac:dyDescent="0.3">
      <c r="A1301" s="108">
        <v>1145</v>
      </c>
      <c r="B1301" s="101" t="s">
        <v>916</v>
      </c>
      <c r="C1301" s="88">
        <v>1</v>
      </c>
      <c r="D1301" s="89" t="s">
        <v>344</v>
      </c>
      <c r="E1301" s="109">
        <v>206715</v>
      </c>
      <c r="F1301" s="110">
        <v>204647.85</v>
      </c>
      <c r="G1301" s="110" t="e">
        <f>IF(F1301="","",VLOOKUP(B1301,PRESUPUESTO!$A$1:$O$626,12,FALSE))</f>
        <v>#N/A</v>
      </c>
    </row>
    <row r="1302" spans="1:7" x14ac:dyDescent="0.3">
      <c r="A1302" s="108">
        <v>1146</v>
      </c>
      <c r="B1302" s="101" t="s">
        <v>883</v>
      </c>
      <c r="C1302" s="88">
        <v>1</v>
      </c>
      <c r="D1302" s="89" t="s">
        <v>344</v>
      </c>
      <c r="E1302" s="109">
        <v>131875</v>
      </c>
      <c r="F1302" s="110">
        <v>130556.25</v>
      </c>
      <c r="G1302" s="110" t="e">
        <f>IF(F1302="","",VLOOKUP(B1302,PRESUPUESTO!$A$1:$O$626,12,FALSE))</f>
        <v>#N/A</v>
      </c>
    </row>
    <row r="1303" spans="1:7" x14ac:dyDescent="0.3">
      <c r="A1303" s="108">
        <v>1147</v>
      </c>
      <c r="B1303" s="101" t="s">
        <v>917</v>
      </c>
      <c r="C1303" s="88">
        <v>1</v>
      </c>
      <c r="D1303" s="89" t="s">
        <v>344</v>
      </c>
      <c r="E1303" s="109">
        <v>71117</v>
      </c>
      <c r="F1303" s="110">
        <v>70405.83</v>
      </c>
      <c r="G1303" s="110" t="e">
        <f>IF(F1303="","",VLOOKUP(B1303,PRESUPUESTO!$A$1:$O$626,12,FALSE))</f>
        <v>#N/A</v>
      </c>
    </row>
    <row r="1304" spans="1:7" x14ac:dyDescent="0.3">
      <c r="A1304" s="108">
        <v>1148</v>
      </c>
      <c r="B1304" s="101" t="s">
        <v>754</v>
      </c>
      <c r="C1304" s="88">
        <v>1</v>
      </c>
      <c r="D1304" s="89" t="s">
        <v>344</v>
      </c>
      <c r="E1304" s="109">
        <v>352565</v>
      </c>
      <c r="F1304" s="110">
        <v>349039.35</v>
      </c>
      <c r="G1304" s="110" t="e">
        <f>IF(F1304="","",VLOOKUP(B1304,PRESUPUESTO!$A$1:$O$626,12,FALSE))</f>
        <v>#N/A</v>
      </c>
    </row>
    <row r="1305" spans="1:7" x14ac:dyDescent="0.3">
      <c r="A1305" s="108">
        <v>1149</v>
      </c>
      <c r="B1305" s="101" t="s">
        <v>918</v>
      </c>
      <c r="C1305" s="88">
        <v>1</v>
      </c>
      <c r="D1305" s="89" t="s">
        <v>344</v>
      </c>
      <c r="E1305" s="109">
        <v>54229</v>
      </c>
      <c r="F1305" s="110">
        <v>53686.71</v>
      </c>
      <c r="G1305" s="110" t="e">
        <f>IF(F1305="","",VLOOKUP(B1305,PRESUPUESTO!$A$1:$O$626,12,FALSE))</f>
        <v>#N/A</v>
      </c>
    </row>
    <row r="1306" spans="1:7" x14ac:dyDescent="0.3">
      <c r="A1306" s="108">
        <v>1150</v>
      </c>
      <c r="B1306" s="101" t="s">
        <v>384</v>
      </c>
      <c r="C1306" s="88">
        <v>1</v>
      </c>
      <c r="D1306" s="89" t="s">
        <v>344</v>
      </c>
      <c r="E1306" s="109">
        <v>215733</v>
      </c>
      <c r="F1306" s="110">
        <v>213575.67</v>
      </c>
      <c r="G1306" s="110" t="e">
        <f>IF(F1306="","",VLOOKUP(B1306,PRESUPUESTO!$A$1:$O$626,12,FALSE))</f>
        <v>#N/A</v>
      </c>
    </row>
    <row r="1307" spans="1:7" x14ac:dyDescent="0.3">
      <c r="A1307" s="108">
        <v>1151</v>
      </c>
      <c r="B1307" s="101" t="s">
        <v>898</v>
      </c>
      <c r="C1307" s="88">
        <v>1</v>
      </c>
      <c r="D1307" s="89" t="s">
        <v>344</v>
      </c>
      <c r="E1307" s="109">
        <v>71967</v>
      </c>
      <c r="F1307" s="110">
        <v>71247.33</v>
      </c>
      <c r="G1307" s="110" t="e">
        <f>IF(F1307="","",VLOOKUP(B1307,PRESUPUESTO!$A$1:$O$626,12,FALSE))</f>
        <v>#N/A</v>
      </c>
    </row>
    <row r="1308" spans="1:7" x14ac:dyDescent="0.3">
      <c r="A1308" s="108">
        <v>1152</v>
      </c>
      <c r="B1308" s="101" t="s">
        <v>919</v>
      </c>
      <c r="C1308" s="88">
        <v>1</v>
      </c>
      <c r="D1308" s="89" t="s">
        <v>344</v>
      </c>
      <c r="E1308" s="109">
        <v>92379</v>
      </c>
      <c r="F1308" s="110">
        <v>91455.21</v>
      </c>
      <c r="G1308" s="110" t="e">
        <f>IF(F1308="","",VLOOKUP(B1308,PRESUPUESTO!$A$1:$O$626,12,FALSE))</f>
        <v>#N/A</v>
      </c>
    </row>
    <row r="1309" spans="1:7" x14ac:dyDescent="0.3">
      <c r="A1309" s="108">
        <v>1153</v>
      </c>
      <c r="B1309" s="101" t="s">
        <v>920</v>
      </c>
      <c r="C1309" s="90">
        <v>1</v>
      </c>
      <c r="D1309" s="91" t="s">
        <v>344</v>
      </c>
      <c r="E1309" s="109">
        <v>64639</v>
      </c>
      <c r="F1309" s="110">
        <v>63992.61</v>
      </c>
      <c r="G1309" s="110" t="e">
        <f>IF(F1309="","",VLOOKUP(B1309,PRESUPUESTO!$A$1:$O$626,12,FALSE))</f>
        <v>#N/A</v>
      </c>
    </row>
    <row r="1310" spans="1:7" x14ac:dyDescent="0.3">
      <c r="A1310" s="108">
        <v>1154</v>
      </c>
      <c r="B1310" s="101" t="s">
        <v>921</v>
      </c>
      <c r="C1310" s="88">
        <v>1</v>
      </c>
      <c r="D1310" s="89" t="s">
        <v>344</v>
      </c>
      <c r="E1310" s="109">
        <v>82739</v>
      </c>
      <c r="F1310" s="110">
        <v>81911.61</v>
      </c>
      <c r="G1310" s="110" t="e">
        <f>IF(F1310="","",VLOOKUP(B1310,PRESUPUESTO!$A$1:$O$626,12,FALSE))</f>
        <v>#N/A</v>
      </c>
    </row>
    <row r="1311" spans="1:7" x14ac:dyDescent="0.3">
      <c r="A1311" s="108">
        <v>1155</v>
      </c>
      <c r="B1311" s="101" t="s">
        <v>922</v>
      </c>
      <c r="C1311" s="88">
        <v>1</v>
      </c>
      <c r="D1311" s="89" t="s">
        <v>344</v>
      </c>
      <c r="E1311" s="109">
        <v>129557</v>
      </c>
      <c r="F1311" s="110">
        <v>128261.43</v>
      </c>
      <c r="G1311" s="110" t="e">
        <f>IF(F1311="","",VLOOKUP(B1311,PRESUPUESTO!$A$1:$O$626,12,FALSE))</f>
        <v>#N/A</v>
      </c>
    </row>
    <row r="1312" spans="1:7" x14ac:dyDescent="0.3">
      <c r="A1312" s="108">
        <v>1156</v>
      </c>
      <c r="B1312" s="101" t="s">
        <v>923</v>
      </c>
      <c r="C1312" s="88">
        <v>1</v>
      </c>
      <c r="D1312" s="89" t="s">
        <v>344</v>
      </c>
      <c r="E1312" s="109">
        <v>67592</v>
      </c>
      <c r="F1312" s="110">
        <v>66916.08</v>
      </c>
      <c r="G1312" s="110" t="e">
        <f>IF(F1312="","",VLOOKUP(B1312,PRESUPUESTO!$A$1:$O$626,12,FALSE))</f>
        <v>#N/A</v>
      </c>
    </row>
    <row r="1313" spans="1:7" x14ac:dyDescent="0.3">
      <c r="A1313" s="108">
        <v>1157</v>
      </c>
      <c r="B1313" s="101" t="s">
        <v>924</v>
      </c>
      <c r="C1313" s="90">
        <v>1</v>
      </c>
      <c r="D1313" s="91" t="s">
        <v>344</v>
      </c>
      <c r="E1313" s="109">
        <v>74257</v>
      </c>
      <c r="F1313" s="110">
        <v>73514.429999999993</v>
      </c>
      <c r="G1313" s="110" t="e">
        <f>IF(F1313="","",VLOOKUP(B1313,PRESUPUESTO!$A$1:$O$626,12,FALSE))</f>
        <v>#N/A</v>
      </c>
    </row>
    <row r="1314" spans="1:7" x14ac:dyDescent="0.3">
      <c r="A1314" s="108">
        <v>1158</v>
      </c>
      <c r="B1314" s="101" t="s">
        <v>925</v>
      </c>
      <c r="C1314" s="88">
        <v>1</v>
      </c>
      <c r="D1314" s="89" t="s">
        <v>344</v>
      </c>
      <c r="E1314" s="109">
        <v>147752</v>
      </c>
      <c r="F1314" s="110">
        <v>146274.48000000001</v>
      </c>
      <c r="G1314" s="110" t="e">
        <f>IF(F1314="","",VLOOKUP(B1314,PRESUPUESTO!$A$1:$O$626,12,FALSE))</f>
        <v>#N/A</v>
      </c>
    </row>
    <row r="1315" spans="1:7" x14ac:dyDescent="0.3">
      <c r="A1315" s="108">
        <v>1159</v>
      </c>
      <c r="B1315" s="101" t="s">
        <v>926</v>
      </c>
      <c r="C1315" s="88">
        <v>1</v>
      </c>
      <c r="D1315" s="89" t="s">
        <v>344</v>
      </c>
      <c r="E1315" s="109">
        <v>139115</v>
      </c>
      <c r="F1315" s="110">
        <v>137723.85</v>
      </c>
      <c r="G1315" s="110" t="e">
        <f>IF(F1315="","",VLOOKUP(B1315,PRESUPUESTO!$A$1:$O$626,12,FALSE))</f>
        <v>#N/A</v>
      </c>
    </row>
    <row r="1316" spans="1:7" x14ac:dyDescent="0.3">
      <c r="A1316" s="108">
        <v>1160</v>
      </c>
      <c r="B1316" s="101" t="s">
        <v>927</v>
      </c>
      <c r="C1316" s="88">
        <v>1</v>
      </c>
      <c r="D1316" s="89" t="s">
        <v>344</v>
      </c>
      <c r="E1316" s="109">
        <v>187262</v>
      </c>
      <c r="F1316" s="110">
        <v>185389.38</v>
      </c>
      <c r="G1316" s="110" t="e">
        <f>IF(F1316="","",VLOOKUP(B1316,PRESUPUESTO!$A$1:$O$626,12,FALSE))</f>
        <v>#N/A</v>
      </c>
    </row>
    <row r="1317" spans="1:7" x14ac:dyDescent="0.3">
      <c r="A1317" s="108">
        <v>1161</v>
      </c>
      <c r="B1317" s="101" t="s">
        <v>928</v>
      </c>
      <c r="C1317" s="88">
        <v>1</v>
      </c>
      <c r="D1317" s="89" t="s">
        <v>344</v>
      </c>
      <c r="E1317" s="109">
        <v>122490</v>
      </c>
      <c r="F1317" s="110">
        <v>121265.1</v>
      </c>
      <c r="G1317" s="110" t="e">
        <f>IF(F1317="","",VLOOKUP(B1317,PRESUPUESTO!$A$1:$O$626,12,FALSE))</f>
        <v>#N/A</v>
      </c>
    </row>
    <row r="1318" spans="1:7" x14ac:dyDescent="0.3">
      <c r="A1318" s="108">
        <v>1162</v>
      </c>
      <c r="B1318" s="101" t="s">
        <v>929</v>
      </c>
      <c r="C1318" s="88">
        <v>1</v>
      </c>
      <c r="D1318" s="89" t="s">
        <v>344</v>
      </c>
      <c r="E1318" s="109">
        <v>73904</v>
      </c>
      <c r="F1318" s="110">
        <v>73164.960000000006</v>
      </c>
      <c r="G1318" s="110" t="e">
        <f>IF(F1318="","",VLOOKUP(B1318,PRESUPUESTO!$A$1:$O$626,12,FALSE))</f>
        <v>#N/A</v>
      </c>
    </row>
    <row r="1319" spans="1:7" x14ac:dyDescent="0.3">
      <c r="A1319" s="108">
        <v>1163</v>
      </c>
      <c r="B1319" s="101" t="s">
        <v>930</v>
      </c>
      <c r="C1319" s="88">
        <v>1</v>
      </c>
      <c r="D1319" s="89" t="s">
        <v>344</v>
      </c>
      <c r="E1319" s="109">
        <v>342107</v>
      </c>
      <c r="F1319" s="110">
        <v>338685.93</v>
      </c>
      <c r="G1319" s="110" t="e">
        <f>IF(F1319="","",VLOOKUP(B1319,PRESUPUESTO!$A$1:$O$626,12,FALSE))</f>
        <v>#N/A</v>
      </c>
    </row>
    <row r="1320" spans="1:7" x14ac:dyDescent="0.3">
      <c r="A1320" s="108">
        <v>1164</v>
      </c>
      <c r="B1320" s="101" t="s">
        <v>931</v>
      </c>
      <c r="C1320" s="88">
        <v>1</v>
      </c>
      <c r="D1320" s="89" t="s">
        <v>344</v>
      </c>
      <c r="E1320" s="109">
        <v>236313</v>
      </c>
      <c r="F1320" s="110">
        <v>233949.87</v>
      </c>
      <c r="G1320" s="110" t="e">
        <f>IF(F1320="","",VLOOKUP(B1320,PRESUPUESTO!$A$1:$O$626,12,FALSE))</f>
        <v>#N/A</v>
      </c>
    </row>
    <row r="1321" spans="1:7" x14ac:dyDescent="0.3">
      <c r="A1321" s="108">
        <v>1165</v>
      </c>
      <c r="B1321" s="104" t="s">
        <v>932</v>
      </c>
      <c r="C1321" s="88">
        <v>1</v>
      </c>
      <c r="D1321" s="89" t="s">
        <v>344</v>
      </c>
      <c r="E1321" s="109">
        <v>135031</v>
      </c>
      <c r="F1321" s="110">
        <v>133680.69</v>
      </c>
      <c r="G1321" s="110" t="e">
        <f>IF(F1321="","",VLOOKUP(B1321,PRESUPUESTO!$A$1:$O$626,12,FALSE))</f>
        <v>#N/A</v>
      </c>
    </row>
    <row r="1322" spans="1:7" x14ac:dyDescent="0.3">
      <c r="A1322" s="108">
        <v>1166</v>
      </c>
      <c r="B1322" s="101" t="s">
        <v>933</v>
      </c>
      <c r="C1322" s="88">
        <v>1</v>
      </c>
      <c r="D1322" s="89" t="s">
        <v>344</v>
      </c>
      <c r="E1322" s="109">
        <v>852538</v>
      </c>
      <c r="F1322" s="110">
        <v>844012.62</v>
      </c>
      <c r="G1322" s="110" t="e">
        <f>IF(F1322="","",VLOOKUP(B1322,PRESUPUESTO!$A$1:$O$626,12,FALSE))</f>
        <v>#N/A</v>
      </c>
    </row>
    <row r="1323" spans="1:7" x14ac:dyDescent="0.3">
      <c r="A1323" s="108">
        <v>1167</v>
      </c>
      <c r="B1323" s="105" t="s">
        <v>934</v>
      </c>
      <c r="C1323" s="88">
        <v>1</v>
      </c>
      <c r="D1323" s="89" t="s">
        <v>344</v>
      </c>
      <c r="E1323" s="109">
        <v>214926</v>
      </c>
      <c r="F1323" s="110">
        <v>212776.74</v>
      </c>
      <c r="G1323" s="110" t="e">
        <f>IF(F1323="","",VLOOKUP(B1323,PRESUPUESTO!$A$1:$O$626,12,FALSE))</f>
        <v>#N/A</v>
      </c>
    </row>
    <row r="1324" spans="1:7" x14ac:dyDescent="0.3">
      <c r="A1324" s="108">
        <v>1168</v>
      </c>
      <c r="B1324" s="104" t="s">
        <v>796</v>
      </c>
      <c r="C1324" s="88">
        <v>1</v>
      </c>
      <c r="D1324" s="89" t="s">
        <v>344</v>
      </c>
      <c r="E1324" s="109">
        <v>180915</v>
      </c>
      <c r="F1324" s="110">
        <v>179105.85</v>
      </c>
      <c r="G1324" s="110" t="e">
        <f>IF(F1324="","",VLOOKUP(B1324,PRESUPUESTO!$A$1:$O$626,12,FALSE))</f>
        <v>#N/A</v>
      </c>
    </row>
    <row r="1325" spans="1:7" x14ac:dyDescent="0.3">
      <c r="A1325" s="108">
        <v>1169</v>
      </c>
      <c r="B1325" s="105" t="s">
        <v>935</v>
      </c>
      <c r="C1325" s="88">
        <v>1</v>
      </c>
      <c r="D1325" s="89" t="s">
        <v>344</v>
      </c>
      <c r="E1325" s="109">
        <v>181955</v>
      </c>
      <c r="F1325" s="110">
        <v>180135.45</v>
      </c>
      <c r="G1325" s="110" t="e">
        <f>IF(F1325="","",VLOOKUP(B1325,PRESUPUESTO!$A$1:$O$626,12,FALSE))</f>
        <v>#N/A</v>
      </c>
    </row>
    <row r="1326" spans="1:7" x14ac:dyDescent="0.3">
      <c r="A1326" s="108">
        <v>1170</v>
      </c>
      <c r="B1326" s="101" t="s">
        <v>936</v>
      </c>
      <c r="C1326" s="88">
        <v>1</v>
      </c>
      <c r="D1326" s="89" t="s">
        <v>344</v>
      </c>
      <c r="E1326" s="109">
        <v>245036</v>
      </c>
      <c r="F1326" s="110">
        <v>242585.64</v>
      </c>
      <c r="G1326" s="110" t="e">
        <f>IF(F1326="","",VLOOKUP(B1326,PRESUPUESTO!$A$1:$O$626,12,FALSE))</f>
        <v>#N/A</v>
      </c>
    </row>
    <row r="1327" spans="1:7" x14ac:dyDescent="0.3">
      <c r="A1327" s="108">
        <v>1171</v>
      </c>
      <c r="B1327" s="101" t="s">
        <v>897</v>
      </c>
      <c r="C1327" s="88">
        <v>1</v>
      </c>
      <c r="D1327" s="89" t="s">
        <v>344</v>
      </c>
      <c r="E1327" s="109">
        <v>185088</v>
      </c>
      <c r="F1327" s="110">
        <v>183237.12</v>
      </c>
      <c r="G1327" s="110" t="e">
        <f>IF(F1327="","",VLOOKUP(B1327,PRESUPUESTO!$A$1:$O$626,12,FALSE))</f>
        <v>#N/A</v>
      </c>
    </row>
    <row r="1328" spans="1:7" ht="26.4" x14ac:dyDescent="0.3">
      <c r="A1328" s="108"/>
      <c r="B1328" s="100" t="s">
        <v>937</v>
      </c>
      <c r="C1328" s="87"/>
      <c r="D1328" s="87"/>
      <c r="E1328" s="113"/>
      <c r="F1328" s="110"/>
      <c r="G1328" s="110" t="str">
        <f>IF(F1328="","",VLOOKUP(B1328,PRESUPUESTO!$A$1:$O$626,12,FALSE))</f>
        <v/>
      </c>
    </row>
    <row r="1329" spans="1:7" x14ac:dyDescent="0.3">
      <c r="A1329" s="108">
        <v>1172</v>
      </c>
      <c r="B1329" s="101" t="s">
        <v>874</v>
      </c>
      <c r="C1329" s="88">
        <v>1</v>
      </c>
      <c r="D1329" s="89" t="s">
        <v>344</v>
      </c>
      <c r="E1329" s="109">
        <v>373662</v>
      </c>
      <c r="F1329" s="110">
        <v>369925.38</v>
      </c>
      <c r="G1329" s="110" t="e">
        <f>IF(F1329="","",VLOOKUP(B1329,PRESUPUESTO!$A$1:$O$626,12,FALSE))</f>
        <v>#N/A</v>
      </c>
    </row>
    <row r="1330" spans="1:7" x14ac:dyDescent="0.3">
      <c r="A1330" s="108">
        <v>1173</v>
      </c>
      <c r="B1330" s="101" t="s">
        <v>875</v>
      </c>
      <c r="C1330" s="88">
        <v>1</v>
      </c>
      <c r="D1330" s="89" t="s">
        <v>344</v>
      </c>
      <c r="E1330" s="109">
        <v>216185</v>
      </c>
      <c r="F1330" s="110">
        <v>214023.15</v>
      </c>
      <c r="G1330" s="110" t="e">
        <f>IF(F1330="","",VLOOKUP(B1330,PRESUPUESTO!$A$1:$O$626,12,FALSE))</f>
        <v>#N/A</v>
      </c>
    </row>
    <row r="1331" spans="1:7" x14ac:dyDescent="0.3">
      <c r="A1331" s="108">
        <v>1174</v>
      </c>
      <c r="B1331" s="101" t="s">
        <v>220</v>
      </c>
      <c r="C1331" s="88">
        <v>1</v>
      </c>
      <c r="D1331" s="89" t="s">
        <v>344</v>
      </c>
      <c r="E1331" s="109">
        <v>268756</v>
      </c>
      <c r="F1331" s="110">
        <v>266068.44</v>
      </c>
      <c r="G1331" s="110">
        <f>IF(F1331="","",VLOOKUP(B1331,PRESUPUESTO!$A$1:$O$626,12,FALSE))</f>
        <v>4805500</v>
      </c>
    </row>
    <row r="1332" spans="1:7" x14ac:dyDescent="0.3">
      <c r="A1332" s="108">
        <v>1175</v>
      </c>
      <c r="B1332" s="101" t="s">
        <v>734</v>
      </c>
      <c r="C1332" s="88">
        <v>1</v>
      </c>
      <c r="D1332" s="89" t="s">
        <v>344</v>
      </c>
      <c r="E1332" s="109">
        <v>74405</v>
      </c>
      <c r="F1332" s="110">
        <v>73660.95</v>
      </c>
      <c r="G1332" s="110" t="e">
        <f>IF(F1332="","",VLOOKUP(B1332,PRESUPUESTO!$A$1:$O$626,12,FALSE))</f>
        <v>#N/A</v>
      </c>
    </row>
    <row r="1333" spans="1:7" x14ac:dyDescent="0.3">
      <c r="A1333" s="108">
        <v>1176</v>
      </c>
      <c r="B1333" s="101" t="s">
        <v>876</v>
      </c>
      <c r="C1333" s="88">
        <v>1</v>
      </c>
      <c r="D1333" s="89" t="s">
        <v>344</v>
      </c>
      <c r="E1333" s="109">
        <v>209812</v>
      </c>
      <c r="F1333" s="110">
        <v>207713.88</v>
      </c>
      <c r="G1333" s="110" t="e">
        <f>IF(F1333="","",VLOOKUP(B1333,PRESUPUESTO!$A$1:$O$626,12,FALSE))</f>
        <v>#N/A</v>
      </c>
    </row>
    <row r="1334" spans="1:7" x14ac:dyDescent="0.3">
      <c r="A1334" s="108">
        <v>1177</v>
      </c>
      <c r="B1334" s="101" t="s">
        <v>877</v>
      </c>
      <c r="C1334" s="88">
        <v>1</v>
      </c>
      <c r="D1334" s="89" t="s">
        <v>344</v>
      </c>
      <c r="E1334" s="109">
        <v>315162</v>
      </c>
      <c r="F1334" s="110">
        <v>312010.38</v>
      </c>
      <c r="G1334" s="110" t="e">
        <f>IF(F1334="","",VLOOKUP(B1334,PRESUPUESTO!$A$1:$O$626,12,FALSE))</f>
        <v>#N/A</v>
      </c>
    </row>
    <row r="1335" spans="1:7" x14ac:dyDescent="0.3">
      <c r="A1335" s="108">
        <v>1178</v>
      </c>
      <c r="B1335" s="101" t="s">
        <v>878</v>
      </c>
      <c r="C1335" s="88">
        <v>1</v>
      </c>
      <c r="D1335" s="89" t="s">
        <v>344</v>
      </c>
      <c r="E1335" s="109">
        <v>196406</v>
      </c>
      <c r="F1335" s="110">
        <v>194441.94</v>
      </c>
      <c r="G1335" s="110" t="e">
        <f>IF(F1335="","",VLOOKUP(B1335,PRESUPUESTO!$A$1:$O$626,12,FALSE))</f>
        <v>#N/A</v>
      </c>
    </row>
    <row r="1336" spans="1:7" x14ac:dyDescent="0.3">
      <c r="A1336" s="108">
        <v>1179</v>
      </c>
      <c r="B1336" s="101" t="s">
        <v>879</v>
      </c>
      <c r="C1336" s="88">
        <v>1</v>
      </c>
      <c r="D1336" s="89" t="s">
        <v>344</v>
      </c>
      <c r="E1336" s="109">
        <v>191131</v>
      </c>
      <c r="F1336" s="110">
        <v>189219.69</v>
      </c>
      <c r="G1336" s="110" t="e">
        <f>IF(F1336="","",VLOOKUP(B1336,PRESUPUESTO!$A$1:$O$626,12,FALSE))</f>
        <v>#N/A</v>
      </c>
    </row>
    <row r="1337" spans="1:7" x14ac:dyDescent="0.3">
      <c r="A1337" s="108">
        <v>1180</v>
      </c>
      <c r="B1337" s="101" t="s">
        <v>624</v>
      </c>
      <c r="C1337" s="88">
        <v>1</v>
      </c>
      <c r="D1337" s="89" t="s">
        <v>344</v>
      </c>
      <c r="E1337" s="109">
        <v>346428</v>
      </c>
      <c r="F1337" s="110">
        <v>342963.72</v>
      </c>
      <c r="G1337" s="110" t="e">
        <f>IF(F1337="","",VLOOKUP(B1337,PRESUPUESTO!$A$1:$O$626,12,FALSE))</f>
        <v>#N/A</v>
      </c>
    </row>
    <row r="1338" spans="1:7" x14ac:dyDescent="0.3">
      <c r="A1338" s="108">
        <v>1181</v>
      </c>
      <c r="B1338" s="101" t="s">
        <v>880</v>
      </c>
      <c r="C1338" s="88">
        <v>1</v>
      </c>
      <c r="D1338" s="89" t="s">
        <v>344</v>
      </c>
      <c r="E1338" s="109">
        <v>245923</v>
      </c>
      <c r="F1338" s="110">
        <v>243463.77</v>
      </c>
      <c r="G1338" s="110" t="e">
        <f>IF(F1338="","",VLOOKUP(B1338,PRESUPUESTO!$A$1:$O$626,12,FALSE))</f>
        <v>#N/A</v>
      </c>
    </row>
    <row r="1339" spans="1:7" x14ac:dyDescent="0.3">
      <c r="A1339" s="108">
        <v>1182</v>
      </c>
      <c r="B1339" s="101" t="s">
        <v>881</v>
      </c>
      <c r="C1339" s="88">
        <v>1</v>
      </c>
      <c r="D1339" s="89" t="s">
        <v>344</v>
      </c>
      <c r="E1339" s="109">
        <v>208582</v>
      </c>
      <c r="F1339" s="110">
        <v>206496.18</v>
      </c>
      <c r="G1339" s="110" t="e">
        <f>IF(F1339="","",VLOOKUP(B1339,PRESUPUESTO!$A$1:$O$626,12,FALSE))</f>
        <v>#N/A</v>
      </c>
    </row>
    <row r="1340" spans="1:7" x14ac:dyDescent="0.3">
      <c r="A1340" s="108">
        <v>1183</v>
      </c>
      <c r="B1340" s="101" t="s">
        <v>621</v>
      </c>
      <c r="C1340" s="88">
        <v>1</v>
      </c>
      <c r="D1340" s="89" t="s">
        <v>344</v>
      </c>
      <c r="E1340" s="109">
        <v>290350</v>
      </c>
      <c r="F1340" s="110">
        <v>287446.5</v>
      </c>
      <c r="G1340" s="110" t="e">
        <f>IF(F1340="","",VLOOKUP(B1340,PRESUPUESTO!$A$1:$O$626,12,FALSE))</f>
        <v>#N/A</v>
      </c>
    </row>
    <row r="1341" spans="1:7" x14ac:dyDescent="0.3">
      <c r="A1341" s="108">
        <v>1184</v>
      </c>
      <c r="B1341" s="101" t="s">
        <v>206</v>
      </c>
      <c r="C1341" s="88">
        <v>1</v>
      </c>
      <c r="D1341" s="89" t="s">
        <v>344</v>
      </c>
      <c r="E1341" s="109">
        <v>73134</v>
      </c>
      <c r="F1341" s="110">
        <v>72402.66</v>
      </c>
      <c r="G1341" s="110">
        <f>IF(F1341="","",VLOOKUP(B1341,PRESUPUESTO!$A$1:$O$626,12,FALSE))</f>
        <v>287000</v>
      </c>
    </row>
    <row r="1342" spans="1:7" x14ac:dyDescent="0.3">
      <c r="A1342" s="108">
        <v>1185</v>
      </c>
      <c r="B1342" s="101" t="s">
        <v>882</v>
      </c>
      <c r="C1342" s="88">
        <v>1</v>
      </c>
      <c r="D1342" s="89" t="s">
        <v>344</v>
      </c>
      <c r="E1342" s="109">
        <v>187465</v>
      </c>
      <c r="F1342" s="110">
        <v>185590.35</v>
      </c>
      <c r="G1342" s="110" t="e">
        <f>IF(F1342="","",VLOOKUP(B1342,PRESUPUESTO!$A$1:$O$626,12,FALSE))</f>
        <v>#N/A</v>
      </c>
    </row>
    <row r="1343" spans="1:7" x14ac:dyDescent="0.3">
      <c r="A1343" s="108">
        <v>1186</v>
      </c>
      <c r="B1343" s="101" t="s">
        <v>883</v>
      </c>
      <c r="C1343" s="88">
        <v>1</v>
      </c>
      <c r="D1343" s="89" t="s">
        <v>344</v>
      </c>
      <c r="E1343" s="109">
        <v>192927</v>
      </c>
      <c r="F1343" s="110">
        <v>190997.73</v>
      </c>
      <c r="G1343" s="110" t="e">
        <f>IF(F1343="","",VLOOKUP(B1343,PRESUPUESTO!$A$1:$O$626,12,FALSE))</f>
        <v>#N/A</v>
      </c>
    </row>
    <row r="1344" spans="1:7" x14ac:dyDescent="0.3">
      <c r="A1344" s="108">
        <v>1187</v>
      </c>
      <c r="B1344" s="101" t="s">
        <v>884</v>
      </c>
      <c r="C1344" s="88">
        <v>1</v>
      </c>
      <c r="D1344" s="89" t="s">
        <v>344</v>
      </c>
      <c r="E1344" s="109">
        <v>200465</v>
      </c>
      <c r="F1344" s="110">
        <v>198460.35</v>
      </c>
      <c r="G1344" s="110" t="e">
        <f>IF(F1344="","",VLOOKUP(B1344,PRESUPUESTO!$A$1:$O$626,12,FALSE))</f>
        <v>#N/A</v>
      </c>
    </row>
    <row r="1345" spans="1:7" x14ac:dyDescent="0.3">
      <c r="A1345" s="108">
        <v>1188</v>
      </c>
      <c r="B1345" s="101" t="s">
        <v>885</v>
      </c>
      <c r="C1345" s="88">
        <v>1</v>
      </c>
      <c r="D1345" s="89" t="s">
        <v>344</v>
      </c>
      <c r="E1345" s="109">
        <v>123489</v>
      </c>
      <c r="F1345" s="110">
        <v>122254.11</v>
      </c>
      <c r="G1345" s="110" t="e">
        <f>IF(F1345="","",VLOOKUP(B1345,PRESUPUESTO!$A$1:$O$626,12,FALSE))</f>
        <v>#N/A</v>
      </c>
    </row>
    <row r="1346" spans="1:7" x14ac:dyDescent="0.3">
      <c r="A1346" s="108">
        <v>1189</v>
      </c>
      <c r="B1346" s="101" t="s">
        <v>886</v>
      </c>
      <c r="C1346" s="88">
        <v>1</v>
      </c>
      <c r="D1346" s="89" t="s">
        <v>344</v>
      </c>
      <c r="E1346" s="109">
        <v>526176</v>
      </c>
      <c r="F1346" s="110">
        <v>520914.24</v>
      </c>
      <c r="G1346" s="110" t="e">
        <f>IF(F1346="","",VLOOKUP(B1346,PRESUPUESTO!$A$1:$O$626,12,FALSE))</f>
        <v>#N/A</v>
      </c>
    </row>
    <row r="1347" spans="1:7" x14ac:dyDescent="0.3">
      <c r="A1347" s="108">
        <v>1190</v>
      </c>
      <c r="B1347" s="101" t="s">
        <v>887</v>
      </c>
      <c r="C1347" s="88">
        <v>1</v>
      </c>
      <c r="D1347" s="89" t="s">
        <v>344</v>
      </c>
      <c r="E1347" s="109">
        <v>94210</v>
      </c>
      <c r="F1347" s="110">
        <v>93267.9</v>
      </c>
      <c r="G1347" s="110" t="e">
        <f>IF(F1347="","",VLOOKUP(B1347,PRESUPUESTO!$A$1:$O$626,12,FALSE))</f>
        <v>#N/A</v>
      </c>
    </row>
    <row r="1348" spans="1:7" x14ac:dyDescent="0.3">
      <c r="A1348" s="108">
        <v>1191</v>
      </c>
      <c r="B1348" s="101" t="s">
        <v>888</v>
      </c>
      <c r="C1348" s="88">
        <v>1</v>
      </c>
      <c r="D1348" s="89" t="s">
        <v>344</v>
      </c>
      <c r="E1348" s="109">
        <v>75136</v>
      </c>
      <c r="F1348" s="110">
        <v>74384.639999999999</v>
      </c>
      <c r="G1348" s="110" t="e">
        <f>IF(F1348="","",VLOOKUP(B1348,PRESUPUESTO!$A$1:$O$626,12,FALSE))</f>
        <v>#N/A</v>
      </c>
    </row>
    <row r="1349" spans="1:7" x14ac:dyDescent="0.3">
      <c r="A1349" s="108">
        <v>1192</v>
      </c>
      <c r="B1349" s="101" t="s">
        <v>889</v>
      </c>
      <c r="C1349" s="88">
        <v>1</v>
      </c>
      <c r="D1349" s="89" t="s">
        <v>344</v>
      </c>
      <c r="E1349" s="109">
        <v>102054</v>
      </c>
      <c r="F1349" s="110">
        <v>101033.46</v>
      </c>
      <c r="G1349" s="110" t="e">
        <f>IF(F1349="","",VLOOKUP(B1349,PRESUPUESTO!$A$1:$O$626,12,FALSE))</f>
        <v>#N/A</v>
      </c>
    </row>
    <row r="1350" spans="1:7" x14ac:dyDescent="0.3">
      <c r="A1350" s="108">
        <v>1193</v>
      </c>
      <c r="B1350" s="101" t="s">
        <v>890</v>
      </c>
      <c r="C1350" s="88">
        <v>1</v>
      </c>
      <c r="D1350" s="89" t="s">
        <v>344</v>
      </c>
      <c r="E1350" s="109">
        <v>386865</v>
      </c>
      <c r="F1350" s="110">
        <v>382996.35</v>
      </c>
      <c r="G1350" s="110" t="e">
        <f>IF(F1350="","",VLOOKUP(B1350,PRESUPUESTO!$A$1:$O$626,12,FALSE))</f>
        <v>#N/A</v>
      </c>
    </row>
    <row r="1351" spans="1:7" x14ac:dyDescent="0.3">
      <c r="A1351" s="108">
        <v>1194</v>
      </c>
      <c r="B1351" s="101" t="s">
        <v>891</v>
      </c>
      <c r="C1351" s="88">
        <v>1</v>
      </c>
      <c r="D1351" s="89" t="s">
        <v>344</v>
      </c>
      <c r="E1351" s="109">
        <v>164182</v>
      </c>
      <c r="F1351" s="110">
        <v>162540.18</v>
      </c>
      <c r="G1351" s="110" t="e">
        <f>IF(F1351="","",VLOOKUP(B1351,PRESUPUESTO!$A$1:$O$626,12,FALSE))</f>
        <v>#N/A</v>
      </c>
    </row>
    <row r="1352" spans="1:7" x14ac:dyDescent="0.3">
      <c r="A1352" s="108">
        <v>1195</v>
      </c>
      <c r="B1352" s="101" t="s">
        <v>892</v>
      </c>
      <c r="C1352" s="88">
        <v>1</v>
      </c>
      <c r="D1352" s="89" t="s">
        <v>344</v>
      </c>
      <c r="E1352" s="109">
        <v>178882</v>
      </c>
      <c r="F1352" s="110">
        <v>177093.18</v>
      </c>
      <c r="G1352" s="110" t="e">
        <f>IF(F1352="","",VLOOKUP(B1352,PRESUPUESTO!$A$1:$O$626,12,FALSE))</f>
        <v>#N/A</v>
      </c>
    </row>
    <row r="1353" spans="1:7" x14ac:dyDescent="0.3">
      <c r="A1353" s="108">
        <v>1196</v>
      </c>
      <c r="B1353" s="101" t="s">
        <v>893</v>
      </c>
      <c r="C1353" s="88">
        <v>1</v>
      </c>
      <c r="D1353" s="89" t="s">
        <v>344</v>
      </c>
      <c r="E1353" s="109">
        <v>349067</v>
      </c>
      <c r="F1353" s="110">
        <v>345576.33</v>
      </c>
      <c r="G1353" s="110" t="e">
        <f>IF(F1353="","",VLOOKUP(B1353,PRESUPUESTO!$A$1:$O$626,12,FALSE))</f>
        <v>#N/A</v>
      </c>
    </row>
    <row r="1354" spans="1:7" x14ac:dyDescent="0.3">
      <c r="A1354" s="108">
        <v>1197</v>
      </c>
      <c r="B1354" s="101" t="s">
        <v>894</v>
      </c>
      <c r="C1354" s="88">
        <v>1</v>
      </c>
      <c r="D1354" s="89" t="s">
        <v>344</v>
      </c>
      <c r="E1354" s="109">
        <v>578433</v>
      </c>
      <c r="F1354" s="110">
        <v>572648.67000000004</v>
      </c>
      <c r="G1354" s="110" t="e">
        <f>IF(F1354="","",VLOOKUP(B1354,PRESUPUESTO!$A$1:$O$626,12,FALSE))</f>
        <v>#N/A</v>
      </c>
    </row>
    <row r="1355" spans="1:7" x14ac:dyDescent="0.3">
      <c r="A1355" s="108">
        <v>1198</v>
      </c>
      <c r="B1355" s="101" t="s">
        <v>895</v>
      </c>
      <c r="C1355" s="88">
        <v>1</v>
      </c>
      <c r="D1355" s="89" t="s">
        <v>344</v>
      </c>
      <c r="E1355" s="109">
        <v>195953</v>
      </c>
      <c r="F1355" s="110">
        <v>193993.47</v>
      </c>
      <c r="G1355" s="110" t="e">
        <f>IF(F1355="","",VLOOKUP(B1355,PRESUPUESTO!$A$1:$O$626,12,FALSE))</f>
        <v>#N/A</v>
      </c>
    </row>
    <row r="1356" spans="1:7" x14ac:dyDescent="0.3">
      <c r="A1356" s="108">
        <v>1199</v>
      </c>
      <c r="B1356" s="101" t="s">
        <v>896</v>
      </c>
      <c r="C1356" s="88">
        <v>1</v>
      </c>
      <c r="D1356" s="89" t="s">
        <v>344</v>
      </c>
      <c r="E1356" s="109">
        <v>132844</v>
      </c>
      <c r="F1356" s="110">
        <v>131515.56</v>
      </c>
      <c r="G1356" s="110" t="e">
        <f>IF(F1356="","",VLOOKUP(B1356,PRESUPUESTO!$A$1:$O$626,12,FALSE))</f>
        <v>#N/A</v>
      </c>
    </row>
    <row r="1357" spans="1:7" x14ac:dyDescent="0.3">
      <c r="A1357" s="108">
        <v>1200</v>
      </c>
      <c r="B1357" s="101" t="s">
        <v>897</v>
      </c>
      <c r="C1357" s="88">
        <v>1</v>
      </c>
      <c r="D1357" s="89" t="s">
        <v>344</v>
      </c>
      <c r="E1357" s="109">
        <v>238338</v>
      </c>
      <c r="F1357" s="110">
        <v>235954.62</v>
      </c>
      <c r="G1357" s="110" t="e">
        <f>IF(F1357="","",VLOOKUP(B1357,PRESUPUESTO!$A$1:$O$626,12,FALSE))</f>
        <v>#N/A</v>
      </c>
    </row>
    <row r="1358" spans="1:7" x14ac:dyDescent="0.3">
      <c r="A1358" s="108">
        <v>1201</v>
      </c>
      <c r="B1358" s="101" t="s">
        <v>898</v>
      </c>
      <c r="C1358" s="88">
        <v>1</v>
      </c>
      <c r="D1358" s="89" t="s">
        <v>344</v>
      </c>
      <c r="E1358" s="109">
        <v>66300</v>
      </c>
      <c r="F1358" s="110">
        <v>65637</v>
      </c>
      <c r="G1358" s="110" t="e">
        <f>IF(F1358="","",VLOOKUP(B1358,PRESUPUESTO!$A$1:$O$626,12,FALSE))</f>
        <v>#N/A</v>
      </c>
    </row>
    <row r="1359" spans="1:7" x14ac:dyDescent="0.3">
      <c r="A1359" s="108">
        <v>1202</v>
      </c>
      <c r="B1359" s="101" t="s">
        <v>899</v>
      </c>
      <c r="C1359" s="90">
        <v>1</v>
      </c>
      <c r="D1359" s="91" t="s">
        <v>344</v>
      </c>
      <c r="E1359" s="109">
        <v>75465</v>
      </c>
      <c r="F1359" s="110">
        <v>74710.350000000006</v>
      </c>
      <c r="G1359" s="110" t="e">
        <f>IF(F1359="","",VLOOKUP(B1359,PRESUPUESTO!$A$1:$O$626,12,FALSE))</f>
        <v>#N/A</v>
      </c>
    </row>
    <row r="1360" spans="1:7" x14ac:dyDescent="0.3">
      <c r="A1360" s="108">
        <v>1203</v>
      </c>
      <c r="B1360" s="101" t="s">
        <v>900</v>
      </c>
      <c r="C1360" s="88">
        <v>1</v>
      </c>
      <c r="D1360" s="89" t="s">
        <v>344</v>
      </c>
      <c r="E1360" s="109">
        <v>524983</v>
      </c>
      <c r="F1360" s="110">
        <v>519733.17</v>
      </c>
      <c r="G1360" s="110" t="e">
        <f>IF(F1360="","",VLOOKUP(B1360,PRESUPUESTO!$A$1:$O$626,12,FALSE))</f>
        <v>#N/A</v>
      </c>
    </row>
    <row r="1361" spans="1:7" x14ac:dyDescent="0.3">
      <c r="A1361" s="108">
        <v>1204</v>
      </c>
      <c r="B1361" s="101" t="s">
        <v>901</v>
      </c>
      <c r="C1361" s="88">
        <v>1</v>
      </c>
      <c r="D1361" s="89" t="s">
        <v>344</v>
      </c>
      <c r="E1361" s="109">
        <v>255892</v>
      </c>
      <c r="F1361" s="110">
        <v>253333.08</v>
      </c>
      <c r="G1361" s="110" t="e">
        <f>IF(F1361="","",VLOOKUP(B1361,PRESUPUESTO!$A$1:$O$626,12,FALSE))</f>
        <v>#N/A</v>
      </c>
    </row>
    <row r="1362" spans="1:7" x14ac:dyDescent="0.3">
      <c r="A1362" s="108">
        <v>1205</v>
      </c>
      <c r="B1362" s="101" t="s">
        <v>902</v>
      </c>
      <c r="C1362" s="88">
        <v>1</v>
      </c>
      <c r="D1362" s="89" t="s">
        <v>344</v>
      </c>
      <c r="E1362" s="109">
        <v>281864</v>
      </c>
      <c r="F1362" s="110">
        <v>279045.36</v>
      </c>
      <c r="G1362" s="110" t="e">
        <f>IF(F1362="","",VLOOKUP(B1362,PRESUPUESTO!$A$1:$O$626,12,FALSE))</f>
        <v>#N/A</v>
      </c>
    </row>
    <row r="1363" spans="1:7" x14ac:dyDescent="0.3">
      <c r="A1363" s="108">
        <v>1206</v>
      </c>
      <c r="B1363" s="101" t="s">
        <v>903</v>
      </c>
      <c r="C1363" s="88">
        <v>1</v>
      </c>
      <c r="D1363" s="89" t="s">
        <v>344</v>
      </c>
      <c r="E1363" s="109">
        <v>69375</v>
      </c>
      <c r="F1363" s="110">
        <v>68681.25</v>
      </c>
      <c r="G1363" s="110" t="e">
        <f>IF(F1363="","",VLOOKUP(B1363,PRESUPUESTO!$A$1:$O$626,12,FALSE))</f>
        <v>#N/A</v>
      </c>
    </row>
    <row r="1364" spans="1:7" x14ac:dyDescent="0.3">
      <c r="A1364" s="108">
        <v>1207</v>
      </c>
      <c r="B1364" s="101" t="s">
        <v>904</v>
      </c>
      <c r="C1364" s="88">
        <v>1</v>
      </c>
      <c r="D1364" s="89" t="s">
        <v>344</v>
      </c>
      <c r="E1364" s="109">
        <v>330275</v>
      </c>
      <c r="F1364" s="110">
        <v>326972.25</v>
      </c>
      <c r="G1364" s="110" t="e">
        <f>IF(F1364="","",VLOOKUP(B1364,PRESUPUESTO!$A$1:$O$626,12,FALSE))</f>
        <v>#N/A</v>
      </c>
    </row>
    <row r="1365" spans="1:7" x14ac:dyDescent="0.3">
      <c r="A1365" s="108">
        <v>1208</v>
      </c>
      <c r="B1365" s="101" t="s">
        <v>905</v>
      </c>
      <c r="C1365" s="88">
        <v>1</v>
      </c>
      <c r="D1365" s="89" t="s">
        <v>344</v>
      </c>
      <c r="E1365" s="109">
        <v>174430</v>
      </c>
      <c r="F1365" s="110">
        <v>172685.7</v>
      </c>
      <c r="G1365" s="110" t="e">
        <f>IF(F1365="","",VLOOKUP(B1365,PRESUPUESTO!$A$1:$O$626,12,FALSE))</f>
        <v>#N/A</v>
      </c>
    </row>
    <row r="1366" spans="1:7" x14ac:dyDescent="0.3">
      <c r="A1366" s="108">
        <v>1209</v>
      </c>
      <c r="B1366" s="101" t="s">
        <v>906</v>
      </c>
      <c r="C1366" s="88">
        <v>1</v>
      </c>
      <c r="D1366" s="89" t="s">
        <v>344</v>
      </c>
      <c r="E1366" s="109">
        <v>76275</v>
      </c>
      <c r="F1366" s="110">
        <v>75512.25</v>
      </c>
      <c r="G1366" s="110" t="e">
        <f>IF(F1366="","",VLOOKUP(B1366,PRESUPUESTO!$A$1:$O$626,12,FALSE))</f>
        <v>#N/A</v>
      </c>
    </row>
    <row r="1367" spans="1:7" x14ac:dyDescent="0.3">
      <c r="A1367" s="108">
        <v>1210</v>
      </c>
      <c r="B1367" s="101" t="s">
        <v>907</v>
      </c>
      <c r="C1367" s="88">
        <v>1</v>
      </c>
      <c r="D1367" s="89" t="s">
        <v>344</v>
      </c>
      <c r="E1367" s="109">
        <v>53632</v>
      </c>
      <c r="F1367" s="110">
        <v>53095.68</v>
      </c>
      <c r="G1367" s="110" t="e">
        <f>IF(F1367="","",VLOOKUP(B1367,PRESUPUESTO!$A$1:$O$626,12,FALSE))</f>
        <v>#N/A</v>
      </c>
    </row>
    <row r="1368" spans="1:7" x14ac:dyDescent="0.3">
      <c r="A1368" s="108">
        <v>1211</v>
      </c>
      <c r="B1368" s="101" t="s">
        <v>908</v>
      </c>
      <c r="C1368" s="88">
        <v>1</v>
      </c>
      <c r="D1368" s="89" t="s">
        <v>344</v>
      </c>
      <c r="E1368" s="109">
        <v>76996</v>
      </c>
      <c r="F1368" s="110">
        <v>76226.039999999994</v>
      </c>
      <c r="G1368" s="110" t="e">
        <f>IF(F1368="","",VLOOKUP(B1368,PRESUPUESTO!$A$1:$O$626,12,FALSE))</f>
        <v>#N/A</v>
      </c>
    </row>
    <row r="1369" spans="1:7" x14ac:dyDescent="0.3">
      <c r="A1369" s="108">
        <v>1212</v>
      </c>
      <c r="B1369" s="101" t="s">
        <v>909</v>
      </c>
      <c r="C1369" s="88">
        <v>1</v>
      </c>
      <c r="D1369" s="89" t="s">
        <v>344</v>
      </c>
      <c r="E1369" s="109">
        <v>47876</v>
      </c>
      <c r="F1369" s="110">
        <v>47397.24</v>
      </c>
      <c r="G1369" s="110" t="e">
        <f>IF(F1369="","",VLOOKUP(B1369,PRESUPUESTO!$A$1:$O$626,12,FALSE))</f>
        <v>#N/A</v>
      </c>
    </row>
    <row r="1370" spans="1:7" x14ac:dyDescent="0.3">
      <c r="A1370" s="108">
        <v>1213</v>
      </c>
      <c r="B1370" s="101" t="s">
        <v>910</v>
      </c>
      <c r="C1370" s="88">
        <v>1</v>
      </c>
      <c r="D1370" s="89" t="s">
        <v>344</v>
      </c>
      <c r="E1370" s="109">
        <v>71818</v>
      </c>
      <c r="F1370" s="110">
        <v>71099.820000000007</v>
      </c>
      <c r="G1370" s="110" t="e">
        <f>IF(F1370="","",VLOOKUP(B1370,PRESUPUESTO!$A$1:$O$626,12,FALSE))</f>
        <v>#N/A</v>
      </c>
    </row>
    <row r="1371" spans="1:7" x14ac:dyDescent="0.3">
      <c r="A1371" s="108">
        <v>1214</v>
      </c>
      <c r="B1371" s="101" t="s">
        <v>911</v>
      </c>
      <c r="C1371" s="90">
        <v>1</v>
      </c>
      <c r="D1371" s="91" t="s">
        <v>344</v>
      </c>
      <c r="E1371" s="109">
        <v>55378</v>
      </c>
      <c r="F1371" s="110">
        <v>54824.22</v>
      </c>
      <c r="G1371" s="110" t="e">
        <f>IF(F1371="","",VLOOKUP(B1371,PRESUPUESTO!$A$1:$O$626,12,FALSE))</f>
        <v>#N/A</v>
      </c>
    </row>
    <row r="1372" spans="1:7" x14ac:dyDescent="0.3">
      <c r="A1372" s="108">
        <v>1215</v>
      </c>
      <c r="B1372" s="101" t="s">
        <v>912</v>
      </c>
      <c r="C1372" s="88">
        <v>1</v>
      </c>
      <c r="D1372" s="89" t="s">
        <v>344</v>
      </c>
      <c r="E1372" s="109">
        <v>60476</v>
      </c>
      <c r="F1372" s="110">
        <v>59871.24</v>
      </c>
      <c r="G1372" s="110" t="e">
        <f>IF(F1372="","",VLOOKUP(B1372,PRESUPUESTO!$A$1:$O$626,12,FALSE))</f>
        <v>#N/A</v>
      </c>
    </row>
    <row r="1373" spans="1:7" x14ac:dyDescent="0.3">
      <c r="A1373" s="108">
        <v>1216</v>
      </c>
      <c r="B1373" s="101" t="s">
        <v>913</v>
      </c>
      <c r="C1373" s="90">
        <v>1</v>
      </c>
      <c r="D1373" s="91" t="s">
        <v>344</v>
      </c>
      <c r="E1373" s="109">
        <v>125124</v>
      </c>
      <c r="F1373" s="110">
        <v>123872.76</v>
      </c>
      <c r="G1373" s="110" t="e">
        <f>IF(F1373="","",VLOOKUP(B1373,PRESUPUESTO!$A$1:$O$626,12,FALSE))</f>
        <v>#N/A</v>
      </c>
    </row>
    <row r="1374" spans="1:7" x14ac:dyDescent="0.3">
      <c r="A1374" s="108">
        <v>1217</v>
      </c>
      <c r="B1374" s="101" t="s">
        <v>914</v>
      </c>
      <c r="C1374" s="88">
        <v>1</v>
      </c>
      <c r="D1374" s="89" t="s">
        <v>344</v>
      </c>
      <c r="E1374" s="109">
        <v>115670</v>
      </c>
      <c r="F1374" s="110">
        <v>114513.3</v>
      </c>
      <c r="G1374" s="110" t="e">
        <f>IF(F1374="","",VLOOKUP(B1374,PRESUPUESTO!$A$1:$O$626,12,FALSE))</f>
        <v>#N/A</v>
      </c>
    </row>
    <row r="1375" spans="1:7" x14ac:dyDescent="0.3">
      <c r="A1375" s="108">
        <v>1218</v>
      </c>
      <c r="B1375" s="101" t="s">
        <v>915</v>
      </c>
      <c r="C1375" s="90">
        <v>1</v>
      </c>
      <c r="D1375" s="91" t="s">
        <v>344</v>
      </c>
      <c r="E1375" s="109">
        <v>357616</v>
      </c>
      <c r="F1375" s="110">
        <v>354039.84</v>
      </c>
      <c r="G1375" s="110" t="e">
        <f>IF(F1375="","",VLOOKUP(B1375,PRESUPUESTO!$A$1:$O$626,12,FALSE))</f>
        <v>#N/A</v>
      </c>
    </row>
    <row r="1376" spans="1:7" x14ac:dyDescent="0.3">
      <c r="A1376" s="108">
        <v>1219</v>
      </c>
      <c r="B1376" s="101" t="s">
        <v>916</v>
      </c>
      <c r="C1376" s="88">
        <v>1</v>
      </c>
      <c r="D1376" s="89" t="s">
        <v>344</v>
      </c>
      <c r="E1376" s="109">
        <v>251449</v>
      </c>
      <c r="F1376" s="110">
        <v>248934.51</v>
      </c>
      <c r="G1376" s="110" t="e">
        <f>IF(F1376="","",VLOOKUP(B1376,PRESUPUESTO!$A$1:$O$626,12,FALSE))</f>
        <v>#N/A</v>
      </c>
    </row>
    <row r="1377" spans="1:7" x14ac:dyDescent="0.3">
      <c r="A1377" s="108">
        <v>1220</v>
      </c>
      <c r="B1377" s="101" t="s">
        <v>883</v>
      </c>
      <c r="C1377" s="88">
        <v>1</v>
      </c>
      <c r="D1377" s="89" t="s">
        <v>344</v>
      </c>
      <c r="E1377" s="109">
        <v>158400</v>
      </c>
      <c r="F1377" s="110">
        <v>156816</v>
      </c>
      <c r="G1377" s="110" t="e">
        <f>IF(F1377="","",VLOOKUP(B1377,PRESUPUESTO!$A$1:$O$626,12,FALSE))</f>
        <v>#N/A</v>
      </c>
    </row>
    <row r="1378" spans="1:7" x14ac:dyDescent="0.3">
      <c r="A1378" s="108">
        <v>1221</v>
      </c>
      <c r="B1378" s="101" t="s">
        <v>917</v>
      </c>
      <c r="C1378" s="88">
        <v>1</v>
      </c>
      <c r="D1378" s="89" t="s">
        <v>344</v>
      </c>
      <c r="E1378" s="109">
        <v>80727</v>
      </c>
      <c r="F1378" s="110">
        <v>79919.73</v>
      </c>
      <c r="G1378" s="110" t="e">
        <f>IF(F1378="","",VLOOKUP(B1378,PRESUPUESTO!$A$1:$O$626,12,FALSE))</f>
        <v>#N/A</v>
      </c>
    </row>
    <row r="1379" spans="1:7" x14ac:dyDescent="0.3">
      <c r="A1379" s="108">
        <v>1222</v>
      </c>
      <c r="B1379" s="101" t="s">
        <v>754</v>
      </c>
      <c r="C1379" s="88">
        <v>1</v>
      </c>
      <c r="D1379" s="89" t="s">
        <v>344</v>
      </c>
      <c r="E1379" s="109">
        <v>367894</v>
      </c>
      <c r="F1379" s="110">
        <v>364215.06</v>
      </c>
      <c r="G1379" s="110" t="e">
        <f>IF(F1379="","",VLOOKUP(B1379,PRESUPUESTO!$A$1:$O$626,12,FALSE))</f>
        <v>#N/A</v>
      </c>
    </row>
    <row r="1380" spans="1:7" x14ac:dyDescent="0.3">
      <c r="A1380" s="108">
        <v>1223</v>
      </c>
      <c r="B1380" s="101" t="s">
        <v>918</v>
      </c>
      <c r="C1380" s="88">
        <v>1</v>
      </c>
      <c r="D1380" s="89" t="s">
        <v>344</v>
      </c>
      <c r="E1380" s="109">
        <v>95948</v>
      </c>
      <c r="F1380" s="110">
        <v>94988.52</v>
      </c>
      <c r="G1380" s="110" t="e">
        <f>IF(F1380="","",VLOOKUP(B1380,PRESUPUESTO!$A$1:$O$626,12,FALSE))</f>
        <v>#N/A</v>
      </c>
    </row>
    <row r="1381" spans="1:7" x14ac:dyDescent="0.3">
      <c r="A1381" s="108">
        <v>1224</v>
      </c>
      <c r="B1381" s="101" t="s">
        <v>384</v>
      </c>
      <c r="C1381" s="88">
        <v>1</v>
      </c>
      <c r="D1381" s="89" t="s">
        <v>344</v>
      </c>
      <c r="E1381" s="109">
        <v>233955</v>
      </c>
      <c r="F1381" s="110">
        <v>231615.45</v>
      </c>
      <c r="G1381" s="110" t="e">
        <f>IF(F1381="","",VLOOKUP(B1381,PRESUPUESTO!$A$1:$O$626,12,FALSE))</f>
        <v>#N/A</v>
      </c>
    </row>
    <row r="1382" spans="1:7" x14ac:dyDescent="0.3">
      <c r="A1382" s="108">
        <v>1225</v>
      </c>
      <c r="B1382" s="101" t="s">
        <v>898</v>
      </c>
      <c r="C1382" s="88">
        <v>1</v>
      </c>
      <c r="D1382" s="89" t="s">
        <v>344</v>
      </c>
      <c r="E1382" s="109">
        <v>72016</v>
      </c>
      <c r="F1382" s="110">
        <v>71295.839999999997</v>
      </c>
      <c r="G1382" s="110" t="e">
        <f>IF(F1382="","",VLOOKUP(B1382,PRESUPUESTO!$A$1:$O$626,12,FALSE))</f>
        <v>#N/A</v>
      </c>
    </row>
    <row r="1383" spans="1:7" x14ac:dyDescent="0.3">
      <c r="A1383" s="108">
        <v>1226</v>
      </c>
      <c r="B1383" s="101" t="s">
        <v>919</v>
      </c>
      <c r="C1383" s="88">
        <v>1</v>
      </c>
      <c r="D1383" s="89" t="s">
        <v>344</v>
      </c>
      <c r="E1383" s="109">
        <v>84953</v>
      </c>
      <c r="F1383" s="110">
        <v>84103.47</v>
      </c>
      <c r="G1383" s="110" t="e">
        <f>IF(F1383="","",VLOOKUP(B1383,PRESUPUESTO!$A$1:$O$626,12,FALSE))</f>
        <v>#N/A</v>
      </c>
    </row>
    <row r="1384" spans="1:7" x14ac:dyDescent="0.3">
      <c r="A1384" s="108">
        <v>1227</v>
      </c>
      <c r="B1384" s="101" t="s">
        <v>920</v>
      </c>
      <c r="C1384" s="90">
        <v>1</v>
      </c>
      <c r="D1384" s="91" t="s">
        <v>344</v>
      </c>
      <c r="E1384" s="109">
        <v>60130</v>
      </c>
      <c r="F1384" s="110">
        <v>59528.7</v>
      </c>
      <c r="G1384" s="110" t="e">
        <f>IF(F1384="","",VLOOKUP(B1384,PRESUPUESTO!$A$1:$O$626,12,FALSE))</f>
        <v>#N/A</v>
      </c>
    </row>
    <row r="1385" spans="1:7" x14ac:dyDescent="0.3">
      <c r="A1385" s="108">
        <v>1228</v>
      </c>
      <c r="B1385" s="101" t="s">
        <v>921</v>
      </c>
      <c r="C1385" s="88">
        <v>1</v>
      </c>
      <c r="D1385" s="89" t="s">
        <v>344</v>
      </c>
      <c r="E1385" s="109">
        <v>111132</v>
      </c>
      <c r="F1385" s="110">
        <v>110020.68</v>
      </c>
      <c r="G1385" s="110" t="e">
        <f>IF(F1385="","",VLOOKUP(B1385,PRESUPUESTO!$A$1:$O$626,12,FALSE))</f>
        <v>#N/A</v>
      </c>
    </row>
    <row r="1386" spans="1:7" x14ac:dyDescent="0.3">
      <c r="A1386" s="108">
        <v>1229</v>
      </c>
      <c r="B1386" s="101" t="s">
        <v>922</v>
      </c>
      <c r="C1386" s="88">
        <v>1</v>
      </c>
      <c r="D1386" s="89" t="s">
        <v>344</v>
      </c>
      <c r="E1386" s="109">
        <v>139260</v>
      </c>
      <c r="F1386" s="110">
        <v>137867.4</v>
      </c>
      <c r="G1386" s="110" t="e">
        <f>IF(F1386="","",VLOOKUP(B1386,PRESUPUESTO!$A$1:$O$626,12,FALSE))</f>
        <v>#N/A</v>
      </c>
    </row>
    <row r="1387" spans="1:7" x14ac:dyDescent="0.3">
      <c r="A1387" s="108">
        <v>1230</v>
      </c>
      <c r="B1387" s="101" t="s">
        <v>923</v>
      </c>
      <c r="C1387" s="88">
        <v>1</v>
      </c>
      <c r="D1387" s="89" t="s">
        <v>344</v>
      </c>
      <c r="E1387" s="109">
        <v>95275</v>
      </c>
      <c r="F1387" s="110">
        <v>94322.25</v>
      </c>
      <c r="G1387" s="110" t="e">
        <f>IF(F1387="","",VLOOKUP(B1387,PRESUPUESTO!$A$1:$O$626,12,FALSE))</f>
        <v>#N/A</v>
      </c>
    </row>
    <row r="1388" spans="1:7" x14ac:dyDescent="0.3">
      <c r="A1388" s="108">
        <v>1231</v>
      </c>
      <c r="B1388" s="101" t="s">
        <v>924</v>
      </c>
      <c r="C1388" s="90">
        <v>1</v>
      </c>
      <c r="D1388" s="91" t="s">
        <v>344</v>
      </c>
      <c r="E1388" s="109">
        <v>57521</v>
      </c>
      <c r="F1388" s="110">
        <v>56945.79</v>
      </c>
      <c r="G1388" s="110" t="e">
        <f>IF(F1388="","",VLOOKUP(B1388,PRESUPUESTO!$A$1:$O$626,12,FALSE))</f>
        <v>#N/A</v>
      </c>
    </row>
    <row r="1389" spans="1:7" x14ac:dyDescent="0.3">
      <c r="A1389" s="108">
        <v>1232</v>
      </c>
      <c r="B1389" s="101" t="s">
        <v>925</v>
      </c>
      <c r="C1389" s="88">
        <v>1</v>
      </c>
      <c r="D1389" s="89" t="s">
        <v>344</v>
      </c>
      <c r="E1389" s="109">
        <v>174758</v>
      </c>
      <c r="F1389" s="110">
        <v>173010.42</v>
      </c>
      <c r="G1389" s="110" t="e">
        <f>IF(F1389="","",VLOOKUP(B1389,PRESUPUESTO!$A$1:$O$626,12,FALSE))</f>
        <v>#N/A</v>
      </c>
    </row>
    <row r="1390" spans="1:7" x14ac:dyDescent="0.3">
      <c r="A1390" s="108">
        <v>1233</v>
      </c>
      <c r="B1390" s="101" t="s">
        <v>926</v>
      </c>
      <c r="C1390" s="88">
        <v>1</v>
      </c>
      <c r="D1390" s="89" t="s">
        <v>344</v>
      </c>
      <c r="E1390" s="109">
        <v>139607</v>
      </c>
      <c r="F1390" s="110">
        <v>138210.93</v>
      </c>
      <c r="G1390" s="110" t="e">
        <f>IF(F1390="","",VLOOKUP(B1390,PRESUPUESTO!$A$1:$O$626,12,FALSE))</f>
        <v>#N/A</v>
      </c>
    </row>
    <row r="1391" spans="1:7" x14ac:dyDescent="0.3">
      <c r="A1391" s="108">
        <v>1234</v>
      </c>
      <c r="B1391" s="101" t="s">
        <v>927</v>
      </c>
      <c r="C1391" s="88">
        <v>1</v>
      </c>
      <c r="D1391" s="89" t="s">
        <v>344</v>
      </c>
      <c r="E1391" s="109">
        <v>528065</v>
      </c>
      <c r="F1391" s="110">
        <v>522784.35</v>
      </c>
      <c r="G1391" s="110" t="e">
        <f>IF(F1391="","",VLOOKUP(B1391,PRESUPUESTO!$A$1:$O$626,12,FALSE))</f>
        <v>#N/A</v>
      </c>
    </row>
    <row r="1392" spans="1:7" x14ac:dyDescent="0.3">
      <c r="A1392" s="108">
        <v>1235</v>
      </c>
      <c r="B1392" s="101" t="s">
        <v>928</v>
      </c>
      <c r="C1392" s="88">
        <v>1</v>
      </c>
      <c r="D1392" s="89" t="s">
        <v>344</v>
      </c>
      <c r="E1392" s="109">
        <v>115945</v>
      </c>
      <c r="F1392" s="110">
        <v>114785.55</v>
      </c>
      <c r="G1392" s="110" t="e">
        <f>IF(F1392="","",VLOOKUP(B1392,PRESUPUESTO!$A$1:$O$626,12,FALSE))</f>
        <v>#N/A</v>
      </c>
    </row>
    <row r="1393" spans="1:7" x14ac:dyDescent="0.3">
      <c r="A1393" s="108">
        <v>1236</v>
      </c>
      <c r="B1393" s="101" t="s">
        <v>929</v>
      </c>
      <c r="C1393" s="88">
        <v>1</v>
      </c>
      <c r="D1393" s="89" t="s">
        <v>344</v>
      </c>
      <c r="E1393" s="109">
        <v>90667</v>
      </c>
      <c r="F1393" s="110">
        <v>89760.33</v>
      </c>
      <c r="G1393" s="110" t="e">
        <f>IF(F1393="","",VLOOKUP(B1393,PRESUPUESTO!$A$1:$O$626,12,FALSE))</f>
        <v>#N/A</v>
      </c>
    </row>
    <row r="1394" spans="1:7" x14ac:dyDescent="0.3">
      <c r="A1394" s="108">
        <v>1237</v>
      </c>
      <c r="B1394" s="101" t="s">
        <v>930</v>
      </c>
      <c r="C1394" s="88">
        <v>1</v>
      </c>
      <c r="D1394" s="89" t="s">
        <v>344</v>
      </c>
      <c r="E1394" s="109">
        <v>358385</v>
      </c>
      <c r="F1394" s="110">
        <v>354801.15</v>
      </c>
      <c r="G1394" s="110" t="e">
        <f>IF(F1394="","",VLOOKUP(B1394,PRESUPUESTO!$A$1:$O$626,12,FALSE))</f>
        <v>#N/A</v>
      </c>
    </row>
    <row r="1395" spans="1:7" x14ac:dyDescent="0.3">
      <c r="A1395" s="108">
        <v>1238</v>
      </c>
      <c r="B1395" s="101" t="s">
        <v>931</v>
      </c>
      <c r="C1395" s="88">
        <v>1</v>
      </c>
      <c r="D1395" s="89" t="s">
        <v>344</v>
      </c>
      <c r="E1395" s="109">
        <v>212968</v>
      </c>
      <c r="F1395" s="110">
        <v>210838.32</v>
      </c>
      <c r="G1395" s="110" t="e">
        <f>IF(F1395="","",VLOOKUP(B1395,PRESUPUESTO!$A$1:$O$626,12,FALSE))</f>
        <v>#N/A</v>
      </c>
    </row>
    <row r="1396" spans="1:7" x14ac:dyDescent="0.3">
      <c r="A1396" s="108">
        <v>1239</v>
      </c>
      <c r="B1396" s="104" t="s">
        <v>932</v>
      </c>
      <c r="C1396" s="88">
        <v>1</v>
      </c>
      <c r="D1396" s="89" t="s">
        <v>344</v>
      </c>
      <c r="E1396" s="109">
        <v>120297</v>
      </c>
      <c r="F1396" s="110">
        <v>119094.03</v>
      </c>
      <c r="G1396" s="110" t="e">
        <f>IF(F1396="","",VLOOKUP(B1396,PRESUPUESTO!$A$1:$O$626,12,FALSE))</f>
        <v>#N/A</v>
      </c>
    </row>
    <row r="1397" spans="1:7" x14ac:dyDescent="0.3">
      <c r="A1397" s="108">
        <v>1240</v>
      </c>
      <c r="B1397" s="101" t="s">
        <v>933</v>
      </c>
      <c r="C1397" s="88">
        <v>1</v>
      </c>
      <c r="D1397" s="89" t="s">
        <v>344</v>
      </c>
      <c r="E1397" s="109">
        <v>850648</v>
      </c>
      <c r="F1397" s="110">
        <v>842141.52</v>
      </c>
      <c r="G1397" s="110" t="e">
        <f>IF(F1397="","",VLOOKUP(B1397,PRESUPUESTO!$A$1:$O$626,12,FALSE))</f>
        <v>#N/A</v>
      </c>
    </row>
    <row r="1398" spans="1:7" x14ac:dyDescent="0.3">
      <c r="A1398" s="108">
        <v>1241</v>
      </c>
      <c r="B1398" s="105" t="s">
        <v>934</v>
      </c>
      <c r="C1398" s="88">
        <v>1</v>
      </c>
      <c r="D1398" s="89" t="s">
        <v>344</v>
      </c>
      <c r="E1398" s="109">
        <v>222527</v>
      </c>
      <c r="F1398" s="110">
        <v>220301.73</v>
      </c>
      <c r="G1398" s="110" t="e">
        <f>IF(F1398="","",VLOOKUP(B1398,PRESUPUESTO!$A$1:$O$626,12,FALSE))</f>
        <v>#N/A</v>
      </c>
    </row>
    <row r="1399" spans="1:7" x14ac:dyDescent="0.3">
      <c r="A1399" s="108">
        <v>1242</v>
      </c>
      <c r="B1399" s="104" t="s">
        <v>796</v>
      </c>
      <c r="C1399" s="88">
        <v>1</v>
      </c>
      <c r="D1399" s="89" t="s">
        <v>344</v>
      </c>
      <c r="E1399" s="109">
        <v>168223</v>
      </c>
      <c r="F1399" s="110">
        <v>166540.76999999999</v>
      </c>
      <c r="G1399" s="110" t="e">
        <f>IF(F1399="","",VLOOKUP(B1399,PRESUPUESTO!$A$1:$O$626,12,FALSE))</f>
        <v>#N/A</v>
      </c>
    </row>
    <row r="1400" spans="1:7" x14ac:dyDescent="0.3">
      <c r="A1400" s="108">
        <v>1243</v>
      </c>
      <c r="B1400" s="105" t="s">
        <v>935</v>
      </c>
      <c r="C1400" s="88">
        <v>1</v>
      </c>
      <c r="D1400" s="89" t="s">
        <v>344</v>
      </c>
      <c r="E1400" s="109">
        <v>182154</v>
      </c>
      <c r="F1400" s="110">
        <v>180332.46</v>
      </c>
      <c r="G1400" s="110" t="e">
        <f>IF(F1400="","",VLOOKUP(B1400,PRESUPUESTO!$A$1:$O$626,12,FALSE))</f>
        <v>#N/A</v>
      </c>
    </row>
    <row r="1401" spans="1:7" x14ac:dyDescent="0.3">
      <c r="A1401" s="108">
        <v>1244</v>
      </c>
      <c r="B1401" s="101" t="s">
        <v>936</v>
      </c>
      <c r="C1401" s="88">
        <v>1</v>
      </c>
      <c r="D1401" s="89" t="s">
        <v>344</v>
      </c>
      <c r="E1401" s="109">
        <v>241361</v>
      </c>
      <c r="F1401" s="110">
        <v>238947.39</v>
      </c>
      <c r="G1401" s="110" t="e">
        <f>IF(F1401="","",VLOOKUP(B1401,PRESUPUESTO!$A$1:$O$626,12,FALSE))</f>
        <v>#N/A</v>
      </c>
    </row>
    <row r="1402" spans="1:7" x14ac:dyDescent="0.3">
      <c r="A1402" s="108">
        <v>1245</v>
      </c>
      <c r="B1402" s="101" t="s">
        <v>897</v>
      </c>
      <c r="C1402" s="88">
        <v>1</v>
      </c>
      <c r="D1402" s="89" t="s">
        <v>344</v>
      </c>
      <c r="E1402" s="109">
        <v>177411</v>
      </c>
      <c r="F1402" s="110">
        <v>175636.89</v>
      </c>
      <c r="G1402" s="110" t="e">
        <f>IF(F1402="","",VLOOKUP(B1402,PRESUPUESTO!$A$1:$O$626,12,FALSE))</f>
        <v>#N/A</v>
      </c>
    </row>
    <row r="1403" spans="1:7" ht="26.4" x14ac:dyDescent="0.3">
      <c r="A1403" s="108"/>
      <c r="B1403" s="100" t="s">
        <v>938</v>
      </c>
      <c r="C1403" s="87"/>
      <c r="D1403" s="87"/>
      <c r="E1403" s="113"/>
      <c r="F1403" s="110"/>
      <c r="G1403" s="110" t="str">
        <f>IF(F1403="","",VLOOKUP(B1403,PRESUPUESTO!$A$1:$O$626,12,FALSE))</f>
        <v/>
      </c>
    </row>
    <row r="1404" spans="1:7" x14ac:dyDescent="0.3">
      <c r="A1404" s="108">
        <v>1246</v>
      </c>
      <c r="B1404" s="101" t="s">
        <v>874</v>
      </c>
      <c r="C1404" s="88">
        <v>1</v>
      </c>
      <c r="D1404" s="89" t="s">
        <v>344</v>
      </c>
      <c r="E1404" s="109">
        <v>390887</v>
      </c>
      <c r="F1404" s="110">
        <v>386978.13</v>
      </c>
      <c r="G1404" s="110" t="e">
        <f>IF(F1404="","",VLOOKUP(B1404,PRESUPUESTO!$A$1:$O$626,12,FALSE))</f>
        <v>#N/A</v>
      </c>
    </row>
    <row r="1405" spans="1:7" x14ac:dyDescent="0.3">
      <c r="A1405" s="108">
        <v>1247</v>
      </c>
      <c r="B1405" s="101" t="s">
        <v>875</v>
      </c>
      <c r="C1405" s="88">
        <v>1</v>
      </c>
      <c r="D1405" s="89" t="s">
        <v>344</v>
      </c>
      <c r="E1405" s="109">
        <v>209892</v>
      </c>
      <c r="F1405" s="110">
        <v>207793.08</v>
      </c>
      <c r="G1405" s="110" t="e">
        <f>IF(F1405="","",VLOOKUP(B1405,PRESUPUESTO!$A$1:$O$626,12,FALSE))</f>
        <v>#N/A</v>
      </c>
    </row>
    <row r="1406" spans="1:7" x14ac:dyDescent="0.3">
      <c r="A1406" s="108">
        <v>1248</v>
      </c>
      <c r="B1406" s="101" t="s">
        <v>220</v>
      </c>
      <c r="C1406" s="88">
        <v>1</v>
      </c>
      <c r="D1406" s="89" t="s">
        <v>344</v>
      </c>
      <c r="E1406" s="109">
        <v>283348</v>
      </c>
      <c r="F1406" s="110">
        <v>280514.52</v>
      </c>
      <c r="G1406" s="110">
        <f>IF(F1406="","",VLOOKUP(B1406,PRESUPUESTO!$A$1:$O$626,12,FALSE))</f>
        <v>4805500</v>
      </c>
    </row>
    <row r="1407" spans="1:7" x14ac:dyDescent="0.3">
      <c r="A1407" s="108">
        <v>1249</v>
      </c>
      <c r="B1407" s="101" t="s">
        <v>734</v>
      </c>
      <c r="C1407" s="88">
        <v>1</v>
      </c>
      <c r="D1407" s="89" t="s">
        <v>344</v>
      </c>
      <c r="E1407" s="109">
        <v>69961</v>
      </c>
      <c r="F1407" s="110">
        <v>69261.39</v>
      </c>
      <c r="G1407" s="110" t="e">
        <f>IF(F1407="","",VLOOKUP(B1407,PRESUPUESTO!$A$1:$O$626,12,FALSE))</f>
        <v>#N/A</v>
      </c>
    </row>
    <row r="1408" spans="1:7" x14ac:dyDescent="0.3">
      <c r="A1408" s="108">
        <v>1250</v>
      </c>
      <c r="B1408" s="101" t="s">
        <v>876</v>
      </c>
      <c r="C1408" s="88">
        <v>1</v>
      </c>
      <c r="D1408" s="89" t="s">
        <v>344</v>
      </c>
      <c r="E1408" s="109">
        <v>205500</v>
      </c>
      <c r="F1408" s="110">
        <v>203445</v>
      </c>
      <c r="G1408" s="110" t="e">
        <f>IF(F1408="","",VLOOKUP(B1408,PRESUPUESTO!$A$1:$O$626,12,FALSE))</f>
        <v>#N/A</v>
      </c>
    </row>
    <row r="1409" spans="1:7" x14ac:dyDescent="0.3">
      <c r="A1409" s="108">
        <v>1251</v>
      </c>
      <c r="B1409" s="101" t="s">
        <v>877</v>
      </c>
      <c r="C1409" s="88">
        <v>1</v>
      </c>
      <c r="D1409" s="89" t="s">
        <v>344</v>
      </c>
      <c r="E1409" s="109">
        <v>309065</v>
      </c>
      <c r="F1409" s="110">
        <v>305974.34999999998</v>
      </c>
      <c r="G1409" s="110" t="e">
        <f>IF(F1409="","",VLOOKUP(B1409,PRESUPUESTO!$A$1:$O$626,12,FALSE))</f>
        <v>#N/A</v>
      </c>
    </row>
    <row r="1410" spans="1:7" x14ac:dyDescent="0.3">
      <c r="A1410" s="108">
        <v>1252</v>
      </c>
      <c r="B1410" s="101" t="s">
        <v>878</v>
      </c>
      <c r="C1410" s="88">
        <v>1</v>
      </c>
      <c r="D1410" s="89" t="s">
        <v>344</v>
      </c>
      <c r="E1410" s="109">
        <v>204954</v>
      </c>
      <c r="F1410" s="110">
        <v>202904.46</v>
      </c>
      <c r="G1410" s="110" t="e">
        <f>IF(F1410="","",VLOOKUP(B1410,PRESUPUESTO!$A$1:$O$626,12,FALSE))</f>
        <v>#N/A</v>
      </c>
    </row>
    <row r="1411" spans="1:7" x14ac:dyDescent="0.3">
      <c r="A1411" s="108">
        <v>1253</v>
      </c>
      <c r="B1411" s="101" t="s">
        <v>879</v>
      </c>
      <c r="C1411" s="88">
        <v>1</v>
      </c>
      <c r="D1411" s="89" t="s">
        <v>344</v>
      </c>
      <c r="E1411" s="109">
        <v>191301</v>
      </c>
      <c r="F1411" s="110">
        <v>189387.99</v>
      </c>
      <c r="G1411" s="110" t="e">
        <f>IF(F1411="","",VLOOKUP(B1411,PRESUPUESTO!$A$1:$O$626,12,FALSE))</f>
        <v>#N/A</v>
      </c>
    </row>
    <row r="1412" spans="1:7" x14ac:dyDescent="0.3">
      <c r="A1412" s="108">
        <v>1254</v>
      </c>
      <c r="B1412" s="101" t="s">
        <v>624</v>
      </c>
      <c r="C1412" s="88">
        <v>1</v>
      </c>
      <c r="D1412" s="89" t="s">
        <v>344</v>
      </c>
      <c r="E1412" s="109">
        <v>376497</v>
      </c>
      <c r="F1412" s="110">
        <v>372732.03</v>
      </c>
      <c r="G1412" s="110" t="e">
        <f>IF(F1412="","",VLOOKUP(B1412,PRESUPUESTO!$A$1:$O$626,12,FALSE))</f>
        <v>#N/A</v>
      </c>
    </row>
    <row r="1413" spans="1:7" x14ac:dyDescent="0.3">
      <c r="A1413" s="108">
        <v>1255</v>
      </c>
      <c r="B1413" s="101" t="s">
        <v>880</v>
      </c>
      <c r="C1413" s="88">
        <v>1</v>
      </c>
      <c r="D1413" s="89" t="s">
        <v>344</v>
      </c>
      <c r="E1413" s="109">
        <v>234274</v>
      </c>
      <c r="F1413" s="110">
        <v>231931.26</v>
      </c>
      <c r="G1413" s="110" t="e">
        <f>IF(F1413="","",VLOOKUP(B1413,PRESUPUESTO!$A$1:$O$626,12,FALSE))</f>
        <v>#N/A</v>
      </c>
    </row>
    <row r="1414" spans="1:7" x14ac:dyDescent="0.3">
      <c r="A1414" s="108">
        <v>1256</v>
      </c>
      <c r="B1414" s="101" t="s">
        <v>881</v>
      </c>
      <c r="C1414" s="88">
        <v>1</v>
      </c>
      <c r="D1414" s="89" t="s">
        <v>344</v>
      </c>
      <c r="E1414" s="109">
        <v>202638</v>
      </c>
      <c r="F1414" s="110">
        <v>200611.62</v>
      </c>
      <c r="G1414" s="110" t="e">
        <f>IF(F1414="","",VLOOKUP(B1414,PRESUPUESTO!$A$1:$O$626,12,FALSE))</f>
        <v>#N/A</v>
      </c>
    </row>
    <row r="1415" spans="1:7" x14ac:dyDescent="0.3">
      <c r="A1415" s="108">
        <v>1257</v>
      </c>
      <c r="B1415" s="101" t="s">
        <v>621</v>
      </c>
      <c r="C1415" s="88">
        <v>1</v>
      </c>
      <c r="D1415" s="89" t="s">
        <v>344</v>
      </c>
      <c r="E1415" s="109">
        <v>243604</v>
      </c>
      <c r="F1415" s="110">
        <v>241167.96</v>
      </c>
      <c r="G1415" s="110" t="e">
        <f>IF(F1415="","",VLOOKUP(B1415,PRESUPUESTO!$A$1:$O$626,12,FALSE))</f>
        <v>#N/A</v>
      </c>
    </row>
    <row r="1416" spans="1:7" x14ac:dyDescent="0.3">
      <c r="A1416" s="108">
        <v>1258</v>
      </c>
      <c r="B1416" s="101" t="s">
        <v>206</v>
      </c>
      <c r="C1416" s="88">
        <v>1</v>
      </c>
      <c r="D1416" s="89" t="s">
        <v>344</v>
      </c>
      <c r="E1416" s="109">
        <v>38956</v>
      </c>
      <c r="F1416" s="110">
        <v>38566.44</v>
      </c>
      <c r="G1416" s="110">
        <f>IF(F1416="","",VLOOKUP(B1416,PRESUPUESTO!$A$1:$O$626,12,FALSE))</f>
        <v>287000</v>
      </c>
    </row>
    <row r="1417" spans="1:7" x14ac:dyDescent="0.3">
      <c r="A1417" s="108">
        <v>1259</v>
      </c>
      <c r="B1417" s="101" t="s">
        <v>882</v>
      </c>
      <c r="C1417" s="88">
        <v>1</v>
      </c>
      <c r="D1417" s="89" t="s">
        <v>344</v>
      </c>
      <c r="E1417" s="109">
        <v>171533</v>
      </c>
      <c r="F1417" s="110">
        <v>169817.67</v>
      </c>
      <c r="G1417" s="110" t="e">
        <f>IF(F1417="","",VLOOKUP(B1417,PRESUPUESTO!$A$1:$O$626,12,FALSE))</f>
        <v>#N/A</v>
      </c>
    </row>
    <row r="1418" spans="1:7" x14ac:dyDescent="0.3">
      <c r="A1418" s="108">
        <v>1260</v>
      </c>
      <c r="B1418" s="101" t="s">
        <v>883</v>
      </c>
      <c r="C1418" s="88">
        <v>1</v>
      </c>
      <c r="D1418" s="89" t="s">
        <v>344</v>
      </c>
      <c r="E1418" s="109">
        <v>211521</v>
      </c>
      <c r="F1418" s="110">
        <v>209405.79</v>
      </c>
      <c r="G1418" s="110" t="e">
        <f>IF(F1418="","",VLOOKUP(B1418,PRESUPUESTO!$A$1:$O$626,12,FALSE))</f>
        <v>#N/A</v>
      </c>
    </row>
    <row r="1419" spans="1:7" x14ac:dyDescent="0.3">
      <c r="A1419" s="108">
        <v>1261</v>
      </c>
      <c r="B1419" s="101" t="s">
        <v>884</v>
      </c>
      <c r="C1419" s="88">
        <v>1</v>
      </c>
      <c r="D1419" s="89" t="s">
        <v>344</v>
      </c>
      <c r="E1419" s="109">
        <v>166844</v>
      </c>
      <c r="F1419" s="110">
        <v>165175.56</v>
      </c>
      <c r="G1419" s="110" t="e">
        <f>IF(F1419="","",VLOOKUP(B1419,PRESUPUESTO!$A$1:$O$626,12,FALSE))</f>
        <v>#N/A</v>
      </c>
    </row>
    <row r="1420" spans="1:7" x14ac:dyDescent="0.3">
      <c r="A1420" s="108">
        <v>1262</v>
      </c>
      <c r="B1420" s="101" t="s">
        <v>885</v>
      </c>
      <c r="C1420" s="88">
        <v>1</v>
      </c>
      <c r="D1420" s="89" t="s">
        <v>344</v>
      </c>
      <c r="E1420" s="109">
        <v>135388</v>
      </c>
      <c r="F1420" s="110">
        <v>134034.12</v>
      </c>
      <c r="G1420" s="110" t="e">
        <f>IF(F1420="","",VLOOKUP(B1420,PRESUPUESTO!$A$1:$O$626,12,FALSE))</f>
        <v>#N/A</v>
      </c>
    </row>
    <row r="1421" spans="1:7" x14ac:dyDescent="0.3">
      <c r="A1421" s="108">
        <v>1263</v>
      </c>
      <c r="B1421" s="101" t="s">
        <v>886</v>
      </c>
      <c r="C1421" s="88">
        <v>1</v>
      </c>
      <c r="D1421" s="89" t="s">
        <v>344</v>
      </c>
      <c r="E1421" s="109">
        <v>532787</v>
      </c>
      <c r="F1421" s="110">
        <v>527459.13</v>
      </c>
      <c r="G1421" s="110" t="e">
        <f>IF(F1421="","",VLOOKUP(B1421,PRESUPUESTO!$A$1:$O$626,12,FALSE))</f>
        <v>#N/A</v>
      </c>
    </row>
    <row r="1422" spans="1:7" x14ac:dyDescent="0.3">
      <c r="A1422" s="108">
        <v>1264</v>
      </c>
      <c r="B1422" s="101" t="s">
        <v>887</v>
      </c>
      <c r="C1422" s="88">
        <v>1</v>
      </c>
      <c r="D1422" s="89" t="s">
        <v>344</v>
      </c>
      <c r="E1422" s="109">
        <v>114771</v>
      </c>
      <c r="F1422" s="110">
        <v>113623.29</v>
      </c>
      <c r="G1422" s="110" t="e">
        <f>IF(F1422="","",VLOOKUP(B1422,PRESUPUESTO!$A$1:$O$626,12,FALSE))</f>
        <v>#N/A</v>
      </c>
    </row>
    <row r="1423" spans="1:7" x14ac:dyDescent="0.3">
      <c r="A1423" s="108">
        <v>1265</v>
      </c>
      <c r="B1423" s="101" t="s">
        <v>888</v>
      </c>
      <c r="C1423" s="88">
        <v>1</v>
      </c>
      <c r="D1423" s="89" t="s">
        <v>344</v>
      </c>
      <c r="E1423" s="109">
        <v>64792</v>
      </c>
      <c r="F1423" s="110">
        <v>64144.08</v>
      </c>
      <c r="G1423" s="110" t="e">
        <f>IF(F1423="","",VLOOKUP(B1423,PRESUPUESTO!$A$1:$O$626,12,FALSE))</f>
        <v>#N/A</v>
      </c>
    </row>
    <row r="1424" spans="1:7" x14ac:dyDescent="0.3">
      <c r="A1424" s="108">
        <v>1266</v>
      </c>
      <c r="B1424" s="101" t="s">
        <v>889</v>
      </c>
      <c r="C1424" s="88">
        <v>1</v>
      </c>
      <c r="D1424" s="89" t="s">
        <v>344</v>
      </c>
      <c r="E1424" s="109">
        <v>71968</v>
      </c>
      <c r="F1424" s="110">
        <v>71248.320000000007</v>
      </c>
      <c r="G1424" s="110" t="e">
        <f>IF(F1424="","",VLOOKUP(B1424,PRESUPUESTO!$A$1:$O$626,12,FALSE))</f>
        <v>#N/A</v>
      </c>
    </row>
    <row r="1425" spans="1:7" x14ac:dyDescent="0.3">
      <c r="A1425" s="108">
        <v>1267</v>
      </c>
      <c r="B1425" s="101" t="s">
        <v>890</v>
      </c>
      <c r="C1425" s="88">
        <v>1</v>
      </c>
      <c r="D1425" s="89" t="s">
        <v>344</v>
      </c>
      <c r="E1425" s="109">
        <v>405285</v>
      </c>
      <c r="F1425" s="110">
        <v>401232.15</v>
      </c>
      <c r="G1425" s="110" t="e">
        <f>IF(F1425="","",VLOOKUP(B1425,PRESUPUESTO!$A$1:$O$626,12,FALSE))</f>
        <v>#N/A</v>
      </c>
    </row>
    <row r="1426" spans="1:7" x14ac:dyDescent="0.3">
      <c r="A1426" s="108">
        <v>1268</v>
      </c>
      <c r="B1426" s="101" t="s">
        <v>891</v>
      </c>
      <c r="C1426" s="88">
        <v>1</v>
      </c>
      <c r="D1426" s="89" t="s">
        <v>344</v>
      </c>
      <c r="E1426" s="109">
        <v>198631</v>
      </c>
      <c r="F1426" s="110">
        <v>196644.69</v>
      </c>
      <c r="G1426" s="110" t="e">
        <f>IF(F1426="","",VLOOKUP(B1426,PRESUPUESTO!$A$1:$O$626,12,FALSE))</f>
        <v>#N/A</v>
      </c>
    </row>
    <row r="1427" spans="1:7" x14ac:dyDescent="0.3">
      <c r="A1427" s="108">
        <v>1269</v>
      </c>
      <c r="B1427" s="101" t="s">
        <v>892</v>
      </c>
      <c r="C1427" s="88">
        <v>1</v>
      </c>
      <c r="D1427" s="89" t="s">
        <v>344</v>
      </c>
      <c r="E1427" s="109">
        <v>175071</v>
      </c>
      <c r="F1427" s="110">
        <v>173320.29</v>
      </c>
      <c r="G1427" s="110" t="e">
        <f>IF(F1427="","",VLOOKUP(B1427,PRESUPUESTO!$A$1:$O$626,12,FALSE))</f>
        <v>#N/A</v>
      </c>
    </row>
    <row r="1428" spans="1:7" x14ac:dyDescent="0.3">
      <c r="A1428" s="108">
        <v>1270</v>
      </c>
      <c r="B1428" s="101" t="s">
        <v>893</v>
      </c>
      <c r="C1428" s="88">
        <v>1</v>
      </c>
      <c r="D1428" s="89" t="s">
        <v>344</v>
      </c>
      <c r="E1428" s="109">
        <v>349897</v>
      </c>
      <c r="F1428" s="110">
        <v>346398.03</v>
      </c>
      <c r="G1428" s="110" t="e">
        <f>IF(F1428="","",VLOOKUP(B1428,PRESUPUESTO!$A$1:$O$626,12,FALSE))</f>
        <v>#N/A</v>
      </c>
    </row>
    <row r="1429" spans="1:7" x14ac:dyDescent="0.3">
      <c r="A1429" s="108">
        <v>1271</v>
      </c>
      <c r="B1429" s="101" t="s">
        <v>894</v>
      </c>
      <c r="C1429" s="88">
        <v>1</v>
      </c>
      <c r="D1429" s="89" t="s">
        <v>344</v>
      </c>
      <c r="E1429" s="109">
        <v>570501</v>
      </c>
      <c r="F1429" s="110">
        <v>564795.99</v>
      </c>
      <c r="G1429" s="110" t="e">
        <f>IF(F1429="","",VLOOKUP(B1429,PRESUPUESTO!$A$1:$O$626,12,FALSE))</f>
        <v>#N/A</v>
      </c>
    </row>
    <row r="1430" spans="1:7" x14ac:dyDescent="0.3">
      <c r="A1430" s="108">
        <v>1272</v>
      </c>
      <c r="B1430" s="101" t="s">
        <v>895</v>
      </c>
      <c r="C1430" s="88">
        <v>1</v>
      </c>
      <c r="D1430" s="89" t="s">
        <v>344</v>
      </c>
      <c r="E1430" s="109">
        <v>244380</v>
      </c>
      <c r="F1430" s="110">
        <v>241936.2</v>
      </c>
      <c r="G1430" s="110" t="e">
        <f>IF(F1430="","",VLOOKUP(B1430,PRESUPUESTO!$A$1:$O$626,12,FALSE))</f>
        <v>#N/A</v>
      </c>
    </row>
    <row r="1431" spans="1:7" x14ac:dyDescent="0.3">
      <c r="A1431" s="108">
        <v>1273</v>
      </c>
      <c r="B1431" s="101" t="s">
        <v>896</v>
      </c>
      <c r="C1431" s="88">
        <v>1</v>
      </c>
      <c r="D1431" s="89" t="s">
        <v>344</v>
      </c>
      <c r="E1431" s="109">
        <v>125838</v>
      </c>
      <c r="F1431" s="110">
        <v>124579.62</v>
      </c>
      <c r="G1431" s="110" t="e">
        <f>IF(F1431="","",VLOOKUP(B1431,PRESUPUESTO!$A$1:$O$626,12,FALSE))</f>
        <v>#N/A</v>
      </c>
    </row>
    <row r="1432" spans="1:7" x14ac:dyDescent="0.3">
      <c r="A1432" s="108">
        <v>1274</v>
      </c>
      <c r="B1432" s="101" t="s">
        <v>897</v>
      </c>
      <c r="C1432" s="88">
        <v>1</v>
      </c>
      <c r="D1432" s="89" t="s">
        <v>344</v>
      </c>
      <c r="E1432" s="109">
        <v>243241</v>
      </c>
      <c r="F1432" s="110">
        <v>240808.59</v>
      </c>
      <c r="G1432" s="110" t="e">
        <f>IF(F1432="","",VLOOKUP(B1432,PRESUPUESTO!$A$1:$O$626,12,FALSE))</f>
        <v>#N/A</v>
      </c>
    </row>
    <row r="1433" spans="1:7" x14ac:dyDescent="0.3">
      <c r="A1433" s="108">
        <v>1275</v>
      </c>
      <c r="B1433" s="101" t="s">
        <v>898</v>
      </c>
      <c r="C1433" s="88">
        <v>1</v>
      </c>
      <c r="D1433" s="89" t="s">
        <v>344</v>
      </c>
      <c r="E1433" s="109">
        <v>57560</v>
      </c>
      <c r="F1433" s="110">
        <v>56984.4</v>
      </c>
      <c r="G1433" s="110" t="e">
        <f>IF(F1433="","",VLOOKUP(B1433,PRESUPUESTO!$A$1:$O$626,12,FALSE))</f>
        <v>#N/A</v>
      </c>
    </row>
    <row r="1434" spans="1:7" x14ac:dyDescent="0.3">
      <c r="A1434" s="108">
        <v>1276</v>
      </c>
      <c r="B1434" s="101" t="s">
        <v>899</v>
      </c>
      <c r="C1434" s="90">
        <v>1</v>
      </c>
      <c r="D1434" s="91" t="s">
        <v>344</v>
      </c>
      <c r="E1434" s="109">
        <v>50730</v>
      </c>
      <c r="F1434" s="110">
        <v>50222.7</v>
      </c>
      <c r="G1434" s="110" t="e">
        <f>IF(F1434="","",VLOOKUP(B1434,PRESUPUESTO!$A$1:$O$626,12,FALSE))</f>
        <v>#N/A</v>
      </c>
    </row>
    <row r="1435" spans="1:7" x14ac:dyDescent="0.3">
      <c r="A1435" s="108">
        <v>1277</v>
      </c>
      <c r="B1435" s="101" t="s">
        <v>900</v>
      </c>
      <c r="C1435" s="88">
        <v>1</v>
      </c>
      <c r="D1435" s="89" t="s">
        <v>344</v>
      </c>
      <c r="E1435" s="109">
        <v>501699</v>
      </c>
      <c r="F1435" s="110">
        <v>496682.01</v>
      </c>
      <c r="G1435" s="110" t="e">
        <f>IF(F1435="","",VLOOKUP(B1435,PRESUPUESTO!$A$1:$O$626,12,FALSE))</f>
        <v>#N/A</v>
      </c>
    </row>
    <row r="1436" spans="1:7" x14ac:dyDescent="0.3">
      <c r="A1436" s="108">
        <v>1278</v>
      </c>
      <c r="B1436" s="101" t="s">
        <v>901</v>
      </c>
      <c r="C1436" s="88">
        <v>1</v>
      </c>
      <c r="D1436" s="89" t="s">
        <v>344</v>
      </c>
      <c r="E1436" s="109">
        <v>227553</v>
      </c>
      <c r="F1436" s="110">
        <v>225277.47</v>
      </c>
      <c r="G1436" s="110" t="e">
        <f>IF(F1436="","",VLOOKUP(B1436,PRESUPUESTO!$A$1:$O$626,12,FALSE))</f>
        <v>#N/A</v>
      </c>
    </row>
    <row r="1437" spans="1:7" x14ac:dyDescent="0.3">
      <c r="A1437" s="108">
        <v>1279</v>
      </c>
      <c r="B1437" s="101" t="s">
        <v>902</v>
      </c>
      <c r="C1437" s="88">
        <v>1</v>
      </c>
      <c r="D1437" s="89" t="s">
        <v>344</v>
      </c>
      <c r="E1437" s="109">
        <v>288795</v>
      </c>
      <c r="F1437" s="110">
        <v>285907.05</v>
      </c>
      <c r="G1437" s="110" t="e">
        <f>IF(F1437="","",VLOOKUP(B1437,PRESUPUESTO!$A$1:$O$626,12,FALSE))</f>
        <v>#N/A</v>
      </c>
    </row>
    <row r="1438" spans="1:7" x14ac:dyDescent="0.3">
      <c r="A1438" s="108">
        <v>1280</v>
      </c>
      <c r="B1438" s="101" t="s">
        <v>903</v>
      </c>
      <c r="C1438" s="88">
        <v>1</v>
      </c>
      <c r="D1438" s="89" t="s">
        <v>344</v>
      </c>
      <c r="E1438" s="109">
        <v>59141</v>
      </c>
      <c r="F1438" s="110">
        <v>58549.59</v>
      </c>
      <c r="G1438" s="110" t="e">
        <f>IF(F1438="","",VLOOKUP(B1438,PRESUPUESTO!$A$1:$O$626,12,FALSE))</f>
        <v>#N/A</v>
      </c>
    </row>
    <row r="1439" spans="1:7" x14ac:dyDescent="0.3">
      <c r="A1439" s="108">
        <v>1281</v>
      </c>
      <c r="B1439" s="101" t="s">
        <v>904</v>
      </c>
      <c r="C1439" s="88">
        <v>1</v>
      </c>
      <c r="D1439" s="89" t="s">
        <v>344</v>
      </c>
      <c r="E1439" s="109">
        <v>326892</v>
      </c>
      <c r="F1439" s="110">
        <v>323623.08</v>
      </c>
      <c r="G1439" s="110" t="e">
        <f>IF(F1439="","",VLOOKUP(B1439,PRESUPUESTO!$A$1:$O$626,12,FALSE))</f>
        <v>#N/A</v>
      </c>
    </row>
    <row r="1440" spans="1:7" x14ac:dyDescent="0.3">
      <c r="A1440" s="108">
        <v>1282</v>
      </c>
      <c r="B1440" s="101" t="s">
        <v>905</v>
      </c>
      <c r="C1440" s="88">
        <v>1</v>
      </c>
      <c r="D1440" s="89" t="s">
        <v>344</v>
      </c>
      <c r="E1440" s="109">
        <v>165418</v>
      </c>
      <c r="F1440" s="110">
        <v>163763.82</v>
      </c>
      <c r="G1440" s="110" t="e">
        <f>IF(F1440="","",VLOOKUP(B1440,PRESUPUESTO!$A$1:$O$626,12,FALSE))</f>
        <v>#N/A</v>
      </c>
    </row>
    <row r="1441" spans="1:7" x14ac:dyDescent="0.3">
      <c r="A1441" s="108">
        <v>1283</v>
      </c>
      <c r="B1441" s="101" t="s">
        <v>906</v>
      </c>
      <c r="C1441" s="88">
        <v>1</v>
      </c>
      <c r="D1441" s="89" t="s">
        <v>344</v>
      </c>
      <c r="E1441" s="109">
        <v>68629</v>
      </c>
      <c r="F1441" s="110">
        <v>67942.710000000006</v>
      </c>
      <c r="G1441" s="110" t="e">
        <f>IF(F1441="","",VLOOKUP(B1441,PRESUPUESTO!$A$1:$O$626,12,FALSE))</f>
        <v>#N/A</v>
      </c>
    </row>
    <row r="1442" spans="1:7" x14ac:dyDescent="0.3">
      <c r="A1442" s="108">
        <v>1284</v>
      </c>
      <c r="B1442" s="101" t="s">
        <v>907</v>
      </c>
      <c r="C1442" s="88">
        <v>1</v>
      </c>
      <c r="D1442" s="89" t="s">
        <v>344</v>
      </c>
      <c r="E1442" s="109">
        <v>36893</v>
      </c>
      <c r="F1442" s="110">
        <v>36524.07</v>
      </c>
      <c r="G1442" s="110" t="e">
        <f>IF(F1442="","",VLOOKUP(B1442,PRESUPUESTO!$A$1:$O$626,12,FALSE))</f>
        <v>#N/A</v>
      </c>
    </row>
    <row r="1443" spans="1:7" x14ac:dyDescent="0.3">
      <c r="A1443" s="108">
        <v>1285</v>
      </c>
      <c r="B1443" s="101" t="s">
        <v>908</v>
      </c>
      <c r="C1443" s="88">
        <v>1</v>
      </c>
      <c r="D1443" s="89" t="s">
        <v>344</v>
      </c>
      <c r="E1443" s="109">
        <v>39735</v>
      </c>
      <c r="F1443" s="110">
        <v>39337.65</v>
      </c>
      <c r="G1443" s="110" t="e">
        <f>IF(F1443="","",VLOOKUP(B1443,PRESUPUESTO!$A$1:$O$626,12,FALSE))</f>
        <v>#N/A</v>
      </c>
    </row>
    <row r="1444" spans="1:7" x14ac:dyDescent="0.3">
      <c r="A1444" s="108">
        <v>1286</v>
      </c>
      <c r="B1444" s="101" t="s">
        <v>909</v>
      </c>
      <c r="C1444" s="88">
        <v>1</v>
      </c>
      <c r="D1444" s="89" t="s">
        <v>344</v>
      </c>
      <c r="E1444" s="109">
        <v>47288</v>
      </c>
      <c r="F1444" s="110">
        <v>46815.12</v>
      </c>
      <c r="G1444" s="110" t="e">
        <f>IF(F1444="","",VLOOKUP(B1444,PRESUPUESTO!$A$1:$O$626,12,FALSE))</f>
        <v>#N/A</v>
      </c>
    </row>
    <row r="1445" spans="1:7" x14ac:dyDescent="0.3">
      <c r="A1445" s="108">
        <v>1287</v>
      </c>
      <c r="B1445" s="101" t="s">
        <v>910</v>
      </c>
      <c r="C1445" s="88">
        <v>1</v>
      </c>
      <c r="D1445" s="89" t="s">
        <v>344</v>
      </c>
      <c r="E1445" s="109">
        <v>84100</v>
      </c>
      <c r="F1445" s="110">
        <v>83259</v>
      </c>
      <c r="G1445" s="110" t="e">
        <f>IF(F1445="","",VLOOKUP(B1445,PRESUPUESTO!$A$1:$O$626,12,FALSE))</f>
        <v>#N/A</v>
      </c>
    </row>
    <row r="1446" spans="1:7" x14ac:dyDescent="0.3">
      <c r="A1446" s="108">
        <v>1288</v>
      </c>
      <c r="B1446" s="101" t="s">
        <v>911</v>
      </c>
      <c r="C1446" s="90">
        <v>1</v>
      </c>
      <c r="D1446" s="91" t="s">
        <v>344</v>
      </c>
      <c r="E1446" s="109">
        <v>55441</v>
      </c>
      <c r="F1446" s="110">
        <v>54886.59</v>
      </c>
      <c r="G1446" s="110" t="e">
        <f>IF(F1446="","",VLOOKUP(B1446,PRESUPUESTO!$A$1:$O$626,12,FALSE))</f>
        <v>#N/A</v>
      </c>
    </row>
    <row r="1447" spans="1:7" x14ac:dyDescent="0.3">
      <c r="A1447" s="108">
        <v>1289</v>
      </c>
      <c r="B1447" s="101" t="s">
        <v>912</v>
      </c>
      <c r="C1447" s="88">
        <v>1</v>
      </c>
      <c r="D1447" s="89" t="s">
        <v>344</v>
      </c>
      <c r="E1447" s="109">
        <v>77879</v>
      </c>
      <c r="F1447" s="110">
        <v>77100.210000000006</v>
      </c>
      <c r="G1447" s="110" t="e">
        <f>IF(F1447="","",VLOOKUP(B1447,PRESUPUESTO!$A$1:$O$626,12,FALSE))</f>
        <v>#N/A</v>
      </c>
    </row>
    <row r="1448" spans="1:7" x14ac:dyDescent="0.3">
      <c r="A1448" s="108">
        <v>1290</v>
      </c>
      <c r="B1448" s="101" t="s">
        <v>913</v>
      </c>
      <c r="C1448" s="90">
        <v>1</v>
      </c>
      <c r="D1448" s="91" t="s">
        <v>344</v>
      </c>
      <c r="E1448" s="109">
        <v>112544</v>
      </c>
      <c r="F1448" s="110">
        <v>111418.56</v>
      </c>
      <c r="G1448" s="110" t="e">
        <f>IF(F1448="","",VLOOKUP(B1448,PRESUPUESTO!$A$1:$O$626,12,FALSE))</f>
        <v>#N/A</v>
      </c>
    </row>
    <row r="1449" spans="1:7" x14ac:dyDescent="0.3">
      <c r="A1449" s="108">
        <v>1291</v>
      </c>
      <c r="B1449" s="101" t="s">
        <v>914</v>
      </c>
      <c r="C1449" s="88">
        <v>1</v>
      </c>
      <c r="D1449" s="89" t="s">
        <v>344</v>
      </c>
      <c r="E1449" s="109">
        <v>91130</v>
      </c>
      <c r="F1449" s="110">
        <v>90218.7</v>
      </c>
      <c r="G1449" s="110" t="e">
        <f>IF(F1449="","",VLOOKUP(B1449,PRESUPUESTO!$A$1:$O$626,12,FALSE))</f>
        <v>#N/A</v>
      </c>
    </row>
    <row r="1450" spans="1:7" x14ac:dyDescent="0.3">
      <c r="A1450" s="108">
        <v>1292</v>
      </c>
      <c r="B1450" s="101" t="s">
        <v>915</v>
      </c>
      <c r="C1450" s="88">
        <v>1</v>
      </c>
      <c r="D1450" s="89" t="s">
        <v>344</v>
      </c>
      <c r="E1450" s="109">
        <v>390687</v>
      </c>
      <c r="F1450" s="110">
        <v>386780.13</v>
      </c>
      <c r="G1450" s="110" t="e">
        <f>IF(F1450="","",VLOOKUP(B1450,PRESUPUESTO!$A$1:$O$626,12,FALSE))</f>
        <v>#N/A</v>
      </c>
    </row>
    <row r="1451" spans="1:7" x14ac:dyDescent="0.3">
      <c r="A1451" s="108">
        <v>1293</v>
      </c>
      <c r="B1451" s="101" t="s">
        <v>916</v>
      </c>
      <c r="C1451" s="88">
        <v>1</v>
      </c>
      <c r="D1451" s="89" t="s">
        <v>344</v>
      </c>
      <c r="E1451" s="109">
        <v>236800</v>
      </c>
      <c r="F1451" s="110">
        <v>234432</v>
      </c>
      <c r="G1451" s="110" t="e">
        <f>IF(F1451="","",VLOOKUP(B1451,PRESUPUESTO!$A$1:$O$626,12,FALSE))</f>
        <v>#N/A</v>
      </c>
    </row>
    <row r="1452" spans="1:7" x14ac:dyDescent="0.3">
      <c r="A1452" s="108">
        <v>1294</v>
      </c>
      <c r="B1452" s="101" t="s">
        <v>883</v>
      </c>
      <c r="C1452" s="88">
        <v>1</v>
      </c>
      <c r="D1452" s="89" t="s">
        <v>344</v>
      </c>
      <c r="E1452" s="109">
        <v>120766</v>
      </c>
      <c r="F1452" s="110">
        <v>119558.34</v>
      </c>
      <c r="G1452" s="110" t="e">
        <f>IF(F1452="","",VLOOKUP(B1452,PRESUPUESTO!$A$1:$O$626,12,FALSE))</f>
        <v>#N/A</v>
      </c>
    </row>
    <row r="1453" spans="1:7" x14ac:dyDescent="0.3">
      <c r="A1453" s="108">
        <v>1295</v>
      </c>
      <c r="B1453" s="101" t="s">
        <v>917</v>
      </c>
      <c r="C1453" s="88">
        <v>1</v>
      </c>
      <c r="D1453" s="89" t="s">
        <v>344</v>
      </c>
      <c r="E1453" s="109">
        <v>67785</v>
      </c>
      <c r="F1453" s="110">
        <v>67107.149999999994</v>
      </c>
      <c r="G1453" s="110" t="e">
        <f>IF(F1453="","",VLOOKUP(B1453,PRESUPUESTO!$A$1:$O$626,12,FALSE))</f>
        <v>#N/A</v>
      </c>
    </row>
    <row r="1454" spans="1:7" x14ac:dyDescent="0.3">
      <c r="A1454" s="108">
        <v>1296</v>
      </c>
      <c r="B1454" s="101" t="s">
        <v>754</v>
      </c>
      <c r="C1454" s="88">
        <v>1</v>
      </c>
      <c r="D1454" s="89" t="s">
        <v>344</v>
      </c>
      <c r="E1454" s="109">
        <v>359453</v>
      </c>
      <c r="F1454" s="110">
        <v>355858.47</v>
      </c>
      <c r="G1454" s="110" t="e">
        <f>IF(F1454="","",VLOOKUP(B1454,PRESUPUESTO!$A$1:$O$626,12,FALSE))</f>
        <v>#N/A</v>
      </c>
    </row>
    <row r="1455" spans="1:7" x14ac:dyDescent="0.3">
      <c r="A1455" s="108">
        <v>1297</v>
      </c>
      <c r="B1455" s="101" t="s">
        <v>918</v>
      </c>
      <c r="C1455" s="88">
        <v>1</v>
      </c>
      <c r="D1455" s="89" t="s">
        <v>344</v>
      </c>
      <c r="E1455" s="109">
        <v>53256</v>
      </c>
      <c r="F1455" s="110">
        <v>52723.44</v>
      </c>
      <c r="G1455" s="110" t="e">
        <f>IF(F1455="","",VLOOKUP(B1455,PRESUPUESTO!$A$1:$O$626,12,FALSE))</f>
        <v>#N/A</v>
      </c>
    </row>
    <row r="1456" spans="1:7" x14ac:dyDescent="0.3">
      <c r="A1456" s="108">
        <v>1298</v>
      </c>
      <c r="B1456" s="101" t="s">
        <v>384</v>
      </c>
      <c r="C1456" s="88">
        <v>1</v>
      </c>
      <c r="D1456" s="89" t="s">
        <v>344</v>
      </c>
      <c r="E1456" s="109">
        <v>253218</v>
      </c>
      <c r="F1456" s="110">
        <v>250685.82</v>
      </c>
      <c r="G1456" s="110" t="e">
        <f>IF(F1456="","",VLOOKUP(B1456,PRESUPUESTO!$A$1:$O$626,12,FALSE))</f>
        <v>#N/A</v>
      </c>
    </row>
    <row r="1457" spans="1:7" x14ac:dyDescent="0.3">
      <c r="A1457" s="108">
        <v>1299</v>
      </c>
      <c r="B1457" s="101" t="s">
        <v>898</v>
      </c>
      <c r="C1457" s="88">
        <v>1</v>
      </c>
      <c r="D1457" s="89" t="s">
        <v>344</v>
      </c>
      <c r="E1457" s="109">
        <v>86852</v>
      </c>
      <c r="F1457" s="110">
        <v>85983.48</v>
      </c>
      <c r="G1457" s="110" t="e">
        <f>IF(F1457="","",VLOOKUP(B1457,PRESUPUESTO!$A$1:$O$626,12,FALSE))</f>
        <v>#N/A</v>
      </c>
    </row>
    <row r="1458" spans="1:7" x14ac:dyDescent="0.3">
      <c r="A1458" s="108">
        <v>1300</v>
      </c>
      <c r="B1458" s="101" t="s">
        <v>919</v>
      </c>
      <c r="C1458" s="88">
        <v>1</v>
      </c>
      <c r="D1458" s="89" t="s">
        <v>344</v>
      </c>
      <c r="E1458" s="109">
        <v>94379</v>
      </c>
      <c r="F1458" s="110">
        <v>93435.21</v>
      </c>
      <c r="G1458" s="110" t="e">
        <f>IF(F1458="","",VLOOKUP(B1458,PRESUPUESTO!$A$1:$O$626,12,FALSE))</f>
        <v>#N/A</v>
      </c>
    </row>
    <row r="1459" spans="1:7" x14ac:dyDescent="0.3">
      <c r="A1459" s="108">
        <v>1301</v>
      </c>
      <c r="B1459" s="101" t="s">
        <v>920</v>
      </c>
      <c r="C1459" s="90">
        <v>1</v>
      </c>
      <c r="D1459" s="91" t="s">
        <v>344</v>
      </c>
      <c r="E1459" s="109">
        <v>80288</v>
      </c>
      <c r="F1459" s="110">
        <v>79485.119999999995</v>
      </c>
      <c r="G1459" s="110" t="e">
        <f>IF(F1459="","",VLOOKUP(B1459,PRESUPUESTO!$A$1:$O$626,12,FALSE))</f>
        <v>#N/A</v>
      </c>
    </row>
    <row r="1460" spans="1:7" x14ac:dyDescent="0.3">
      <c r="A1460" s="108">
        <v>1302</v>
      </c>
      <c r="B1460" s="101" t="s">
        <v>921</v>
      </c>
      <c r="C1460" s="88">
        <v>1</v>
      </c>
      <c r="D1460" s="89" t="s">
        <v>344</v>
      </c>
      <c r="E1460" s="109">
        <v>973275</v>
      </c>
      <c r="F1460" s="110">
        <v>963542.25</v>
      </c>
      <c r="G1460" s="110" t="e">
        <f>IF(F1460="","",VLOOKUP(B1460,PRESUPUESTO!$A$1:$O$626,12,FALSE))</f>
        <v>#N/A</v>
      </c>
    </row>
    <row r="1461" spans="1:7" x14ac:dyDescent="0.3">
      <c r="A1461" s="108">
        <v>1303</v>
      </c>
      <c r="B1461" s="101" t="s">
        <v>922</v>
      </c>
      <c r="C1461" s="88">
        <v>1</v>
      </c>
      <c r="D1461" s="89" t="s">
        <v>344</v>
      </c>
      <c r="E1461" s="109">
        <v>138005</v>
      </c>
      <c r="F1461" s="110">
        <v>136624.95000000001</v>
      </c>
      <c r="G1461" s="110" t="e">
        <f>IF(F1461="","",VLOOKUP(B1461,PRESUPUESTO!$A$1:$O$626,12,FALSE))</f>
        <v>#N/A</v>
      </c>
    </row>
    <row r="1462" spans="1:7" x14ac:dyDescent="0.3">
      <c r="A1462" s="108">
        <v>1304</v>
      </c>
      <c r="B1462" s="101" t="s">
        <v>923</v>
      </c>
      <c r="C1462" s="88">
        <v>1</v>
      </c>
      <c r="D1462" s="89" t="s">
        <v>344</v>
      </c>
      <c r="E1462" s="109">
        <v>73483</v>
      </c>
      <c r="F1462" s="110">
        <v>72748.17</v>
      </c>
      <c r="G1462" s="110" t="e">
        <f>IF(F1462="","",VLOOKUP(B1462,PRESUPUESTO!$A$1:$O$626,12,FALSE))</f>
        <v>#N/A</v>
      </c>
    </row>
    <row r="1463" spans="1:7" x14ac:dyDescent="0.3">
      <c r="A1463" s="108">
        <v>1305</v>
      </c>
      <c r="B1463" s="101" t="s">
        <v>924</v>
      </c>
      <c r="C1463" s="90">
        <v>1</v>
      </c>
      <c r="D1463" s="91" t="s">
        <v>344</v>
      </c>
      <c r="E1463" s="109">
        <v>81801</v>
      </c>
      <c r="F1463" s="110">
        <v>80982.990000000005</v>
      </c>
      <c r="G1463" s="110" t="e">
        <f>IF(F1463="","",VLOOKUP(B1463,PRESUPUESTO!$A$1:$O$626,12,FALSE))</f>
        <v>#N/A</v>
      </c>
    </row>
    <row r="1464" spans="1:7" x14ac:dyDescent="0.3">
      <c r="A1464" s="108">
        <v>1306</v>
      </c>
      <c r="B1464" s="101" t="s">
        <v>925</v>
      </c>
      <c r="C1464" s="88">
        <v>1</v>
      </c>
      <c r="D1464" s="89" t="s">
        <v>344</v>
      </c>
      <c r="E1464" s="109">
        <v>185121</v>
      </c>
      <c r="F1464" s="110">
        <v>183269.79</v>
      </c>
      <c r="G1464" s="110" t="e">
        <f>IF(F1464="","",VLOOKUP(B1464,PRESUPUESTO!$A$1:$O$626,12,FALSE))</f>
        <v>#N/A</v>
      </c>
    </row>
    <row r="1465" spans="1:7" x14ac:dyDescent="0.3">
      <c r="A1465" s="108">
        <v>1307</v>
      </c>
      <c r="B1465" s="101" t="s">
        <v>926</v>
      </c>
      <c r="C1465" s="88">
        <v>1</v>
      </c>
      <c r="D1465" s="89" t="s">
        <v>344</v>
      </c>
      <c r="E1465" s="109">
        <v>135852</v>
      </c>
      <c r="F1465" s="110">
        <v>134493.48000000001</v>
      </c>
      <c r="G1465" s="110" t="e">
        <f>IF(F1465="","",VLOOKUP(B1465,PRESUPUESTO!$A$1:$O$626,12,FALSE))</f>
        <v>#N/A</v>
      </c>
    </row>
    <row r="1466" spans="1:7" x14ac:dyDescent="0.3">
      <c r="A1466" s="108">
        <v>1308</v>
      </c>
      <c r="B1466" s="101" t="s">
        <v>927</v>
      </c>
      <c r="C1466" s="88">
        <v>1</v>
      </c>
      <c r="D1466" s="89" t="s">
        <v>344</v>
      </c>
      <c r="E1466" s="109">
        <v>528541</v>
      </c>
      <c r="F1466" s="110">
        <v>523255.59</v>
      </c>
      <c r="G1466" s="110" t="e">
        <f>IF(F1466="","",VLOOKUP(B1466,PRESUPUESTO!$A$1:$O$626,12,FALSE))</f>
        <v>#N/A</v>
      </c>
    </row>
    <row r="1467" spans="1:7" x14ac:dyDescent="0.3">
      <c r="A1467" s="108">
        <v>1309</v>
      </c>
      <c r="B1467" s="101" t="s">
        <v>928</v>
      </c>
      <c r="C1467" s="88">
        <v>1</v>
      </c>
      <c r="D1467" s="89" t="s">
        <v>344</v>
      </c>
      <c r="E1467" s="109">
        <v>111871</v>
      </c>
      <c r="F1467" s="110">
        <v>110752.29</v>
      </c>
      <c r="G1467" s="110" t="e">
        <f>IF(F1467="","",VLOOKUP(B1467,PRESUPUESTO!$A$1:$O$626,12,FALSE))</f>
        <v>#N/A</v>
      </c>
    </row>
    <row r="1468" spans="1:7" x14ac:dyDescent="0.3">
      <c r="A1468" s="108">
        <v>1310</v>
      </c>
      <c r="B1468" s="101" t="s">
        <v>929</v>
      </c>
      <c r="C1468" s="88">
        <v>1</v>
      </c>
      <c r="D1468" s="89" t="s">
        <v>344</v>
      </c>
      <c r="E1468" s="109">
        <v>114634</v>
      </c>
      <c r="F1468" s="110">
        <v>113487.66</v>
      </c>
      <c r="G1468" s="110" t="e">
        <f>IF(F1468="","",VLOOKUP(B1468,PRESUPUESTO!$A$1:$O$626,12,FALSE))</f>
        <v>#N/A</v>
      </c>
    </row>
    <row r="1469" spans="1:7" x14ac:dyDescent="0.3">
      <c r="A1469" s="108">
        <v>1311</v>
      </c>
      <c r="B1469" s="101" t="s">
        <v>930</v>
      </c>
      <c r="C1469" s="88">
        <v>1</v>
      </c>
      <c r="D1469" s="89" t="s">
        <v>344</v>
      </c>
      <c r="E1469" s="109">
        <v>327229</v>
      </c>
      <c r="F1469" s="110">
        <v>323956.71000000002</v>
      </c>
      <c r="G1469" s="110" t="e">
        <f>IF(F1469="","",VLOOKUP(B1469,PRESUPUESTO!$A$1:$O$626,12,FALSE))</f>
        <v>#N/A</v>
      </c>
    </row>
    <row r="1470" spans="1:7" x14ac:dyDescent="0.3">
      <c r="A1470" s="108">
        <v>1312</v>
      </c>
      <c r="B1470" s="101" t="s">
        <v>931</v>
      </c>
      <c r="C1470" s="88">
        <v>1</v>
      </c>
      <c r="D1470" s="89" t="s">
        <v>344</v>
      </c>
      <c r="E1470" s="109">
        <v>231058</v>
      </c>
      <c r="F1470" s="110">
        <v>228747.42</v>
      </c>
      <c r="G1470" s="110" t="e">
        <f>IF(F1470="","",VLOOKUP(B1470,PRESUPUESTO!$A$1:$O$626,12,FALSE))</f>
        <v>#N/A</v>
      </c>
    </row>
    <row r="1471" spans="1:7" x14ac:dyDescent="0.3">
      <c r="A1471" s="108">
        <v>1313</v>
      </c>
      <c r="B1471" s="104" t="s">
        <v>932</v>
      </c>
      <c r="C1471" s="88">
        <v>1</v>
      </c>
      <c r="D1471" s="89" t="s">
        <v>344</v>
      </c>
      <c r="E1471" s="109">
        <v>149177</v>
      </c>
      <c r="F1471" s="110">
        <v>147685.23000000001</v>
      </c>
      <c r="G1471" s="110" t="e">
        <f>IF(F1471="","",VLOOKUP(B1471,PRESUPUESTO!$A$1:$O$626,12,FALSE))</f>
        <v>#N/A</v>
      </c>
    </row>
    <row r="1472" spans="1:7" x14ac:dyDescent="0.3">
      <c r="A1472" s="108">
        <v>1314</v>
      </c>
      <c r="B1472" s="101" t="s">
        <v>933</v>
      </c>
      <c r="C1472" s="88">
        <v>1</v>
      </c>
      <c r="D1472" s="89" t="s">
        <v>344</v>
      </c>
      <c r="E1472" s="109">
        <v>879371</v>
      </c>
      <c r="F1472" s="110">
        <v>870577.29</v>
      </c>
      <c r="G1472" s="110" t="e">
        <f>IF(F1472="","",VLOOKUP(B1472,PRESUPUESTO!$A$1:$O$626,12,FALSE))</f>
        <v>#N/A</v>
      </c>
    </row>
    <row r="1473" spans="1:7" x14ac:dyDescent="0.3">
      <c r="A1473" s="108">
        <v>1315</v>
      </c>
      <c r="B1473" s="105" t="s">
        <v>934</v>
      </c>
      <c r="C1473" s="88">
        <v>1</v>
      </c>
      <c r="D1473" s="89" t="s">
        <v>344</v>
      </c>
      <c r="E1473" s="109">
        <v>207769</v>
      </c>
      <c r="F1473" s="110">
        <v>205691.31</v>
      </c>
      <c r="G1473" s="110" t="e">
        <f>IF(F1473="","",VLOOKUP(B1473,PRESUPUESTO!$A$1:$O$626,12,FALSE))</f>
        <v>#N/A</v>
      </c>
    </row>
    <row r="1474" spans="1:7" x14ac:dyDescent="0.3">
      <c r="A1474" s="108">
        <v>1316</v>
      </c>
      <c r="B1474" s="104" t="s">
        <v>796</v>
      </c>
      <c r="C1474" s="88">
        <v>1</v>
      </c>
      <c r="D1474" s="89" t="s">
        <v>344</v>
      </c>
      <c r="E1474" s="109">
        <v>175677</v>
      </c>
      <c r="F1474" s="110">
        <v>173920.23</v>
      </c>
      <c r="G1474" s="110" t="e">
        <f>IF(F1474="","",VLOOKUP(B1474,PRESUPUESTO!$A$1:$O$626,12,FALSE))</f>
        <v>#N/A</v>
      </c>
    </row>
    <row r="1475" spans="1:7" x14ac:dyDescent="0.3">
      <c r="A1475" s="108">
        <v>1317</v>
      </c>
      <c r="B1475" s="105" t="s">
        <v>935</v>
      </c>
      <c r="C1475" s="88">
        <v>1</v>
      </c>
      <c r="D1475" s="89" t="s">
        <v>344</v>
      </c>
      <c r="E1475" s="109">
        <v>187960</v>
      </c>
      <c r="F1475" s="110">
        <v>186080.4</v>
      </c>
      <c r="G1475" s="110" t="e">
        <f>IF(F1475="","",VLOOKUP(B1475,PRESUPUESTO!$A$1:$O$626,12,FALSE))</f>
        <v>#N/A</v>
      </c>
    </row>
    <row r="1476" spans="1:7" x14ac:dyDescent="0.3">
      <c r="A1476" s="108">
        <v>1318</v>
      </c>
      <c r="B1476" s="101" t="s">
        <v>936</v>
      </c>
      <c r="C1476" s="88">
        <v>1</v>
      </c>
      <c r="D1476" s="89" t="s">
        <v>344</v>
      </c>
      <c r="E1476" s="109">
        <v>208862</v>
      </c>
      <c r="F1476" s="110">
        <v>206773.38</v>
      </c>
      <c r="G1476" s="110" t="e">
        <f>IF(F1476="","",VLOOKUP(B1476,PRESUPUESTO!$A$1:$O$626,12,FALSE))</f>
        <v>#N/A</v>
      </c>
    </row>
    <row r="1477" spans="1:7" x14ac:dyDescent="0.3">
      <c r="A1477" s="108">
        <v>1319</v>
      </c>
      <c r="B1477" s="101" t="s">
        <v>897</v>
      </c>
      <c r="C1477" s="88">
        <v>1</v>
      </c>
      <c r="D1477" s="89" t="s">
        <v>344</v>
      </c>
      <c r="E1477" s="109">
        <v>193905</v>
      </c>
      <c r="F1477" s="110">
        <v>191965.95</v>
      </c>
      <c r="G1477" s="110" t="e">
        <f>IF(F1477="","",VLOOKUP(B1477,PRESUPUESTO!$A$1:$O$626,12,FALSE))</f>
        <v>#N/A</v>
      </c>
    </row>
    <row r="1479" spans="1:7" x14ac:dyDescent="0.3">
      <c r="A1479" s="79"/>
      <c r="B1479" s="80"/>
    </row>
    <row r="1480" spans="1:7" x14ac:dyDescent="0.3">
      <c r="A1480" s="81"/>
      <c r="B1480" s="80"/>
    </row>
  </sheetData>
  <autoFilter ref="A3:H1477" xr:uid="{60DB4255-F90A-4EAC-96EE-D68DA41C36F2}">
    <filterColumn colId="0" showButton="0"/>
    <filterColumn colId="1" showButton="0"/>
    <filterColumn colId="2" showButton="0"/>
  </autoFilter>
  <mergeCells count="17">
    <mergeCell ref="B92:D92"/>
    <mergeCell ref="B110:D110"/>
    <mergeCell ref="B51:D51"/>
    <mergeCell ref="B55:D55"/>
    <mergeCell ref="B58:D58"/>
    <mergeCell ref="B61:D61"/>
    <mergeCell ref="B72:D72"/>
    <mergeCell ref="B83:D83"/>
    <mergeCell ref="B49:D49"/>
    <mergeCell ref="A3:D3"/>
    <mergeCell ref="A5:D5"/>
    <mergeCell ref="B6:D6"/>
    <mergeCell ref="B11:D11"/>
    <mergeCell ref="B16:D16"/>
    <mergeCell ref="B22:D22"/>
    <mergeCell ref="B28:D28"/>
    <mergeCell ref="B39:D39"/>
  </mergeCells>
  <pageMargins left="0.7" right="0.7" top="0.75" bottom="0.75" header="0.3" footer="0.3"/>
  <pageSetup paperSize="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9B065-1CF7-4C24-B87A-278986E8B125}">
  <dimension ref="A1:Y626"/>
  <sheetViews>
    <sheetView topLeftCell="A546" zoomScaleNormal="100" workbookViewId="0">
      <selection activeCell="B428" sqref="B428"/>
    </sheetView>
  </sheetViews>
  <sheetFormatPr baseColWidth="10" defaultRowHeight="14.4" x14ac:dyDescent="0.3"/>
  <cols>
    <col min="1" max="1" width="44.77734375" style="31" customWidth="1"/>
    <col min="2" max="4" width="8.77734375" style="57" bestFit="1" customWidth="1"/>
    <col min="5" max="10" width="8.77734375" style="49" bestFit="1" customWidth="1"/>
    <col min="11" max="11" width="5.44140625" style="49" customWidth="1"/>
    <col min="12" max="12" width="9.33203125" style="49" bestFit="1" customWidth="1"/>
    <col min="13" max="13" width="10.44140625" style="49" bestFit="1" customWidth="1"/>
    <col min="14" max="14" width="11.44140625" style="49"/>
    <col min="15" max="15" width="11.77734375" style="49" bestFit="1" customWidth="1"/>
    <col min="16" max="16" width="12.33203125" customWidth="1"/>
    <col min="17" max="17" width="13.44140625" customWidth="1"/>
    <col min="18" max="18" width="18.44140625" customWidth="1"/>
    <col min="19" max="19" width="17.77734375" bestFit="1" customWidth="1"/>
    <col min="21" max="22" width="11.44140625" hidden="1" customWidth="1"/>
  </cols>
  <sheetData>
    <row r="1" spans="1:25" ht="57.6" x14ac:dyDescent="0.3">
      <c r="A1" s="40" t="s">
        <v>24</v>
      </c>
      <c r="B1" s="218" t="s">
        <v>327</v>
      </c>
      <c r="C1" s="219"/>
      <c r="D1" s="220"/>
      <c r="E1" s="218" t="s">
        <v>328</v>
      </c>
      <c r="F1" s="219"/>
      <c r="G1" s="220"/>
      <c r="H1" s="218" t="s">
        <v>329</v>
      </c>
      <c r="I1" s="219"/>
      <c r="J1" s="220"/>
      <c r="K1" s="58"/>
      <c r="L1" s="60" t="s">
        <v>330</v>
      </c>
      <c r="M1" s="61" t="s">
        <v>331</v>
      </c>
      <c r="N1" s="61" t="s">
        <v>332</v>
      </c>
      <c r="O1" s="62" t="s">
        <v>333</v>
      </c>
      <c r="Q1" s="194" t="s">
        <v>2256</v>
      </c>
      <c r="R1" s="194" t="s">
        <v>2257</v>
      </c>
      <c r="S1" s="195" t="s">
        <v>2258</v>
      </c>
      <c r="U1" t="s">
        <v>2259</v>
      </c>
      <c r="V1" t="s">
        <v>2260</v>
      </c>
    </row>
    <row r="2" spans="1:25" x14ac:dyDescent="0.3">
      <c r="A2" s="33" t="s">
        <v>23</v>
      </c>
      <c r="B2" s="45">
        <v>331513</v>
      </c>
      <c r="C2" s="41">
        <v>62987</v>
      </c>
      <c r="D2" s="42">
        <v>394500</v>
      </c>
      <c r="E2" s="50">
        <v>311765</v>
      </c>
      <c r="F2" s="43">
        <v>59235</v>
      </c>
      <c r="G2" s="44">
        <v>371000</v>
      </c>
      <c r="H2" s="50">
        <v>313025</v>
      </c>
      <c r="I2" s="43">
        <v>59475</v>
      </c>
      <c r="J2" s="44">
        <v>372500</v>
      </c>
      <c r="L2" s="63">
        <f>IF(D2="","",MEDIAN(D2,G2,J2))</f>
        <v>372500</v>
      </c>
      <c r="M2" s="59">
        <f>IF(D2="","",AVERAGE(D2,G2,J2))</f>
        <v>379333.33333333331</v>
      </c>
      <c r="N2" s="59">
        <f>IF(D2="","",_xlfn.STDEV.S(D2,G2,J2))</f>
        <v>13156.113914577258</v>
      </c>
      <c r="O2" s="64">
        <f>IF(D2="","",N2/M2)</f>
        <v>3.4682198368832844E-2</v>
      </c>
      <c r="P2" s="68">
        <f>+MAX(O2:O626)</f>
        <v>0.27728050895630185</v>
      </c>
      <c r="Q2" s="63">
        <f>+VLOOKUP(A2,'PRECIOS 2025 VS 2026'!$B$7:$G$1477,5,FALSE)</f>
        <v>369748.17</v>
      </c>
      <c r="R2" s="197">
        <f>+(L2-Q2)/Q2</f>
        <v>7.4424438665917306E-3</v>
      </c>
      <c r="S2" s="63">
        <f>IF(ISNA(R2),MIN(D2,G2,J2),IF(R2&lt;=5.1%,L2,Q2*1.051))</f>
        <v>372500</v>
      </c>
      <c r="U2" t="e">
        <f>+VLOOKUP(A2,'GRUPO 1'!$A$3:$F$440,5,FALSE)</f>
        <v>#N/A</v>
      </c>
      <c r="V2" t="e">
        <f>+VLOOKUP(A2,'GRUPO 3'!$B$3:$F$1178,5,FALSE)</f>
        <v>#N/A</v>
      </c>
      <c r="W2">
        <f>+ROUND((B2*1.19)-D2,0)</f>
        <v>0</v>
      </c>
      <c r="X2" s="199">
        <f>ROUND((E2*1.19)-G2,0)</f>
        <v>0</v>
      </c>
      <c r="Y2" s="199">
        <f>ROUND((H2*1.19)-J2,0)</f>
        <v>0</v>
      </c>
    </row>
    <row r="3" spans="1:25" x14ac:dyDescent="0.3">
      <c r="A3" s="33" t="s">
        <v>15</v>
      </c>
      <c r="B3" s="45">
        <v>1403361</v>
      </c>
      <c r="C3" s="41">
        <v>266639</v>
      </c>
      <c r="D3" s="42">
        <v>1670000</v>
      </c>
      <c r="E3" s="50">
        <v>1256303</v>
      </c>
      <c r="F3" s="43">
        <v>238697</v>
      </c>
      <c r="G3" s="44">
        <v>1495000</v>
      </c>
      <c r="H3" s="50">
        <v>1401261</v>
      </c>
      <c r="I3" s="43">
        <v>266239</v>
      </c>
      <c r="J3" s="44">
        <v>1667500</v>
      </c>
      <c r="L3" s="63">
        <f t="shared" ref="L3:L14" si="0">IF(D3="","",MEDIAN(D3,G3,J3))</f>
        <v>1667500</v>
      </c>
      <c r="M3" s="59">
        <f t="shared" ref="M3:M14" si="1">IF(D3="","",AVERAGE(D3,G3,J3))</f>
        <v>1610833.3333333333</v>
      </c>
      <c r="N3" s="59">
        <f t="shared" ref="N3:N14" si="2">IF(D3="","",_xlfn.STDEV.S(D3,G3,J3))</f>
        <v>100322.39696764294</v>
      </c>
      <c r="O3" s="64">
        <f t="shared" ref="O3:O14" si="3">IF(D3="","",N3/M3)</f>
        <v>6.2279811878516056E-2</v>
      </c>
      <c r="Q3" s="63" t="e">
        <f>+VLOOKUP(A3,'PRECIOS 2025 VS 2026'!$B$7:$G$1477,5,FALSE)</f>
        <v>#N/A</v>
      </c>
      <c r="R3" s="197" t="e">
        <f t="shared" ref="R3:R66" si="4">+(L3-Q3)/Q3</f>
        <v>#N/A</v>
      </c>
      <c r="S3" s="63">
        <f t="shared" ref="S3:S66" si="5">IF(ISNA(R3),MIN(D3,G3,J3),IF(R3&lt;=5.1%,L3,Q3*1.051))</f>
        <v>1495000</v>
      </c>
      <c r="U3" t="e">
        <f>+VLOOKUP(A3,'GRUPO 1'!$A$3:$F$440,5,FALSE)</f>
        <v>#N/A</v>
      </c>
      <c r="V3" t="e">
        <f>+VLOOKUP(A3,'GRUPO 3'!$B$3:$F$1178,5,FALSE)</f>
        <v>#N/A</v>
      </c>
      <c r="W3">
        <f t="shared" ref="W3:W66" si="6">+ROUND((B3*1.19)-D3,0)</f>
        <v>0</v>
      </c>
      <c r="X3" s="199">
        <f t="shared" ref="X3:X66" si="7">ROUND((E3*1.19)-G3,0)</f>
        <v>1</v>
      </c>
      <c r="Y3" s="199">
        <f t="shared" ref="Y3:Y66" si="8">ROUND((H3*1.19)-J3,0)</f>
        <v>1</v>
      </c>
    </row>
    <row r="4" spans="1:25" x14ac:dyDescent="0.3">
      <c r="A4" s="33" t="s">
        <v>22</v>
      </c>
      <c r="B4" s="45">
        <v>335294</v>
      </c>
      <c r="C4" s="41">
        <v>63706</v>
      </c>
      <c r="D4" s="42">
        <v>399000</v>
      </c>
      <c r="E4" s="50">
        <v>311765</v>
      </c>
      <c r="F4" s="43">
        <v>59235</v>
      </c>
      <c r="G4" s="44">
        <v>371000</v>
      </c>
      <c r="H4" s="50">
        <v>300000</v>
      </c>
      <c r="I4" s="43">
        <v>57000</v>
      </c>
      <c r="J4" s="44">
        <v>357000</v>
      </c>
      <c r="L4" s="63">
        <f t="shared" si="0"/>
        <v>371000</v>
      </c>
      <c r="M4" s="59">
        <f t="shared" si="1"/>
        <v>375666.66666666669</v>
      </c>
      <c r="N4" s="59">
        <f t="shared" si="2"/>
        <v>21385.353243127254</v>
      </c>
      <c r="O4" s="64">
        <f t="shared" si="3"/>
        <v>5.6926406148519751E-2</v>
      </c>
      <c r="Q4" s="63">
        <f>+VLOOKUP(A4,'PRECIOS 2025 VS 2026'!$B$7:$G$1477,5,FALSE)</f>
        <v>356067.36</v>
      </c>
      <c r="R4" s="197">
        <f t="shared" si="4"/>
        <v>4.1937682802489995E-2</v>
      </c>
      <c r="S4" s="63">
        <f t="shared" si="5"/>
        <v>371000</v>
      </c>
      <c r="U4" t="e">
        <f>+VLOOKUP(A4,'GRUPO 1'!$A$3:$F$440,5,FALSE)</f>
        <v>#N/A</v>
      </c>
      <c r="V4" t="e">
        <f>+VLOOKUP(A4,'GRUPO 3'!$B$3:$F$1178,5,FALSE)</f>
        <v>#N/A</v>
      </c>
      <c r="W4">
        <f t="shared" si="6"/>
        <v>0</v>
      </c>
      <c r="X4" s="199">
        <f t="shared" si="7"/>
        <v>0</v>
      </c>
      <c r="Y4" s="199">
        <f t="shared" si="8"/>
        <v>0</v>
      </c>
    </row>
    <row r="5" spans="1:25" x14ac:dyDescent="0.3">
      <c r="A5" s="33" t="s">
        <v>21</v>
      </c>
      <c r="B5" s="45">
        <v>439916</v>
      </c>
      <c r="C5" s="41">
        <v>83584</v>
      </c>
      <c r="D5" s="42">
        <v>523500</v>
      </c>
      <c r="E5" s="50">
        <v>389916</v>
      </c>
      <c r="F5" s="43">
        <v>74084</v>
      </c>
      <c r="G5" s="44">
        <v>464000</v>
      </c>
      <c r="H5" s="50">
        <v>431513</v>
      </c>
      <c r="I5" s="43">
        <v>81987</v>
      </c>
      <c r="J5" s="44">
        <v>513500</v>
      </c>
      <c r="L5" s="63">
        <f t="shared" si="0"/>
        <v>513500</v>
      </c>
      <c r="M5" s="59">
        <f t="shared" si="1"/>
        <v>500333.33333333331</v>
      </c>
      <c r="N5" s="59">
        <f t="shared" si="2"/>
        <v>31860.372460681207</v>
      </c>
      <c r="O5" s="64">
        <f t="shared" si="3"/>
        <v>6.3678292726211602E-2</v>
      </c>
      <c r="Q5" s="63">
        <f>+VLOOKUP(A5,'PRECIOS 2025 VS 2026'!$B$7:$G$1477,5,FALSE)</f>
        <v>339902.64</v>
      </c>
      <c r="R5" s="197">
        <f t="shared" si="4"/>
        <v>0.5107267186862684</v>
      </c>
      <c r="S5" s="63">
        <f>IF(ISNA(R5),MIN(D5,G5,J5),IF(R5&lt;=5.1%,L5,Q5*1.051))</f>
        <v>357237.67463999998</v>
      </c>
      <c r="U5" t="e">
        <f>+VLOOKUP(A5,'GRUPO 1'!$A$3:$F$440,5,FALSE)</f>
        <v>#N/A</v>
      </c>
      <c r="V5" t="e">
        <f>+VLOOKUP(A5,'GRUPO 3'!$B$3:$F$1178,5,FALSE)</f>
        <v>#N/A</v>
      </c>
      <c r="W5">
        <f t="shared" si="6"/>
        <v>0</v>
      </c>
      <c r="X5" s="199">
        <f t="shared" si="7"/>
        <v>0</v>
      </c>
      <c r="Y5" s="199">
        <f t="shared" si="8"/>
        <v>0</v>
      </c>
    </row>
    <row r="6" spans="1:25" x14ac:dyDescent="0.3">
      <c r="A6" s="33" t="s">
        <v>20</v>
      </c>
      <c r="B6" s="45">
        <v>351261</v>
      </c>
      <c r="C6" s="41">
        <v>66739</v>
      </c>
      <c r="D6" s="42">
        <v>418000</v>
      </c>
      <c r="E6" s="50">
        <v>298319</v>
      </c>
      <c r="F6" s="43">
        <v>56681</v>
      </c>
      <c r="G6" s="44">
        <v>355000</v>
      </c>
      <c r="H6" s="50">
        <v>325210</v>
      </c>
      <c r="I6" s="43">
        <v>61790</v>
      </c>
      <c r="J6" s="44">
        <v>387000</v>
      </c>
      <c r="L6" s="63">
        <f t="shared" si="0"/>
        <v>387000</v>
      </c>
      <c r="M6" s="59">
        <f t="shared" si="1"/>
        <v>386666.66666666669</v>
      </c>
      <c r="N6" s="59">
        <f t="shared" si="2"/>
        <v>31501.322723551362</v>
      </c>
      <c r="O6" s="64">
        <f t="shared" si="3"/>
        <v>8.1468938078150074E-2</v>
      </c>
      <c r="Q6" s="63">
        <f>+VLOOKUP(A6,'PRECIOS 2025 VS 2026'!$B$7:$G$1477,5,FALSE)</f>
        <v>285745.68</v>
      </c>
      <c r="R6" s="197">
        <f t="shared" si="4"/>
        <v>0.354351183891914</v>
      </c>
      <c r="S6" s="63">
        <f t="shared" si="5"/>
        <v>300318.70967999997</v>
      </c>
      <c r="U6" t="e">
        <f>+VLOOKUP(A6,'GRUPO 1'!$A$3:$F$440,5,FALSE)</f>
        <v>#N/A</v>
      </c>
      <c r="V6" t="e">
        <f>+VLOOKUP(A6,'GRUPO 3'!$B$3:$F$1178,5,FALSE)</f>
        <v>#N/A</v>
      </c>
      <c r="W6">
        <f t="shared" si="6"/>
        <v>1</v>
      </c>
      <c r="X6" s="199">
        <f t="shared" si="7"/>
        <v>0</v>
      </c>
      <c r="Y6" s="199">
        <f t="shared" si="8"/>
        <v>0</v>
      </c>
    </row>
    <row r="7" spans="1:25" x14ac:dyDescent="0.3">
      <c r="A7" s="33" t="s">
        <v>19</v>
      </c>
      <c r="B7" s="45">
        <v>314286</v>
      </c>
      <c r="C7" s="41">
        <v>59714</v>
      </c>
      <c r="D7" s="42">
        <v>374000</v>
      </c>
      <c r="E7" s="50">
        <v>309244</v>
      </c>
      <c r="F7" s="43">
        <v>58756</v>
      </c>
      <c r="G7" s="44">
        <v>368000</v>
      </c>
      <c r="H7" s="50">
        <v>305042</v>
      </c>
      <c r="I7" s="43">
        <v>57958</v>
      </c>
      <c r="J7" s="44">
        <v>363000</v>
      </c>
      <c r="L7" s="63">
        <f t="shared" si="0"/>
        <v>368000</v>
      </c>
      <c r="M7" s="59">
        <f t="shared" si="1"/>
        <v>368333.33333333331</v>
      </c>
      <c r="N7" s="59">
        <f t="shared" si="2"/>
        <v>5507.5705472861018</v>
      </c>
      <c r="O7" s="64">
        <f t="shared" si="3"/>
        <v>1.4952680218876295E-2</v>
      </c>
      <c r="Q7" s="63">
        <f>+VLOOKUP(A7,'PRECIOS 2025 VS 2026'!$B$7:$G$1477,5,FALSE)</f>
        <v>268486.02</v>
      </c>
      <c r="R7" s="197">
        <f t="shared" si="4"/>
        <v>0.3706486468085004</v>
      </c>
      <c r="S7" s="63">
        <f t="shared" si="5"/>
        <v>282178.80702000001</v>
      </c>
      <c r="U7" t="e">
        <f>+VLOOKUP(A7,'GRUPO 1'!$A$3:$F$440,5,FALSE)</f>
        <v>#N/A</v>
      </c>
      <c r="V7" t="e">
        <f>+VLOOKUP(A7,'GRUPO 3'!$B$3:$F$1178,5,FALSE)</f>
        <v>#N/A</v>
      </c>
      <c r="W7">
        <f t="shared" si="6"/>
        <v>0</v>
      </c>
      <c r="X7" s="199">
        <f t="shared" si="7"/>
        <v>0</v>
      </c>
      <c r="Y7" s="199">
        <f t="shared" si="8"/>
        <v>0</v>
      </c>
    </row>
    <row r="8" spans="1:25" x14ac:dyDescent="0.3">
      <c r="A8" s="33" t="s">
        <v>18</v>
      </c>
      <c r="B8" s="45">
        <v>383613</v>
      </c>
      <c r="C8" s="41">
        <v>72887</v>
      </c>
      <c r="D8" s="42">
        <v>456500</v>
      </c>
      <c r="E8" s="50">
        <v>347059</v>
      </c>
      <c r="F8" s="43">
        <v>65941</v>
      </c>
      <c r="G8" s="44">
        <v>413000</v>
      </c>
      <c r="H8" s="50">
        <v>369328</v>
      </c>
      <c r="I8" s="43">
        <v>70172</v>
      </c>
      <c r="J8" s="44">
        <v>439500</v>
      </c>
      <c r="L8" s="63">
        <f t="shared" si="0"/>
        <v>439500</v>
      </c>
      <c r="M8" s="59">
        <f t="shared" si="1"/>
        <v>436333.33333333331</v>
      </c>
      <c r="N8" s="59">
        <f t="shared" si="2"/>
        <v>21922.210959055508</v>
      </c>
      <c r="O8" s="64">
        <f t="shared" si="3"/>
        <v>5.0241889134580997E-2</v>
      </c>
      <c r="Q8" s="63">
        <f>+VLOOKUP(A8,'PRECIOS 2025 VS 2026'!$B$7:$G$1477,5,FALSE)</f>
        <v>316119.87</v>
      </c>
      <c r="R8" s="197">
        <f t="shared" si="4"/>
        <v>0.39029539648994543</v>
      </c>
      <c r="S8" s="63">
        <f t="shared" si="5"/>
        <v>332241.98336999997</v>
      </c>
      <c r="U8" t="e">
        <f>+VLOOKUP(A8,'GRUPO 1'!$A$3:$F$440,5,FALSE)</f>
        <v>#N/A</v>
      </c>
      <c r="V8" t="e">
        <f>+VLOOKUP(A8,'GRUPO 3'!$B$3:$F$1178,5,FALSE)</f>
        <v>#N/A</v>
      </c>
      <c r="W8">
        <f t="shared" si="6"/>
        <v>-1</v>
      </c>
      <c r="X8" s="199">
        <f t="shared" si="7"/>
        <v>0</v>
      </c>
      <c r="Y8" s="199">
        <f t="shared" si="8"/>
        <v>0</v>
      </c>
    </row>
    <row r="9" spans="1:25" x14ac:dyDescent="0.3">
      <c r="A9" s="33" t="s">
        <v>17</v>
      </c>
      <c r="B9" s="45">
        <v>702941</v>
      </c>
      <c r="C9" s="41">
        <v>133559</v>
      </c>
      <c r="D9" s="42">
        <v>836500</v>
      </c>
      <c r="E9" s="50">
        <v>626050</v>
      </c>
      <c r="F9" s="43">
        <v>118950</v>
      </c>
      <c r="G9" s="44">
        <v>745000</v>
      </c>
      <c r="H9" s="50">
        <v>686134</v>
      </c>
      <c r="I9" s="43">
        <v>130366</v>
      </c>
      <c r="J9" s="44">
        <v>816500</v>
      </c>
      <c r="L9" s="63">
        <f t="shared" si="0"/>
        <v>816500</v>
      </c>
      <c r="M9" s="59">
        <f t="shared" si="1"/>
        <v>799333.33333333337</v>
      </c>
      <c r="N9" s="59">
        <f t="shared" si="2"/>
        <v>48104.920053289068</v>
      </c>
      <c r="O9" s="64">
        <f t="shared" si="3"/>
        <v>6.0181301150903754E-2</v>
      </c>
      <c r="Q9" s="63">
        <f>+VLOOKUP(A9,'PRECIOS 2025 VS 2026'!$B$7:$G$1477,5,FALSE)</f>
        <v>541539.9</v>
      </c>
      <c r="R9" s="197">
        <f t="shared" si="4"/>
        <v>0.50773747234506628</v>
      </c>
      <c r="S9" s="63">
        <f t="shared" si="5"/>
        <v>569158.43489999999</v>
      </c>
      <c r="U9" t="e">
        <f>+VLOOKUP(A9,'GRUPO 1'!$A$3:$F$440,5,FALSE)</f>
        <v>#N/A</v>
      </c>
      <c r="V9" t="e">
        <f>+VLOOKUP(A9,'GRUPO 3'!$B$3:$F$1178,5,FALSE)</f>
        <v>#N/A</v>
      </c>
      <c r="W9">
        <f t="shared" si="6"/>
        <v>0</v>
      </c>
      <c r="X9" s="199">
        <f t="shared" si="7"/>
        <v>-1</v>
      </c>
      <c r="Y9" s="199">
        <f t="shared" si="8"/>
        <v>-1</v>
      </c>
    </row>
    <row r="10" spans="1:25" ht="22.8" x14ac:dyDescent="0.3">
      <c r="A10" s="33" t="s">
        <v>16</v>
      </c>
      <c r="B10" s="45">
        <v>1662605</v>
      </c>
      <c r="C10" s="41">
        <v>315895</v>
      </c>
      <c r="D10" s="42">
        <v>1978500</v>
      </c>
      <c r="E10" s="50">
        <v>1264706</v>
      </c>
      <c r="F10" s="43">
        <v>240294</v>
      </c>
      <c r="G10" s="44">
        <v>1505000</v>
      </c>
      <c r="H10" s="50">
        <v>1537815</v>
      </c>
      <c r="I10" s="43">
        <v>292185</v>
      </c>
      <c r="J10" s="44">
        <v>1830000</v>
      </c>
      <c r="L10" s="63">
        <f t="shared" si="0"/>
        <v>1830000</v>
      </c>
      <c r="M10" s="59">
        <f t="shared" si="1"/>
        <v>1771166.6666666667</v>
      </c>
      <c r="N10" s="59">
        <f t="shared" si="2"/>
        <v>242170.56661232183</v>
      </c>
      <c r="O10" s="64">
        <f t="shared" si="3"/>
        <v>0.13672940619873256</v>
      </c>
      <c r="Q10" s="63" t="e">
        <f>+VLOOKUP(A10,'PRECIOS 2025 VS 2026'!$B$7:$G$1477,5,FALSE)</f>
        <v>#N/A</v>
      </c>
      <c r="R10" s="197" t="e">
        <f t="shared" si="4"/>
        <v>#N/A</v>
      </c>
      <c r="S10" s="63">
        <f t="shared" si="5"/>
        <v>1505000</v>
      </c>
      <c r="U10" t="e">
        <f>+VLOOKUP(A10,'GRUPO 1'!$A$3:$F$440,5,FALSE)</f>
        <v>#N/A</v>
      </c>
      <c r="V10" t="e">
        <f>+VLOOKUP(A10,'GRUPO 3'!$B$3:$F$1178,5,FALSE)</f>
        <v>#N/A</v>
      </c>
      <c r="W10">
        <f t="shared" si="6"/>
        <v>0</v>
      </c>
      <c r="X10" s="199">
        <f t="shared" si="7"/>
        <v>0</v>
      </c>
      <c r="Y10" s="199">
        <f t="shared" si="8"/>
        <v>0</v>
      </c>
    </row>
    <row r="11" spans="1:25" x14ac:dyDescent="0.3">
      <c r="A11" s="33" t="s">
        <v>15</v>
      </c>
      <c r="B11" s="45"/>
      <c r="C11" s="41"/>
      <c r="D11" s="42"/>
      <c r="E11" s="50">
        <v>1256303</v>
      </c>
      <c r="F11" s="43">
        <v>238697</v>
      </c>
      <c r="G11" s="44">
        <v>1495000</v>
      </c>
      <c r="H11" s="50"/>
      <c r="I11" s="43"/>
      <c r="J11" s="44"/>
      <c r="L11" s="63" t="str">
        <f t="shared" si="0"/>
        <v/>
      </c>
      <c r="M11" s="59" t="str">
        <f t="shared" si="1"/>
        <v/>
      </c>
      <c r="N11" s="59" t="str">
        <f t="shared" si="2"/>
        <v/>
      </c>
      <c r="O11" s="64" t="str">
        <f t="shared" si="3"/>
        <v/>
      </c>
      <c r="Q11" s="63" t="e">
        <f>+VLOOKUP(A11,'PRECIOS 2025 VS 2026'!$B$7:$G$1477,5,FALSE)</f>
        <v>#N/A</v>
      </c>
      <c r="R11" s="197" t="e">
        <f t="shared" si="4"/>
        <v>#VALUE!</v>
      </c>
      <c r="S11" s="63"/>
      <c r="U11" t="e">
        <f>+VLOOKUP(A11,'GRUPO 1'!$A$3:$F$440,5,FALSE)</f>
        <v>#N/A</v>
      </c>
      <c r="V11" t="e">
        <f>+VLOOKUP(A11,'GRUPO 3'!$B$3:$F$1178,5,FALSE)</f>
        <v>#N/A</v>
      </c>
      <c r="W11">
        <f t="shared" si="6"/>
        <v>0</v>
      </c>
      <c r="X11" s="199">
        <f t="shared" si="7"/>
        <v>1</v>
      </c>
      <c r="Y11" s="199">
        <f t="shared" si="8"/>
        <v>0</v>
      </c>
    </row>
    <row r="12" spans="1:25" x14ac:dyDescent="0.3">
      <c r="A12" s="33" t="s">
        <v>14</v>
      </c>
      <c r="B12" s="45">
        <v>1474370</v>
      </c>
      <c r="C12" s="41">
        <v>280130</v>
      </c>
      <c r="D12" s="42">
        <v>1754500</v>
      </c>
      <c r="E12" s="50">
        <v>1264706</v>
      </c>
      <c r="F12" s="43">
        <v>240294</v>
      </c>
      <c r="G12" s="44">
        <v>1505000</v>
      </c>
      <c r="H12" s="50">
        <v>1565966</v>
      </c>
      <c r="I12" s="43">
        <v>297534</v>
      </c>
      <c r="J12" s="44">
        <v>1863500</v>
      </c>
      <c r="L12" s="63">
        <f t="shared" si="0"/>
        <v>1754500</v>
      </c>
      <c r="M12" s="59">
        <f t="shared" si="1"/>
        <v>1707666.6666666667</v>
      </c>
      <c r="N12" s="59">
        <f t="shared" si="2"/>
        <v>183781.34653259383</v>
      </c>
      <c r="O12" s="64">
        <f t="shared" si="3"/>
        <v>0.10762132336478264</v>
      </c>
      <c r="Q12" s="63" t="e">
        <f>+VLOOKUP(A12,'PRECIOS 2025 VS 2026'!$B$7:$G$1477,5,FALSE)</f>
        <v>#N/A</v>
      </c>
      <c r="R12" s="197" t="e">
        <f t="shared" si="4"/>
        <v>#N/A</v>
      </c>
      <c r="S12" s="63">
        <f t="shared" si="5"/>
        <v>1505000</v>
      </c>
      <c r="U12" t="e">
        <f>+VLOOKUP(A12,'GRUPO 1'!$A$3:$F$440,5,FALSE)</f>
        <v>#N/A</v>
      </c>
      <c r="V12" t="e">
        <f>+VLOOKUP(A12,'GRUPO 3'!$B$3:$F$1178,5,FALSE)</f>
        <v>#N/A</v>
      </c>
      <c r="W12">
        <f t="shared" si="6"/>
        <v>0</v>
      </c>
      <c r="X12" s="199">
        <f t="shared" si="7"/>
        <v>0</v>
      </c>
      <c r="Y12" s="199">
        <f t="shared" si="8"/>
        <v>0</v>
      </c>
    </row>
    <row r="13" spans="1:25" x14ac:dyDescent="0.3">
      <c r="A13" s="33" t="s">
        <v>13</v>
      </c>
      <c r="B13" s="45">
        <v>1476050</v>
      </c>
      <c r="C13" s="41">
        <v>280450</v>
      </c>
      <c r="D13" s="42">
        <v>1756500</v>
      </c>
      <c r="E13" s="50">
        <v>1264706</v>
      </c>
      <c r="F13" s="43">
        <v>240294</v>
      </c>
      <c r="G13" s="44">
        <v>1505000</v>
      </c>
      <c r="H13" s="50">
        <v>1539496</v>
      </c>
      <c r="I13" s="43">
        <v>292504</v>
      </c>
      <c r="J13" s="44">
        <v>1832000</v>
      </c>
      <c r="L13" s="63">
        <f t="shared" si="0"/>
        <v>1756500</v>
      </c>
      <c r="M13" s="59">
        <f t="shared" si="1"/>
        <v>1697833.3333333333</v>
      </c>
      <c r="N13" s="59">
        <f t="shared" si="2"/>
        <v>171212.1004290682</v>
      </c>
      <c r="O13" s="64">
        <f t="shared" si="3"/>
        <v>0.10084152376307148</v>
      </c>
      <c r="Q13" s="63" t="e">
        <f>+VLOOKUP(A13,'PRECIOS 2025 VS 2026'!$B$7:$G$1477,5,FALSE)</f>
        <v>#N/A</v>
      </c>
      <c r="R13" s="197" t="e">
        <f t="shared" si="4"/>
        <v>#N/A</v>
      </c>
      <c r="S13" s="63">
        <f t="shared" si="5"/>
        <v>1505000</v>
      </c>
      <c r="U13" t="e">
        <f>+VLOOKUP(A13,'GRUPO 1'!$A$3:$F$440,5,FALSE)</f>
        <v>#N/A</v>
      </c>
      <c r="V13" t="e">
        <f>+VLOOKUP(A13,'GRUPO 3'!$B$3:$F$1178,5,FALSE)</f>
        <v>#N/A</v>
      </c>
      <c r="W13">
        <f t="shared" si="6"/>
        <v>-1</v>
      </c>
      <c r="X13" s="199">
        <f t="shared" si="7"/>
        <v>0</v>
      </c>
      <c r="Y13" s="199">
        <f t="shared" si="8"/>
        <v>0</v>
      </c>
    </row>
    <row r="14" spans="1:25" x14ac:dyDescent="0.3">
      <c r="A14" s="33" t="s">
        <v>12</v>
      </c>
      <c r="B14" s="45">
        <v>175630</v>
      </c>
      <c r="C14" s="41">
        <v>33370</v>
      </c>
      <c r="D14" s="42">
        <v>209000</v>
      </c>
      <c r="E14" s="50">
        <v>184034</v>
      </c>
      <c r="F14" s="43">
        <v>34966</v>
      </c>
      <c r="G14" s="44">
        <v>219000</v>
      </c>
      <c r="H14" s="50">
        <v>172689</v>
      </c>
      <c r="I14" s="43">
        <v>32811</v>
      </c>
      <c r="J14" s="44">
        <v>205500</v>
      </c>
      <c r="L14" s="63">
        <f t="shared" si="0"/>
        <v>209000</v>
      </c>
      <c r="M14" s="59">
        <f t="shared" si="1"/>
        <v>211166.66666666666</v>
      </c>
      <c r="N14" s="59">
        <f t="shared" si="2"/>
        <v>7005.9498523279008</v>
      </c>
      <c r="O14" s="64">
        <f t="shared" si="3"/>
        <v>3.3177347366982954E-2</v>
      </c>
      <c r="Q14" s="63" t="e">
        <f>+VLOOKUP(A14,'PRECIOS 2025 VS 2026'!$B$7:$G$1477,5,FALSE)</f>
        <v>#N/A</v>
      </c>
      <c r="R14" s="197" t="e">
        <f t="shared" si="4"/>
        <v>#N/A</v>
      </c>
      <c r="S14" s="63">
        <f t="shared" si="5"/>
        <v>205500</v>
      </c>
      <c r="U14" t="e">
        <f>+VLOOKUP(A14,'GRUPO 1'!$A$3:$F$440,5,FALSE)</f>
        <v>#N/A</v>
      </c>
      <c r="V14" t="e">
        <f>+VLOOKUP(A14,'GRUPO 3'!$B$3:$F$1178,5,FALSE)</f>
        <v>#N/A</v>
      </c>
      <c r="W14">
        <f t="shared" si="6"/>
        <v>0</v>
      </c>
      <c r="X14" s="199">
        <f t="shared" si="7"/>
        <v>0</v>
      </c>
      <c r="Y14" s="199">
        <f t="shared" si="8"/>
        <v>0</v>
      </c>
    </row>
    <row r="15" spans="1:25" x14ac:dyDescent="0.3">
      <c r="A15" s="33" t="s">
        <v>11</v>
      </c>
      <c r="B15" s="45">
        <v>226471</v>
      </c>
      <c r="C15" s="41">
        <v>43029</v>
      </c>
      <c r="D15" s="42">
        <v>269500</v>
      </c>
      <c r="E15" s="50">
        <v>217647</v>
      </c>
      <c r="F15" s="43">
        <v>41353</v>
      </c>
      <c r="G15" s="44">
        <v>259000</v>
      </c>
      <c r="H15" s="50">
        <v>226471</v>
      </c>
      <c r="I15" s="43">
        <v>43029</v>
      </c>
      <c r="J15" s="44">
        <v>269500</v>
      </c>
      <c r="L15" s="63">
        <f t="shared" ref="L15:L78" si="9">IF(D15="","",MEDIAN(D15,G15,J15))</f>
        <v>269500</v>
      </c>
      <c r="M15" s="59">
        <f t="shared" ref="M15:M78" si="10">IF(D15="","",AVERAGE(D15,G15,J15))</f>
        <v>266000</v>
      </c>
      <c r="N15" s="59">
        <f t="shared" ref="N15:N78" si="11">IF(D15="","",_xlfn.STDEV.S(D15,G15,J15))</f>
        <v>6062.1778264910708</v>
      </c>
      <c r="O15" s="64">
        <f t="shared" ref="O15:O78" si="12">IF(D15="","",N15/M15)</f>
        <v>2.2790142204853651E-2</v>
      </c>
      <c r="Q15" s="63" t="e">
        <f>+VLOOKUP(A15,'PRECIOS 2025 VS 2026'!$B$7:$G$1477,5,FALSE)</f>
        <v>#N/A</v>
      </c>
      <c r="R15" s="197" t="e">
        <f t="shared" si="4"/>
        <v>#N/A</v>
      </c>
      <c r="S15" s="63">
        <f t="shared" si="5"/>
        <v>259000</v>
      </c>
      <c r="U15" t="e">
        <f>+VLOOKUP(A15,'GRUPO 1'!$A$3:$F$440,5,FALSE)</f>
        <v>#N/A</v>
      </c>
      <c r="V15" t="e">
        <f>+VLOOKUP(A15,'GRUPO 3'!$B$3:$F$1178,5,FALSE)</f>
        <v>#N/A</v>
      </c>
      <c r="W15">
        <f t="shared" si="6"/>
        <v>0</v>
      </c>
      <c r="X15" s="199">
        <f t="shared" si="7"/>
        <v>0</v>
      </c>
      <c r="Y15" s="199">
        <f t="shared" si="8"/>
        <v>0</v>
      </c>
    </row>
    <row r="16" spans="1:25" x14ac:dyDescent="0.3">
      <c r="A16" s="33" t="s">
        <v>10</v>
      </c>
      <c r="B16" s="45">
        <v>690756</v>
      </c>
      <c r="C16" s="41">
        <v>131244</v>
      </c>
      <c r="D16" s="42">
        <v>822000</v>
      </c>
      <c r="E16" s="50">
        <v>714286</v>
      </c>
      <c r="F16" s="43">
        <v>135714</v>
      </c>
      <c r="G16" s="44">
        <v>850000</v>
      </c>
      <c r="H16" s="50">
        <v>750420</v>
      </c>
      <c r="I16" s="43">
        <v>142580</v>
      </c>
      <c r="J16" s="44">
        <v>893000</v>
      </c>
      <c r="L16" s="63">
        <f t="shared" si="9"/>
        <v>850000</v>
      </c>
      <c r="M16" s="59">
        <f t="shared" si="10"/>
        <v>855000</v>
      </c>
      <c r="N16" s="59">
        <f t="shared" si="11"/>
        <v>35763.109484495333</v>
      </c>
      <c r="O16" s="64">
        <f t="shared" si="12"/>
        <v>4.1828198227479921E-2</v>
      </c>
      <c r="Q16" s="63" t="e">
        <f>+VLOOKUP(A16,'PRECIOS 2025 VS 2026'!$B$7:$G$1477,5,FALSE)</f>
        <v>#N/A</v>
      </c>
      <c r="R16" s="197" t="e">
        <f t="shared" si="4"/>
        <v>#N/A</v>
      </c>
      <c r="S16" s="63">
        <f t="shared" si="5"/>
        <v>822000</v>
      </c>
      <c r="U16" t="e">
        <f>+VLOOKUP(A16,'GRUPO 1'!$A$3:$F$440,5,FALSE)</f>
        <v>#N/A</v>
      </c>
      <c r="V16" t="e">
        <f>+VLOOKUP(A16,'GRUPO 3'!$B$3:$F$1178,5,FALSE)</f>
        <v>#N/A</v>
      </c>
      <c r="W16">
        <f t="shared" si="6"/>
        <v>0</v>
      </c>
      <c r="X16" s="199">
        <f t="shared" si="7"/>
        <v>0</v>
      </c>
      <c r="Y16" s="199">
        <f t="shared" si="8"/>
        <v>0</v>
      </c>
    </row>
    <row r="17" spans="1:25" x14ac:dyDescent="0.3">
      <c r="A17" s="33" t="s">
        <v>9</v>
      </c>
      <c r="B17" s="45">
        <v>1560504</v>
      </c>
      <c r="C17" s="41">
        <v>296496</v>
      </c>
      <c r="D17" s="42">
        <v>1857000</v>
      </c>
      <c r="E17" s="50">
        <v>1512605</v>
      </c>
      <c r="F17" s="43">
        <v>287395</v>
      </c>
      <c r="G17" s="44">
        <v>1800000</v>
      </c>
      <c r="H17" s="50">
        <v>1752101</v>
      </c>
      <c r="I17" s="43">
        <v>332899</v>
      </c>
      <c r="J17" s="44">
        <v>2085000</v>
      </c>
      <c r="L17" s="63">
        <f t="shared" si="9"/>
        <v>1857000</v>
      </c>
      <c r="M17" s="59">
        <f t="shared" si="10"/>
        <v>1914000</v>
      </c>
      <c r="N17" s="59">
        <f t="shared" si="11"/>
        <v>150807.82473068166</v>
      </c>
      <c r="O17" s="64">
        <f t="shared" si="12"/>
        <v>7.8791966943929814E-2</v>
      </c>
      <c r="Q17" s="63">
        <f>+VLOOKUP(A17,'PRECIOS 2025 VS 2026'!$B$7:$G$1477,5,FALSE)</f>
        <v>478387.8</v>
      </c>
      <c r="R17" s="197">
        <f t="shared" si="4"/>
        <v>2.8817879552948464</v>
      </c>
      <c r="S17" s="63">
        <f t="shared" si="5"/>
        <v>502785.57779999997</v>
      </c>
      <c r="U17" t="e">
        <f>+VLOOKUP(A17,'GRUPO 1'!$A$3:$F$440,5,FALSE)</f>
        <v>#N/A</v>
      </c>
      <c r="V17" t="e">
        <f>+VLOOKUP(A17,'GRUPO 3'!$B$3:$F$1178,5,FALSE)</f>
        <v>#N/A</v>
      </c>
      <c r="W17">
        <f t="shared" si="6"/>
        <v>0</v>
      </c>
      <c r="X17" s="199">
        <f t="shared" si="7"/>
        <v>0</v>
      </c>
      <c r="Y17" s="199">
        <f t="shared" si="8"/>
        <v>0</v>
      </c>
    </row>
    <row r="18" spans="1:25" x14ac:dyDescent="0.3">
      <c r="A18" s="33" t="s">
        <v>8</v>
      </c>
      <c r="B18" s="45">
        <v>110084</v>
      </c>
      <c r="C18" s="41">
        <v>20916</v>
      </c>
      <c r="D18" s="42">
        <v>131000</v>
      </c>
      <c r="E18" s="50">
        <v>105882</v>
      </c>
      <c r="F18" s="43">
        <v>20118</v>
      </c>
      <c r="G18" s="44">
        <v>126000</v>
      </c>
      <c r="H18" s="50">
        <v>102101</v>
      </c>
      <c r="I18" s="43">
        <v>19399</v>
      </c>
      <c r="J18" s="44">
        <v>121500</v>
      </c>
      <c r="L18" s="63">
        <f t="shared" si="9"/>
        <v>126000</v>
      </c>
      <c r="M18" s="59">
        <f t="shared" si="10"/>
        <v>126166.66666666667</v>
      </c>
      <c r="N18" s="59">
        <f t="shared" si="11"/>
        <v>4752.1924764610849</v>
      </c>
      <c r="O18" s="64">
        <f t="shared" si="12"/>
        <v>3.7665990566402255E-2</v>
      </c>
      <c r="Q18" s="63" t="e">
        <f>+VLOOKUP(A18,'PRECIOS 2025 VS 2026'!$B$7:$G$1477,5,FALSE)</f>
        <v>#N/A</v>
      </c>
      <c r="R18" s="197" t="e">
        <f t="shared" si="4"/>
        <v>#N/A</v>
      </c>
      <c r="S18" s="63">
        <f t="shared" si="5"/>
        <v>121500</v>
      </c>
      <c r="U18" t="e">
        <f>+VLOOKUP(A18,'GRUPO 1'!$A$3:$F$440,5,FALSE)</f>
        <v>#N/A</v>
      </c>
      <c r="V18" t="e">
        <f>+VLOOKUP(A18,'GRUPO 3'!$B$3:$F$1178,5,FALSE)</f>
        <v>#N/A</v>
      </c>
      <c r="W18">
        <f t="shared" si="6"/>
        <v>0</v>
      </c>
      <c r="X18" s="199">
        <f t="shared" si="7"/>
        <v>0</v>
      </c>
      <c r="Y18" s="199">
        <f t="shared" si="8"/>
        <v>0</v>
      </c>
    </row>
    <row r="19" spans="1:25" x14ac:dyDescent="0.3">
      <c r="A19" s="33" t="s">
        <v>7</v>
      </c>
      <c r="B19" s="45">
        <v>10204622</v>
      </c>
      <c r="C19" s="41">
        <v>1938878</v>
      </c>
      <c r="D19" s="42">
        <v>12143500</v>
      </c>
      <c r="E19" s="50">
        <v>11424370</v>
      </c>
      <c r="F19" s="43">
        <v>2170630</v>
      </c>
      <c r="G19" s="44">
        <v>13595000</v>
      </c>
      <c r="H19" s="50">
        <v>10151261</v>
      </c>
      <c r="I19" s="43">
        <v>1928739</v>
      </c>
      <c r="J19" s="44">
        <v>12080000</v>
      </c>
      <c r="L19" s="63">
        <f t="shared" si="9"/>
        <v>12143500</v>
      </c>
      <c r="M19" s="59">
        <f t="shared" si="10"/>
        <v>12606166.666666666</v>
      </c>
      <c r="N19" s="59">
        <f t="shared" si="11"/>
        <v>856943.16225367785</v>
      </c>
      <c r="O19" s="64">
        <f t="shared" si="12"/>
        <v>6.7978092382327007E-2</v>
      </c>
      <c r="Q19" s="63" t="e">
        <f>+VLOOKUP(A19,'PRECIOS 2025 VS 2026'!$B$7:$G$1477,5,FALSE)</f>
        <v>#N/A</v>
      </c>
      <c r="R19" s="197" t="e">
        <f t="shared" si="4"/>
        <v>#N/A</v>
      </c>
      <c r="S19" s="63">
        <f t="shared" si="5"/>
        <v>12080000</v>
      </c>
      <c r="U19" t="e">
        <f>+VLOOKUP(A19,'GRUPO 1'!$A$3:$F$440,5,FALSE)</f>
        <v>#N/A</v>
      </c>
      <c r="V19" t="e">
        <f>+VLOOKUP(A19,'GRUPO 3'!$B$3:$F$1178,5,FALSE)</f>
        <v>#N/A</v>
      </c>
      <c r="W19">
        <f t="shared" si="6"/>
        <v>0</v>
      </c>
      <c r="X19" s="199">
        <f t="shared" si="7"/>
        <v>0</v>
      </c>
      <c r="Y19" s="199">
        <f t="shared" si="8"/>
        <v>1</v>
      </c>
    </row>
    <row r="20" spans="1:25" x14ac:dyDescent="0.3">
      <c r="A20" s="33" t="s">
        <v>6</v>
      </c>
      <c r="B20" s="45">
        <v>1591176</v>
      </c>
      <c r="C20" s="41">
        <v>302324</v>
      </c>
      <c r="D20" s="42">
        <v>1893500</v>
      </c>
      <c r="E20" s="50">
        <v>1512605</v>
      </c>
      <c r="F20" s="43">
        <v>287395</v>
      </c>
      <c r="G20" s="44">
        <v>1800000</v>
      </c>
      <c r="H20" s="50">
        <v>1628571</v>
      </c>
      <c r="I20" s="43">
        <v>309429</v>
      </c>
      <c r="J20" s="44">
        <v>1938000</v>
      </c>
      <c r="L20" s="63">
        <f t="shared" si="9"/>
        <v>1893500</v>
      </c>
      <c r="M20" s="59">
        <f t="shared" si="10"/>
        <v>1877166.6666666667</v>
      </c>
      <c r="N20" s="59">
        <f t="shared" si="11"/>
        <v>70434.958176556989</v>
      </c>
      <c r="O20" s="64">
        <f t="shared" si="12"/>
        <v>3.7521952327030268E-2</v>
      </c>
      <c r="Q20" s="63">
        <f>+VLOOKUP(A20,'PRECIOS 2025 VS 2026'!$B$7:$G$1477,5,FALSE)</f>
        <v>1312906.32</v>
      </c>
      <c r="R20" s="197">
        <f t="shared" si="4"/>
        <v>0.44222018826141374</v>
      </c>
      <c r="S20" s="63">
        <f t="shared" si="5"/>
        <v>1379864.54232</v>
      </c>
      <c r="U20" t="e">
        <f>+VLOOKUP(A20,'GRUPO 1'!$A$3:$F$440,5,FALSE)</f>
        <v>#N/A</v>
      </c>
      <c r="V20" t="e">
        <f>+VLOOKUP(A20,'GRUPO 3'!$B$3:$F$1178,5,FALSE)</f>
        <v>#N/A</v>
      </c>
      <c r="W20">
        <f t="shared" si="6"/>
        <v>-1</v>
      </c>
      <c r="X20" s="199">
        <f t="shared" si="7"/>
        <v>0</v>
      </c>
      <c r="Y20" s="199">
        <f t="shared" si="8"/>
        <v>-1</v>
      </c>
    </row>
    <row r="21" spans="1:25" x14ac:dyDescent="0.3">
      <c r="A21" s="33" t="s">
        <v>5</v>
      </c>
      <c r="B21" s="45">
        <v>725630</v>
      </c>
      <c r="C21" s="41">
        <v>137870</v>
      </c>
      <c r="D21" s="42">
        <v>863500</v>
      </c>
      <c r="E21" s="50">
        <v>714286</v>
      </c>
      <c r="F21" s="43">
        <v>135714</v>
      </c>
      <c r="G21" s="44">
        <v>850000</v>
      </c>
      <c r="H21" s="50">
        <v>712605</v>
      </c>
      <c r="I21" s="43">
        <v>135395</v>
      </c>
      <c r="J21" s="44">
        <v>848000</v>
      </c>
      <c r="L21" s="63">
        <f t="shared" si="9"/>
        <v>850000</v>
      </c>
      <c r="M21" s="59">
        <f t="shared" si="10"/>
        <v>853833.33333333337</v>
      </c>
      <c r="N21" s="59">
        <f t="shared" si="11"/>
        <v>8431.0932466278264</v>
      </c>
      <c r="O21" s="64">
        <f t="shared" si="12"/>
        <v>9.874401616194994E-3</v>
      </c>
      <c r="Q21" s="63" t="e">
        <f>+VLOOKUP(A21,'PRECIOS 2025 VS 2026'!$B$7:$G$1477,5,FALSE)</f>
        <v>#N/A</v>
      </c>
      <c r="R21" s="197" t="e">
        <f t="shared" si="4"/>
        <v>#N/A</v>
      </c>
      <c r="S21" s="63">
        <f t="shared" si="5"/>
        <v>848000</v>
      </c>
      <c r="U21" t="e">
        <f>+VLOOKUP(A21,'GRUPO 1'!$A$3:$F$440,5,FALSE)</f>
        <v>#N/A</v>
      </c>
      <c r="V21" t="e">
        <f>+VLOOKUP(A21,'GRUPO 3'!$B$3:$F$1178,5,FALSE)</f>
        <v>#N/A</v>
      </c>
      <c r="W21">
        <f t="shared" si="6"/>
        <v>0</v>
      </c>
      <c r="X21" s="199">
        <f t="shared" si="7"/>
        <v>0</v>
      </c>
      <c r="Y21" s="199">
        <f t="shared" si="8"/>
        <v>0</v>
      </c>
    </row>
    <row r="22" spans="1:25" x14ac:dyDescent="0.3">
      <c r="A22" s="33" t="s">
        <v>4</v>
      </c>
      <c r="B22" s="45">
        <v>559244</v>
      </c>
      <c r="C22" s="41">
        <v>106256</v>
      </c>
      <c r="D22" s="42">
        <v>665500</v>
      </c>
      <c r="E22" s="50">
        <v>584034</v>
      </c>
      <c r="F22" s="43">
        <v>110966</v>
      </c>
      <c r="G22" s="44">
        <v>695000</v>
      </c>
      <c r="H22" s="50">
        <v>608824</v>
      </c>
      <c r="I22" s="43">
        <v>115676</v>
      </c>
      <c r="J22" s="44">
        <v>724500</v>
      </c>
      <c r="L22" s="63">
        <f t="shared" si="9"/>
        <v>695000</v>
      </c>
      <c r="M22" s="59">
        <f t="shared" si="10"/>
        <v>695000</v>
      </c>
      <c r="N22" s="59">
        <f t="shared" si="11"/>
        <v>29500</v>
      </c>
      <c r="O22" s="64">
        <f t="shared" si="12"/>
        <v>4.2446043165467628E-2</v>
      </c>
      <c r="Q22" s="63" t="e">
        <f>+VLOOKUP(A22,'PRECIOS 2025 VS 2026'!$B$7:$G$1477,5,FALSE)</f>
        <v>#N/A</v>
      </c>
      <c r="R22" s="197" t="e">
        <f t="shared" si="4"/>
        <v>#N/A</v>
      </c>
      <c r="S22" s="63">
        <f t="shared" si="5"/>
        <v>665500</v>
      </c>
      <c r="U22" t="e">
        <f>+VLOOKUP(A22,'GRUPO 1'!$A$3:$F$440,5,FALSE)</f>
        <v>#N/A</v>
      </c>
      <c r="V22" t="e">
        <f>+VLOOKUP(A22,'GRUPO 3'!$B$3:$F$1178,5,FALSE)</f>
        <v>#N/A</v>
      </c>
      <c r="W22">
        <f t="shared" si="6"/>
        <v>0</v>
      </c>
      <c r="X22" s="199">
        <f t="shared" si="7"/>
        <v>0</v>
      </c>
      <c r="Y22" s="199">
        <f t="shared" si="8"/>
        <v>1</v>
      </c>
    </row>
    <row r="23" spans="1:25" x14ac:dyDescent="0.3">
      <c r="A23" s="33" t="s">
        <v>3</v>
      </c>
      <c r="B23" s="45">
        <v>5865126</v>
      </c>
      <c r="C23" s="41">
        <v>1114374</v>
      </c>
      <c r="D23" s="42">
        <v>6979500</v>
      </c>
      <c r="E23" s="50">
        <v>6084034</v>
      </c>
      <c r="F23" s="43">
        <v>1155966</v>
      </c>
      <c r="G23" s="44">
        <v>7240000</v>
      </c>
      <c r="H23" s="50">
        <v>5276471</v>
      </c>
      <c r="I23" s="43">
        <v>1002529</v>
      </c>
      <c r="J23" s="44">
        <v>6279000</v>
      </c>
      <c r="L23" s="63">
        <f t="shared" si="9"/>
        <v>6979500</v>
      </c>
      <c r="M23" s="59">
        <f t="shared" si="10"/>
        <v>6832833.333333333</v>
      </c>
      <c r="N23" s="59">
        <f t="shared" si="11"/>
        <v>497004.61097793985</v>
      </c>
      <c r="O23" s="64">
        <f t="shared" si="12"/>
        <v>7.2737704365383793E-2</v>
      </c>
      <c r="Q23" s="63" t="e">
        <f>+VLOOKUP(A23,'PRECIOS 2025 VS 2026'!$B$7:$G$1477,5,FALSE)</f>
        <v>#N/A</v>
      </c>
      <c r="R23" s="197" t="e">
        <f t="shared" si="4"/>
        <v>#N/A</v>
      </c>
      <c r="S23" s="63">
        <f t="shared" si="5"/>
        <v>6279000</v>
      </c>
      <c r="U23" t="e">
        <f>+VLOOKUP(A23,'GRUPO 1'!$A$3:$F$440,5,FALSE)</f>
        <v>#N/A</v>
      </c>
      <c r="V23" t="e">
        <f>+VLOOKUP(A23,'GRUPO 3'!$B$3:$F$1178,5,FALSE)</f>
        <v>#N/A</v>
      </c>
      <c r="W23">
        <f t="shared" si="6"/>
        <v>0</v>
      </c>
      <c r="X23" s="199">
        <f t="shared" si="7"/>
        <v>0</v>
      </c>
      <c r="Y23" s="199">
        <f t="shared" si="8"/>
        <v>0</v>
      </c>
    </row>
    <row r="24" spans="1:25" x14ac:dyDescent="0.3">
      <c r="A24" s="33" t="s">
        <v>2</v>
      </c>
      <c r="B24" s="45">
        <v>1435294</v>
      </c>
      <c r="C24" s="41">
        <v>272706</v>
      </c>
      <c r="D24" s="42">
        <v>1708000</v>
      </c>
      <c r="E24" s="50">
        <v>1256303</v>
      </c>
      <c r="F24" s="43">
        <v>238697</v>
      </c>
      <c r="G24" s="44">
        <v>1495000</v>
      </c>
      <c r="H24" s="50">
        <v>1536975</v>
      </c>
      <c r="I24" s="43">
        <v>292025</v>
      </c>
      <c r="J24" s="44">
        <v>1829000</v>
      </c>
      <c r="L24" s="63">
        <f t="shared" si="9"/>
        <v>1708000</v>
      </c>
      <c r="M24" s="59">
        <f t="shared" si="10"/>
        <v>1677333.3333333333</v>
      </c>
      <c r="N24" s="59">
        <f t="shared" si="11"/>
        <v>169098.59057169381</v>
      </c>
      <c r="O24" s="64">
        <f t="shared" si="12"/>
        <v>0.10081394509441205</v>
      </c>
      <c r="Q24" s="63" t="e">
        <f>+VLOOKUP(A24,'PRECIOS 2025 VS 2026'!$B$7:$G$1477,5,FALSE)</f>
        <v>#N/A</v>
      </c>
      <c r="R24" s="197" t="e">
        <f t="shared" si="4"/>
        <v>#N/A</v>
      </c>
      <c r="S24" s="63">
        <f t="shared" si="5"/>
        <v>1495000</v>
      </c>
      <c r="U24" t="e">
        <f>+VLOOKUP(A24,'GRUPO 1'!$A$3:$F$440,5,FALSE)</f>
        <v>#N/A</v>
      </c>
      <c r="V24" t="e">
        <f>+VLOOKUP(A24,'GRUPO 3'!$B$3:$F$1178,5,FALSE)</f>
        <v>#N/A</v>
      </c>
      <c r="W24">
        <f t="shared" si="6"/>
        <v>0</v>
      </c>
      <c r="X24" s="199">
        <f t="shared" si="7"/>
        <v>1</v>
      </c>
      <c r="Y24" s="199">
        <f t="shared" si="8"/>
        <v>0</v>
      </c>
    </row>
    <row r="25" spans="1:25" x14ac:dyDescent="0.3">
      <c r="A25" s="33" t="s">
        <v>1</v>
      </c>
      <c r="B25" s="45">
        <v>606723</v>
      </c>
      <c r="C25" s="41">
        <v>115277</v>
      </c>
      <c r="D25" s="42">
        <v>722000</v>
      </c>
      <c r="E25" s="50">
        <v>584034</v>
      </c>
      <c r="F25" s="43">
        <v>110966</v>
      </c>
      <c r="G25" s="44">
        <v>695000</v>
      </c>
      <c r="H25" s="50">
        <v>572689</v>
      </c>
      <c r="I25" s="43">
        <v>108811</v>
      </c>
      <c r="J25" s="44">
        <v>681500</v>
      </c>
      <c r="L25" s="63">
        <f t="shared" si="9"/>
        <v>695000</v>
      </c>
      <c r="M25" s="59">
        <f t="shared" si="10"/>
        <v>699500</v>
      </c>
      <c r="N25" s="59">
        <f t="shared" si="11"/>
        <v>20621.590627301281</v>
      </c>
      <c r="O25" s="64">
        <f t="shared" si="12"/>
        <v>2.9480472662332068E-2</v>
      </c>
      <c r="Q25" s="63" t="e">
        <f>+VLOOKUP(A25,'PRECIOS 2025 VS 2026'!$B$7:$G$1477,5,FALSE)</f>
        <v>#N/A</v>
      </c>
      <c r="R25" s="197" t="e">
        <f t="shared" si="4"/>
        <v>#N/A</v>
      </c>
      <c r="S25" s="63">
        <f t="shared" si="5"/>
        <v>681500</v>
      </c>
      <c r="U25" t="e">
        <f>+VLOOKUP(A25,'GRUPO 1'!$A$3:$F$440,5,FALSE)</f>
        <v>#N/A</v>
      </c>
      <c r="V25" t="e">
        <f>+VLOOKUP(A25,'GRUPO 3'!$B$3:$F$1178,5,FALSE)</f>
        <v>#N/A</v>
      </c>
      <c r="W25">
        <f t="shared" si="6"/>
        <v>0</v>
      </c>
      <c r="X25" s="199">
        <f t="shared" si="7"/>
        <v>0</v>
      </c>
      <c r="Y25" s="199">
        <f t="shared" si="8"/>
        <v>0</v>
      </c>
    </row>
    <row r="26" spans="1:25" x14ac:dyDescent="0.3">
      <c r="A26" s="33" t="s">
        <v>0</v>
      </c>
      <c r="B26" s="45">
        <v>1659664</v>
      </c>
      <c r="C26" s="41">
        <v>315336</v>
      </c>
      <c r="D26" s="42">
        <v>1975000</v>
      </c>
      <c r="E26" s="50">
        <v>1512605</v>
      </c>
      <c r="F26" s="43">
        <v>287395</v>
      </c>
      <c r="G26" s="44">
        <v>1800000</v>
      </c>
      <c r="H26" s="50">
        <v>1752521</v>
      </c>
      <c r="I26" s="43">
        <v>332979</v>
      </c>
      <c r="J26" s="44">
        <v>2085500</v>
      </c>
      <c r="L26" s="63">
        <f t="shared" si="9"/>
        <v>1975000</v>
      </c>
      <c r="M26" s="59">
        <f t="shared" si="10"/>
        <v>1953500</v>
      </c>
      <c r="N26" s="59">
        <f t="shared" si="11"/>
        <v>143959.19560764433</v>
      </c>
      <c r="O26" s="64">
        <f t="shared" si="12"/>
        <v>7.3692959102966124E-2</v>
      </c>
      <c r="Q26" s="63" t="e">
        <f>+VLOOKUP(A26,'PRECIOS 2025 VS 2026'!$B$7:$G$1477,5,FALSE)</f>
        <v>#N/A</v>
      </c>
      <c r="R26" s="197" t="e">
        <f t="shared" si="4"/>
        <v>#N/A</v>
      </c>
      <c r="S26" s="63">
        <f t="shared" si="5"/>
        <v>1800000</v>
      </c>
      <c r="U26" t="e">
        <f>+VLOOKUP(A26,'GRUPO 1'!$A$3:$F$440,5,FALSE)</f>
        <v>#N/A</v>
      </c>
      <c r="V26" t="e">
        <f>+VLOOKUP(A26,'GRUPO 3'!$B$3:$F$1178,5,FALSE)</f>
        <v>#N/A</v>
      </c>
      <c r="W26">
        <f t="shared" si="6"/>
        <v>0</v>
      </c>
      <c r="X26" s="199">
        <f t="shared" si="7"/>
        <v>0</v>
      </c>
      <c r="Y26" s="199">
        <f t="shared" si="8"/>
        <v>0</v>
      </c>
    </row>
    <row r="27" spans="1:25" x14ac:dyDescent="0.3">
      <c r="A27" s="32" t="s">
        <v>45</v>
      </c>
      <c r="B27" s="45"/>
      <c r="C27" s="41"/>
      <c r="D27" s="42"/>
      <c r="E27" s="51"/>
      <c r="G27" s="52"/>
      <c r="H27" s="51"/>
      <c r="J27" s="52"/>
      <c r="L27" s="63" t="str">
        <f t="shared" si="9"/>
        <v/>
      </c>
      <c r="M27" s="59" t="str">
        <f t="shared" si="10"/>
        <v/>
      </c>
      <c r="N27" s="59" t="str">
        <f t="shared" si="11"/>
        <v/>
      </c>
      <c r="O27" s="64" t="str">
        <f t="shared" si="12"/>
        <v/>
      </c>
      <c r="Q27" s="63" t="e">
        <f>+VLOOKUP(A27,'PRECIOS 2025 VS 2026'!$B$7:$G$1477,5,FALSE)</f>
        <v>#N/A</v>
      </c>
      <c r="R27" s="197" t="e">
        <f t="shared" si="4"/>
        <v>#VALUE!</v>
      </c>
      <c r="S27" s="63"/>
      <c r="U27" t="e">
        <f>+VLOOKUP(A27,'GRUPO 1'!$A$3:$F$440,5,FALSE)</f>
        <v>#N/A</v>
      </c>
      <c r="V27" t="str">
        <f>+VLOOKUP(A27,'GRUPO 3'!$B$3:$F$1178,5,FALSE)</f>
        <v>OFERTA ECONOMICA PROPONENTE</v>
      </c>
      <c r="W27">
        <f t="shared" si="6"/>
        <v>0</v>
      </c>
      <c r="X27" s="199">
        <f t="shared" si="7"/>
        <v>0</v>
      </c>
      <c r="Y27" s="199">
        <f t="shared" si="8"/>
        <v>0</v>
      </c>
    </row>
    <row r="28" spans="1:25" ht="34.200000000000003" x14ac:dyDescent="0.3">
      <c r="A28" s="33" t="s">
        <v>43</v>
      </c>
      <c r="B28" s="45">
        <v>9040336</v>
      </c>
      <c r="C28" s="41">
        <f>+D28-B28</f>
        <v>1717664</v>
      </c>
      <c r="D28" s="42">
        <v>10758000</v>
      </c>
      <c r="E28" s="50">
        <v>8411765</v>
      </c>
      <c r="F28" s="43">
        <v>1598235</v>
      </c>
      <c r="G28" s="44">
        <v>10010000</v>
      </c>
      <c r="H28" s="50">
        <v>9242857</v>
      </c>
      <c r="I28" s="43">
        <v>1756143</v>
      </c>
      <c r="J28" s="44">
        <v>10999000</v>
      </c>
      <c r="L28" s="63">
        <f t="shared" si="9"/>
        <v>10758000</v>
      </c>
      <c r="M28" s="59">
        <f t="shared" si="10"/>
        <v>10589000</v>
      </c>
      <c r="N28" s="59">
        <f t="shared" si="11"/>
        <v>515704.37267876643</v>
      </c>
      <c r="O28" s="64">
        <f t="shared" si="12"/>
        <v>4.8701895616089001E-2</v>
      </c>
      <c r="Q28" s="63">
        <f>+VLOOKUP(A28,'PRECIOS 2025 VS 2026'!$B$7:$G$1477,5,FALSE)</f>
        <v>0</v>
      </c>
      <c r="R28" s="197" t="e">
        <f t="shared" si="4"/>
        <v>#DIV/0!</v>
      </c>
      <c r="S28" s="63"/>
      <c r="U28" t="e">
        <f>+VLOOKUP(A28,'GRUPO 1'!$A$3:$F$440,5,FALSE)</f>
        <v>#N/A</v>
      </c>
      <c r="V28" t="e">
        <f>+VLOOKUP(A28,'GRUPO 3'!$B$3:$F$1178,5,FALSE)</f>
        <v>#N/A</v>
      </c>
      <c r="W28">
        <f t="shared" si="6"/>
        <v>0</v>
      </c>
      <c r="X28" s="199">
        <f t="shared" si="7"/>
        <v>0</v>
      </c>
      <c r="Y28" s="199">
        <f t="shared" si="8"/>
        <v>0</v>
      </c>
    </row>
    <row r="29" spans="1:25" ht="34.200000000000003" x14ac:dyDescent="0.3">
      <c r="A29" s="33" t="s">
        <v>42</v>
      </c>
      <c r="B29" s="45">
        <v>8678992</v>
      </c>
      <c r="C29" s="41">
        <f t="shared" ref="C29:C92" si="13">+D29-B29</f>
        <v>1649008</v>
      </c>
      <c r="D29" s="42">
        <v>10328000</v>
      </c>
      <c r="E29" s="50">
        <v>8621849</v>
      </c>
      <c r="F29" s="43">
        <v>1638151</v>
      </c>
      <c r="G29" s="44">
        <v>10260000</v>
      </c>
      <c r="H29" s="50">
        <v>8320168</v>
      </c>
      <c r="I29" s="43">
        <v>1580832</v>
      </c>
      <c r="J29" s="44">
        <v>9901000</v>
      </c>
      <c r="L29" s="63">
        <f t="shared" si="9"/>
        <v>10260000</v>
      </c>
      <c r="M29" s="59">
        <f t="shared" si="10"/>
        <v>10163000</v>
      </c>
      <c r="N29" s="59">
        <f t="shared" si="11"/>
        <v>229431.90710971307</v>
      </c>
      <c r="O29" s="64">
        <f t="shared" si="12"/>
        <v>2.2575214711179088E-2</v>
      </c>
      <c r="Q29" s="63">
        <f>+VLOOKUP(A29,'PRECIOS 2025 VS 2026'!$B$7:$G$1477,5,FALSE)</f>
        <v>0</v>
      </c>
      <c r="R29" s="197" t="e">
        <f t="shared" si="4"/>
        <v>#DIV/0!</v>
      </c>
      <c r="S29" s="63"/>
      <c r="U29" t="e">
        <f>+VLOOKUP(A29,'GRUPO 1'!$A$3:$F$440,5,FALSE)</f>
        <v>#N/A</v>
      </c>
      <c r="V29" t="e">
        <f>+VLOOKUP(A29,'GRUPO 3'!$B$3:$F$1178,5,FALSE)</f>
        <v>#N/A</v>
      </c>
      <c r="W29">
        <f t="shared" si="6"/>
        <v>0</v>
      </c>
      <c r="X29" s="199">
        <f t="shared" si="7"/>
        <v>0</v>
      </c>
      <c r="Y29" s="199">
        <f t="shared" si="8"/>
        <v>0</v>
      </c>
    </row>
    <row r="30" spans="1:25" ht="34.200000000000003" x14ac:dyDescent="0.3">
      <c r="A30" s="33" t="s">
        <v>41</v>
      </c>
      <c r="B30" s="45">
        <v>9814706</v>
      </c>
      <c r="C30" s="41">
        <f t="shared" si="13"/>
        <v>1864794</v>
      </c>
      <c r="D30" s="42">
        <v>11679500</v>
      </c>
      <c r="E30" s="50">
        <v>9512605</v>
      </c>
      <c r="F30" s="43">
        <v>1807395</v>
      </c>
      <c r="G30" s="44">
        <v>11320000</v>
      </c>
      <c r="H30" s="50">
        <v>10342437</v>
      </c>
      <c r="I30" s="43">
        <v>1965063</v>
      </c>
      <c r="J30" s="44">
        <v>12307500</v>
      </c>
      <c r="L30" s="63">
        <f t="shared" si="9"/>
        <v>11679500</v>
      </c>
      <c r="M30" s="59">
        <f t="shared" si="10"/>
        <v>11769000</v>
      </c>
      <c r="N30" s="59">
        <f t="shared" si="11"/>
        <v>499796.70867263625</v>
      </c>
      <c r="O30" s="64">
        <f t="shared" si="12"/>
        <v>4.2467219701982854E-2</v>
      </c>
      <c r="Q30" s="63">
        <f>+VLOOKUP(A30,'PRECIOS 2025 VS 2026'!$B$7:$G$1477,5,FALSE)</f>
        <v>0</v>
      </c>
      <c r="R30" s="197" t="e">
        <f t="shared" si="4"/>
        <v>#DIV/0!</v>
      </c>
      <c r="S30" s="63"/>
      <c r="U30" t="e">
        <f>+VLOOKUP(A30,'GRUPO 1'!$A$3:$F$440,5,FALSE)</f>
        <v>#N/A</v>
      </c>
      <c r="V30" t="e">
        <f>+VLOOKUP(A30,'GRUPO 3'!$B$3:$F$1178,5,FALSE)</f>
        <v>#N/A</v>
      </c>
      <c r="W30">
        <f t="shared" si="6"/>
        <v>0</v>
      </c>
      <c r="X30" s="199">
        <f t="shared" si="7"/>
        <v>0</v>
      </c>
      <c r="Y30" s="199">
        <f t="shared" si="8"/>
        <v>0</v>
      </c>
    </row>
    <row r="31" spans="1:25" ht="34.200000000000003" x14ac:dyDescent="0.3">
      <c r="A31" s="33" t="s">
        <v>40</v>
      </c>
      <c r="B31" s="45">
        <v>7874790</v>
      </c>
      <c r="C31" s="41">
        <f t="shared" si="13"/>
        <v>1496210</v>
      </c>
      <c r="D31" s="42">
        <v>9371000</v>
      </c>
      <c r="E31" s="50">
        <v>8621849</v>
      </c>
      <c r="F31" s="43">
        <v>1638151</v>
      </c>
      <c r="G31" s="44">
        <v>10260000</v>
      </c>
      <c r="H31" s="50">
        <v>8481933</v>
      </c>
      <c r="I31" s="43">
        <v>1611567</v>
      </c>
      <c r="J31" s="44">
        <v>10093500</v>
      </c>
      <c r="L31" s="63">
        <f t="shared" si="9"/>
        <v>10093500</v>
      </c>
      <c r="M31" s="59">
        <f t="shared" si="10"/>
        <v>9908166.666666666</v>
      </c>
      <c r="N31" s="59">
        <f t="shared" si="11"/>
        <v>472590.29119664885</v>
      </c>
      <c r="O31" s="64">
        <f t="shared" si="12"/>
        <v>4.769704700129343E-2</v>
      </c>
      <c r="Q31" s="63" t="e">
        <f>+VLOOKUP(A31,'PRECIOS 2025 VS 2026'!$B$7:$G$1477,5,FALSE)</f>
        <v>#N/A</v>
      </c>
      <c r="R31" s="197" t="e">
        <f t="shared" si="4"/>
        <v>#N/A</v>
      </c>
      <c r="S31" s="63">
        <f t="shared" si="5"/>
        <v>9371000</v>
      </c>
      <c r="U31" t="e">
        <f>+VLOOKUP(A31,'GRUPO 1'!$A$3:$F$440,5,FALSE)</f>
        <v>#N/A</v>
      </c>
      <c r="V31" t="e">
        <f>+VLOOKUP(A31,'GRUPO 3'!$B$3:$F$1178,5,FALSE)</f>
        <v>#N/A</v>
      </c>
      <c r="W31">
        <f t="shared" si="6"/>
        <v>0</v>
      </c>
      <c r="X31" s="199">
        <f t="shared" si="7"/>
        <v>0</v>
      </c>
      <c r="Y31" s="199">
        <f t="shared" si="8"/>
        <v>0</v>
      </c>
    </row>
    <row r="32" spans="1:25" x14ac:dyDescent="0.3">
      <c r="A32" s="33" t="s">
        <v>39</v>
      </c>
      <c r="B32" s="45">
        <v>7665126</v>
      </c>
      <c r="C32" s="41">
        <f t="shared" si="13"/>
        <v>1456374</v>
      </c>
      <c r="D32" s="42">
        <v>9121500</v>
      </c>
      <c r="E32" s="50">
        <v>7382353</v>
      </c>
      <c r="F32" s="43">
        <v>1402647</v>
      </c>
      <c r="G32" s="44">
        <v>8785000</v>
      </c>
      <c r="H32" s="50">
        <v>7194118</v>
      </c>
      <c r="I32" s="43">
        <v>1366882</v>
      </c>
      <c r="J32" s="44">
        <v>8561000</v>
      </c>
      <c r="L32" s="63">
        <f t="shared" si="9"/>
        <v>8785000</v>
      </c>
      <c r="M32" s="59">
        <f t="shared" si="10"/>
        <v>8822500</v>
      </c>
      <c r="N32" s="59">
        <f t="shared" si="11"/>
        <v>282125.41537408502</v>
      </c>
      <c r="O32" s="64">
        <f t="shared" si="12"/>
        <v>3.1977944502588271E-2</v>
      </c>
      <c r="Q32" s="63" t="e">
        <f>+VLOOKUP(A32,'PRECIOS 2025 VS 2026'!$B$7:$G$1477,5,FALSE)</f>
        <v>#N/A</v>
      </c>
      <c r="R32" s="197" t="e">
        <f t="shared" si="4"/>
        <v>#N/A</v>
      </c>
      <c r="S32" s="63">
        <f t="shared" si="5"/>
        <v>8561000</v>
      </c>
      <c r="U32" t="e">
        <f>+VLOOKUP(A32,'GRUPO 1'!$A$3:$F$440,5,FALSE)</f>
        <v>#N/A</v>
      </c>
      <c r="V32" t="e">
        <f>+VLOOKUP(A32,'GRUPO 3'!$B$3:$F$1178,5,FALSE)</f>
        <v>#N/A</v>
      </c>
      <c r="W32">
        <f t="shared" si="6"/>
        <v>0</v>
      </c>
      <c r="X32" s="199">
        <f t="shared" si="7"/>
        <v>0</v>
      </c>
      <c r="Y32" s="199">
        <f t="shared" si="8"/>
        <v>0</v>
      </c>
    </row>
    <row r="33" spans="1:25" ht="22.8" x14ac:dyDescent="0.3">
      <c r="A33" s="33" t="s">
        <v>38</v>
      </c>
      <c r="B33" s="45">
        <v>7480252</v>
      </c>
      <c r="C33" s="41">
        <f t="shared" si="13"/>
        <v>1421248</v>
      </c>
      <c r="D33" s="42">
        <v>8901500</v>
      </c>
      <c r="E33" s="50">
        <v>7021008</v>
      </c>
      <c r="F33" s="43">
        <v>1333992</v>
      </c>
      <c r="G33" s="44">
        <v>8355000</v>
      </c>
      <c r="H33" s="50">
        <v>7346639</v>
      </c>
      <c r="I33" s="43">
        <v>1395861</v>
      </c>
      <c r="J33" s="44">
        <v>8742500</v>
      </c>
      <c r="L33" s="63">
        <f t="shared" si="9"/>
        <v>8742500</v>
      </c>
      <c r="M33" s="59">
        <f t="shared" si="10"/>
        <v>8666333.333333334</v>
      </c>
      <c r="N33" s="59">
        <f t="shared" si="11"/>
        <v>281098.88532922597</v>
      </c>
      <c r="O33" s="64">
        <f t="shared" si="12"/>
        <v>3.243573429699903E-2</v>
      </c>
      <c r="Q33" s="63">
        <f>+VLOOKUP(A33,'PRECIOS 2025 VS 2026'!$B$7:$G$1477,5,FALSE)</f>
        <v>6883828.3799999999</v>
      </c>
      <c r="R33" s="197">
        <f t="shared" si="4"/>
        <v>0.2700055139956874</v>
      </c>
      <c r="S33" s="63">
        <f t="shared" si="5"/>
        <v>7234903.6273799995</v>
      </c>
      <c r="U33" t="e">
        <f>+VLOOKUP(A33,'GRUPO 1'!$A$3:$F$440,5,FALSE)</f>
        <v>#N/A</v>
      </c>
      <c r="V33" t="e">
        <f>+VLOOKUP(A33,'GRUPO 3'!$B$3:$F$1178,5,FALSE)</f>
        <v>#N/A</v>
      </c>
      <c r="W33">
        <f t="shared" si="6"/>
        <v>0</v>
      </c>
      <c r="X33" s="199">
        <f t="shared" si="7"/>
        <v>0</v>
      </c>
      <c r="Y33" s="199">
        <f t="shared" si="8"/>
        <v>0</v>
      </c>
    </row>
    <row r="34" spans="1:25" x14ac:dyDescent="0.3">
      <c r="A34" s="33" t="s">
        <v>37</v>
      </c>
      <c r="B34" s="45">
        <v>4887815</v>
      </c>
      <c r="C34" s="41">
        <f t="shared" si="13"/>
        <v>928685</v>
      </c>
      <c r="D34" s="42">
        <v>5816500</v>
      </c>
      <c r="E34" s="50">
        <v>4697479</v>
      </c>
      <c r="F34" s="43">
        <v>892521</v>
      </c>
      <c r="G34" s="44">
        <v>5590000</v>
      </c>
      <c r="H34" s="50">
        <v>4689076</v>
      </c>
      <c r="I34" s="43">
        <v>890924</v>
      </c>
      <c r="J34" s="44">
        <v>5580000</v>
      </c>
      <c r="L34" s="63">
        <f t="shared" si="9"/>
        <v>5590000</v>
      </c>
      <c r="M34" s="59">
        <f t="shared" si="10"/>
        <v>5662166.666666667</v>
      </c>
      <c r="N34" s="59">
        <f t="shared" si="11"/>
        <v>133750.07788159724</v>
      </c>
      <c r="O34" s="64">
        <f t="shared" si="12"/>
        <v>2.3621713339698685E-2</v>
      </c>
      <c r="Q34" s="63">
        <f>+VLOOKUP(A34,'PRECIOS 2025 VS 2026'!$B$7:$G$1477,5,FALSE)</f>
        <v>2538585.7200000002</v>
      </c>
      <c r="R34" s="197">
        <f t="shared" si="4"/>
        <v>1.2020134896212997</v>
      </c>
      <c r="S34" s="63">
        <f t="shared" si="5"/>
        <v>2668053.5917199999</v>
      </c>
      <c r="U34" t="e">
        <f>+VLOOKUP(A34,'GRUPO 1'!$A$3:$F$440,5,FALSE)</f>
        <v>#N/A</v>
      </c>
      <c r="V34" t="e">
        <f>+VLOOKUP(A34,'GRUPO 3'!$B$3:$F$1178,5,FALSE)</f>
        <v>#N/A</v>
      </c>
      <c r="W34">
        <f t="shared" si="6"/>
        <v>0</v>
      </c>
      <c r="X34" s="199">
        <f t="shared" si="7"/>
        <v>0</v>
      </c>
      <c r="Y34" s="199">
        <f t="shared" si="8"/>
        <v>0</v>
      </c>
    </row>
    <row r="35" spans="1:25" x14ac:dyDescent="0.3">
      <c r="A35" s="33" t="s">
        <v>36</v>
      </c>
      <c r="B35" s="45">
        <v>2861765</v>
      </c>
      <c r="C35" s="41">
        <f t="shared" si="13"/>
        <v>543735</v>
      </c>
      <c r="D35" s="42">
        <v>3405500</v>
      </c>
      <c r="E35" s="50">
        <v>2529412</v>
      </c>
      <c r="F35" s="43">
        <v>480588</v>
      </c>
      <c r="G35" s="44">
        <v>3010000</v>
      </c>
      <c r="H35" s="50">
        <v>2725630</v>
      </c>
      <c r="I35" s="43">
        <v>517870</v>
      </c>
      <c r="J35" s="44">
        <v>3243500</v>
      </c>
      <c r="L35" s="63">
        <f t="shared" si="9"/>
        <v>3243500</v>
      </c>
      <c r="M35" s="59">
        <f t="shared" si="10"/>
        <v>3219666.6666666665</v>
      </c>
      <c r="N35" s="59">
        <f t="shared" si="11"/>
        <v>198824.25237715174</v>
      </c>
      <c r="O35" s="64">
        <f t="shared" si="12"/>
        <v>6.1753054884714283E-2</v>
      </c>
      <c r="Q35" s="63" t="e">
        <f>+VLOOKUP(A35,'PRECIOS 2025 VS 2026'!$B$7:$G$1477,5,FALSE)</f>
        <v>#N/A</v>
      </c>
      <c r="R35" s="197" t="e">
        <f t="shared" si="4"/>
        <v>#N/A</v>
      </c>
      <c r="S35" s="63">
        <f t="shared" si="5"/>
        <v>3010000</v>
      </c>
      <c r="U35" t="e">
        <f>+VLOOKUP(A35,'GRUPO 1'!$A$3:$F$440,5,FALSE)</f>
        <v>#N/A</v>
      </c>
      <c r="V35" t="e">
        <f>+VLOOKUP(A35,'GRUPO 3'!$B$3:$F$1178,5,FALSE)</f>
        <v>#N/A</v>
      </c>
      <c r="W35">
        <f t="shared" si="6"/>
        <v>0</v>
      </c>
      <c r="X35" s="199">
        <f t="shared" si="7"/>
        <v>0</v>
      </c>
      <c r="Y35" s="199">
        <f t="shared" si="8"/>
        <v>0</v>
      </c>
    </row>
    <row r="36" spans="1:25" ht="22.8" x14ac:dyDescent="0.3">
      <c r="A36" s="33" t="s">
        <v>35</v>
      </c>
      <c r="B36" s="45">
        <v>3614286</v>
      </c>
      <c r="C36" s="41">
        <f t="shared" si="13"/>
        <v>686714</v>
      </c>
      <c r="D36" s="42">
        <v>4301000</v>
      </c>
      <c r="E36" s="50">
        <v>4126050</v>
      </c>
      <c r="F36" s="43">
        <v>783950</v>
      </c>
      <c r="G36" s="44">
        <v>4910000</v>
      </c>
      <c r="H36" s="50">
        <v>4013445</v>
      </c>
      <c r="I36" s="43">
        <v>762555</v>
      </c>
      <c r="J36" s="44">
        <v>4776000</v>
      </c>
      <c r="L36" s="63">
        <f t="shared" si="9"/>
        <v>4776000</v>
      </c>
      <c r="M36" s="59">
        <f t="shared" si="10"/>
        <v>4662333.333333333</v>
      </c>
      <c r="N36" s="59">
        <f t="shared" si="11"/>
        <v>320016.14542602899</v>
      </c>
      <c r="O36" s="64">
        <f t="shared" si="12"/>
        <v>6.8638624170879181E-2</v>
      </c>
      <c r="Q36" s="63" t="e">
        <f>+VLOOKUP(A36,'PRECIOS 2025 VS 2026'!$B$7:$G$1477,5,FALSE)</f>
        <v>#N/A</v>
      </c>
      <c r="R36" s="197" t="e">
        <f t="shared" si="4"/>
        <v>#N/A</v>
      </c>
      <c r="S36" s="63">
        <f t="shared" si="5"/>
        <v>4301000</v>
      </c>
      <c r="U36" t="e">
        <f>+VLOOKUP(A36,'GRUPO 1'!$A$3:$F$440,5,FALSE)</f>
        <v>#N/A</v>
      </c>
      <c r="V36" t="e">
        <f>+VLOOKUP(A36,'GRUPO 3'!$B$3:$F$1178,5,FALSE)</f>
        <v>#N/A</v>
      </c>
      <c r="W36">
        <f t="shared" si="6"/>
        <v>0</v>
      </c>
      <c r="X36" s="199">
        <f t="shared" si="7"/>
        <v>-1</v>
      </c>
      <c r="Y36" s="199">
        <f t="shared" si="8"/>
        <v>0</v>
      </c>
    </row>
    <row r="37" spans="1:25" x14ac:dyDescent="0.3">
      <c r="A37" s="33" t="s">
        <v>34</v>
      </c>
      <c r="B37" s="45">
        <v>5488655</v>
      </c>
      <c r="C37" s="41">
        <f t="shared" si="13"/>
        <v>1042845</v>
      </c>
      <c r="D37" s="42">
        <v>6531500</v>
      </c>
      <c r="E37" s="50">
        <v>6084034</v>
      </c>
      <c r="F37" s="43">
        <v>1155966</v>
      </c>
      <c r="G37" s="44">
        <v>7240000</v>
      </c>
      <c r="H37" s="50">
        <v>5972689</v>
      </c>
      <c r="I37" s="43">
        <v>1134811</v>
      </c>
      <c r="J37" s="44">
        <v>7107500</v>
      </c>
      <c r="L37" s="63">
        <f t="shared" si="9"/>
        <v>7107500</v>
      </c>
      <c r="M37" s="59">
        <f t="shared" si="10"/>
        <v>6959666.666666667</v>
      </c>
      <c r="N37" s="59">
        <f t="shared" si="11"/>
        <v>376675.03678015788</v>
      </c>
      <c r="O37" s="64">
        <f t="shared" si="12"/>
        <v>5.4122568625914726E-2</v>
      </c>
      <c r="Q37" s="63" t="e">
        <f>+VLOOKUP(A37,'PRECIOS 2025 VS 2026'!$B$7:$G$1477,5,FALSE)</f>
        <v>#N/A</v>
      </c>
      <c r="R37" s="197" t="e">
        <f t="shared" si="4"/>
        <v>#N/A</v>
      </c>
      <c r="S37" s="63">
        <f t="shared" si="5"/>
        <v>6531500</v>
      </c>
      <c r="U37" t="e">
        <f>+VLOOKUP(A37,'GRUPO 1'!$A$3:$F$440,5,FALSE)</f>
        <v>#N/A</v>
      </c>
      <c r="V37" t="e">
        <f>+VLOOKUP(A37,'GRUPO 3'!$B$3:$F$1178,5,FALSE)</f>
        <v>#N/A</v>
      </c>
      <c r="W37">
        <f t="shared" si="6"/>
        <v>-1</v>
      </c>
      <c r="X37" s="199">
        <f t="shared" si="7"/>
        <v>0</v>
      </c>
      <c r="Y37" s="199">
        <f t="shared" si="8"/>
        <v>0</v>
      </c>
    </row>
    <row r="38" spans="1:25" x14ac:dyDescent="0.3">
      <c r="A38" s="33" t="s">
        <v>33</v>
      </c>
      <c r="B38" s="45">
        <v>1963025</v>
      </c>
      <c r="C38" s="41">
        <f t="shared" si="13"/>
        <v>372975</v>
      </c>
      <c r="D38" s="42">
        <v>2336000</v>
      </c>
      <c r="E38" s="50">
        <v>2037815</v>
      </c>
      <c r="F38" s="43">
        <v>387185</v>
      </c>
      <c r="G38" s="44">
        <v>2425000</v>
      </c>
      <c r="H38" s="50">
        <v>2053782</v>
      </c>
      <c r="I38" s="43">
        <v>390218</v>
      </c>
      <c r="J38" s="44">
        <v>2444000</v>
      </c>
      <c r="L38" s="63">
        <f t="shared" si="9"/>
        <v>2425000</v>
      </c>
      <c r="M38" s="59">
        <f t="shared" si="10"/>
        <v>2401666.6666666665</v>
      </c>
      <c r="N38" s="59">
        <f t="shared" si="11"/>
        <v>57657.031950433702</v>
      </c>
      <c r="O38" s="64">
        <f t="shared" si="12"/>
        <v>2.400709172120765E-2</v>
      </c>
      <c r="Q38" s="63" t="e">
        <f>+VLOOKUP(A38,'PRECIOS 2025 VS 2026'!$B$7:$G$1477,5,FALSE)</f>
        <v>#N/A</v>
      </c>
      <c r="R38" s="197" t="e">
        <f t="shared" si="4"/>
        <v>#N/A</v>
      </c>
      <c r="S38" s="63">
        <f t="shared" si="5"/>
        <v>2336000</v>
      </c>
      <c r="U38" t="e">
        <f>+VLOOKUP(A38,'GRUPO 1'!$A$3:$F$440,5,FALSE)</f>
        <v>#N/A</v>
      </c>
      <c r="V38" t="e">
        <f>+VLOOKUP(A38,'GRUPO 3'!$B$3:$F$1178,5,FALSE)</f>
        <v>#N/A</v>
      </c>
      <c r="W38">
        <f t="shared" si="6"/>
        <v>0</v>
      </c>
      <c r="X38" s="199">
        <f t="shared" si="7"/>
        <v>0</v>
      </c>
      <c r="Y38" s="199">
        <f t="shared" si="8"/>
        <v>1</v>
      </c>
    </row>
    <row r="39" spans="1:25" ht="22.8" x14ac:dyDescent="0.3">
      <c r="A39" s="33" t="s">
        <v>32</v>
      </c>
      <c r="B39" s="45">
        <v>2975210</v>
      </c>
      <c r="C39" s="41">
        <f t="shared" si="13"/>
        <v>565290</v>
      </c>
      <c r="D39" s="42">
        <v>3540500</v>
      </c>
      <c r="E39" s="50">
        <v>2336134</v>
      </c>
      <c r="F39" s="43">
        <v>443866</v>
      </c>
      <c r="G39" s="44">
        <v>2780000</v>
      </c>
      <c r="H39" s="50">
        <v>2914706</v>
      </c>
      <c r="I39" s="43">
        <v>553794</v>
      </c>
      <c r="J39" s="44">
        <v>3468500</v>
      </c>
      <c r="L39" s="63">
        <f t="shared" si="9"/>
        <v>3468500</v>
      </c>
      <c r="M39" s="59">
        <f t="shared" si="10"/>
        <v>3263000</v>
      </c>
      <c r="N39" s="59">
        <f t="shared" si="11"/>
        <v>419836.57534807519</v>
      </c>
      <c r="O39" s="64">
        <f t="shared" si="12"/>
        <v>0.12866582143673772</v>
      </c>
      <c r="Q39" s="63" t="e">
        <f>+VLOOKUP(A39,'PRECIOS 2025 VS 2026'!$B$7:$G$1477,5,FALSE)</f>
        <v>#N/A</v>
      </c>
      <c r="R39" s="197" t="e">
        <f t="shared" si="4"/>
        <v>#N/A</v>
      </c>
      <c r="S39" s="63">
        <f t="shared" si="5"/>
        <v>2780000</v>
      </c>
      <c r="U39" t="e">
        <f>+VLOOKUP(A39,'GRUPO 1'!$A$3:$F$440,5,FALSE)</f>
        <v>#N/A</v>
      </c>
      <c r="V39" t="e">
        <f>+VLOOKUP(A39,'GRUPO 3'!$B$3:$F$1178,5,FALSE)</f>
        <v>#N/A</v>
      </c>
      <c r="W39">
        <f t="shared" si="6"/>
        <v>0</v>
      </c>
      <c r="X39" s="199">
        <f t="shared" si="7"/>
        <v>-1</v>
      </c>
      <c r="Y39" s="199">
        <f t="shared" si="8"/>
        <v>0</v>
      </c>
    </row>
    <row r="40" spans="1:25" ht="22.8" x14ac:dyDescent="0.3">
      <c r="A40" s="33" t="s">
        <v>31</v>
      </c>
      <c r="B40" s="45">
        <v>1957563</v>
      </c>
      <c r="C40" s="41">
        <f t="shared" si="13"/>
        <v>371937</v>
      </c>
      <c r="D40" s="42">
        <v>2329500</v>
      </c>
      <c r="E40" s="50">
        <v>2197479</v>
      </c>
      <c r="F40" s="43">
        <v>417521</v>
      </c>
      <c r="G40" s="44">
        <v>2615000</v>
      </c>
      <c r="H40" s="50">
        <v>2119328</v>
      </c>
      <c r="I40" s="43">
        <v>402672</v>
      </c>
      <c r="J40" s="44">
        <v>2522000</v>
      </c>
      <c r="L40" s="63">
        <f t="shared" si="9"/>
        <v>2522000</v>
      </c>
      <c r="M40" s="59">
        <f t="shared" si="10"/>
        <v>2488833.3333333335</v>
      </c>
      <c r="N40" s="59">
        <f t="shared" si="11"/>
        <v>145611.06871846432</v>
      </c>
      <c r="O40" s="64">
        <f t="shared" si="12"/>
        <v>5.8505753184945143E-2</v>
      </c>
      <c r="Q40" s="63" t="e">
        <f>+VLOOKUP(A40,'PRECIOS 2025 VS 2026'!$B$7:$G$1477,5,FALSE)</f>
        <v>#N/A</v>
      </c>
      <c r="R40" s="197" t="e">
        <f t="shared" si="4"/>
        <v>#N/A</v>
      </c>
      <c r="S40" s="63">
        <f t="shared" si="5"/>
        <v>2329500</v>
      </c>
      <c r="U40" t="e">
        <f>+VLOOKUP(A40,'GRUPO 1'!$A$3:$F$440,5,FALSE)</f>
        <v>#N/A</v>
      </c>
      <c r="V40" t="e">
        <f>+VLOOKUP(A40,'GRUPO 3'!$B$3:$F$1178,5,FALSE)</f>
        <v>#N/A</v>
      </c>
      <c r="W40">
        <f t="shared" si="6"/>
        <v>0</v>
      </c>
      <c r="X40" s="199">
        <f t="shared" si="7"/>
        <v>0</v>
      </c>
      <c r="Y40" s="199">
        <f t="shared" si="8"/>
        <v>0</v>
      </c>
    </row>
    <row r="41" spans="1:25" x14ac:dyDescent="0.3">
      <c r="A41" s="33" t="s">
        <v>30</v>
      </c>
      <c r="B41" s="45">
        <v>677311</v>
      </c>
      <c r="C41" s="41">
        <f t="shared" si="13"/>
        <v>128689</v>
      </c>
      <c r="D41" s="42">
        <v>806000</v>
      </c>
      <c r="E41" s="50">
        <v>714286</v>
      </c>
      <c r="F41" s="43">
        <v>135714</v>
      </c>
      <c r="G41" s="44">
        <v>850000</v>
      </c>
      <c r="H41" s="50">
        <v>749160</v>
      </c>
      <c r="I41" s="43">
        <v>142340</v>
      </c>
      <c r="J41" s="44">
        <v>891500</v>
      </c>
      <c r="L41" s="63">
        <f t="shared" si="9"/>
        <v>850000</v>
      </c>
      <c r="M41" s="59">
        <f t="shared" si="10"/>
        <v>849166.66666666663</v>
      </c>
      <c r="N41" s="59">
        <f t="shared" si="11"/>
        <v>42756.091183986093</v>
      </c>
      <c r="O41" s="64">
        <f t="shared" si="12"/>
        <v>5.0350647125400702E-2</v>
      </c>
      <c r="Q41" s="63" t="e">
        <f>+VLOOKUP(A41,'PRECIOS 2025 VS 2026'!$B$7:$G$1477,5,FALSE)</f>
        <v>#N/A</v>
      </c>
      <c r="R41" s="197" t="e">
        <f t="shared" si="4"/>
        <v>#N/A</v>
      </c>
      <c r="S41" s="63">
        <f t="shared" si="5"/>
        <v>806000</v>
      </c>
      <c r="U41" t="e">
        <f>+VLOOKUP(A41,'GRUPO 1'!$A$3:$F$440,5,FALSE)</f>
        <v>#N/A</v>
      </c>
      <c r="V41" t="e">
        <f>+VLOOKUP(A41,'GRUPO 3'!$B$3:$F$1178,5,FALSE)</f>
        <v>#N/A</v>
      </c>
      <c r="W41">
        <f t="shared" si="6"/>
        <v>0</v>
      </c>
      <c r="X41" s="199">
        <f t="shared" si="7"/>
        <v>0</v>
      </c>
      <c r="Y41" s="199">
        <f t="shared" si="8"/>
        <v>0</v>
      </c>
    </row>
    <row r="42" spans="1:25" x14ac:dyDescent="0.3">
      <c r="A42" s="33" t="s">
        <v>29</v>
      </c>
      <c r="B42" s="45">
        <v>792437</v>
      </c>
      <c r="C42" s="41">
        <f t="shared" si="13"/>
        <v>150563</v>
      </c>
      <c r="D42" s="42">
        <v>943000</v>
      </c>
      <c r="E42" s="50">
        <v>773109</v>
      </c>
      <c r="F42" s="43">
        <v>146891</v>
      </c>
      <c r="G42" s="44">
        <v>920000</v>
      </c>
      <c r="H42" s="50">
        <v>786975</v>
      </c>
      <c r="I42" s="43">
        <v>149525</v>
      </c>
      <c r="J42" s="44">
        <v>936500</v>
      </c>
      <c r="L42" s="63">
        <f t="shared" si="9"/>
        <v>936500</v>
      </c>
      <c r="M42" s="59">
        <f t="shared" si="10"/>
        <v>933166.66666666663</v>
      </c>
      <c r="N42" s="59">
        <f t="shared" si="11"/>
        <v>11856.784274554941</v>
      </c>
      <c r="O42" s="64">
        <f t="shared" si="12"/>
        <v>1.2705966359587362E-2</v>
      </c>
      <c r="Q42" s="63" t="e">
        <f>+VLOOKUP(A42,'PRECIOS 2025 VS 2026'!$B$7:$G$1477,5,FALSE)</f>
        <v>#N/A</v>
      </c>
      <c r="R42" s="197" t="e">
        <f t="shared" si="4"/>
        <v>#N/A</v>
      </c>
      <c r="S42" s="63">
        <f t="shared" si="5"/>
        <v>920000</v>
      </c>
      <c r="U42" t="e">
        <f>+VLOOKUP(A42,'GRUPO 1'!$A$3:$F$440,5,FALSE)</f>
        <v>#N/A</v>
      </c>
      <c r="V42" t="e">
        <f>+VLOOKUP(A42,'GRUPO 3'!$B$3:$F$1178,5,FALSE)</f>
        <v>#N/A</v>
      </c>
      <c r="W42">
        <f t="shared" si="6"/>
        <v>0</v>
      </c>
      <c r="X42" s="199">
        <f t="shared" si="7"/>
        <v>0</v>
      </c>
      <c r="Y42" s="199">
        <f t="shared" si="8"/>
        <v>0</v>
      </c>
    </row>
    <row r="43" spans="1:25" ht="22.8" x14ac:dyDescent="0.3">
      <c r="A43" s="33" t="s">
        <v>28</v>
      </c>
      <c r="B43" s="45">
        <v>2672269</v>
      </c>
      <c r="C43" s="41">
        <f t="shared" si="13"/>
        <v>507731</v>
      </c>
      <c r="D43" s="42">
        <v>3180000</v>
      </c>
      <c r="E43" s="50">
        <v>2268908</v>
      </c>
      <c r="F43" s="43">
        <v>431092</v>
      </c>
      <c r="G43" s="44">
        <v>2700000</v>
      </c>
      <c r="H43" s="50">
        <v>2614286</v>
      </c>
      <c r="I43" s="43">
        <v>496714</v>
      </c>
      <c r="J43" s="44">
        <v>3111000</v>
      </c>
      <c r="L43" s="63">
        <f t="shared" si="9"/>
        <v>3111000</v>
      </c>
      <c r="M43" s="59">
        <f t="shared" si="10"/>
        <v>2997000</v>
      </c>
      <c r="N43" s="59">
        <f t="shared" si="11"/>
        <v>259513.00545444732</v>
      </c>
      <c r="O43" s="64">
        <f t="shared" si="12"/>
        <v>8.6590926077559999E-2</v>
      </c>
      <c r="Q43" s="63" t="e">
        <f>+VLOOKUP(A43,'PRECIOS 2025 VS 2026'!$B$7:$G$1477,5,FALSE)</f>
        <v>#N/A</v>
      </c>
      <c r="R43" s="197" t="e">
        <f t="shared" si="4"/>
        <v>#N/A</v>
      </c>
      <c r="S43" s="63">
        <f t="shared" si="5"/>
        <v>2700000</v>
      </c>
      <c r="U43" t="e">
        <f>+VLOOKUP(A43,'GRUPO 1'!$A$3:$F$440,5,FALSE)</f>
        <v>#N/A</v>
      </c>
      <c r="V43" t="e">
        <f>+VLOOKUP(A43,'GRUPO 3'!$B$3:$F$1178,5,FALSE)</f>
        <v>#N/A</v>
      </c>
      <c r="W43">
        <f t="shared" si="6"/>
        <v>0</v>
      </c>
      <c r="X43" s="199">
        <f t="shared" si="7"/>
        <v>1</v>
      </c>
      <c r="Y43" s="199">
        <f t="shared" si="8"/>
        <v>0</v>
      </c>
    </row>
    <row r="44" spans="1:25" ht="22.8" x14ac:dyDescent="0.3">
      <c r="A44" s="33" t="s">
        <v>27</v>
      </c>
      <c r="B44" s="45">
        <v>2570588</v>
      </c>
      <c r="C44" s="41">
        <f t="shared" si="13"/>
        <v>488412</v>
      </c>
      <c r="D44" s="42">
        <v>3059000</v>
      </c>
      <c r="E44" s="50">
        <v>2487395</v>
      </c>
      <c r="F44" s="43">
        <v>472605</v>
      </c>
      <c r="G44" s="44">
        <v>2960000</v>
      </c>
      <c r="H44" s="50">
        <v>2589076</v>
      </c>
      <c r="I44" s="43">
        <v>491924</v>
      </c>
      <c r="J44" s="44">
        <v>3081000</v>
      </c>
      <c r="L44" s="63">
        <f t="shared" si="9"/>
        <v>3059000</v>
      </c>
      <c r="M44" s="59">
        <f t="shared" si="10"/>
        <v>3033333.3333333335</v>
      </c>
      <c r="N44" s="59">
        <f t="shared" si="11"/>
        <v>64454.118047905467</v>
      </c>
      <c r="O44" s="64">
        <f t="shared" si="12"/>
        <v>2.124861034546334E-2</v>
      </c>
      <c r="Q44" s="63" t="e">
        <f>+VLOOKUP(A44,'PRECIOS 2025 VS 2026'!$B$7:$G$1477,5,FALSE)</f>
        <v>#N/A</v>
      </c>
      <c r="R44" s="197" t="e">
        <f t="shared" si="4"/>
        <v>#N/A</v>
      </c>
      <c r="S44" s="63">
        <f t="shared" si="5"/>
        <v>2960000</v>
      </c>
      <c r="U44" t="e">
        <f>+VLOOKUP(A44,'GRUPO 1'!$A$3:$F$440,5,FALSE)</f>
        <v>#N/A</v>
      </c>
      <c r="V44" t="e">
        <f>+VLOOKUP(A44,'GRUPO 3'!$B$3:$F$1178,5,FALSE)</f>
        <v>#N/A</v>
      </c>
      <c r="W44">
        <f t="shared" si="6"/>
        <v>0</v>
      </c>
      <c r="X44" s="199">
        <f t="shared" si="7"/>
        <v>0</v>
      </c>
      <c r="Y44" s="199">
        <f t="shared" si="8"/>
        <v>0</v>
      </c>
    </row>
    <row r="45" spans="1:25" x14ac:dyDescent="0.3">
      <c r="A45" s="33" t="s">
        <v>26</v>
      </c>
      <c r="B45" s="45">
        <v>1013445</v>
      </c>
      <c r="C45" s="41">
        <f t="shared" si="13"/>
        <v>192555</v>
      </c>
      <c r="D45" s="42">
        <v>1206000</v>
      </c>
      <c r="E45" s="50">
        <v>983193</v>
      </c>
      <c r="F45" s="43">
        <v>186807</v>
      </c>
      <c r="G45" s="44">
        <v>1170000</v>
      </c>
      <c r="H45" s="50">
        <v>1053361</v>
      </c>
      <c r="I45" s="43">
        <v>200139</v>
      </c>
      <c r="J45" s="44">
        <v>1253500</v>
      </c>
      <c r="L45" s="63">
        <f t="shared" si="9"/>
        <v>1206000</v>
      </c>
      <c r="M45" s="59">
        <f t="shared" si="10"/>
        <v>1209833.3333333333</v>
      </c>
      <c r="N45" s="59">
        <f t="shared" si="11"/>
        <v>41881.778058403077</v>
      </c>
      <c r="O45" s="64">
        <f t="shared" si="12"/>
        <v>3.4617808010802928E-2</v>
      </c>
      <c r="Q45" s="63" t="e">
        <f>+VLOOKUP(A45,'PRECIOS 2025 VS 2026'!$B$7:$G$1477,5,FALSE)</f>
        <v>#N/A</v>
      </c>
      <c r="R45" s="197" t="e">
        <f t="shared" si="4"/>
        <v>#N/A</v>
      </c>
      <c r="S45" s="63">
        <f t="shared" si="5"/>
        <v>1170000</v>
      </c>
      <c r="U45" t="e">
        <f>+VLOOKUP(A45,'GRUPO 1'!$A$3:$F$440,5,FALSE)</f>
        <v>#N/A</v>
      </c>
      <c r="V45" t="e">
        <f>+VLOOKUP(A45,'GRUPO 3'!$B$3:$F$1178,5,FALSE)</f>
        <v>#N/A</v>
      </c>
      <c r="W45">
        <f t="shared" si="6"/>
        <v>0</v>
      </c>
      <c r="X45" s="199">
        <f t="shared" si="7"/>
        <v>0</v>
      </c>
      <c r="Y45" s="199">
        <f t="shared" si="8"/>
        <v>0</v>
      </c>
    </row>
    <row r="46" spans="1:25" x14ac:dyDescent="0.3">
      <c r="A46" s="33" t="s">
        <v>25</v>
      </c>
      <c r="B46" s="45">
        <v>2185714</v>
      </c>
      <c r="C46" s="41">
        <f t="shared" si="13"/>
        <v>415286</v>
      </c>
      <c r="D46" s="42">
        <v>2601000</v>
      </c>
      <c r="E46" s="50">
        <v>2037815</v>
      </c>
      <c r="F46" s="43">
        <v>387185</v>
      </c>
      <c r="G46" s="44">
        <v>2425000</v>
      </c>
      <c r="H46" s="50">
        <v>2074370</v>
      </c>
      <c r="I46" s="43">
        <v>394130</v>
      </c>
      <c r="J46" s="44">
        <v>2468500</v>
      </c>
      <c r="L46" s="63">
        <f t="shared" si="9"/>
        <v>2468500</v>
      </c>
      <c r="M46" s="59">
        <f t="shared" si="10"/>
        <v>2498166.6666666665</v>
      </c>
      <c r="N46" s="59">
        <f t="shared" si="11"/>
        <v>91673.787602200304</v>
      </c>
      <c r="O46" s="64">
        <f t="shared" si="12"/>
        <v>3.669642575309906E-2</v>
      </c>
      <c r="Q46" s="63" t="e">
        <f>+VLOOKUP(A46,'PRECIOS 2025 VS 2026'!$B$7:$G$1477,5,FALSE)</f>
        <v>#N/A</v>
      </c>
      <c r="R46" s="197" t="e">
        <f t="shared" si="4"/>
        <v>#N/A</v>
      </c>
      <c r="S46" s="63">
        <f t="shared" si="5"/>
        <v>2425000</v>
      </c>
      <c r="U46" t="e">
        <f>+VLOOKUP(A46,'GRUPO 1'!$A$3:$F$440,5,FALSE)</f>
        <v>#N/A</v>
      </c>
      <c r="V46" t="e">
        <f>+VLOOKUP(A46,'GRUPO 3'!$B$3:$F$1178,5,FALSE)</f>
        <v>#N/A</v>
      </c>
      <c r="W46">
        <f t="shared" si="6"/>
        <v>0</v>
      </c>
      <c r="X46" s="199">
        <f t="shared" si="7"/>
        <v>0</v>
      </c>
      <c r="Y46" s="199">
        <f t="shared" si="8"/>
        <v>0</v>
      </c>
    </row>
    <row r="47" spans="1:25" x14ac:dyDescent="0.3">
      <c r="A47" s="32" t="s">
        <v>286</v>
      </c>
      <c r="B47" s="45"/>
      <c r="C47" s="41"/>
      <c r="D47" s="42"/>
      <c r="E47" s="51"/>
      <c r="G47" s="52"/>
      <c r="H47" s="51"/>
      <c r="J47" s="52"/>
      <c r="L47" s="63" t="str">
        <f t="shared" si="9"/>
        <v/>
      </c>
      <c r="M47" s="59" t="str">
        <f t="shared" si="10"/>
        <v/>
      </c>
      <c r="N47" s="59" t="str">
        <f t="shared" si="11"/>
        <v/>
      </c>
      <c r="O47" s="64" t="str">
        <f t="shared" si="12"/>
        <v/>
      </c>
      <c r="Q47" s="63" t="e">
        <f>+VLOOKUP(A47,'PRECIOS 2025 VS 2026'!$B$7:$G$1477,5,FALSE)</f>
        <v>#N/A</v>
      </c>
      <c r="R47" s="197" t="e">
        <f t="shared" si="4"/>
        <v>#VALUE!</v>
      </c>
      <c r="S47" s="63"/>
      <c r="U47" t="e">
        <f>+VLOOKUP(A47,'GRUPO 1'!$A$3:$F$440,5,FALSE)</f>
        <v>#N/A</v>
      </c>
      <c r="V47" t="e">
        <f>+VLOOKUP(A47,'GRUPO 3'!$B$3:$F$1178,5,FALSE)</f>
        <v>#N/A</v>
      </c>
      <c r="W47">
        <f t="shared" si="6"/>
        <v>0</v>
      </c>
      <c r="X47" s="199">
        <f t="shared" si="7"/>
        <v>0</v>
      </c>
      <c r="Y47" s="199">
        <f t="shared" si="8"/>
        <v>0</v>
      </c>
    </row>
    <row r="48" spans="1:25" ht="22.8" x14ac:dyDescent="0.3">
      <c r="A48" s="33" t="s">
        <v>324</v>
      </c>
      <c r="B48" s="45"/>
      <c r="C48" s="41"/>
      <c r="D48" s="42"/>
      <c r="E48" s="53"/>
      <c r="F48" s="54"/>
      <c r="G48" s="55"/>
      <c r="H48" s="53"/>
      <c r="I48" s="54"/>
      <c r="J48" s="55"/>
      <c r="L48" s="63" t="str">
        <f t="shared" si="9"/>
        <v/>
      </c>
      <c r="M48" s="59" t="str">
        <f t="shared" si="10"/>
        <v/>
      </c>
      <c r="N48" s="59" t="str">
        <f t="shared" si="11"/>
        <v/>
      </c>
      <c r="O48" s="64" t="str">
        <f t="shared" si="12"/>
        <v/>
      </c>
      <c r="Q48" s="63" t="e">
        <f>+VLOOKUP(A48,'PRECIOS 2025 VS 2026'!$B$7:$G$1477,5,FALSE)</f>
        <v>#N/A</v>
      </c>
      <c r="R48" s="197" t="e">
        <f t="shared" si="4"/>
        <v>#VALUE!</v>
      </c>
      <c r="S48" s="63"/>
      <c r="U48" t="e">
        <f>+VLOOKUP(A48,'GRUPO 1'!$A$3:$F$440,5,FALSE)</f>
        <v>#N/A</v>
      </c>
      <c r="V48" t="e">
        <f>+VLOOKUP(A48,'GRUPO 3'!$B$3:$F$1178,5,FALSE)</f>
        <v>#N/A</v>
      </c>
      <c r="W48">
        <f t="shared" si="6"/>
        <v>0</v>
      </c>
      <c r="X48" s="199">
        <f t="shared" si="7"/>
        <v>0</v>
      </c>
      <c r="Y48" s="199">
        <f t="shared" si="8"/>
        <v>0</v>
      </c>
    </row>
    <row r="49" spans="1:25" x14ac:dyDescent="0.3">
      <c r="A49" s="33" t="s">
        <v>226</v>
      </c>
      <c r="B49" s="45"/>
      <c r="C49" s="41"/>
      <c r="D49" s="42"/>
      <c r="E49" s="51"/>
      <c r="G49" s="52"/>
      <c r="H49" s="51"/>
      <c r="J49" s="52"/>
      <c r="L49" s="63" t="str">
        <f t="shared" si="9"/>
        <v/>
      </c>
      <c r="M49" s="59" t="str">
        <f t="shared" si="10"/>
        <v/>
      </c>
      <c r="N49" s="59" t="str">
        <f t="shared" si="11"/>
        <v/>
      </c>
      <c r="O49" s="64" t="str">
        <f t="shared" si="12"/>
        <v/>
      </c>
      <c r="Q49" s="63" t="e">
        <f>+VLOOKUP(A49,'PRECIOS 2025 VS 2026'!$B$7:$G$1477,5,FALSE)</f>
        <v>#N/A</v>
      </c>
      <c r="R49" s="197" t="e">
        <f t="shared" si="4"/>
        <v>#VALUE!</v>
      </c>
      <c r="S49" s="63"/>
      <c r="U49" t="e">
        <f>+VLOOKUP(A49,'GRUPO 1'!$A$3:$F$440,5,FALSE)</f>
        <v>#N/A</v>
      </c>
      <c r="V49" t="e">
        <f>+VLOOKUP(A49,'GRUPO 3'!$B$3:$F$1178,5,FALSE)</f>
        <v>#N/A</v>
      </c>
      <c r="W49">
        <f t="shared" si="6"/>
        <v>0</v>
      </c>
      <c r="X49" s="199">
        <f t="shared" si="7"/>
        <v>0</v>
      </c>
      <c r="Y49" s="199">
        <f t="shared" si="8"/>
        <v>0</v>
      </c>
    </row>
    <row r="50" spans="1:25" x14ac:dyDescent="0.3">
      <c r="A50" s="33" t="s">
        <v>225</v>
      </c>
      <c r="B50" s="45">
        <v>386975</v>
      </c>
      <c r="C50" s="41">
        <f t="shared" si="13"/>
        <v>73525</v>
      </c>
      <c r="D50" s="42">
        <v>460500</v>
      </c>
      <c r="E50" s="50">
        <v>419328</v>
      </c>
      <c r="F50" s="43">
        <v>79672</v>
      </c>
      <c r="G50" s="44">
        <v>499000</v>
      </c>
      <c r="H50" s="50">
        <v>363866</v>
      </c>
      <c r="I50" s="43">
        <v>69134</v>
      </c>
      <c r="J50" s="44">
        <v>433000</v>
      </c>
      <c r="L50" s="63">
        <f t="shared" si="9"/>
        <v>460500</v>
      </c>
      <c r="M50" s="59">
        <f t="shared" si="10"/>
        <v>464166.66666666669</v>
      </c>
      <c r="N50" s="59">
        <f t="shared" si="11"/>
        <v>33152.425753379401</v>
      </c>
      <c r="O50" s="64">
        <f t="shared" si="12"/>
        <v>7.1423538427388286E-2</v>
      </c>
      <c r="Q50" s="63">
        <f>+VLOOKUP(A50,'PRECIOS 2025 VS 2026'!$B$7:$G$1477,5,FALSE)</f>
        <v>417780</v>
      </c>
      <c r="R50" s="197">
        <f t="shared" si="4"/>
        <v>0.10225477524055723</v>
      </c>
      <c r="S50" s="63">
        <f t="shared" si="5"/>
        <v>439086.77999999997</v>
      </c>
      <c r="U50" t="e">
        <f>+VLOOKUP(A50,'GRUPO 1'!$A$3:$F$440,5,FALSE)</f>
        <v>#N/A</v>
      </c>
      <c r="V50" t="e">
        <f>+VLOOKUP(A50,'GRUPO 3'!$B$3:$F$1178,5,FALSE)</f>
        <v>#N/A</v>
      </c>
      <c r="W50">
        <f t="shared" si="6"/>
        <v>0</v>
      </c>
      <c r="X50" s="199">
        <f t="shared" si="7"/>
        <v>0</v>
      </c>
      <c r="Y50" s="199">
        <f t="shared" si="8"/>
        <v>1</v>
      </c>
    </row>
    <row r="51" spans="1:25" x14ac:dyDescent="0.3">
      <c r="A51" s="33" t="s">
        <v>285</v>
      </c>
      <c r="B51" s="45">
        <v>2187395</v>
      </c>
      <c r="C51" s="41">
        <f t="shared" si="13"/>
        <v>415605</v>
      </c>
      <c r="D51" s="42">
        <v>2603000</v>
      </c>
      <c r="E51" s="50">
        <v>2037815</v>
      </c>
      <c r="F51" s="43">
        <v>387185</v>
      </c>
      <c r="G51" s="44">
        <v>2425000</v>
      </c>
      <c r="H51" s="50">
        <v>2130252</v>
      </c>
      <c r="I51" s="43">
        <v>404748</v>
      </c>
      <c r="J51" s="44">
        <v>2535000</v>
      </c>
      <c r="L51" s="63">
        <f t="shared" si="9"/>
        <v>2535000</v>
      </c>
      <c r="M51" s="59">
        <f t="shared" si="10"/>
        <v>2521000</v>
      </c>
      <c r="N51" s="59">
        <f t="shared" si="11"/>
        <v>89822.046291542472</v>
      </c>
      <c r="O51" s="64">
        <f t="shared" si="12"/>
        <v>3.5629530460746718E-2</v>
      </c>
      <c r="Q51" s="63" t="e">
        <f>+VLOOKUP(A51,'PRECIOS 2025 VS 2026'!$B$7:$G$1477,5,FALSE)</f>
        <v>#N/A</v>
      </c>
      <c r="R51" s="197" t="e">
        <f t="shared" si="4"/>
        <v>#N/A</v>
      </c>
      <c r="S51" s="63">
        <f t="shared" si="5"/>
        <v>2425000</v>
      </c>
      <c r="U51" t="e">
        <f>+VLOOKUP(A51,'GRUPO 1'!$A$3:$F$440,5,FALSE)</f>
        <v>#N/A</v>
      </c>
      <c r="V51" t="e">
        <f>+VLOOKUP(A51,'GRUPO 3'!$B$3:$F$1178,5,FALSE)</f>
        <v>#N/A</v>
      </c>
      <c r="W51">
        <f t="shared" si="6"/>
        <v>0</v>
      </c>
      <c r="X51" s="199">
        <f t="shared" si="7"/>
        <v>0</v>
      </c>
      <c r="Y51" s="199">
        <f t="shared" si="8"/>
        <v>0</v>
      </c>
    </row>
    <row r="52" spans="1:25" x14ac:dyDescent="0.3">
      <c r="A52" s="33" t="s">
        <v>223</v>
      </c>
      <c r="B52" s="45">
        <v>10845798</v>
      </c>
      <c r="C52" s="41">
        <f t="shared" si="13"/>
        <v>2060702</v>
      </c>
      <c r="D52" s="42">
        <v>12906500</v>
      </c>
      <c r="E52" s="50">
        <v>11424370</v>
      </c>
      <c r="F52" s="43">
        <v>2170630</v>
      </c>
      <c r="G52" s="44">
        <v>13595000</v>
      </c>
      <c r="H52" s="50">
        <v>10210504</v>
      </c>
      <c r="I52" s="43">
        <v>1939996</v>
      </c>
      <c r="J52" s="44">
        <v>12150500</v>
      </c>
      <c r="L52" s="63">
        <f t="shared" si="9"/>
        <v>12906500</v>
      </c>
      <c r="M52" s="59">
        <f t="shared" si="10"/>
        <v>12884000</v>
      </c>
      <c r="N52" s="59">
        <f t="shared" si="11"/>
        <v>722512.80265473493</v>
      </c>
      <c r="O52" s="64">
        <f t="shared" si="12"/>
        <v>5.6078298871059834E-2</v>
      </c>
      <c r="Q52" s="63" t="e">
        <f>+VLOOKUP(A52,'PRECIOS 2025 VS 2026'!$B$7:$G$1477,5,FALSE)</f>
        <v>#N/A</v>
      </c>
      <c r="R52" s="197" t="e">
        <f t="shared" si="4"/>
        <v>#N/A</v>
      </c>
      <c r="S52" s="63">
        <f t="shared" si="5"/>
        <v>12150500</v>
      </c>
      <c r="U52" t="e">
        <f>+VLOOKUP(A52,'GRUPO 1'!$A$3:$F$440,5,FALSE)</f>
        <v>#N/A</v>
      </c>
      <c r="V52" t="e">
        <f>+VLOOKUP(A52,'GRUPO 3'!$B$3:$F$1178,5,FALSE)</f>
        <v>#N/A</v>
      </c>
      <c r="W52">
        <f t="shared" si="6"/>
        <v>0</v>
      </c>
      <c r="X52" s="199">
        <f t="shared" si="7"/>
        <v>0</v>
      </c>
      <c r="Y52" s="199">
        <f t="shared" si="8"/>
        <v>0</v>
      </c>
    </row>
    <row r="53" spans="1:25" x14ac:dyDescent="0.3">
      <c r="A53" s="33" t="s">
        <v>284</v>
      </c>
      <c r="B53" s="45">
        <v>847479</v>
      </c>
      <c r="C53" s="41">
        <f t="shared" si="13"/>
        <v>161021</v>
      </c>
      <c r="D53" s="42">
        <v>1008500</v>
      </c>
      <c r="E53" s="50">
        <v>752101</v>
      </c>
      <c r="F53" s="43">
        <v>142899</v>
      </c>
      <c r="G53" s="44">
        <v>895000</v>
      </c>
      <c r="H53" s="50">
        <v>792017</v>
      </c>
      <c r="I53" s="43">
        <v>150483</v>
      </c>
      <c r="J53" s="44">
        <v>942500</v>
      </c>
      <c r="L53" s="63">
        <f t="shared" si="9"/>
        <v>942500</v>
      </c>
      <c r="M53" s="59">
        <f t="shared" si="10"/>
        <v>948666.66666666663</v>
      </c>
      <c r="N53" s="59">
        <f t="shared" si="11"/>
        <v>57000.730989464806</v>
      </c>
      <c r="O53" s="64">
        <f t="shared" si="12"/>
        <v>6.008509942670219E-2</v>
      </c>
      <c r="Q53" s="63" t="e">
        <f>+VLOOKUP(A53,'PRECIOS 2025 VS 2026'!$B$7:$G$1477,5,FALSE)</f>
        <v>#N/A</v>
      </c>
      <c r="R53" s="197" t="e">
        <f t="shared" si="4"/>
        <v>#N/A</v>
      </c>
      <c r="S53" s="63">
        <f t="shared" si="5"/>
        <v>895000</v>
      </c>
      <c r="U53" t="e">
        <f>+VLOOKUP(A53,'GRUPO 1'!$A$3:$F$440,5,FALSE)</f>
        <v>#N/A</v>
      </c>
      <c r="V53" t="e">
        <f>+VLOOKUP(A53,'GRUPO 3'!$B$3:$F$1178,5,FALSE)</f>
        <v>#N/A</v>
      </c>
      <c r="W53">
        <f t="shared" si="6"/>
        <v>0</v>
      </c>
      <c r="X53" s="199">
        <f t="shared" si="7"/>
        <v>0</v>
      </c>
      <c r="Y53" s="199">
        <f t="shared" si="8"/>
        <v>0</v>
      </c>
    </row>
    <row r="54" spans="1:25" x14ac:dyDescent="0.3">
      <c r="A54" s="33" t="s">
        <v>221</v>
      </c>
      <c r="B54" s="45">
        <v>7941176</v>
      </c>
      <c r="C54" s="41">
        <f t="shared" si="13"/>
        <v>1508824</v>
      </c>
      <c r="D54" s="42">
        <v>9450000</v>
      </c>
      <c r="E54" s="50">
        <v>7382353</v>
      </c>
      <c r="F54" s="43">
        <v>1402647</v>
      </c>
      <c r="G54" s="44">
        <v>8785000</v>
      </c>
      <c r="H54" s="50">
        <v>7817227</v>
      </c>
      <c r="I54" s="43">
        <v>1485273</v>
      </c>
      <c r="J54" s="44">
        <v>9302500</v>
      </c>
      <c r="L54" s="63">
        <f t="shared" si="9"/>
        <v>9302500</v>
      </c>
      <c r="M54" s="59">
        <f t="shared" si="10"/>
        <v>9179166.666666666</v>
      </c>
      <c r="N54" s="59">
        <f t="shared" si="11"/>
        <v>349234.28144060163</v>
      </c>
      <c r="O54" s="64">
        <f t="shared" si="12"/>
        <v>3.8046403788354242E-2</v>
      </c>
      <c r="Q54" s="63" t="e">
        <f>+VLOOKUP(A54,'PRECIOS 2025 VS 2026'!$B$7:$G$1477,5,FALSE)</f>
        <v>#N/A</v>
      </c>
      <c r="R54" s="197" t="e">
        <f t="shared" si="4"/>
        <v>#N/A</v>
      </c>
      <c r="S54" s="63">
        <f t="shared" si="5"/>
        <v>8785000</v>
      </c>
      <c r="U54" t="e">
        <f>+VLOOKUP(A54,'GRUPO 1'!$A$3:$F$440,5,FALSE)</f>
        <v>#N/A</v>
      </c>
      <c r="V54" t="e">
        <f>+VLOOKUP(A54,'GRUPO 3'!$B$3:$F$1178,5,FALSE)</f>
        <v>#N/A</v>
      </c>
      <c r="W54">
        <f t="shared" si="6"/>
        <v>-1</v>
      </c>
      <c r="X54" s="199">
        <f t="shared" si="7"/>
        <v>0</v>
      </c>
      <c r="Y54" s="199">
        <f t="shared" si="8"/>
        <v>0</v>
      </c>
    </row>
    <row r="55" spans="1:25" x14ac:dyDescent="0.3">
      <c r="A55" s="33" t="s">
        <v>219</v>
      </c>
      <c r="B55" s="45">
        <v>714706</v>
      </c>
      <c r="C55" s="41">
        <f t="shared" si="13"/>
        <v>135794</v>
      </c>
      <c r="D55" s="42">
        <v>850500</v>
      </c>
      <c r="E55" s="50">
        <v>714286</v>
      </c>
      <c r="F55" s="43">
        <v>135714</v>
      </c>
      <c r="G55" s="44">
        <v>850000</v>
      </c>
      <c r="H55" s="50">
        <v>716387</v>
      </c>
      <c r="I55" s="43">
        <v>136113</v>
      </c>
      <c r="J55" s="44">
        <v>852500</v>
      </c>
      <c r="L55" s="63">
        <f t="shared" si="9"/>
        <v>850500</v>
      </c>
      <c r="M55" s="59">
        <f t="shared" si="10"/>
        <v>851000</v>
      </c>
      <c r="N55" s="59">
        <f t="shared" si="11"/>
        <v>1322.8756555322952</v>
      </c>
      <c r="O55" s="64">
        <f t="shared" si="12"/>
        <v>1.5544954824116277E-3</v>
      </c>
      <c r="Q55" s="63" t="e">
        <f>+VLOOKUP(A55,'PRECIOS 2025 VS 2026'!$B$7:$G$1477,5,FALSE)</f>
        <v>#N/A</v>
      </c>
      <c r="R55" s="197" t="e">
        <f t="shared" si="4"/>
        <v>#N/A</v>
      </c>
      <c r="S55" s="63">
        <f t="shared" si="5"/>
        <v>850000</v>
      </c>
      <c r="U55" t="e">
        <f>+VLOOKUP(A55,'GRUPO 1'!$A$3:$F$440,5,FALSE)</f>
        <v>#N/A</v>
      </c>
      <c r="V55" t="e">
        <f>+VLOOKUP(A55,'GRUPO 3'!$B$3:$F$1178,5,FALSE)</f>
        <v>#N/A</v>
      </c>
      <c r="W55">
        <f t="shared" si="6"/>
        <v>0</v>
      </c>
      <c r="X55" s="199">
        <f t="shared" si="7"/>
        <v>0</v>
      </c>
      <c r="Y55" s="199">
        <f t="shared" si="8"/>
        <v>1</v>
      </c>
    </row>
    <row r="56" spans="1:25" x14ac:dyDescent="0.3">
      <c r="A56" s="33" t="s">
        <v>218</v>
      </c>
      <c r="B56" s="45">
        <v>7202941</v>
      </c>
      <c r="C56" s="41">
        <f t="shared" si="13"/>
        <v>1368559</v>
      </c>
      <c r="D56" s="42">
        <v>8571500</v>
      </c>
      <c r="E56" s="50">
        <v>6294118</v>
      </c>
      <c r="F56" s="43">
        <v>1195882</v>
      </c>
      <c r="G56" s="44">
        <v>7490000</v>
      </c>
      <c r="H56" s="50">
        <v>7429832</v>
      </c>
      <c r="I56" s="43">
        <v>1411668</v>
      </c>
      <c r="J56" s="44">
        <v>8841500</v>
      </c>
      <c r="L56" s="63">
        <f t="shared" si="9"/>
        <v>8571500</v>
      </c>
      <c r="M56" s="59">
        <f t="shared" si="10"/>
        <v>8301000</v>
      </c>
      <c r="N56" s="59">
        <f t="shared" si="11"/>
        <v>715203.29277765495</v>
      </c>
      <c r="O56" s="64">
        <f t="shared" si="12"/>
        <v>8.615869085383146E-2</v>
      </c>
      <c r="Q56" s="63" t="e">
        <f>+VLOOKUP(A56,'PRECIOS 2025 VS 2026'!$B$7:$G$1477,5,FALSE)</f>
        <v>#N/A</v>
      </c>
      <c r="R56" s="197" t="e">
        <f t="shared" si="4"/>
        <v>#N/A</v>
      </c>
      <c r="S56" s="63">
        <f t="shared" si="5"/>
        <v>7490000</v>
      </c>
      <c r="U56" t="e">
        <f>+VLOOKUP(A56,'GRUPO 1'!$A$3:$F$440,5,FALSE)</f>
        <v>#N/A</v>
      </c>
      <c r="V56" t="e">
        <f>+VLOOKUP(A56,'GRUPO 3'!$B$3:$F$1178,5,FALSE)</f>
        <v>#N/A</v>
      </c>
      <c r="W56">
        <f t="shared" si="6"/>
        <v>0</v>
      </c>
      <c r="X56" s="199">
        <f t="shared" si="7"/>
        <v>0</v>
      </c>
      <c r="Y56" s="199">
        <f t="shared" si="8"/>
        <v>0</v>
      </c>
    </row>
    <row r="57" spans="1:25" x14ac:dyDescent="0.3">
      <c r="A57" s="33" t="s">
        <v>283</v>
      </c>
      <c r="B57" s="45">
        <v>1524370</v>
      </c>
      <c r="C57" s="41">
        <f t="shared" si="13"/>
        <v>289630</v>
      </c>
      <c r="D57" s="42">
        <v>1814000</v>
      </c>
      <c r="E57" s="50">
        <v>1256303</v>
      </c>
      <c r="F57" s="43">
        <v>238697</v>
      </c>
      <c r="G57" s="44">
        <v>1495000</v>
      </c>
      <c r="H57" s="50">
        <v>1437815</v>
      </c>
      <c r="I57" s="43">
        <v>273185</v>
      </c>
      <c r="J57" s="44">
        <v>1711000</v>
      </c>
      <c r="L57" s="63">
        <f t="shared" si="9"/>
        <v>1711000</v>
      </c>
      <c r="M57" s="59">
        <f t="shared" si="10"/>
        <v>1673333.3333333333</v>
      </c>
      <c r="N57" s="59">
        <f t="shared" si="11"/>
        <v>162801.51514446459</v>
      </c>
      <c r="O57" s="64">
        <f t="shared" si="12"/>
        <v>9.7291742118205932E-2</v>
      </c>
      <c r="Q57" s="63" t="e">
        <f>+VLOOKUP(A57,'PRECIOS 2025 VS 2026'!$B$7:$G$1477,5,FALSE)</f>
        <v>#N/A</v>
      </c>
      <c r="R57" s="197" t="e">
        <f t="shared" si="4"/>
        <v>#N/A</v>
      </c>
      <c r="S57" s="63">
        <f t="shared" si="5"/>
        <v>1495000</v>
      </c>
      <c r="U57" t="e">
        <f>+VLOOKUP(A57,'GRUPO 1'!$A$3:$F$440,5,FALSE)</f>
        <v>#N/A</v>
      </c>
      <c r="V57" t="e">
        <f>+VLOOKUP(A57,'GRUPO 3'!$B$3:$F$1178,5,FALSE)</f>
        <v>#N/A</v>
      </c>
      <c r="W57">
        <f t="shared" si="6"/>
        <v>0</v>
      </c>
      <c r="X57" s="199">
        <f t="shared" si="7"/>
        <v>1</v>
      </c>
      <c r="Y57" s="199">
        <f t="shared" si="8"/>
        <v>0</v>
      </c>
    </row>
    <row r="58" spans="1:25" x14ac:dyDescent="0.3">
      <c r="A58" s="33" t="s">
        <v>282</v>
      </c>
      <c r="B58" s="45">
        <v>1495378</v>
      </c>
      <c r="C58" s="41">
        <f t="shared" si="13"/>
        <v>284122</v>
      </c>
      <c r="D58" s="42">
        <v>1779500</v>
      </c>
      <c r="E58" s="50">
        <v>1264706</v>
      </c>
      <c r="F58" s="43">
        <v>240294</v>
      </c>
      <c r="G58" s="44">
        <v>1505000</v>
      </c>
      <c r="H58" s="50">
        <v>1660084</v>
      </c>
      <c r="I58" s="43">
        <v>315416</v>
      </c>
      <c r="J58" s="44">
        <v>1975500</v>
      </c>
      <c r="L58" s="63">
        <f t="shared" si="9"/>
        <v>1779500</v>
      </c>
      <c r="M58" s="59">
        <f t="shared" si="10"/>
        <v>1753333.3333333333</v>
      </c>
      <c r="N58" s="59">
        <f t="shared" si="11"/>
        <v>236338.91624811394</v>
      </c>
      <c r="O58" s="64">
        <f t="shared" si="12"/>
        <v>0.13479405869664293</v>
      </c>
      <c r="Q58" s="63" t="e">
        <f>+VLOOKUP(A58,'PRECIOS 2025 VS 2026'!$B$7:$G$1477,5,FALSE)</f>
        <v>#N/A</v>
      </c>
      <c r="R58" s="197" t="e">
        <f t="shared" si="4"/>
        <v>#N/A</v>
      </c>
      <c r="S58" s="63">
        <f t="shared" si="5"/>
        <v>1505000</v>
      </c>
      <c r="U58" t="e">
        <f>+VLOOKUP(A58,'GRUPO 1'!$A$3:$F$440,5,FALSE)</f>
        <v>#N/A</v>
      </c>
      <c r="V58" t="e">
        <f>+VLOOKUP(A58,'GRUPO 3'!$B$3:$F$1178,5,FALSE)</f>
        <v>#N/A</v>
      </c>
      <c r="W58">
        <f t="shared" si="6"/>
        <v>0</v>
      </c>
      <c r="X58" s="199">
        <f t="shared" si="7"/>
        <v>0</v>
      </c>
      <c r="Y58" s="199">
        <f t="shared" si="8"/>
        <v>0</v>
      </c>
    </row>
    <row r="59" spans="1:25" x14ac:dyDescent="0.3">
      <c r="A59" s="33" t="s">
        <v>215</v>
      </c>
      <c r="B59" s="45">
        <v>6915126</v>
      </c>
      <c r="C59" s="41">
        <f t="shared" si="13"/>
        <v>1313874</v>
      </c>
      <c r="D59" s="42">
        <v>8229000</v>
      </c>
      <c r="E59" s="50">
        <v>7949580</v>
      </c>
      <c r="F59" s="43">
        <v>1510420</v>
      </c>
      <c r="G59" s="44">
        <v>9460000</v>
      </c>
      <c r="H59" s="50">
        <v>7603782</v>
      </c>
      <c r="I59" s="43">
        <v>1444718</v>
      </c>
      <c r="J59" s="44">
        <v>9048500</v>
      </c>
      <c r="L59" s="63">
        <f t="shared" si="9"/>
        <v>9048500</v>
      </c>
      <c r="M59" s="59">
        <f t="shared" si="10"/>
        <v>8912500</v>
      </c>
      <c r="N59" s="59">
        <f t="shared" si="11"/>
        <v>626667.57535395108</v>
      </c>
      <c r="O59" s="64">
        <f t="shared" si="12"/>
        <v>7.0313332438030979E-2</v>
      </c>
      <c r="Q59" s="63">
        <f>+VLOOKUP(A59,'PRECIOS 2025 VS 2026'!$B$7:$G$1477,5,FALSE)</f>
        <v>435381.21</v>
      </c>
      <c r="R59" s="197">
        <f t="shared" si="4"/>
        <v>19.782936406465495</v>
      </c>
      <c r="S59" s="63">
        <f t="shared" si="5"/>
        <v>457585.65171000001</v>
      </c>
      <c r="U59" t="e">
        <f>+VLOOKUP(A59,'GRUPO 1'!$A$3:$F$440,5,FALSE)</f>
        <v>#N/A</v>
      </c>
      <c r="V59" t="e">
        <f>+VLOOKUP(A59,'GRUPO 3'!$B$3:$F$1178,5,FALSE)</f>
        <v>#N/A</v>
      </c>
      <c r="W59">
        <f t="shared" si="6"/>
        <v>0</v>
      </c>
      <c r="X59" s="199">
        <f t="shared" si="7"/>
        <v>0</v>
      </c>
      <c r="Y59" s="199">
        <f t="shared" si="8"/>
        <v>1</v>
      </c>
    </row>
    <row r="60" spans="1:25" x14ac:dyDescent="0.3">
      <c r="A60" s="33" t="s">
        <v>281</v>
      </c>
      <c r="B60" s="45">
        <v>3419748</v>
      </c>
      <c r="C60" s="41">
        <f t="shared" si="13"/>
        <v>649752</v>
      </c>
      <c r="D60" s="42">
        <v>4069500</v>
      </c>
      <c r="E60" s="50">
        <v>3231092</v>
      </c>
      <c r="F60" s="43">
        <v>613908</v>
      </c>
      <c r="G60" s="44">
        <v>3845000</v>
      </c>
      <c r="H60" s="50">
        <v>3321849</v>
      </c>
      <c r="I60" s="43">
        <v>631151</v>
      </c>
      <c r="J60" s="44">
        <v>3953000</v>
      </c>
      <c r="L60" s="63">
        <f t="shared" si="9"/>
        <v>3953000</v>
      </c>
      <c r="M60" s="59">
        <f t="shared" si="10"/>
        <v>3955833.3333333335</v>
      </c>
      <c r="N60" s="59">
        <f t="shared" si="11"/>
        <v>112276.81565369287</v>
      </c>
      <c r="O60" s="64">
        <f t="shared" si="12"/>
        <v>2.8382595067291225E-2</v>
      </c>
      <c r="Q60" s="63" t="e">
        <f>+VLOOKUP(A60,'PRECIOS 2025 VS 2026'!$B$7:$G$1477,5,FALSE)</f>
        <v>#N/A</v>
      </c>
      <c r="R60" s="197" t="e">
        <f t="shared" si="4"/>
        <v>#N/A</v>
      </c>
      <c r="S60" s="63">
        <f t="shared" si="5"/>
        <v>3845000</v>
      </c>
      <c r="U60" t="e">
        <f>+VLOOKUP(A60,'GRUPO 1'!$A$3:$F$440,5,FALSE)</f>
        <v>#N/A</v>
      </c>
      <c r="V60" t="e">
        <f>+VLOOKUP(A60,'GRUPO 3'!$B$3:$F$1178,5,FALSE)</f>
        <v>#N/A</v>
      </c>
      <c r="W60">
        <f t="shared" si="6"/>
        <v>0</v>
      </c>
      <c r="X60" s="199">
        <f t="shared" si="7"/>
        <v>-1</v>
      </c>
      <c r="Y60" s="199">
        <f t="shared" si="8"/>
        <v>0</v>
      </c>
    </row>
    <row r="61" spans="1:25" x14ac:dyDescent="0.3">
      <c r="A61" s="33" t="s">
        <v>213</v>
      </c>
      <c r="B61" s="45">
        <v>7034874</v>
      </c>
      <c r="C61" s="41">
        <f t="shared" si="13"/>
        <v>1336626</v>
      </c>
      <c r="D61" s="42">
        <v>8371500</v>
      </c>
      <c r="E61" s="50">
        <v>7949580</v>
      </c>
      <c r="F61" s="43">
        <v>1510420</v>
      </c>
      <c r="G61" s="44">
        <v>9460000</v>
      </c>
      <c r="H61" s="50">
        <v>7279832</v>
      </c>
      <c r="I61" s="43">
        <v>1383168</v>
      </c>
      <c r="J61" s="44">
        <v>8663000</v>
      </c>
      <c r="L61" s="63">
        <f t="shared" si="9"/>
        <v>8663000</v>
      </c>
      <c r="M61" s="59">
        <f t="shared" si="10"/>
        <v>8831500</v>
      </c>
      <c r="N61" s="59">
        <f t="shared" si="11"/>
        <v>563473.38002784119</v>
      </c>
      <c r="O61" s="64">
        <f t="shared" si="12"/>
        <v>6.3802681314368018E-2</v>
      </c>
      <c r="Q61" s="63" t="e">
        <f>+VLOOKUP(A61,'PRECIOS 2025 VS 2026'!$B$7:$G$1477,5,FALSE)</f>
        <v>#N/A</v>
      </c>
      <c r="R61" s="197" t="e">
        <f t="shared" si="4"/>
        <v>#N/A</v>
      </c>
      <c r="S61" s="63">
        <f t="shared" si="5"/>
        <v>8371500</v>
      </c>
      <c r="U61" t="e">
        <f>+VLOOKUP(A61,'GRUPO 1'!$A$3:$F$440,5,FALSE)</f>
        <v>#N/A</v>
      </c>
      <c r="V61" t="e">
        <f>+VLOOKUP(A61,'GRUPO 3'!$B$3:$F$1178,5,FALSE)</f>
        <v>#N/A</v>
      </c>
      <c r="W61">
        <f t="shared" si="6"/>
        <v>0</v>
      </c>
      <c r="X61" s="199">
        <f t="shared" si="7"/>
        <v>0</v>
      </c>
      <c r="Y61" s="199">
        <f t="shared" si="8"/>
        <v>0</v>
      </c>
    </row>
    <row r="62" spans="1:25" x14ac:dyDescent="0.3">
      <c r="A62" s="33" t="s">
        <v>307</v>
      </c>
      <c r="B62" s="45">
        <v>5731092</v>
      </c>
      <c r="C62" s="41">
        <f t="shared" si="13"/>
        <v>1088908</v>
      </c>
      <c r="D62" s="42">
        <v>6820000</v>
      </c>
      <c r="E62" s="50">
        <v>6084034</v>
      </c>
      <c r="F62" s="43">
        <v>1155966</v>
      </c>
      <c r="G62" s="44">
        <v>7240000</v>
      </c>
      <c r="H62" s="50">
        <v>5810924</v>
      </c>
      <c r="I62" s="43">
        <v>1104076</v>
      </c>
      <c r="J62" s="44">
        <v>6915000</v>
      </c>
      <c r="L62" s="63">
        <f t="shared" si="9"/>
        <v>6915000</v>
      </c>
      <c r="M62" s="59">
        <f t="shared" si="10"/>
        <v>6991666.666666667</v>
      </c>
      <c r="N62" s="59">
        <f t="shared" si="11"/>
        <v>220246.07450152963</v>
      </c>
      <c r="O62" s="64">
        <f t="shared" si="12"/>
        <v>3.1501226388776588E-2</v>
      </c>
      <c r="Q62" s="63" t="e">
        <f>+VLOOKUP(A62,'PRECIOS 2025 VS 2026'!$B$7:$G$1477,5,FALSE)</f>
        <v>#N/A</v>
      </c>
      <c r="R62" s="197" t="e">
        <f t="shared" si="4"/>
        <v>#N/A</v>
      </c>
      <c r="S62" s="63">
        <f t="shared" si="5"/>
        <v>6820000</v>
      </c>
      <c r="U62" t="e">
        <f>+VLOOKUP(A62,'GRUPO 1'!$A$3:$F$440,5,FALSE)</f>
        <v>#N/A</v>
      </c>
      <c r="V62" t="e">
        <f>+VLOOKUP(A62,'GRUPO 3'!$B$3:$F$1178,5,FALSE)</f>
        <v>#N/A</v>
      </c>
      <c r="W62">
        <f t="shared" si="6"/>
        <v>-1</v>
      </c>
      <c r="X62" s="199">
        <f t="shared" si="7"/>
        <v>0</v>
      </c>
      <c r="Y62" s="199">
        <f t="shared" si="8"/>
        <v>0</v>
      </c>
    </row>
    <row r="63" spans="1:25" x14ac:dyDescent="0.3">
      <c r="A63" s="33" t="s">
        <v>279</v>
      </c>
      <c r="B63" s="45">
        <v>6917647</v>
      </c>
      <c r="C63" s="41">
        <f t="shared" si="13"/>
        <v>1314353</v>
      </c>
      <c r="D63" s="42">
        <v>8232000</v>
      </c>
      <c r="E63" s="50">
        <v>7949580</v>
      </c>
      <c r="F63" s="43">
        <v>1510420</v>
      </c>
      <c r="G63" s="44">
        <v>9460000</v>
      </c>
      <c r="H63" s="50">
        <v>6892857</v>
      </c>
      <c r="I63" s="43">
        <v>1309643</v>
      </c>
      <c r="J63" s="44">
        <v>8202500</v>
      </c>
      <c r="L63" s="63">
        <f t="shared" si="9"/>
        <v>8232000</v>
      </c>
      <c r="M63" s="59">
        <f t="shared" si="10"/>
        <v>8631500</v>
      </c>
      <c r="N63" s="59">
        <f t="shared" si="11"/>
        <v>717653.64208648726</v>
      </c>
      <c r="O63" s="64">
        <f t="shared" si="12"/>
        <v>8.3143560457219171E-2</v>
      </c>
      <c r="Q63" s="63" t="e">
        <f>+VLOOKUP(A63,'PRECIOS 2025 VS 2026'!$B$7:$G$1477,5,FALSE)</f>
        <v>#N/A</v>
      </c>
      <c r="R63" s="197" t="e">
        <f t="shared" si="4"/>
        <v>#N/A</v>
      </c>
      <c r="S63" s="63">
        <f t="shared" si="5"/>
        <v>8202500</v>
      </c>
      <c r="U63" t="e">
        <f>+VLOOKUP(A63,'GRUPO 1'!$A$3:$F$440,5,FALSE)</f>
        <v>#N/A</v>
      </c>
      <c r="V63" t="e">
        <f>+VLOOKUP(A63,'GRUPO 3'!$B$3:$F$1178,5,FALSE)</f>
        <v>#N/A</v>
      </c>
      <c r="W63">
        <f t="shared" si="6"/>
        <v>0</v>
      </c>
      <c r="X63" s="199">
        <f t="shared" si="7"/>
        <v>0</v>
      </c>
      <c r="Y63" s="199">
        <f t="shared" si="8"/>
        <v>0</v>
      </c>
    </row>
    <row r="64" spans="1:25" x14ac:dyDescent="0.3">
      <c r="A64" s="33" t="s">
        <v>306</v>
      </c>
      <c r="B64" s="45">
        <v>64159244</v>
      </c>
      <c r="C64" s="41">
        <f t="shared" si="13"/>
        <v>12190256</v>
      </c>
      <c r="D64" s="42">
        <v>76349500</v>
      </c>
      <c r="E64" s="50">
        <v>54046218</v>
      </c>
      <c r="F64" s="43">
        <v>10268782</v>
      </c>
      <c r="G64" s="44">
        <v>64315000</v>
      </c>
      <c r="H64" s="50">
        <v>66081513</v>
      </c>
      <c r="I64" s="43">
        <v>12555487</v>
      </c>
      <c r="J64" s="44">
        <v>78637000</v>
      </c>
      <c r="L64" s="63">
        <f t="shared" si="9"/>
        <v>76349500</v>
      </c>
      <c r="M64" s="59">
        <f t="shared" si="10"/>
        <v>73100500</v>
      </c>
      <c r="N64" s="59">
        <f t="shared" si="11"/>
        <v>7693953.5838215193</v>
      </c>
      <c r="O64" s="64">
        <f t="shared" si="12"/>
        <v>0.10525172309110771</v>
      </c>
      <c r="Q64" s="63" t="e">
        <f>+VLOOKUP(A64,'PRECIOS 2025 VS 2026'!$B$7:$G$1477,5,FALSE)</f>
        <v>#N/A</v>
      </c>
      <c r="R64" s="197" t="e">
        <f t="shared" si="4"/>
        <v>#N/A</v>
      </c>
      <c r="S64" s="63">
        <f t="shared" si="5"/>
        <v>64315000</v>
      </c>
      <c r="U64" t="e">
        <f>+VLOOKUP(A64,'GRUPO 1'!$A$3:$F$440,5,FALSE)</f>
        <v>#N/A</v>
      </c>
      <c r="V64" t="e">
        <f>+VLOOKUP(A64,'GRUPO 3'!$B$3:$F$1178,5,FALSE)</f>
        <v>#N/A</v>
      </c>
      <c r="W64">
        <f t="shared" si="6"/>
        <v>0</v>
      </c>
      <c r="X64" s="199">
        <f t="shared" si="7"/>
        <v>-1</v>
      </c>
      <c r="Y64" s="199">
        <f t="shared" si="8"/>
        <v>0</v>
      </c>
    </row>
    <row r="65" spans="1:25" x14ac:dyDescent="0.3">
      <c r="A65" s="33" t="s">
        <v>305</v>
      </c>
      <c r="B65" s="45">
        <v>20188655</v>
      </c>
      <c r="C65" s="41">
        <f t="shared" si="13"/>
        <v>3835845</v>
      </c>
      <c r="D65" s="42">
        <v>24024500</v>
      </c>
      <c r="E65" s="50">
        <v>17676471</v>
      </c>
      <c r="F65" s="43">
        <v>3358529</v>
      </c>
      <c r="G65" s="44">
        <v>21035000</v>
      </c>
      <c r="H65" s="50">
        <v>17756723</v>
      </c>
      <c r="I65" s="43">
        <v>3373777</v>
      </c>
      <c r="J65" s="44">
        <v>21130500</v>
      </c>
      <c r="L65" s="63">
        <f t="shared" si="9"/>
        <v>21130500</v>
      </c>
      <c r="M65" s="59">
        <f t="shared" si="10"/>
        <v>22063333.333333332</v>
      </c>
      <c r="N65" s="59">
        <f t="shared" si="11"/>
        <v>1699091.2522090545</v>
      </c>
      <c r="O65" s="64">
        <f t="shared" si="12"/>
        <v>7.7009725889517502E-2</v>
      </c>
      <c r="Q65" s="63" t="e">
        <f>+VLOOKUP(A65,'PRECIOS 2025 VS 2026'!$B$7:$G$1477,5,FALSE)</f>
        <v>#N/A</v>
      </c>
      <c r="R65" s="197" t="e">
        <f t="shared" si="4"/>
        <v>#N/A</v>
      </c>
      <c r="S65" s="63">
        <f t="shared" si="5"/>
        <v>21035000</v>
      </c>
      <c r="U65" t="e">
        <f>+VLOOKUP(A65,'GRUPO 1'!$A$3:$F$440,5,FALSE)</f>
        <v>#N/A</v>
      </c>
      <c r="V65" t="e">
        <f>+VLOOKUP(A65,'GRUPO 3'!$B$3:$F$1178,5,FALSE)</f>
        <v>#N/A</v>
      </c>
      <c r="W65">
        <f t="shared" si="6"/>
        <v>-1</v>
      </c>
      <c r="X65" s="199">
        <f t="shared" si="7"/>
        <v>0</v>
      </c>
      <c r="Y65" s="199">
        <f t="shared" si="8"/>
        <v>0</v>
      </c>
    </row>
    <row r="66" spans="1:25" x14ac:dyDescent="0.3">
      <c r="A66" s="33" t="s">
        <v>208</v>
      </c>
      <c r="B66" s="45">
        <v>1647059</v>
      </c>
      <c r="C66" s="41">
        <f t="shared" si="13"/>
        <v>312941</v>
      </c>
      <c r="D66" s="42">
        <v>1960000</v>
      </c>
      <c r="E66" s="50">
        <v>1491597</v>
      </c>
      <c r="F66" s="43">
        <v>283403</v>
      </c>
      <c r="G66" s="44">
        <v>1775000</v>
      </c>
      <c r="H66" s="50">
        <v>1686555</v>
      </c>
      <c r="I66" s="43">
        <v>320445</v>
      </c>
      <c r="J66" s="44">
        <v>2007000</v>
      </c>
      <c r="L66" s="63">
        <f t="shared" si="9"/>
        <v>1960000</v>
      </c>
      <c r="M66" s="59">
        <f t="shared" si="10"/>
        <v>1914000</v>
      </c>
      <c r="N66" s="59">
        <f t="shared" si="11"/>
        <v>122649.90827554662</v>
      </c>
      <c r="O66" s="64">
        <f t="shared" si="12"/>
        <v>6.4080411847203048E-2</v>
      </c>
      <c r="Q66" s="63">
        <f>+V66</f>
        <v>479531.65</v>
      </c>
      <c r="R66" s="197">
        <f t="shared" si="4"/>
        <v>3.0873214520876777</v>
      </c>
      <c r="S66" s="63">
        <f t="shared" si="5"/>
        <v>503987.76415</v>
      </c>
      <c r="U66" t="e">
        <f>+VLOOKUP(A66,'GRUPO 1'!$A$3:$F$440,5,FALSE)</f>
        <v>#N/A</v>
      </c>
      <c r="V66">
        <f>+VLOOKUP(A66,'GRUPO 3'!$B$3:$F$1178,5,FALSE)</f>
        <v>479531.65</v>
      </c>
      <c r="W66">
        <f t="shared" si="6"/>
        <v>0</v>
      </c>
      <c r="X66" s="199">
        <f t="shared" si="7"/>
        <v>0</v>
      </c>
      <c r="Y66" s="199">
        <f t="shared" si="8"/>
        <v>0</v>
      </c>
    </row>
    <row r="67" spans="1:25" x14ac:dyDescent="0.3">
      <c r="A67" s="34" t="s">
        <v>207</v>
      </c>
      <c r="B67" s="45"/>
      <c r="C67" s="41">
        <f t="shared" si="13"/>
        <v>0</v>
      </c>
      <c r="D67" s="42"/>
      <c r="E67" s="53"/>
      <c r="F67" s="54"/>
      <c r="G67" s="55"/>
      <c r="H67" s="53"/>
      <c r="I67" s="54"/>
      <c r="J67" s="55"/>
      <c r="L67" s="63" t="str">
        <f t="shared" si="9"/>
        <v/>
      </c>
      <c r="M67" s="59" t="str">
        <f t="shared" si="10"/>
        <v/>
      </c>
      <c r="N67" s="59" t="str">
        <f t="shared" si="11"/>
        <v/>
      </c>
      <c r="O67" s="64" t="str">
        <f t="shared" si="12"/>
        <v/>
      </c>
      <c r="Q67" s="63" t="e">
        <f>+VLOOKUP(A67,'PRECIOS 2025 VS 2026'!$B$7:$G$1477,5,FALSE)</f>
        <v>#N/A</v>
      </c>
      <c r="R67" s="197" t="e">
        <f t="shared" ref="R67:R130" si="14">+(L67-Q67)/Q67</f>
        <v>#VALUE!</v>
      </c>
      <c r="S67" s="63"/>
      <c r="U67" t="e">
        <f>+VLOOKUP(A67,'GRUPO 1'!$A$3:$F$440,5,FALSE)</f>
        <v>#N/A</v>
      </c>
      <c r="V67" t="e">
        <f>+VLOOKUP(A67,'GRUPO 3'!$B$3:$F$1178,5,FALSE)</f>
        <v>#N/A</v>
      </c>
      <c r="W67">
        <f t="shared" ref="W67:W130" si="15">+ROUND((B67*1.19)-D67,0)</f>
        <v>0</v>
      </c>
      <c r="X67" s="199">
        <f t="shared" ref="X67:X130" si="16">ROUND((E67*1.19)-G67,0)</f>
        <v>0</v>
      </c>
      <c r="Y67" s="199">
        <f t="shared" ref="Y67:Y130" si="17">ROUND((H67*1.19)-J67,0)</f>
        <v>0</v>
      </c>
    </row>
    <row r="68" spans="1:25" x14ac:dyDescent="0.3">
      <c r="A68" s="33" t="s">
        <v>206</v>
      </c>
      <c r="B68" s="45">
        <v>223950</v>
      </c>
      <c r="C68" s="41">
        <f t="shared" si="13"/>
        <v>42550</v>
      </c>
      <c r="D68" s="42">
        <v>266500</v>
      </c>
      <c r="E68" s="50">
        <v>262185</v>
      </c>
      <c r="F68" s="43">
        <v>49815</v>
      </c>
      <c r="G68" s="44">
        <v>312000</v>
      </c>
      <c r="H68" s="50">
        <v>241176</v>
      </c>
      <c r="I68" s="43">
        <v>45824</v>
      </c>
      <c r="J68" s="44">
        <v>287000</v>
      </c>
      <c r="L68" s="63">
        <f t="shared" si="9"/>
        <v>287000</v>
      </c>
      <c r="M68" s="59">
        <f t="shared" si="10"/>
        <v>288500</v>
      </c>
      <c r="N68" s="59">
        <f t="shared" si="11"/>
        <v>22787.057730211684</v>
      </c>
      <c r="O68" s="64">
        <f t="shared" si="12"/>
        <v>7.8984602184442573E-2</v>
      </c>
      <c r="Q68" s="63">
        <f>+VLOOKUP(A68,'PRECIOS 2025 VS 2026'!$B$7:$G$1477,5,FALSE)</f>
        <v>111135.42</v>
      </c>
      <c r="R68" s="197">
        <f t="shared" si="14"/>
        <v>1.5824350148674475</v>
      </c>
      <c r="S68" s="63">
        <f t="shared" ref="S68:S130" si="18">IF(ISNA(R68),MIN(D68,G68,J68),IF(R68&lt;=5.1%,L68,Q68*1.051))</f>
        <v>116803.32642</v>
      </c>
      <c r="U68" t="e">
        <f>+VLOOKUP(A68,'GRUPO 1'!$A$3:$F$440,5,FALSE)</f>
        <v>#N/A</v>
      </c>
      <c r="V68" t="e">
        <f>+VLOOKUP(A68,'GRUPO 3'!$B$3:$F$1178,5,FALSE)</f>
        <v>#N/A</v>
      </c>
      <c r="W68">
        <f t="shared" si="15"/>
        <v>1</v>
      </c>
      <c r="X68" s="199">
        <f t="shared" si="16"/>
        <v>0</v>
      </c>
      <c r="Y68" s="199">
        <f t="shared" si="17"/>
        <v>-1</v>
      </c>
    </row>
    <row r="69" spans="1:25" x14ac:dyDescent="0.3">
      <c r="A69" s="33" t="s">
        <v>304</v>
      </c>
      <c r="B69" s="45">
        <v>132773</v>
      </c>
      <c r="C69" s="41">
        <f t="shared" si="13"/>
        <v>25227</v>
      </c>
      <c r="D69" s="42">
        <v>158000</v>
      </c>
      <c r="E69" s="50">
        <v>140000</v>
      </c>
      <c r="F69" s="54"/>
      <c r="G69" s="44">
        <v>140000</v>
      </c>
      <c r="H69" s="50">
        <v>134034</v>
      </c>
      <c r="I69" s="54">
        <v>25466</v>
      </c>
      <c r="J69" s="44">
        <v>159500</v>
      </c>
      <c r="L69" s="63">
        <f t="shared" si="9"/>
        <v>158000</v>
      </c>
      <c r="M69" s="59">
        <f t="shared" si="10"/>
        <v>152500</v>
      </c>
      <c r="N69" s="59">
        <f t="shared" si="11"/>
        <v>10851.267207105353</v>
      </c>
      <c r="O69" s="64">
        <f t="shared" si="12"/>
        <v>7.1155850538395751E-2</v>
      </c>
      <c r="Q69" s="63" t="e">
        <f>+VLOOKUP(A69,'PRECIOS 2025 VS 2026'!$B$7:$G$1477,5,FALSE)</f>
        <v>#N/A</v>
      </c>
      <c r="R69" s="197" t="e">
        <f t="shared" si="14"/>
        <v>#N/A</v>
      </c>
      <c r="S69" s="63">
        <f t="shared" si="18"/>
        <v>140000</v>
      </c>
      <c r="U69" t="e">
        <f>+VLOOKUP(A69,'GRUPO 1'!$A$3:$F$440,5,FALSE)</f>
        <v>#N/A</v>
      </c>
      <c r="V69" t="e">
        <f>+VLOOKUP(A69,'GRUPO 3'!$B$3:$F$1178,5,FALSE)</f>
        <v>#N/A</v>
      </c>
      <c r="W69">
        <f t="shared" si="15"/>
        <v>0</v>
      </c>
      <c r="X69" s="199">
        <f t="shared" si="16"/>
        <v>26600</v>
      </c>
      <c r="Y69" s="199">
        <f t="shared" si="17"/>
        <v>0</v>
      </c>
    </row>
    <row r="70" spans="1:25" x14ac:dyDescent="0.3">
      <c r="A70" s="34" t="s">
        <v>204</v>
      </c>
      <c r="B70" s="45"/>
      <c r="C70" s="41">
        <f t="shared" si="13"/>
        <v>0</v>
      </c>
      <c r="D70" s="42"/>
      <c r="E70" s="53"/>
      <c r="F70" s="54"/>
      <c r="G70" s="55"/>
      <c r="H70" s="53"/>
      <c r="I70" s="54"/>
      <c r="J70" s="55"/>
      <c r="L70" s="63" t="str">
        <f t="shared" si="9"/>
        <v/>
      </c>
      <c r="M70" s="59" t="str">
        <f t="shared" si="10"/>
        <v/>
      </c>
      <c r="N70" s="59" t="str">
        <f t="shared" si="11"/>
        <v/>
      </c>
      <c r="O70" s="64" t="str">
        <f t="shared" si="12"/>
        <v/>
      </c>
      <c r="Q70" s="63" t="e">
        <f>+VLOOKUP(A70,'PRECIOS 2025 VS 2026'!$B$7:$G$1477,5,FALSE)</f>
        <v>#N/A</v>
      </c>
      <c r="R70" s="197" t="e">
        <f t="shared" si="14"/>
        <v>#VALUE!</v>
      </c>
      <c r="S70" s="63"/>
      <c r="U70" t="e">
        <f>+VLOOKUP(A70,'GRUPO 1'!$A$3:$F$440,5,FALSE)</f>
        <v>#N/A</v>
      </c>
      <c r="V70" t="e">
        <f>+VLOOKUP(A70,'GRUPO 3'!$B$3:$F$1178,5,FALSE)</f>
        <v>#N/A</v>
      </c>
      <c r="W70">
        <f t="shared" si="15"/>
        <v>0</v>
      </c>
      <c r="X70" s="199">
        <f t="shared" si="16"/>
        <v>0</v>
      </c>
      <c r="Y70" s="199">
        <f t="shared" si="17"/>
        <v>0</v>
      </c>
    </row>
    <row r="71" spans="1:25" x14ac:dyDescent="0.3">
      <c r="A71" s="33" t="s">
        <v>203</v>
      </c>
      <c r="B71" s="45">
        <v>322269</v>
      </c>
      <c r="C71" s="41">
        <f t="shared" si="13"/>
        <v>61231</v>
      </c>
      <c r="D71" s="42">
        <v>383500</v>
      </c>
      <c r="E71" s="50">
        <v>279832</v>
      </c>
      <c r="F71" s="43">
        <v>53168</v>
      </c>
      <c r="G71" s="44">
        <v>333000</v>
      </c>
      <c r="H71" s="50">
        <v>287395</v>
      </c>
      <c r="I71" s="43">
        <v>54605</v>
      </c>
      <c r="J71" s="44">
        <v>342000</v>
      </c>
      <c r="L71" s="63">
        <f t="shared" si="9"/>
        <v>342000</v>
      </c>
      <c r="M71" s="59">
        <f t="shared" si="10"/>
        <v>352833.33333333331</v>
      </c>
      <c r="N71" s="59">
        <f t="shared" si="11"/>
        <v>26936.654085712526</v>
      </c>
      <c r="O71" s="64">
        <f t="shared" si="12"/>
        <v>7.6343847196162093E-2</v>
      </c>
      <c r="Q71" s="63">
        <f>+VLOOKUP(A71,'PRECIOS 2025 VS 2026'!$B$7:$G$1477,5,FALSE)</f>
        <v>112813.47</v>
      </c>
      <c r="R71" s="197">
        <f t="shared" si="14"/>
        <v>2.0315528810522361</v>
      </c>
      <c r="S71" s="63">
        <f t="shared" si="18"/>
        <v>118566.95697</v>
      </c>
      <c r="U71" t="e">
        <f>+VLOOKUP(A71,'GRUPO 1'!$A$3:$F$440,5,FALSE)</f>
        <v>#N/A</v>
      </c>
      <c r="V71" t="e">
        <f>+VLOOKUP(A71,'GRUPO 3'!$B$3:$F$1178,5,FALSE)</f>
        <v>#N/A</v>
      </c>
      <c r="W71">
        <f t="shared" si="15"/>
        <v>0</v>
      </c>
      <c r="X71" s="199">
        <f t="shared" si="16"/>
        <v>0</v>
      </c>
      <c r="Y71" s="199">
        <f t="shared" si="17"/>
        <v>0</v>
      </c>
    </row>
    <row r="72" spans="1:25" x14ac:dyDescent="0.3">
      <c r="A72" s="33" t="s">
        <v>202</v>
      </c>
      <c r="B72" s="45">
        <v>725210</v>
      </c>
      <c r="C72" s="41">
        <f t="shared" si="13"/>
        <v>137790</v>
      </c>
      <c r="D72" s="42">
        <v>863000</v>
      </c>
      <c r="E72" s="50">
        <v>693277</v>
      </c>
      <c r="F72" s="43">
        <v>131723</v>
      </c>
      <c r="G72" s="44">
        <v>825000</v>
      </c>
      <c r="H72" s="50">
        <v>712185</v>
      </c>
      <c r="I72" s="43">
        <v>135315</v>
      </c>
      <c r="J72" s="44">
        <v>847500</v>
      </c>
      <c r="L72" s="63">
        <f t="shared" si="9"/>
        <v>847500</v>
      </c>
      <c r="M72" s="59">
        <f t="shared" si="10"/>
        <v>845166.66666666663</v>
      </c>
      <c r="N72" s="59">
        <f t="shared" si="11"/>
        <v>19107.153983085325</v>
      </c>
      <c r="O72" s="64">
        <f t="shared" si="12"/>
        <v>2.2607557463717603E-2</v>
      </c>
      <c r="Q72" s="63">
        <f>+VLOOKUP(A72,'PRECIOS 2025 VS 2026'!$B$7:$G$1477,5,FALSE)</f>
        <v>463960.53</v>
      </c>
      <c r="R72" s="197">
        <f t="shared" si="14"/>
        <v>0.82666400523337613</v>
      </c>
      <c r="S72" s="63">
        <f t="shared" si="18"/>
        <v>487622.51702999999</v>
      </c>
      <c r="U72" t="e">
        <f>+VLOOKUP(A72,'GRUPO 1'!$A$3:$F$440,5,FALSE)</f>
        <v>#N/A</v>
      </c>
      <c r="V72" t="e">
        <f>+VLOOKUP(A72,'GRUPO 3'!$B$3:$F$1178,5,FALSE)</f>
        <v>#N/A</v>
      </c>
      <c r="W72">
        <f t="shared" si="15"/>
        <v>0</v>
      </c>
      <c r="X72" s="199">
        <f t="shared" si="16"/>
        <v>0</v>
      </c>
      <c r="Y72" s="199">
        <f t="shared" si="17"/>
        <v>0</v>
      </c>
    </row>
    <row r="73" spans="1:25" x14ac:dyDescent="0.3">
      <c r="A73" s="33" t="s">
        <v>275</v>
      </c>
      <c r="B73" s="45">
        <v>2559244</v>
      </c>
      <c r="C73" s="41">
        <f t="shared" si="13"/>
        <v>486256</v>
      </c>
      <c r="D73" s="42">
        <v>3045500</v>
      </c>
      <c r="E73" s="50">
        <v>2268908</v>
      </c>
      <c r="F73" s="43">
        <v>431092</v>
      </c>
      <c r="G73" s="44">
        <v>2700000</v>
      </c>
      <c r="H73" s="50">
        <v>2703782</v>
      </c>
      <c r="I73" s="43">
        <v>513718</v>
      </c>
      <c r="J73" s="44">
        <v>3217500</v>
      </c>
      <c r="L73" s="63">
        <f t="shared" si="9"/>
        <v>3045500</v>
      </c>
      <c r="M73" s="59">
        <f t="shared" si="10"/>
        <v>2987666.6666666665</v>
      </c>
      <c r="N73" s="59">
        <f t="shared" si="11"/>
        <v>263552.80938235763</v>
      </c>
      <c r="O73" s="64">
        <f t="shared" si="12"/>
        <v>8.8213592340407557E-2</v>
      </c>
      <c r="Q73" s="63">
        <f>+VLOOKUP(A73,'PRECIOS 2025 VS 2026'!$B$7:$G$1477,5,FALSE)</f>
        <v>1670290.38</v>
      </c>
      <c r="R73" s="197">
        <f t="shared" si="14"/>
        <v>0.82333565257078245</v>
      </c>
      <c r="S73" s="63">
        <f t="shared" si="18"/>
        <v>1755475.1893799999</v>
      </c>
      <c r="U73" t="e">
        <f>+VLOOKUP(A73,'GRUPO 1'!$A$3:$F$440,5,FALSE)</f>
        <v>#N/A</v>
      </c>
      <c r="V73" t="e">
        <f>+VLOOKUP(A73,'GRUPO 3'!$B$3:$F$1178,5,FALSE)</f>
        <v>#N/A</v>
      </c>
      <c r="W73">
        <f t="shared" si="15"/>
        <v>0</v>
      </c>
      <c r="X73" s="199">
        <f t="shared" si="16"/>
        <v>1</v>
      </c>
      <c r="Y73" s="199">
        <f t="shared" si="17"/>
        <v>1</v>
      </c>
    </row>
    <row r="74" spans="1:25" x14ac:dyDescent="0.3">
      <c r="A74" s="33" t="s">
        <v>200</v>
      </c>
      <c r="B74" s="45">
        <v>405042</v>
      </c>
      <c r="C74" s="41">
        <f t="shared" si="13"/>
        <v>76958</v>
      </c>
      <c r="D74" s="42">
        <v>482000</v>
      </c>
      <c r="E74" s="50">
        <v>404202</v>
      </c>
      <c r="F74" s="43">
        <v>76798</v>
      </c>
      <c r="G74" s="44">
        <v>481000</v>
      </c>
      <c r="H74" s="50">
        <v>431933</v>
      </c>
      <c r="I74" s="43">
        <v>82067</v>
      </c>
      <c r="J74" s="44">
        <v>514000</v>
      </c>
      <c r="L74" s="63">
        <f t="shared" si="9"/>
        <v>482000</v>
      </c>
      <c r="M74" s="59">
        <f t="shared" si="10"/>
        <v>492333.33333333331</v>
      </c>
      <c r="N74" s="59">
        <f t="shared" si="11"/>
        <v>18770.544300401449</v>
      </c>
      <c r="O74" s="64">
        <f t="shared" si="12"/>
        <v>3.8125682397565572E-2</v>
      </c>
      <c r="Q74" s="63">
        <f>+VLOOKUP(A74,'PRECIOS 2025 VS 2026'!$B$7:$G$1477,5,FALSE)</f>
        <v>102368.97</v>
      </c>
      <c r="R74" s="197">
        <f t="shared" si="14"/>
        <v>3.7084580415334845</v>
      </c>
      <c r="S74" s="63">
        <f t="shared" si="18"/>
        <v>107589.78747</v>
      </c>
      <c r="U74" t="e">
        <f>+VLOOKUP(A74,'GRUPO 1'!$A$3:$F$440,5,FALSE)</f>
        <v>#N/A</v>
      </c>
      <c r="V74" t="e">
        <f>+VLOOKUP(A74,'GRUPO 3'!$B$3:$F$1178,5,FALSE)</f>
        <v>#N/A</v>
      </c>
      <c r="W74">
        <f t="shared" si="15"/>
        <v>0</v>
      </c>
      <c r="X74" s="199">
        <f t="shared" si="16"/>
        <v>0</v>
      </c>
      <c r="Y74" s="199">
        <f t="shared" si="17"/>
        <v>0</v>
      </c>
    </row>
    <row r="75" spans="1:25" x14ac:dyDescent="0.3">
      <c r="A75" s="33" t="s">
        <v>274</v>
      </c>
      <c r="B75" s="45">
        <v>30252</v>
      </c>
      <c r="C75" s="41">
        <f t="shared" si="13"/>
        <v>5748</v>
      </c>
      <c r="D75" s="42">
        <v>36000</v>
      </c>
      <c r="E75" s="50">
        <v>28571</v>
      </c>
      <c r="F75" s="43">
        <v>5429</v>
      </c>
      <c r="G75" s="44">
        <v>34000</v>
      </c>
      <c r="H75" s="50">
        <v>31513</v>
      </c>
      <c r="I75" s="43">
        <v>5987</v>
      </c>
      <c r="J75" s="44">
        <v>37500</v>
      </c>
      <c r="L75" s="63">
        <f t="shared" si="9"/>
        <v>36000</v>
      </c>
      <c r="M75" s="59">
        <f t="shared" si="10"/>
        <v>35833.333333333336</v>
      </c>
      <c r="N75" s="59">
        <f t="shared" si="11"/>
        <v>1755.9422921421231</v>
      </c>
      <c r="O75" s="64">
        <f t="shared" si="12"/>
        <v>4.9003040710942969E-2</v>
      </c>
      <c r="Q75" s="63">
        <f>+VLOOKUP(A75,'PRECIOS 2025 VS 2026'!$B$7:$G$1477,5,FALSE)</f>
        <v>4786.6499999999996</v>
      </c>
      <c r="R75" s="197">
        <f t="shared" si="14"/>
        <v>6.5209175519413369</v>
      </c>
      <c r="S75" s="63">
        <f t="shared" si="18"/>
        <v>5030.7691499999992</v>
      </c>
      <c r="U75" t="e">
        <f>+VLOOKUP(A75,'GRUPO 1'!$A$3:$F$440,5,FALSE)</f>
        <v>#N/A</v>
      </c>
      <c r="V75" t="e">
        <f>+VLOOKUP(A75,'GRUPO 3'!$B$3:$F$1178,5,FALSE)</f>
        <v>#N/A</v>
      </c>
      <c r="W75">
        <f t="shared" si="15"/>
        <v>0</v>
      </c>
      <c r="X75" s="199">
        <f t="shared" si="16"/>
        <v>-1</v>
      </c>
      <c r="Y75" s="199">
        <f t="shared" si="17"/>
        <v>0</v>
      </c>
    </row>
    <row r="76" spans="1:25" x14ac:dyDescent="0.3">
      <c r="A76" s="33" t="s">
        <v>198</v>
      </c>
      <c r="B76" s="45">
        <v>218487</v>
      </c>
      <c r="C76" s="41">
        <f t="shared" si="13"/>
        <v>41513</v>
      </c>
      <c r="D76" s="42">
        <v>260000</v>
      </c>
      <c r="E76" s="50">
        <v>217647</v>
      </c>
      <c r="F76" s="43">
        <v>41353</v>
      </c>
      <c r="G76" s="44">
        <v>259000</v>
      </c>
      <c r="H76" s="50">
        <v>198319</v>
      </c>
      <c r="I76" s="43">
        <v>37681</v>
      </c>
      <c r="J76" s="44">
        <v>236000</v>
      </c>
      <c r="L76" s="63">
        <f t="shared" si="9"/>
        <v>259000</v>
      </c>
      <c r="M76" s="59">
        <f t="shared" si="10"/>
        <v>251666.66666666666</v>
      </c>
      <c r="N76" s="59">
        <f t="shared" si="11"/>
        <v>13576.941236277535</v>
      </c>
      <c r="O76" s="64">
        <f t="shared" si="12"/>
        <v>5.3948110872625965E-2</v>
      </c>
      <c r="Q76" s="63">
        <f>+VLOOKUP(A76,'PRECIOS 2025 VS 2026'!$B$7:$G$1477,5,FALSE)</f>
        <v>170572.05</v>
      </c>
      <c r="R76" s="197">
        <f t="shared" si="14"/>
        <v>0.51841992870461495</v>
      </c>
      <c r="S76" s="63">
        <f t="shared" si="18"/>
        <v>179271.22454999998</v>
      </c>
      <c r="U76" t="e">
        <f>+VLOOKUP(A76,'GRUPO 1'!$A$3:$F$440,5,FALSE)</f>
        <v>#N/A</v>
      </c>
      <c r="V76" t="e">
        <f>+VLOOKUP(A76,'GRUPO 3'!$B$3:$F$1178,5,FALSE)</f>
        <v>#N/A</v>
      </c>
      <c r="W76">
        <f t="shared" si="15"/>
        <v>0</v>
      </c>
      <c r="X76" s="199">
        <f t="shared" si="16"/>
        <v>0</v>
      </c>
      <c r="Y76" s="199">
        <f t="shared" si="17"/>
        <v>0</v>
      </c>
    </row>
    <row r="77" spans="1:25" x14ac:dyDescent="0.3">
      <c r="A77" s="33" t="s">
        <v>197</v>
      </c>
      <c r="B77" s="45">
        <v>222689</v>
      </c>
      <c r="C77" s="41">
        <f t="shared" si="13"/>
        <v>42311</v>
      </c>
      <c r="D77" s="42">
        <v>265000</v>
      </c>
      <c r="E77" s="50">
        <v>199160</v>
      </c>
      <c r="F77" s="43">
        <v>37840</v>
      </c>
      <c r="G77" s="44">
        <v>237000</v>
      </c>
      <c r="H77" s="50">
        <v>205042</v>
      </c>
      <c r="I77" s="43">
        <v>38958</v>
      </c>
      <c r="J77" s="44">
        <v>244000</v>
      </c>
      <c r="L77" s="63">
        <f t="shared" si="9"/>
        <v>244000</v>
      </c>
      <c r="M77" s="59">
        <f t="shared" si="10"/>
        <v>248666.66666666666</v>
      </c>
      <c r="N77" s="59">
        <f t="shared" si="11"/>
        <v>14571.661996262928</v>
      </c>
      <c r="O77" s="64">
        <f t="shared" si="12"/>
        <v>5.8599176928671295E-2</v>
      </c>
      <c r="Q77" s="63">
        <f>+VLOOKUP(A77,'PRECIOS 2025 VS 2026'!$B$7:$G$1477,5,FALSE)</f>
        <v>96668.55</v>
      </c>
      <c r="R77" s="197">
        <f t="shared" si="14"/>
        <v>1.5240887548225355</v>
      </c>
      <c r="S77" s="63">
        <f t="shared" si="18"/>
        <v>101598.64605</v>
      </c>
      <c r="U77" t="e">
        <f>+VLOOKUP(A77,'GRUPO 1'!$A$3:$F$440,5,FALSE)</f>
        <v>#N/A</v>
      </c>
      <c r="V77" t="e">
        <f>+VLOOKUP(A77,'GRUPO 3'!$B$3:$F$1178,5,FALSE)</f>
        <v>#N/A</v>
      </c>
      <c r="W77">
        <f t="shared" si="15"/>
        <v>0</v>
      </c>
      <c r="X77" s="199">
        <f t="shared" si="16"/>
        <v>0</v>
      </c>
      <c r="Y77" s="199">
        <f t="shared" si="17"/>
        <v>0</v>
      </c>
    </row>
    <row r="78" spans="1:25" x14ac:dyDescent="0.3">
      <c r="A78" s="33" t="s">
        <v>196</v>
      </c>
      <c r="B78" s="45">
        <v>3518487</v>
      </c>
      <c r="C78" s="41">
        <f t="shared" si="13"/>
        <v>668513</v>
      </c>
      <c r="D78" s="42">
        <v>4187000</v>
      </c>
      <c r="E78" s="50">
        <v>3046218</v>
      </c>
      <c r="F78" s="43">
        <v>578782</v>
      </c>
      <c r="G78" s="44">
        <v>3625000</v>
      </c>
      <c r="H78" s="50">
        <v>3416387</v>
      </c>
      <c r="I78" s="43">
        <v>649113</v>
      </c>
      <c r="J78" s="44">
        <v>4065500</v>
      </c>
      <c r="L78" s="63">
        <f t="shared" si="9"/>
        <v>4065500</v>
      </c>
      <c r="M78" s="59">
        <f t="shared" si="10"/>
        <v>3959166.6666666665</v>
      </c>
      <c r="N78" s="59">
        <f t="shared" si="11"/>
        <v>295704.38504244969</v>
      </c>
      <c r="O78" s="64">
        <f t="shared" si="12"/>
        <v>7.4688541791399637E-2</v>
      </c>
      <c r="Q78" s="63">
        <f>+VLOOKUP(A78,'PRECIOS 2025 VS 2026'!$B$7:$G$1477,5,FALSE)</f>
        <v>2350636.2000000002</v>
      </c>
      <c r="R78" s="197">
        <f t="shared" si="14"/>
        <v>0.72953177527003099</v>
      </c>
      <c r="S78" s="63">
        <f t="shared" si="18"/>
        <v>2470518.6461999998</v>
      </c>
      <c r="U78" t="e">
        <f>+VLOOKUP(A78,'GRUPO 1'!$A$3:$F$440,5,FALSE)</f>
        <v>#N/A</v>
      </c>
      <c r="V78" t="e">
        <f>+VLOOKUP(A78,'GRUPO 3'!$B$3:$F$1178,5,FALSE)</f>
        <v>#N/A</v>
      </c>
      <c r="W78">
        <f t="shared" si="15"/>
        <v>0</v>
      </c>
      <c r="X78" s="199">
        <f t="shared" si="16"/>
        <v>-1</v>
      </c>
      <c r="Y78" s="199">
        <f t="shared" si="17"/>
        <v>1</v>
      </c>
    </row>
    <row r="79" spans="1:25" x14ac:dyDescent="0.3">
      <c r="A79" s="33" t="s">
        <v>195</v>
      </c>
      <c r="B79" s="45">
        <v>3513445</v>
      </c>
      <c r="C79" s="41">
        <f>+D79-B79</f>
        <v>667555</v>
      </c>
      <c r="D79" s="42">
        <v>4181000</v>
      </c>
      <c r="E79" s="50">
        <v>3046218</v>
      </c>
      <c r="F79" s="43">
        <v>578782</v>
      </c>
      <c r="G79" s="44">
        <v>3625000</v>
      </c>
      <c r="H79" s="50">
        <v>3225630</v>
      </c>
      <c r="I79" s="43">
        <v>612870</v>
      </c>
      <c r="J79" s="44">
        <v>3838500</v>
      </c>
      <c r="L79" s="63">
        <f>IF(D79="","",MEDIAN(D79,G79,J79))</f>
        <v>3838500</v>
      </c>
      <c r="M79" s="59">
        <f>IF(D79="","",AVERAGE(D79,G79,J79))</f>
        <v>3881500</v>
      </c>
      <c r="N79" s="59">
        <f>IF(D79="","",_xlfn.STDEV.S(D79,G79,J79))</f>
        <v>280483.06544246123</v>
      </c>
      <c r="O79" s="64">
        <f>IF(D79="","",N79/M79)</f>
        <v>7.2261513704099251E-2</v>
      </c>
      <c r="Q79" s="63">
        <f>+VLOOKUP(A79,'PRECIOS 2025 VS 2026'!$B$7:$G$1477,5,FALSE)</f>
        <v>2973906.54</v>
      </c>
      <c r="R79" s="197">
        <f t="shared" si="14"/>
        <v>0.29072650682559781</v>
      </c>
      <c r="S79" s="63">
        <f t="shared" si="18"/>
        <v>3125575.77354</v>
      </c>
      <c r="U79" t="e">
        <f>+VLOOKUP(A79,'GRUPO 1'!$A$3:$F$440,5,FALSE)</f>
        <v>#N/A</v>
      </c>
      <c r="V79" t="e">
        <f>+VLOOKUP(A79,'GRUPO 3'!$B$3:$F$1178,5,FALSE)</f>
        <v>#N/A</v>
      </c>
      <c r="W79">
        <f t="shared" si="15"/>
        <v>0</v>
      </c>
      <c r="X79" s="199">
        <f t="shared" si="16"/>
        <v>-1</v>
      </c>
      <c r="Y79" s="199">
        <f t="shared" si="17"/>
        <v>0</v>
      </c>
    </row>
    <row r="80" spans="1:25" x14ac:dyDescent="0.3">
      <c r="A80" s="34" t="s">
        <v>194</v>
      </c>
      <c r="B80" s="45"/>
      <c r="C80" s="41"/>
      <c r="D80" s="42"/>
      <c r="E80" s="53"/>
      <c r="F80" s="54"/>
      <c r="G80" s="55"/>
      <c r="H80" s="53"/>
      <c r="I80" s="54"/>
      <c r="J80" s="55"/>
      <c r="L80" s="63"/>
      <c r="M80" s="59"/>
      <c r="N80" s="59"/>
      <c r="O80" s="64"/>
      <c r="Q80" s="63" t="e">
        <f>+VLOOKUP(A80,'PRECIOS 2025 VS 2026'!$B$7:$G$1477,5,FALSE)</f>
        <v>#N/A</v>
      </c>
      <c r="R80" s="197" t="e">
        <f t="shared" si="14"/>
        <v>#N/A</v>
      </c>
      <c r="S80" s="63">
        <f t="shared" si="18"/>
        <v>0</v>
      </c>
      <c r="U80" t="e">
        <f>+VLOOKUP(A80,'GRUPO 1'!$A$3:$F$440,5,FALSE)</f>
        <v>#N/A</v>
      </c>
      <c r="V80" t="e">
        <f>+VLOOKUP(A80,'GRUPO 3'!$B$3:$F$1178,5,FALSE)</f>
        <v>#N/A</v>
      </c>
      <c r="W80">
        <f t="shared" si="15"/>
        <v>0</v>
      </c>
      <c r="X80" s="199">
        <f t="shared" si="16"/>
        <v>0</v>
      </c>
      <c r="Y80" s="199">
        <f t="shared" si="17"/>
        <v>0</v>
      </c>
    </row>
    <row r="81" spans="1:25" x14ac:dyDescent="0.3">
      <c r="A81" s="33" t="s">
        <v>193</v>
      </c>
      <c r="B81" s="45">
        <v>613445</v>
      </c>
      <c r="C81" s="41">
        <f t="shared" si="13"/>
        <v>116555</v>
      </c>
      <c r="D81" s="42">
        <v>730000</v>
      </c>
      <c r="E81" s="50">
        <v>597479</v>
      </c>
      <c r="F81" s="43">
        <v>113521</v>
      </c>
      <c r="G81" s="44">
        <v>711000</v>
      </c>
      <c r="H81" s="50">
        <v>629832</v>
      </c>
      <c r="I81" s="43">
        <v>119668</v>
      </c>
      <c r="J81" s="44">
        <v>749500</v>
      </c>
      <c r="L81" s="63">
        <f t="shared" ref="L81:L142" si="19">IF(D81="","",MEDIAN(D81,G81,J81))</f>
        <v>730000</v>
      </c>
      <c r="M81" s="59">
        <f t="shared" ref="M81:M142" si="20">IF(D81="","",AVERAGE(D81,G81,J81))</f>
        <v>730166.66666666663</v>
      </c>
      <c r="N81" s="59">
        <f t="shared" ref="N81:N142" si="21">IF(D81="","",_xlfn.STDEV.S(D81,G81,J81))</f>
        <v>19250.541117935707</v>
      </c>
      <c r="O81" s="64">
        <f t="shared" ref="O81:O142" si="22">IF(D81="","",N81/M81)</f>
        <v>2.6364584959510214E-2</v>
      </c>
      <c r="Q81" s="63">
        <f>+VLOOKUP(A81,'PRECIOS 2025 VS 2026'!$B$7:$G$1477,5,FALSE)</f>
        <v>169002.9</v>
      </c>
      <c r="R81" s="197">
        <f t="shared" si="14"/>
        <v>3.3194525064362801</v>
      </c>
      <c r="S81" s="63">
        <f t="shared" si="18"/>
        <v>177622.04789999998</v>
      </c>
      <c r="U81" t="e">
        <f>+VLOOKUP(A81,'GRUPO 1'!$A$3:$F$440,5,FALSE)</f>
        <v>#N/A</v>
      </c>
      <c r="V81">
        <f>+VLOOKUP(A81,'GRUPO 3'!$B$3:$F$1178,5,FALSE)</f>
        <v>206404.90000000002</v>
      </c>
      <c r="W81">
        <f t="shared" si="15"/>
        <v>0</v>
      </c>
      <c r="X81" s="199">
        <f t="shared" si="16"/>
        <v>0</v>
      </c>
      <c r="Y81" s="199">
        <f t="shared" si="17"/>
        <v>0</v>
      </c>
    </row>
    <row r="82" spans="1:25" x14ac:dyDescent="0.3">
      <c r="A82" s="33" t="s">
        <v>192</v>
      </c>
      <c r="B82" s="45">
        <v>569328</v>
      </c>
      <c r="C82" s="41">
        <f t="shared" si="13"/>
        <v>108172</v>
      </c>
      <c r="D82" s="42">
        <v>677500</v>
      </c>
      <c r="E82" s="50">
        <v>578992</v>
      </c>
      <c r="F82" s="43">
        <v>110008</v>
      </c>
      <c r="G82" s="44">
        <v>689000</v>
      </c>
      <c r="H82" s="50">
        <v>586975</v>
      </c>
      <c r="I82" s="43">
        <v>111525</v>
      </c>
      <c r="J82" s="44">
        <v>698500</v>
      </c>
      <c r="L82" s="63">
        <f t="shared" si="19"/>
        <v>689000</v>
      </c>
      <c r="M82" s="59">
        <f t="shared" si="20"/>
        <v>688333.33333333337</v>
      </c>
      <c r="N82" s="59">
        <f t="shared" si="21"/>
        <v>10515.86103623157</v>
      </c>
      <c r="O82" s="64">
        <f t="shared" si="22"/>
        <v>1.5277279955784363E-2</v>
      </c>
      <c r="Q82" s="63">
        <f>+VLOOKUP(A82,'PRECIOS 2025 VS 2026'!$B$7:$G$1477,5,FALSE)</f>
        <v>159286.04999999999</v>
      </c>
      <c r="R82" s="197">
        <f t="shared" si="14"/>
        <v>3.3255514214835511</v>
      </c>
      <c r="S82" s="63">
        <f t="shared" si="18"/>
        <v>167409.63854999997</v>
      </c>
      <c r="U82" t="e">
        <f>+VLOOKUP(A82,'GRUPO 1'!$A$3:$F$440,5,FALSE)</f>
        <v>#N/A</v>
      </c>
      <c r="V82">
        <f>+VLOOKUP(A82,'GRUPO 3'!$B$3:$F$1178,5,FALSE)</f>
        <v>280701.84999999998</v>
      </c>
      <c r="W82">
        <f t="shared" si="15"/>
        <v>0</v>
      </c>
      <c r="X82" s="199">
        <f t="shared" si="16"/>
        <v>0</v>
      </c>
      <c r="Y82" s="199">
        <f t="shared" si="17"/>
        <v>0</v>
      </c>
    </row>
    <row r="83" spans="1:25" x14ac:dyDescent="0.3">
      <c r="A83" s="33" t="s">
        <v>191</v>
      </c>
      <c r="B83" s="45">
        <v>768908</v>
      </c>
      <c r="C83" s="41">
        <f t="shared" si="13"/>
        <v>146092</v>
      </c>
      <c r="D83" s="42">
        <v>915000</v>
      </c>
      <c r="E83" s="50">
        <v>714286</v>
      </c>
      <c r="F83" s="43">
        <v>135714</v>
      </c>
      <c r="G83" s="44">
        <v>850000</v>
      </c>
      <c r="H83" s="50">
        <v>775630</v>
      </c>
      <c r="I83" s="43">
        <v>147370</v>
      </c>
      <c r="J83" s="44">
        <v>923000</v>
      </c>
      <c r="L83" s="63">
        <f t="shared" si="19"/>
        <v>915000</v>
      </c>
      <c r="M83" s="59">
        <f t="shared" si="20"/>
        <v>896000</v>
      </c>
      <c r="N83" s="59">
        <f t="shared" si="21"/>
        <v>40037.482438335202</v>
      </c>
      <c r="O83" s="64">
        <f t="shared" si="22"/>
        <v>4.4684690221356252E-2</v>
      </c>
      <c r="Q83" s="63">
        <f>+VLOOKUP(A83,'PRECIOS 2025 VS 2026'!$B$7:$G$1477,5,FALSE)</f>
        <v>115394.4</v>
      </c>
      <c r="R83" s="197">
        <f t="shared" si="14"/>
        <v>6.9293275930201119</v>
      </c>
      <c r="S83" s="63">
        <f t="shared" si="18"/>
        <v>121279.51439999999</v>
      </c>
      <c r="U83" t="e">
        <f>+VLOOKUP(A83,'GRUPO 1'!$A$3:$F$440,5,FALSE)</f>
        <v>#N/A</v>
      </c>
      <c r="V83">
        <f>+VLOOKUP(A83,'GRUPO 3'!$B$3:$F$1178,5,FALSE)</f>
        <v>363552.15</v>
      </c>
      <c r="W83">
        <f t="shared" si="15"/>
        <v>1</v>
      </c>
      <c r="X83" s="199">
        <f t="shared" si="16"/>
        <v>0</v>
      </c>
      <c r="Y83" s="199">
        <f t="shared" si="17"/>
        <v>0</v>
      </c>
    </row>
    <row r="84" spans="1:25" x14ac:dyDescent="0.3">
      <c r="A84" s="33" t="s">
        <v>190</v>
      </c>
      <c r="B84" s="45">
        <v>1087395</v>
      </c>
      <c r="C84" s="41">
        <f t="shared" si="13"/>
        <v>206605</v>
      </c>
      <c r="D84" s="42">
        <v>1294000</v>
      </c>
      <c r="E84" s="50">
        <v>983193</v>
      </c>
      <c r="F84" s="43">
        <v>186807</v>
      </c>
      <c r="G84" s="44">
        <v>1170000</v>
      </c>
      <c r="H84" s="50">
        <v>1085294</v>
      </c>
      <c r="I84" s="43">
        <v>206206</v>
      </c>
      <c r="J84" s="44">
        <v>1291500</v>
      </c>
      <c r="L84" s="63">
        <f t="shared" si="19"/>
        <v>1291500</v>
      </c>
      <c r="M84" s="59">
        <f t="shared" si="20"/>
        <v>1251833.3333333333</v>
      </c>
      <c r="N84" s="59">
        <f t="shared" si="21"/>
        <v>70880.768430748081</v>
      </c>
      <c r="O84" s="64">
        <f t="shared" si="22"/>
        <v>5.6621569775594266E-2</v>
      </c>
      <c r="Q84" s="63">
        <f>+VLOOKUP(A84,'PRECIOS 2025 VS 2026'!$B$7:$G$1477,5,FALSE)</f>
        <v>115447.86</v>
      </c>
      <c r="R84" s="197">
        <f t="shared" si="14"/>
        <v>10.186868253772742</v>
      </c>
      <c r="S84" s="63">
        <f t="shared" si="18"/>
        <v>121335.70086</v>
      </c>
      <c r="U84" t="e">
        <f>+VLOOKUP(A84,'GRUPO 1'!$A$3:$F$440,5,FALSE)</f>
        <v>#N/A</v>
      </c>
      <c r="V84">
        <f>+VLOOKUP(A84,'GRUPO 3'!$B$3:$F$1178,5,FALSE)</f>
        <v>374500.1</v>
      </c>
      <c r="W84">
        <f t="shared" si="15"/>
        <v>0</v>
      </c>
      <c r="X84" s="199">
        <f t="shared" si="16"/>
        <v>0</v>
      </c>
      <c r="Y84" s="199">
        <f t="shared" si="17"/>
        <v>0</v>
      </c>
    </row>
    <row r="85" spans="1:25" x14ac:dyDescent="0.3">
      <c r="A85" s="33" t="s">
        <v>189</v>
      </c>
      <c r="B85" s="45">
        <v>1813445</v>
      </c>
      <c r="C85" s="41">
        <f t="shared" si="13"/>
        <v>344555</v>
      </c>
      <c r="D85" s="42">
        <v>2158000</v>
      </c>
      <c r="E85" s="50">
        <v>1474790</v>
      </c>
      <c r="F85" s="43">
        <v>280210</v>
      </c>
      <c r="G85" s="44">
        <v>1755000</v>
      </c>
      <c r="H85" s="50">
        <v>1684454</v>
      </c>
      <c r="I85" s="43">
        <v>320046</v>
      </c>
      <c r="J85" s="44">
        <v>2004500</v>
      </c>
      <c r="L85" s="63">
        <f t="shared" si="19"/>
        <v>2004500</v>
      </c>
      <c r="M85" s="59">
        <f t="shared" si="20"/>
        <v>1972500</v>
      </c>
      <c r="N85" s="59">
        <f t="shared" si="21"/>
        <v>203396.77971885397</v>
      </c>
      <c r="O85" s="64">
        <f t="shared" si="22"/>
        <v>0.10311623813376627</v>
      </c>
      <c r="Q85" s="63">
        <f>+VLOOKUP(A85,'PRECIOS 2025 VS 2026'!$B$7:$G$1477,5,FALSE)</f>
        <v>2559227.2200000002</v>
      </c>
      <c r="R85" s="197">
        <f t="shared" si="14"/>
        <v>-0.21675575176165882</v>
      </c>
      <c r="S85" s="63">
        <f t="shared" si="18"/>
        <v>2004500</v>
      </c>
      <c r="U85" t="e">
        <f>+VLOOKUP(A85,'GRUPO 1'!$A$3:$F$440,5,FALSE)</f>
        <v>#N/A</v>
      </c>
      <c r="V85" t="e">
        <f>+VLOOKUP(A85,'GRUPO 3'!$B$3:$F$1178,5,FALSE)</f>
        <v>#N/A</v>
      </c>
      <c r="W85">
        <f t="shared" si="15"/>
        <v>0</v>
      </c>
      <c r="X85" s="199">
        <f t="shared" si="16"/>
        <v>0</v>
      </c>
      <c r="Y85" s="199">
        <f t="shared" si="17"/>
        <v>0</v>
      </c>
    </row>
    <row r="86" spans="1:25" x14ac:dyDescent="0.3">
      <c r="A86" s="33" t="s">
        <v>188</v>
      </c>
      <c r="B86" s="45">
        <v>786555</v>
      </c>
      <c r="C86" s="41">
        <f t="shared" si="13"/>
        <v>149445</v>
      </c>
      <c r="D86" s="42">
        <v>936000</v>
      </c>
      <c r="E86" s="50">
        <v>739496</v>
      </c>
      <c r="F86" s="43">
        <v>140504</v>
      </c>
      <c r="G86" s="44">
        <v>880000</v>
      </c>
      <c r="H86" s="50">
        <v>785294</v>
      </c>
      <c r="I86" s="43">
        <v>149206</v>
      </c>
      <c r="J86" s="44">
        <v>934500</v>
      </c>
      <c r="L86" s="63">
        <f t="shared" si="19"/>
        <v>934500</v>
      </c>
      <c r="M86" s="59">
        <f t="shared" si="20"/>
        <v>916833.33333333337</v>
      </c>
      <c r="N86" s="59">
        <f t="shared" si="21"/>
        <v>31907.418155239906</v>
      </c>
      <c r="O86" s="64">
        <f t="shared" si="22"/>
        <v>3.4801764939363648E-2</v>
      </c>
      <c r="Q86" s="63">
        <f>+VLOOKUP(A86,'PRECIOS 2025 VS 2026'!$B$7:$G$1477,5,FALSE)</f>
        <v>652984.19999999995</v>
      </c>
      <c r="R86" s="197">
        <f t="shared" si="14"/>
        <v>0.43112191688558477</v>
      </c>
      <c r="S86" s="63">
        <f t="shared" si="18"/>
        <v>686286.39419999986</v>
      </c>
      <c r="U86" t="e">
        <f>+VLOOKUP(A86,'GRUPO 1'!$A$3:$F$440,5,FALSE)</f>
        <v>#N/A</v>
      </c>
      <c r="V86" t="e">
        <f>+VLOOKUP(A86,'GRUPO 3'!$B$3:$F$1178,5,FALSE)</f>
        <v>#N/A</v>
      </c>
      <c r="W86">
        <f t="shared" si="15"/>
        <v>0</v>
      </c>
      <c r="X86" s="199">
        <f t="shared" si="16"/>
        <v>0</v>
      </c>
      <c r="Y86" s="199">
        <f t="shared" si="17"/>
        <v>0</v>
      </c>
    </row>
    <row r="87" spans="1:25" x14ac:dyDescent="0.3">
      <c r="A87" s="34" t="s">
        <v>136</v>
      </c>
      <c r="B87" s="45"/>
      <c r="C87" s="41">
        <f t="shared" si="13"/>
        <v>0</v>
      </c>
      <c r="D87" s="42"/>
      <c r="E87" s="53"/>
      <c r="F87" s="54"/>
      <c r="G87" s="55"/>
      <c r="H87" s="53"/>
      <c r="I87" s="54"/>
      <c r="J87" s="55"/>
      <c r="L87" s="63" t="str">
        <f t="shared" si="19"/>
        <v/>
      </c>
      <c r="M87" s="59" t="str">
        <f t="shared" si="20"/>
        <v/>
      </c>
      <c r="N87" s="59" t="str">
        <f t="shared" si="21"/>
        <v/>
      </c>
      <c r="O87" s="64" t="str">
        <f t="shared" si="22"/>
        <v/>
      </c>
      <c r="Q87" s="63">
        <f>+VLOOKUP(A87,'PRECIOS 2025 VS 2026'!$B$7:$G$1477,5,FALSE)</f>
        <v>0</v>
      </c>
      <c r="R87" s="197" t="e">
        <f t="shared" si="14"/>
        <v>#VALUE!</v>
      </c>
      <c r="S87" s="63"/>
      <c r="U87" t="e">
        <f>+VLOOKUP(A87,'GRUPO 1'!$A$3:$F$440,5,FALSE)</f>
        <v>#N/A</v>
      </c>
      <c r="V87" t="e">
        <f>+VLOOKUP(A87,'GRUPO 3'!$B$3:$F$1178,5,FALSE)</f>
        <v>#N/A</v>
      </c>
      <c r="W87">
        <f t="shared" si="15"/>
        <v>0</v>
      </c>
      <c r="X87" s="199">
        <f t="shared" si="16"/>
        <v>0</v>
      </c>
      <c r="Y87" s="199">
        <f t="shared" si="17"/>
        <v>0</v>
      </c>
    </row>
    <row r="88" spans="1:25" x14ac:dyDescent="0.3">
      <c r="A88" s="33" t="s">
        <v>187</v>
      </c>
      <c r="B88" s="45">
        <v>723529</v>
      </c>
      <c r="C88" s="41">
        <f t="shared" si="13"/>
        <v>137471</v>
      </c>
      <c r="D88" s="42">
        <v>861000</v>
      </c>
      <c r="E88" s="50">
        <v>764706</v>
      </c>
      <c r="F88" s="43">
        <v>145294</v>
      </c>
      <c r="G88" s="44">
        <v>910000</v>
      </c>
      <c r="H88" s="50">
        <v>740756</v>
      </c>
      <c r="I88" s="43">
        <v>140744</v>
      </c>
      <c r="J88" s="44">
        <v>881500</v>
      </c>
      <c r="L88" s="63">
        <f t="shared" si="19"/>
        <v>881500</v>
      </c>
      <c r="M88" s="59">
        <f t="shared" si="20"/>
        <v>884166.66666666663</v>
      </c>
      <c r="N88" s="59">
        <f t="shared" si="21"/>
        <v>24608.602831801185</v>
      </c>
      <c r="O88" s="64">
        <f t="shared" si="22"/>
        <v>2.7832538546806243E-2</v>
      </c>
      <c r="Q88" s="63">
        <f>+VLOOKUP(A88,'PRECIOS 2025 VS 2026'!$B$7:$G$1477,5,FALSE)</f>
        <v>1563599.07</v>
      </c>
      <c r="R88" s="197">
        <f t="shared" si="14"/>
        <v>-0.43623655391404143</v>
      </c>
      <c r="S88" s="63">
        <f t="shared" si="18"/>
        <v>881500</v>
      </c>
      <c r="U88" t="e">
        <f>+VLOOKUP(A88,'GRUPO 1'!$A$3:$F$440,5,FALSE)</f>
        <v>#N/A</v>
      </c>
      <c r="V88" t="e">
        <f>+VLOOKUP(A88,'GRUPO 3'!$B$3:$F$1178,5,FALSE)</f>
        <v>#N/A</v>
      </c>
      <c r="W88">
        <f t="shared" si="15"/>
        <v>0</v>
      </c>
      <c r="X88" s="199">
        <f t="shared" si="16"/>
        <v>0</v>
      </c>
      <c r="Y88" s="199">
        <f t="shared" si="17"/>
        <v>0</v>
      </c>
    </row>
    <row r="89" spans="1:25" x14ac:dyDescent="0.3">
      <c r="A89" s="33" t="s">
        <v>303</v>
      </c>
      <c r="B89" s="45">
        <v>334874</v>
      </c>
      <c r="C89" s="41">
        <f t="shared" si="13"/>
        <v>63626</v>
      </c>
      <c r="D89" s="42">
        <v>398500</v>
      </c>
      <c r="E89" s="50">
        <v>292437</v>
      </c>
      <c r="F89" s="43">
        <v>55563</v>
      </c>
      <c r="G89" s="44">
        <v>348000</v>
      </c>
      <c r="H89" s="50">
        <v>335714</v>
      </c>
      <c r="I89" s="43">
        <v>63786</v>
      </c>
      <c r="J89" s="44">
        <v>399500</v>
      </c>
      <c r="L89" s="63">
        <f t="shared" si="19"/>
        <v>398500</v>
      </c>
      <c r="M89" s="59">
        <f t="shared" si="20"/>
        <v>382000</v>
      </c>
      <c r="N89" s="59">
        <f t="shared" si="21"/>
        <v>29449.108645254444</v>
      </c>
      <c r="O89" s="64">
        <f t="shared" si="22"/>
        <v>7.7091907448310057E-2</v>
      </c>
      <c r="Q89" s="63">
        <f>+VLOOKUP(A89,'PRECIOS 2025 VS 2026'!$B$7:$G$1477,5,FALSE)</f>
        <v>299599.74</v>
      </c>
      <c r="R89" s="197">
        <f t="shared" si="14"/>
        <v>0.33010796337807241</v>
      </c>
      <c r="S89" s="63">
        <f t="shared" si="18"/>
        <v>314879.32673999999</v>
      </c>
      <c r="U89" t="e">
        <f>+VLOOKUP(A89,'GRUPO 1'!$A$3:$F$440,5,FALSE)</f>
        <v>#N/A</v>
      </c>
      <c r="V89" t="e">
        <f>+VLOOKUP(A89,'GRUPO 3'!$B$3:$F$1178,5,FALSE)</f>
        <v>#N/A</v>
      </c>
      <c r="W89">
        <f t="shared" si="15"/>
        <v>0</v>
      </c>
      <c r="X89" s="199">
        <f t="shared" si="16"/>
        <v>0</v>
      </c>
      <c r="Y89" s="199">
        <f t="shared" si="17"/>
        <v>0</v>
      </c>
    </row>
    <row r="90" spans="1:25" x14ac:dyDescent="0.3">
      <c r="A90" s="33" t="s">
        <v>186</v>
      </c>
      <c r="B90" s="45">
        <v>3225630</v>
      </c>
      <c r="C90" s="41">
        <f t="shared" si="13"/>
        <v>612870</v>
      </c>
      <c r="D90" s="42">
        <v>3838500</v>
      </c>
      <c r="E90" s="50">
        <v>3046218</v>
      </c>
      <c r="F90" s="43">
        <v>578782</v>
      </c>
      <c r="G90" s="44">
        <v>3625000</v>
      </c>
      <c r="H90" s="50">
        <v>3177731</v>
      </c>
      <c r="I90" s="43">
        <v>603769</v>
      </c>
      <c r="J90" s="44">
        <v>3781500</v>
      </c>
      <c r="L90" s="63">
        <f t="shared" si="19"/>
        <v>3781500</v>
      </c>
      <c r="M90" s="59">
        <f t="shared" si="20"/>
        <v>3748333.3333333335</v>
      </c>
      <c r="N90" s="59">
        <f t="shared" si="21"/>
        <v>110546.74727613352</v>
      </c>
      <c r="O90" s="64">
        <f t="shared" si="22"/>
        <v>2.9492240269310854E-2</v>
      </c>
      <c r="Q90" s="63" t="e">
        <f>+VLOOKUP(A90,'PRECIOS 2025 VS 2026'!$B$7:$G$1477,5,FALSE)</f>
        <v>#N/A</v>
      </c>
      <c r="R90" s="197" t="e">
        <f t="shared" si="14"/>
        <v>#N/A</v>
      </c>
      <c r="S90" s="63">
        <f t="shared" si="18"/>
        <v>3625000</v>
      </c>
      <c r="U90" t="e">
        <f>+VLOOKUP(A90,'GRUPO 1'!$A$3:$F$440,5,FALSE)</f>
        <v>#N/A</v>
      </c>
      <c r="V90" t="e">
        <f>+VLOOKUP(A90,'GRUPO 3'!$B$3:$F$1178,5,FALSE)</f>
        <v>#N/A</v>
      </c>
      <c r="W90">
        <f t="shared" si="15"/>
        <v>0</v>
      </c>
      <c r="X90" s="199">
        <f t="shared" si="16"/>
        <v>-1</v>
      </c>
      <c r="Y90" s="199">
        <f t="shared" si="17"/>
        <v>0</v>
      </c>
    </row>
    <row r="91" spans="1:25" x14ac:dyDescent="0.3">
      <c r="A91" s="33" t="s">
        <v>185</v>
      </c>
      <c r="B91" s="45">
        <v>225210</v>
      </c>
      <c r="C91" s="41">
        <f t="shared" si="13"/>
        <v>42790</v>
      </c>
      <c r="D91" s="42">
        <v>268000</v>
      </c>
      <c r="E91" s="50">
        <v>217647</v>
      </c>
      <c r="F91" s="43">
        <v>41353</v>
      </c>
      <c r="G91" s="44">
        <v>259000</v>
      </c>
      <c r="H91" s="50">
        <v>222269</v>
      </c>
      <c r="I91" s="43">
        <v>42231</v>
      </c>
      <c r="J91" s="44">
        <v>264500</v>
      </c>
      <c r="L91" s="63">
        <f t="shared" si="19"/>
        <v>264500</v>
      </c>
      <c r="M91" s="59">
        <f t="shared" si="20"/>
        <v>263833.33333333331</v>
      </c>
      <c r="N91" s="59">
        <f t="shared" si="21"/>
        <v>4536.8858629387332</v>
      </c>
      <c r="O91" s="64">
        <f t="shared" si="22"/>
        <v>1.7196029802673658E-2</v>
      </c>
      <c r="Q91" s="63">
        <f>+VLOOKUP(A91,'PRECIOS 2025 VS 2026'!$B$7:$G$1477,5,FALSE)</f>
        <v>206733.78</v>
      </c>
      <c r="R91" s="197">
        <f t="shared" si="14"/>
        <v>0.2794232273022822</v>
      </c>
      <c r="S91" s="63">
        <f t="shared" si="18"/>
        <v>217277.20277999999</v>
      </c>
      <c r="U91" t="e">
        <f>+VLOOKUP(A91,'GRUPO 1'!$A$3:$F$440,5,FALSE)</f>
        <v>#N/A</v>
      </c>
      <c r="V91" t="e">
        <f>+VLOOKUP(A91,'GRUPO 3'!$B$3:$F$1178,5,FALSE)</f>
        <v>#N/A</v>
      </c>
      <c r="W91">
        <f t="shared" si="15"/>
        <v>0</v>
      </c>
      <c r="X91" s="199">
        <f t="shared" si="16"/>
        <v>0</v>
      </c>
      <c r="Y91" s="199">
        <f t="shared" si="17"/>
        <v>0</v>
      </c>
    </row>
    <row r="92" spans="1:25" x14ac:dyDescent="0.3">
      <c r="A92" s="33" t="s">
        <v>184</v>
      </c>
      <c r="B92" s="45">
        <v>370588</v>
      </c>
      <c r="C92" s="41">
        <f t="shared" si="13"/>
        <v>70412</v>
      </c>
      <c r="D92" s="42">
        <v>441000</v>
      </c>
      <c r="E92" s="50">
        <v>326050</v>
      </c>
      <c r="F92" s="43">
        <v>61950</v>
      </c>
      <c r="G92" s="44">
        <v>388000</v>
      </c>
      <c r="H92" s="50">
        <v>403361</v>
      </c>
      <c r="I92" s="43">
        <v>76639</v>
      </c>
      <c r="J92" s="44">
        <v>480000</v>
      </c>
      <c r="L92" s="63">
        <f t="shared" si="19"/>
        <v>441000</v>
      </c>
      <c r="M92" s="59">
        <f t="shared" si="20"/>
        <v>436333.33333333331</v>
      </c>
      <c r="N92" s="59">
        <f t="shared" si="21"/>
        <v>46177.194948733442</v>
      </c>
      <c r="O92" s="64">
        <f t="shared" si="22"/>
        <v>0.10583008773582914</v>
      </c>
      <c r="Q92" s="63">
        <f>+VLOOKUP(A92,'PRECIOS 2025 VS 2026'!$B$7:$G$1477,5,FALSE)</f>
        <v>140518.62</v>
      </c>
      <c r="R92" s="197">
        <f t="shared" si="14"/>
        <v>2.1383741172522193</v>
      </c>
      <c r="S92" s="63">
        <f t="shared" si="18"/>
        <v>147685.06961999999</v>
      </c>
      <c r="U92" t="e">
        <f>+VLOOKUP(A92,'GRUPO 1'!$A$3:$F$440,5,FALSE)</f>
        <v>#N/A</v>
      </c>
      <c r="V92" t="e">
        <f>+VLOOKUP(A92,'GRUPO 3'!$B$3:$F$1178,5,FALSE)</f>
        <v>#N/A</v>
      </c>
      <c r="W92">
        <f t="shared" si="15"/>
        <v>0</v>
      </c>
      <c r="X92" s="199">
        <f t="shared" si="16"/>
        <v>-1</v>
      </c>
      <c r="Y92" s="199">
        <f t="shared" si="17"/>
        <v>0</v>
      </c>
    </row>
    <row r="93" spans="1:25" x14ac:dyDescent="0.3">
      <c r="A93" s="33" t="s">
        <v>302</v>
      </c>
      <c r="B93" s="45">
        <v>2483193</v>
      </c>
      <c r="C93" s="41">
        <f t="shared" ref="C93:C156" si="23">+D93-B93</f>
        <v>471807</v>
      </c>
      <c r="D93" s="42">
        <v>2955000</v>
      </c>
      <c r="E93" s="50">
        <v>2142857</v>
      </c>
      <c r="F93" s="43">
        <v>407143</v>
      </c>
      <c r="G93" s="44">
        <v>2550000</v>
      </c>
      <c r="H93" s="50">
        <v>2336134</v>
      </c>
      <c r="I93" s="43">
        <v>443866</v>
      </c>
      <c r="J93" s="44">
        <v>2780000</v>
      </c>
      <c r="L93" s="63">
        <f t="shared" si="19"/>
        <v>2780000</v>
      </c>
      <c r="M93" s="59">
        <f t="shared" si="20"/>
        <v>2761666.6666666665</v>
      </c>
      <c r="N93" s="59">
        <f t="shared" si="21"/>
        <v>203121.47432837653</v>
      </c>
      <c r="O93" s="64">
        <f t="shared" si="22"/>
        <v>7.3550322629466466E-2</v>
      </c>
      <c r="Q93" s="63" t="e">
        <f>+VLOOKUP(A93,'PRECIOS 2025 VS 2026'!$B$7:$G$1477,5,FALSE)</f>
        <v>#N/A</v>
      </c>
      <c r="R93" s="197" t="e">
        <f t="shared" si="14"/>
        <v>#N/A</v>
      </c>
      <c r="S93" s="63">
        <f t="shared" si="18"/>
        <v>2550000</v>
      </c>
      <c r="U93" t="e">
        <f>+VLOOKUP(A93,'GRUPO 1'!$A$3:$F$440,5,FALSE)</f>
        <v>#N/A</v>
      </c>
      <c r="V93" t="e">
        <f>+VLOOKUP(A93,'GRUPO 3'!$B$3:$F$1178,5,FALSE)</f>
        <v>#N/A</v>
      </c>
      <c r="W93">
        <f t="shared" si="15"/>
        <v>0</v>
      </c>
      <c r="X93" s="199">
        <f t="shared" si="16"/>
        <v>0</v>
      </c>
      <c r="Y93" s="199">
        <f t="shared" si="17"/>
        <v>-1</v>
      </c>
    </row>
    <row r="94" spans="1:25" ht="45.6" x14ac:dyDescent="0.3">
      <c r="A94" s="33" t="s">
        <v>301</v>
      </c>
      <c r="B94" s="45">
        <v>1636975</v>
      </c>
      <c r="C94" s="41">
        <f t="shared" si="23"/>
        <v>311025</v>
      </c>
      <c r="D94" s="42">
        <v>1948000</v>
      </c>
      <c r="E94" s="50">
        <v>1512605</v>
      </c>
      <c r="F94" s="43">
        <v>287395</v>
      </c>
      <c r="G94" s="44">
        <v>1800000</v>
      </c>
      <c r="H94" s="50">
        <v>1645798</v>
      </c>
      <c r="I94" s="43">
        <v>312702</v>
      </c>
      <c r="J94" s="44">
        <v>1958500</v>
      </c>
      <c r="L94" s="63">
        <f t="shared" si="19"/>
        <v>1948000</v>
      </c>
      <c r="M94" s="59">
        <f t="shared" si="20"/>
        <v>1902166.6666666667</v>
      </c>
      <c r="N94" s="59">
        <f t="shared" si="21"/>
        <v>88634.549320980543</v>
      </c>
      <c r="O94" s="64">
        <f t="shared" si="22"/>
        <v>4.6596626296844232E-2</v>
      </c>
      <c r="Q94" s="63">
        <f>+VLOOKUP(A94,'PRECIOS 2025 VS 2026'!$B$7:$G$1477,5,FALSE)</f>
        <v>4791871.26</v>
      </c>
      <c r="R94" s="197">
        <f t="shared" si="14"/>
        <v>-0.59347822712582643</v>
      </c>
      <c r="S94" s="63">
        <f t="shared" si="18"/>
        <v>1948000</v>
      </c>
      <c r="U94" t="e">
        <f>+VLOOKUP(A94,'GRUPO 1'!$A$3:$F$440,5,FALSE)</f>
        <v>#N/A</v>
      </c>
      <c r="V94" t="e">
        <f>+VLOOKUP(A94,'GRUPO 3'!$B$3:$F$1178,5,FALSE)</f>
        <v>#N/A</v>
      </c>
      <c r="W94">
        <f t="shared" si="15"/>
        <v>0</v>
      </c>
      <c r="X94" s="199">
        <f t="shared" si="16"/>
        <v>0</v>
      </c>
      <c r="Y94" s="199">
        <f t="shared" si="17"/>
        <v>0</v>
      </c>
    </row>
    <row r="95" spans="1:25" ht="22.8" x14ac:dyDescent="0.3">
      <c r="A95" s="33" t="s">
        <v>300</v>
      </c>
      <c r="B95" s="45">
        <v>2130252</v>
      </c>
      <c r="C95" s="41">
        <f t="shared" si="23"/>
        <v>404748</v>
      </c>
      <c r="D95" s="42">
        <v>2535000</v>
      </c>
      <c r="E95" s="50">
        <v>2037815</v>
      </c>
      <c r="F95" s="43">
        <v>387185</v>
      </c>
      <c r="G95" s="44">
        <v>2425000</v>
      </c>
      <c r="H95" s="50">
        <v>2173109</v>
      </c>
      <c r="I95" s="43">
        <v>412891</v>
      </c>
      <c r="J95" s="44">
        <v>2586000</v>
      </c>
      <c r="L95" s="63">
        <f t="shared" si="19"/>
        <v>2535000</v>
      </c>
      <c r="M95" s="59">
        <f t="shared" si="20"/>
        <v>2515333.3333333335</v>
      </c>
      <c r="N95" s="59">
        <f t="shared" si="21"/>
        <v>82282.035301354408</v>
      </c>
      <c r="O95" s="64">
        <f t="shared" si="22"/>
        <v>3.2712179420098492E-2</v>
      </c>
      <c r="Q95" s="63">
        <f>+VLOOKUP(A95,'PRECIOS 2025 VS 2026'!$B$7:$G$1477,5,FALSE)</f>
        <v>1949018.94</v>
      </c>
      <c r="R95" s="197">
        <f t="shared" si="14"/>
        <v>0.30065436921818733</v>
      </c>
      <c r="S95" s="63">
        <f t="shared" si="18"/>
        <v>2048418.9059399997</v>
      </c>
      <c r="U95" t="e">
        <f>+VLOOKUP(A95,'GRUPO 1'!$A$3:$F$440,5,FALSE)</f>
        <v>#N/A</v>
      </c>
      <c r="V95" t="e">
        <f>+VLOOKUP(A95,'GRUPO 3'!$B$3:$F$1178,5,FALSE)</f>
        <v>#N/A</v>
      </c>
      <c r="W95">
        <f t="shared" si="15"/>
        <v>0</v>
      </c>
      <c r="X95" s="199">
        <f t="shared" si="16"/>
        <v>0</v>
      </c>
      <c r="Y95" s="199">
        <f t="shared" si="17"/>
        <v>0</v>
      </c>
    </row>
    <row r="96" spans="1:25" x14ac:dyDescent="0.3">
      <c r="A96" s="33" t="s">
        <v>182</v>
      </c>
      <c r="B96" s="45">
        <v>760084</v>
      </c>
      <c r="C96" s="41">
        <f t="shared" si="23"/>
        <v>144416</v>
      </c>
      <c r="D96" s="42">
        <v>904500</v>
      </c>
      <c r="E96" s="50">
        <v>714286</v>
      </c>
      <c r="F96" s="43">
        <v>135714</v>
      </c>
      <c r="G96" s="44">
        <v>850000</v>
      </c>
      <c r="H96" s="50">
        <v>705882</v>
      </c>
      <c r="I96" s="43">
        <v>134118</v>
      </c>
      <c r="J96" s="44">
        <v>840000</v>
      </c>
      <c r="L96" s="63">
        <f t="shared" si="19"/>
        <v>850000</v>
      </c>
      <c r="M96" s="59">
        <f t="shared" si="20"/>
        <v>864833.33333333337</v>
      </c>
      <c r="N96" s="59">
        <f t="shared" si="21"/>
        <v>34714.310209671938</v>
      </c>
      <c r="O96" s="64">
        <f t="shared" si="22"/>
        <v>4.0139884613226366E-2</v>
      </c>
      <c r="Q96" s="63">
        <f>+VLOOKUP(A96,'PRECIOS 2025 VS 2026'!$B$7:$G$1477,5,FALSE)</f>
        <v>1110833.46</v>
      </c>
      <c r="R96" s="197">
        <f t="shared" si="14"/>
        <v>-0.23480878942915526</v>
      </c>
      <c r="S96" s="63">
        <f t="shared" si="18"/>
        <v>850000</v>
      </c>
      <c r="U96" t="e">
        <f>+VLOOKUP(A96,'GRUPO 1'!$A$3:$F$440,5,FALSE)</f>
        <v>#N/A</v>
      </c>
      <c r="V96" t="e">
        <f>+VLOOKUP(A96,'GRUPO 3'!$B$3:$F$1178,5,FALSE)</f>
        <v>#N/A</v>
      </c>
      <c r="W96">
        <f t="shared" si="15"/>
        <v>0</v>
      </c>
      <c r="X96" s="199">
        <f t="shared" si="16"/>
        <v>0</v>
      </c>
      <c r="Y96" s="199">
        <f t="shared" si="17"/>
        <v>0</v>
      </c>
    </row>
    <row r="97" spans="1:25" x14ac:dyDescent="0.3">
      <c r="A97" s="34" t="s">
        <v>181</v>
      </c>
      <c r="B97" s="45"/>
      <c r="C97" s="41">
        <f t="shared" si="23"/>
        <v>0</v>
      </c>
      <c r="D97" s="42"/>
      <c r="E97" s="53"/>
      <c r="F97" s="54"/>
      <c r="G97" s="55"/>
      <c r="H97" s="53"/>
      <c r="I97" s="54"/>
      <c r="J97" s="55"/>
      <c r="L97" s="63" t="str">
        <f t="shared" si="19"/>
        <v/>
      </c>
      <c r="M97" s="59" t="str">
        <f t="shared" si="20"/>
        <v/>
      </c>
      <c r="N97" s="59" t="str">
        <f t="shared" si="21"/>
        <v/>
      </c>
      <c r="O97" s="64" t="str">
        <f t="shared" si="22"/>
        <v/>
      </c>
      <c r="Q97" s="63">
        <f>+VLOOKUP(A97,'PRECIOS 2025 VS 2026'!$B$7:$G$1477,5,FALSE)</f>
        <v>0</v>
      </c>
      <c r="R97" s="197" t="e">
        <f t="shared" si="14"/>
        <v>#VALUE!</v>
      </c>
      <c r="S97" s="63"/>
      <c r="U97" t="e">
        <f>+VLOOKUP(A97,'GRUPO 1'!$A$3:$F$440,5,FALSE)</f>
        <v>#N/A</v>
      </c>
      <c r="V97" t="e">
        <f>+VLOOKUP(A97,'GRUPO 3'!$B$3:$F$1178,5,FALSE)</f>
        <v>#N/A</v>
      </c>
      <c r="W97">
        <f t="shared" si="15"/>
        <v>0</v>
      </c>
      <c r="X97" s="199">
        <f t="shared" si="16"/>
        <v>0</v>
      </c>
      <c r="Y97" s="199">
        <f t="shared" si="17"/>
        <v>0</v>
      </c>
    </row>
    <row r="98" spans="1:25" x14ac:dyDescent="0.3">
      <c r="A98" s="33" t="s">
        <v>180</v>
      </c>
      <c r="B98" s="45">
        <v>7572269</v>
      </c>
      <c r="C98" s="41">
        <f t="shared" si="23"/>
        <v>1438731</v>
      </c>
      <c r="D98" s="42">
        <v>9011000</v>
      </c>
      <c r="E98" s="50">
        <v>6294118</v>
      </c>
      <c r="F98" s="43">
        <v>1195882</v>
      </c>
      <c r="G98" s="44">
        <v>7490000</v>
      </c>
      <c r="H98" s="50">
        <v>7102101</v>
      </c>
      <c r="I98" s="43">
        <v>1349399</v>
      </c>
      <c r="J98" s="44">
        <v>8451500</v>
      </c>
      <c r="L98" s="63">
        <f t="shared" si="19"/>
        <v>8451500</v>
      </c>
      <c r="M98" s="59">
        <f t="shared" si="20"/>
        <v>8317500</v>
      </c>
      <c r="N98" s="59">
        <f t="shared" si="21"/>
        <v>769303.09371534444</v>
      </c>
      <c r="O98" s="64">
        <f t="shared" si="22"/>
        <v>9.249210624771198E-2</v>
      </c>
      <c r="Q98" s="63" t="e">
        <f>+VLOOKUP(A98,'PRECIOS 2025 VS 2026'!$B$7:$G$1477,5,FALSE)</f>
        <v>#N/A</v>
      </c>
      <c r="R98" s="197" t="e">
        <f t="shared" si="14"/>
        <v>#N/A</v>
      </c>
      <c r="S98" s="63">
        <f t="shared" si="18"/>
        <v>7490000</v>
      </c>
      <c r="U98" t="e">
        <f>+VLOOKUP(A98,'GRUPO 1'!$A$3:$F$440,5,FALSE)</f>
        <v>#N/A</v>
      </c>
      <c r="V98" t="e">
        <f>+VLOOKUP(A98,'GRUPO 3'!$B$3:$F$1178,5,FALSE)</f>
        <v>#N/A</v>
      </c>
      <c r="W98">
        <f t="shared" si="15"/>
        <v>0</v>
      </c>
      <c r="X98" s="199">
        <f t="shared" si="16"/>
        <v>0</v>
      </c>
      <c r="Y98" s="199">
        <f t="shared" si="17"/>
        <v>0</v>
      </c>
    </row>
    <row r="99" spans="1:25" x14ac:dyDescent="0.3">
      <c r="A99" s="33" t="s">
        <v>179</v>
      </c>
      <c r="B99" s="45">
        <v>199580</v>
      </c>
      <c r="C99" s="41">
        <f t="shared" si="23"/>
        <v>37920</v>
      </c>
      <c r="D99" s="42">
        <v>237500</v>
      </c>
      <c r="E99" s="50">
        <v>217647</v>
      </c>
      <c r="F99" s="43">
        <v>41353</v>
      </c>
      <c r="G99" s="44">
        <v>259000</v>
      </c>
      <c r="H99" s="50">
        <v>200000</v>
      </c>
      <c r="I99" s="43">
        <v>38000</v>
      </c>
      <c r="J99" s="44">
        <v>238000</v>
      </c>
      <c r="L99" s="63">
        <f t="shared" si="19"/>
        <v>238000</v>
      </c>
      <c r="M99" s="59">
        <f t="shared" si="20"/>
        <v>244833.33333333334</v>
      </c>
      <c r="N99" s="59">
        <f t="shared" si="21"/>
        <v>12271.240089466644</v>
      </c>
      <c r="O99" s="64">
        <f t="shared" si="22"/>
        <v>5.0120790018243613E-2</v>
      </c>
      <c r="Q99" s="63">
        <f>+VLOOKUP(A99,'PRECIOS 2025 VS 2026'!$B$7:$G$1477,5,FALSE)</f>
        <v>41163.21</v>
      </c>
      <c r="R99" s="197">
        <f t="shared" si="14"/>
        <v>4.7818620073604565</v>
      </c>
      <c r="S99" s="63">
        <f t="shared" si="18"/>
        <v>43262.533709999996</v>
      </c>
      <c r="U99" t="e">
        <f>+VLOOKUP(A99,'GRUPO 1'!$A$3:$F$440,5,FALSE)</f>
        <v>#N/A</v>
      </c>
      <c r="V99" t="e">
        <f>+VLOOKUP(A99,'GRUPO 3'!$B$3:$F$1178,5,FALSE)</f>
        <v>#N/A</v>
      </c>
      <c r="W99">
        <f t="shared" si="15"/>
        <v>0</v>
      </c>
      <c r="X99" s="199">
        <f t="shared" si="16"/>
        <v>0</v>
      </c>
      <c r="Y99" s="199">
        <f t="shared" si="17"/>
        <v>0</v>
      </c>
    </row>
    <row r="100" spans="1:25" x14ac:dyDescent="0.3">
      <c r="A100" s="33" t="s">
        <v>299</v>
      </c>
      <c r="B100" s="45">
        <v>310084</v>
      </c>
      <c r="C100" s="41">
        <f t="shared" si="23"/>
        <v>58916</v>
      </c>
      <c r="D100" s="42">
        <v>369000</v>
      </c>
      <c r="E100" s="50">
        <v>311765</v>
      </c>
      <c r="F100" s="43">
        <v>59235</v>
      </c>
      <c r="G100" s="44">
        <v>371000</v>
      </c>
      <c r="H100" s="50">
        <v>297059</v>
      </c>
      <c r="I100" s="43">
        <v>56441</v>
      </c>
      <c r="J100" s="44">
        <v>353500</v>
      </c>
      <c r="L100" s="63">
        <f t="shared" si="19"/>
        <v>369000</v>
      </c>
      <c r="M100" s="59">
        <f t="shared" si="20"/>
        <v>364500</v>
      </c>
      <c r="N100" s="59">
        <f t="shared" si="21"/>
        <v>9578.6220303340087</v>
      </c>
      <c r="O100" s="64">
        <f t="shared" si="22"/>
        <v>2.6278798437130338E-2</v>
      </c>
      <c r="Q100" s="63">
        <f>+VLOOKUP(A100,'PRECIOS 2025 VS 2026'!$B$7:$G$1477,5,FALSE)</f>
        <v>517655.16</v>
      </c>
      <c r="R100" s="197">
        <f t="shared" si="14"/>
        <v>-0.28717024669473012</v>
      </c>
      <c r="S100" s="63">
        <f t="shared" si="18"/>
        <v>369000</v>
      </c>
      <c r="U100" t="e">
        <f>+VLOOKUP(A100,'GRUPO 1'!$A$3:$F$440,5,FALSE)</f>
        <v>#N/A</v>
      </c>
      <c r="V100" t="e">
        <f>+VLOOKUP(A100,'GRUPO 3'!$B$3:$F$1178,5,FALSE)</f>
        <v>#N/A</v>
      </c>
      <c r="W100">
        <f t="shared" si="15"/>
        <v>0</v>
      </c>
      <c r="X100" s="199">
        <f t="shared" si="16"/>
        <v>0</v>
      </c>
      <c r="Y100" s="199">
        <f t="shared" si="17"/>
        <v>0</v>
      </c>
    </row>
    <row r="101" spans="1:25" x14ac:dyDescent="0.3">
      <c r="A101" s="33" t="s">
        <v>178</v>
      </c>
      <c r="B101" s="45">
        <v>321429</v>
      </c>
      <c r="C101" s="41">
        <f t="shared" si="23"/>
        <v>61071</v>
      </c>
      <c r="D101" s="42">
        <v>382500</v>
      </c>
      <c r="E101" s="50">
        <v>311765</v>
      </c>
      <c r="F101" s="43">
        <v>59235</v>
      </c>
      <c r="G101" s="44">
        <v>371000</v>
      </c>
      <c r="H101" s="50">
        <v>297479</v>
      </c>
      <c r="I101" s="43">
        <v>56521</v>
      </c>
      <c r="J101" s="44">
        <v>354000</v>
      </c>
      <c r="L101" s="63">
        <f t="shared" si="19"/>
        <v>371000</v>
      </c>
      <c r="M101" s="59">
        <f t="shared" si="20"/>
        <v>369166.66666666669</v>
      </c>
      <c r="N101" s="59">
        <f t="shared" si="21"/>
        <v>14338.177476002078</v>
      </c>
      <c r="O101" s="64">
        <f t="shared" si="22"/>
        <v>3.8839306932737003E-2</v>
      </c>
      <c r="Q101" s="63">
        <f>+VLOOKUP(A101,'PRECIOS 2025 VS 2026'!$B$7:$G$1477,5,FALSE)</f>
        <v>133131.24</v>
      </c>
      <c r="R101" s="197">
        <f t="shared" si="14"/>
        <v>1.7867238373202265</v>
      </c>
      <c r="S101" s="63">
        <f t="shared" si="18"/>
        <v>139920.93323999998</v>
      </c>
      <c r="U101" t="e">
        <f>+VLOOKUP(A101,'GRUPO 1'!$A$3:$F$440,5,FALSE)</f>
        <v>#N/A</v>
      </c>
      <c r="V101" t="e">
        <f>+VLOOKUP(A101,'GRUPO 3'!$B$3:$F$1178,5,FALSE)</f>
        <v>#N/A</v>
      </c>
      <c r="W101">
        <f t="shared" si="15"/>
        <v>1</v>
      </c>
      <c r="X101" s="199">
        <f t="shared" si="16"/>
        <v>0</v>
      </c>
      <c r="Y101" s="199">
        <f t="shared" si="17"/>
        <v>0</v>
      </c>
    </row>
    <row r="102" spans="1:25" x14ac:dyDescent="0.3">
      <c r="A102" s="33" t="s">
        <v>298</v>
      </c>
      <c r="B102" s="45">
        <v>603361</v>
      </c>
      <c r="C102" s="41">
        <f t="shared" si="23"/>
        <v>114639</v>
      </c>
      <c r="D102" s="42">
        <v>718000</v>
      </c>
      <c r="E102" s="50">
        <v>584034</v>
      </c>
      <c r="F102" s="43">
        <v>110966</v>
      </c>
      <c r="G102" s="44">
        <v>695000</v>
      </c>
      <c r="H102" s="50">
        <v>618487</v>
      </c>
      <c r="I102" s="43">
        <v>117513</v>
      </c>
      <c r="J102" s="44">
        <v>736000</v>
      </c>
      <c r="L102" s="63">
        <f t="shared" si="19"/>
        <v>718000</v>
      </c>
      <c r="M102" s="59">
        <f t="shared" si="20"/>
        <v>716333.33333333337</v>
      </c>
      <c r="N102" s="59">
        <f t="shared" si="21"/>
        <v>20550.750189064471</v>
      </c>
      <c r="O102" s="64">
        <f t="shared" si="22"/>
        <v>2.8688809012188649E-2</v>
      </c>
      <c r="Q102" s="63">
        <f>+VLOOKUP(A102,'PRECIOS 2025 VS 2026'!$B$7:$G$1477,5,FALSE)</f>
        <v>789449.76</v>
      </c>
      <c r="R102" s="197">
        <f t="shared" si="14"/>
        <v>-9.0505772020248648E-2</v>
      </c>
      <c r="S102" s="63">
        <f t="shared" si="18"/>
        <v>718000</v>
      </c>
      <c r="U102" t="e">
        <f>+VLOOKUP(A102,'GRUPO 1'!$A$3:$F$440,5,FALSE)</f>
        <v>#N/A</v>
      </c>
      <c r="V102" t="e">
        <f>+VLOOKUP(A102,'GRUPO 3'!$B$3:$F$1178,5,FALSE)</f>
        <v>#N/A</v>
      </c>
      <c r="W102">
        <f t="shared" si="15"/>
        <v>0</v>
      </c>
      <c r="X102" s="199">
        <f t="shared" si="16"/>
        <v>0</v>
      </c>
      <c r="Y102" s="199">
        <f t="shared" si="17"/>
        <v>0</v>
      </c>
    </row>
    <row r="103" spans="1:25" x14ac:dyDescent="0.3">
      <c r="A103" s="33" t="s">
        <v>177</v>
      </c>
      <c r="B103" s="45">
        <v>376891</v>
      </c>
      <c r="C103" s="41">
        <f t="shared" si="23"/>
        <v>71609</v>
      </c>
      <c r="D103" s="42">
        <v>448500</v>
      </c>
      <c r="E103" s="50">
        <v>368908</v>
      </c>
      <c r="F103" s="43">
        <v>70092</v>
      </c>
      <c r="G103" s="44">
        <v>439000</v>
      </c>
      <c r="H103" s="50">
        <v>344538</v>
      </c>
      <c r="I103" s="43">
        <v>65462</v>
      </c>
      <c r="J103" s="44">
        <v>410000</v>
      </c>
      <c r="L103" s="63">
        <f t="shared" si="19"/>
        <v>439000</v>
      </c>
      <c r="M103" s="59">
        <f t="shared" si="20"/>
        <v>432500</v>
      </c>
      <c r="N103" s="59">
        <f t="shared" si="21"/>
        <v>20056.171120131577</v>
      </c>
      <c r="O103" s="64">
        <f t="shared" si="22"/>
        <v>4.6372649988743533E-2</v>
      </c>
      <c r="Q103" s="63">
        <f>+VLOOKUP(A103,'PRECIOS 2025 VS 2026'!$B$7:$G$1477,5,FALSE)</f>
        <v>311765.84999999998</v>
      </c>
      <c r="R103" s="197">
        <f t="shared" si="14"/>
        <v>0.40810804005634366</v>
      </c>
      <c r="S103" s="63">
        <f t="shared" si="18"/>
        <v>327665.90834999998</v>
      </c>
      <c r="U103" t="e">
        <f>+VLOOKUP(A103,'GRUPO 1'!$A$3:$F$440,5,FALSE)</f>
        <v>#N/A</v>
      </c>
      <c r="V103" t="e">
        <f>+VLOOKUP(A103,'GRUPO 3'!$B$3:$F$1178,5,FALSE)</f>
        <v>#N/A</v>
      </c>
      <c r="W103">
        <f t="shared" si="15"/>
        <v>0</v>
      </c>
      <c r="X103" s="199">
        <f t="shared" si="16"/>
        <v>1</v>
      </c>
      <c r="Y103" s="199">
        <f t="shared" si="17"/>
        <v>0</v>
      </c>
    </row>
    <row r="104" spans="1:25" x14ac:dyDescent="0.3">
      <c r="A104" s="33" t="s">
        <v>243</v>
      </c>
      <c r="B104" s="45">
        <v>1515546</v>
      </c>
      <c r="C104" s="41">
        <f t="shared" si="23"/>
        <v>287954</v>
      </c>
      <c r="D104" s="42">
        <v>1803500</v>
      </c>
      <c r="E104" s="50">
        <v>1474790</v>
      </c>
      <c r="F104" s="43">
        <v>280210</v>
      </c>
      <c r="G104" s="44">
        <v>1755000</v>
      </c>
      <c r="H104" s="50">
        <v>1554202</v>
      </c>
      <c r="I104" s="43">
        <v>295298</v>
      </c>
      <c r="J104" s="44">
        <v>1849500</v>
      </c>
      <c r="L104" s="63">
        <f t="shared" si="19"/>
        <v>1803500</v>
      </c>
      <c r="M104" s="59">
        <f t="shared" si="20"/>
        <v>1802666.6666666667</v>
      </c>
      <c r="N104" s="59">
        <f t="shared" si="21"/>
        <v>47255.511142440657</v>
      </c>
      <c r="O104" s="64">
        <f t="shared" si="22"/>
        <v>2.6214225855643855E-2</v>
      </c>
      <c r="Q104" s="63">
        <f>+VLOOKUP(A104,'PRECIOS 2025 VS 2026'!$B$7:$G$1477,5,FALSE)</f>
        <v>575278.11</v>
      </c>
      <c r="R104" s="197">
        <f t="shared" si="14"/>
        <v>2.1350054324159844</v>
      </c>
      <c r="S104" s="63">
        <f t="shared" si="18"/>
        <v>604617.29360999994</v>
      </c>
      <c r="U104" t="e">
        <f>+VLOOKUP(A104,'GRUPO 1'!$A$3:$F$440,5,FALSE)</f>
        <v>#N/A</v>
      </c>
      <c r="V104" t="e">
        <f>+VLOOKUP(A104,'GRUPO 3'!$B$3:$F$1178,5,FALSE)</f>
        <v>#N/A</v>
      </c>
      <c r="W104">
        <f t="shared" si="15"/>
        <v>0</v>
      </c>
      <c r="X104" s="199">
        <f t="shared" si="16"/>
        <v>0</v>
      </c>
      <c r="Y104" s="199">
        <f t="shared" si="17"/>
        <v>0</v>
      </c>
    </row>
    <row r="105" spans="1:25" x14ac:dyDescent="0.3">
      <c r="A105" s="33" t="s">
        <v>176</v>
      </c>
      <c r="B105" s="45">
        <v>1822689</v>
      </c>
      <c r="C105" s="41">
        <f t="shared" si="23"/>
        <v>346311</v>
      </c>
      <c r="D105" s="42">
        <v>2169000</v>
      </c>
      <c r="E105" s="50">
        <v>1491597</v>
      </c>
      <c r="F105" s="43">
        <v>283403</v>
      </c>
      <c r="G105" s="44">
        <v>1775000</v>
      </c>
      <c r="H105" s="50">
        <v>1806723</v>
      </c>
      <c r="I105" s="43">
        <v>343277</v>
      </c>
      <c r="J105" s="44">
        <v>2150000</v>
      </c>
      <c r="L105" s="63">
        <f t="shared" si="19"/>
        <v>2150000</v>
      </c>
      <c r="M105" s="59">
        <f t="shared" si="20"/>
        <v>2031333.3333333333</v>
      </c>
      <c r="N105" s="59">
        <f t="shared" si="21"/>
        <v>222194.3593643487</v>
      </c>
      <c r="O105" s="64">
        <f t="shared" si="22"/>
        <v>0.10938350477404761</v>
      </c>
      <c r="Q105" s="63" t="e">
        <f>+VLOOKUP(A105,'PRECIOS 2025 VS 2026'!$B$7:$G$1477,5,FALSE)</f>
        <v>#N/A</v>
      </c>
      <c r="R105" s="197" t="e">
        <f t="shared" si="14"/>
        <v>#N/A</v>
      </c>
      <c r="S105" s="63">
        <f t="shared" si="18"/>
        <v>1775000</v>
      </c>
      <c r="U105" t="e">
        <f>+VLOOKUP(A105,'GRUPO 1'!$A$3:$F$440,5,FALSE)</f>
        <v>#N/A</v>
      </c>
      <c r="V105" t="e">
        <f>+VLOOKUP(A105,'GRUPO 3'!$B$3:$F$1178,5,FALSE)</f>
        <v>#N/A</v>
      </c>
      <c r="W105">
        <f t="shared" si="15"/>
        <v>0</v>
      </c>
      <c r="X105" s="199">
        <f t="shared" si="16"/>
        <v>0</v>
      </c>
      <c r="Y105" s="199">
        <f t="shared" si="17"/>
        <v>0</v>
      </c>
    </row>
    <row r="106" spans="1:25" x14ac:dyDescent="0.3">
      <c r="A106" s="33" t="s">
        <v>272</v>
      </c>
      <c r="B106" s="45">
        <v>726471</v>
      </c>
      <c r="C106" s="41">
        <f t="shared" si="23"/>
        <v>138029</v>
      </c>
      <c r="D106" s="42">
        <v>864500</v>
      </c>
      <c r="E106" s="50">
        <v>718487</v>
      </c>
      <c r="F106" s="43">
        <v>136513</v>
      </c>
      <c r="G106" s="44">
        <v>855000</v>
      </c>
      <c r="H106" s="50">
        <v>728151</v>
      </c>
      <c r="I106" s="43">
        <v>138349</v>
      </c>
      <c r="J106" s="44">
        <v>866500</v>
      </c>
      <c r="L106" s="63">
        <f t="shared" si="19"/>
        <v>864500</v>
      </c>
      <c r="M106" s="59">
        <f t="shared" si="20"/>
        <v>862000</v>
      </c>
      <c r="N106" s="59">
        <f t="shared" si="21"/>
        <v>6144.1028637222535</v>
      </c>
      <c r="O106" s="64">
        <f t="shared" si="22"/>
        <v>7.1277295402810362E-3</v>
      </c>
      <c r="Q106" s="63">
        <f>+VLOOKUP(A106,'PRECIOS 2025 VS 2026'!$B$7:$G$1477,5,FALSE)</f>
        <v>429324.39</v>
      </c>
      <c r="R106" s="197">
        <f t="shared" si="14"/>
        <v>1.0136289019126072</v>
      </c>
      <c r="S106" s="63">
        <f t="shared" si="18"/>
        <v>451219.93388999999</v>
      </c>
      <c r="U106" t="e">
        <f>+VLOOKUP(A106,'GRUPO 1'!$A$3:$F$440,5,FALSE)</f>
        <v>#N/A</v>
      </c>
      <c r="V106" t="e">
        <f>+VLOOKUP(A106,'GRUPO 3'!$B$3:$F$1178,5,FALSE)</f>
        <v>#N/A</v>
      </c>
      <c r="W106">
        <f t="shared" si="15"/>
        <v>0</v>
      </c>
      <c r="X106" s="199">
        <f t="shared" si="16"/>
        <v>0</v>
      </c>
      <c r="Y106" s="199">
        <f t="shared" si="17"/>
        <v>0</v>
      </c>
    </row>
    <row r="107" spans="1:25" x14ac:dyDescent="0.3">
      <c r="A107" s="33" t="s">
        <v>271</v>
      </c>
      <c r="B107" s="45">
        <v>677311</v>
      </c>
      <c r="C107" s="41">
        <f t="shared" si="23"/>
        <v>128689</v>
      </c>
      <c r="D107" s="42">
        <v>806000</v>
      </c>
      <c r="E107" s="50">
        <v>714286</v>
      </c>
      <c r="F107" s="43">
        <v>135714</v>
      </c>
      <c r="G107" s="44">
        <v>850000</v>
      </c>
      <c r="H107" s="50">
        <v>710504</v>
      </c>
      <c r="I107" s="43">
        <v>134996</v>
      </c>
      <c r="J107" s="44">
        <v>845500</v>
      </c>
      <c r="L107" s="63">
        <f t="shared" si="19"/>
        <v>845500</v>
      </c>
      <c r="M107" s="59">
        <f t="shared" si="20"/>
        <v>833833.33333333337</v>
      </c>
      <c r="N107" s="59">
        <f t="shared" si="21"/>
        <v>24209.158046766792</v>
      </c>
      <c r="O107" s="64">
        <f t="shared" si="22"/>
        <v>2.9033569514411502E-2</v>
      </c>
      <c r="Q107" s="63" t="e">
        <f>+VLOOKUP(A107,'PRECIOS 2025 VS 2026'!$B$7:$G$1477,5,FALSE)</f>
        <v>#N/A</v>
      </c>
      <c r="R107" s="197" t="e">
        <f t="shared" si="14"/>
        <v>#N/A</v>
      </c>
      <c r="S107" s="63">
        <f t="shared" si="18"/>
        <v>806000</v>
      </c>
      <c r="U107" t="e">
        <f>+VLOOKUP(A107,'GRUPO 1'!$A$3:$F$440,5,FALSE)</f>
        <v>#N/A</v>
      </c>
      <c r="V107" t="e">
        <f>+VLOOKUP(A107,'GRUPO 3'!$B$3:$F$1178,5,FALSE)</f>
        <v>#N/A</v>
      </c>
      <c r="W107">
        <f t="shared" si="15"/>
        <v>0</v>
      </c>
      <c r="X107" s="199">
        <f t="shared" si="16"/>
        <v>0</v>
      </c>
      <c r="Y107" s="199">
        <f t="shared" si="17"/>
        <v>0</v>
      </c>
    </row>
    <row r="108" spans="1:25" x14ac:dyDescent="0.3">
      <c r="A108" s="33" t="s">
        <v>173</v>
      </c>
      <c r="B108" s="45">
        <v>10589496</v>
      </c>
      <c r="C108" s="41">
        <f t="shared" si="23"/>
        <v>2012004</v>
      </c>
      <c r="D108" s="42">
        <v>12601500</v>
      </c>
      <c r="E108" s="50">
        <v>11088235</v>
      </c>
      <c r="F108" s="43">
        <v>2106765</v>
      </c>
      <c r="G108" s="44">
        <v>13195000</v>
      </c>
      <c r="H108" s="50">
        <v>10301681</v>
      </c>
      <c r="I108" s="43">
        <v>1957319</v>
      </c>
      <c r="J108" s="44">
        <v>12259000</v>
      </c>
      <c r="L108" s="63">
        <f t="shared" si="19"/>
        <v>12601500</v>
      </c>
      <c r="M108" s="59">
        <f t="shared" si="20"/>
        <v>12685166.666666666</v>
      </c>
      <c r="N108" s="59">
        <f t="shared" si="21"/>
        <v>473575.8474978779</v>
      </c>
      <c r="O108" s="64">
        <f t="shared" si="22"/>
        <v>3.7333041018870694E-2</v>
      </c>
      <c r="Q108" s="63">
        <f>+V108</f>
        <v>15018831.100000001</v>
      </c>
      <c r="R108" s="197">
        <f t="shared" si="14"/>
        <v>-0.16095334476462694</v>
      </c>
      <c r="S108" s="63">
        <f t="shared" si="18"/>
        <v>12601500</v>
      </c>
      <c r="U108" t="e">
        <f>+VLOOKUP(A108,'GRUPO 1'!$A$3:$F$440,5,FALSE)</f>
        <v>#N/A</v>
      </c>
      <c r="V108">
        <f>+VLOOKUP(A108,'GRUPO 3'!$B$3:$F$1178,5,FALSE)</f>
        <v>15018831.100000001</v>
      </c>
      <c r="W108">
        <f t="shared" si="15"/>
        <v>0</v>
      </c>
      <c r="X108" s="199">
        <f t="shared" si="16"/>
        <v>0</v>
      </c>
      <c r="Y108" s="199">
        <f t="shared" si="17"/>
        <v>0</v>
      </c>
    </row>
    <row r="109" spans="1:25" ht="22.8" x14ac:dyDescent="0.3">
      <c r="A109" s="33" t="s">
        <v>270</v>
      </c>
      <c r="B109" s="45">
        <v>11338235</v>
      </c>
      <c r="C109" s="41">
        <f t="shared" si="23"/>
        <v>2154265</v>
      </c>
      <c r="D109" s="42">
        <v>13492500</v>
      </c>
      <c r="E109" s="50">
        <v>11424370</v>
      </c>
      <c r="F109" s="43">
        <v>2170630</v>
      </c>
      <c r="G109" s="44">
        <v>13595000</v>
      </c>
      <c r="H109" s="50">
        <v>10666387</v>
      </c>
      <c r="I109" s="43">
        <v>2026613</v>
      </c>
      <c r="J109" s="44">
        <v>12693000</v>
      </c>
      <c r="L109" s="63">
        <f t="shared" si="19"/>
        <v>13492500</v>
      </c>
      <c r="M109" s="59">
        <f t="shared" si="20"/>
        <v>13260166.666666666</v>
      </c>
      <c r="N109" s="59">
        <f t="shared" si="21"/>
        <v>493847.22671422723</v>
      </c>
      <c r="O109" s="64">
        <f t="shared" si="22"/>
        <v>3.724291248583305E-2</v>
      </c>
      <c r="Q109" s="63" t="e">
        <f>+VLOOKUP(A109,'PRECIOS 2025 VS 2026'!$B$7:$G$1477,5,FALSE)</f>
        <v>#N/A</v>
      </c>
      <c r="R109" s="197" t="e">
        <f t="shared" si="14"/>
        <v>#N/A</v>
      </c>
      <c r="S109" s="63">
        <f t="shared" si="18"/>
        <v>12693000</v>
      </c>
      <c r="U109" t="e">
        <f>+VLOOKUP(A109,'GRUPO 1'!$A$3:$F$440,5,FALSE)</f>
        <v>#N/A</v>
      </c>
      <c r="V109" t="e">
        <f>+VLOOKUP(A109,'GRUPO 3'!$B$3:$F$1178,5,FALSE)</f>
        <v>#N/A</v>
      </c>
      <c r="W109">
        <f t="shared" si="15"/>
        <v>0</v>
      </c>
      <c r="X109" s="199">
        <f t="shared" si="16"/>
        <v>0</v>
      </c>
      <c r="Y109" s="199">
        <f t="shared" si="17"/>
        <v>1</v>
      </c>
    </row>
    <row r="110" spans="1:25" x14ac:dyDescent="0.3">
      <c r="A110" s="34" t="s">
        <v>171</v>
      </c>
      <c r="B110" s="45">
        <v>703361</v>
      </c>
      <c r="C110" s="41">
        <f t="shared" si="23"/>
        <v>133639</v>
      </c>
      <c r="D110" s="42">
        <v>837000</v>
      </c>
      <c r="E110" s="50">
        <v>693277</v>
      </c>
      <c r="F110" s="43">
        <v>131723</v>
      </c>
      <c r="G110" s="44">
        <v>825000</v>
      </c>
      <c r="H110" s="50">
        <v>711765</v>
      </c>
      <c r="I110" s="43">
        <v>135235</v>
      </c>
      <c r="J110" s="44">
        <v>847000</v>
      </c>
      <c r="L110" s="63">
        <f t="shared" si="19"/>
        <v>837000</v>
      </c>
      <c r="M110" s="59">
        <f t="shared" si="20"/>
        <v>836333.33333333337</v>
      </c>
      <c r="N110" s="59">
        <f t="shared" si="21"/>
        <v>11015.141094572204</v>
      </c>
      <c r="O110" s="64">
        <f t="shared" si="22"/>
        <v>1.3170754596937667E-2</v>
      </c>
      <c r="Q110" s="63" t="e">
        <f>+VLOOKUP(A110,'PRECIOS 2025 VS 2026'!$B$7:$G$1477,5,FALSE)</f>
        <v>#N/A</v>
      </c>
      <c r="R110" s="197" t="e">
        <f t="shared" si="14"/>
        <v>#N/A</v>
      </c>
      <c r="S110" s="63">
        <f t="shared" si="18"/>
        <v>825000</v>
      </c>
      <c r="U110" t="e">
        <f>+VLOOKUP(A110,'GRUPO 1'!$A$3:$F$440,5,FALSE)</f>
        <v>#N/A</v>
      </c>
      <c r="V110" t="e">
        <f>+VLOOKUP(A110,'GRUPO 3'!$B$3:$F$1178,5,FALSE)</f>
        <v>#N/A</v>
      </c>
      <c r="W110">
        <f t="shared" si="15"/>
        <v>0</v>
      </c>
      <c r="X110" s="199">
        <f t="shared" si="16"/>
        <v>0</v>
      </c>
      <c r="Y110" s="199">
        <f t="shared" si="17"/>
        <v>0</v>
      </c>
    </row>
    <row r="111" spans="1:25" x14ac:dyDescent="0.3">
      <c r="A111" s="33" t="s">
        <v>170</v>
      </c>
      <c r="B111" s="45">
        <v>1775630</v>
      </c>
      <c r="C111" s="41">
        <f t="shared" si="23"/>
        <v>337370</v>
      </c>
      <c r="D111" s="42">
        <v>2113000</v>
      </c>
      <c r="E111" s="50">
        <v>1613445</v>
      </c>
      <c r="F111" s="43">
        <v>306555</v>
      </c>
      <c r="G111" s="44">
        <v>1920000</v>
      </c>
      <c r="H111" s="50">
        <v>1839916</v>
      </c>
      <c r="I111" s="43">
        <v>349584</v>
      </c>
      <c r="J111" s="44">
        <v>2189500</v>
      </c>
      <c r="L111" s="63">
        <f t="shared" si="19"/>
        <v>2113000</v>
      </c>
      <c r="M111" s="59">
        <f t="shared" si="20"/>
        <v>2074166.6666666667</v>
      </c>
      <c r="N111" s="59">
        <f t="shared" si="21"/>
        <v>138883.3443337729</v>
      </c>
      <c r="O111" s="64">
        <f t="shared" si="22"/>
        <v>6.6958623222389504E-2</v>
      </c>
      <c r="Q111" s="63" t="e">
        <f>+VLOOKUP(A111,'PRECIOS 2025 VS 2026'!$B$7:$G$1477,5,FALSE)</f>
        <v>#N/A</v>
      </c>
      <c r="R111" s="197" t="e">
        <f t="shared" si="14"/>
        <v>#N/A</v>
      </c>
      <c r="S111" s="63">
        <f t="shared" si="18"/>
        <v>1920000</v>
      </c>
      <c r="U111" t="e">
        <f>+VLOOKUP(A111,'GRUPO 1'!$A$3:$F$440,5,FALSE)</f>
        <v>#N/A</v>
      </c>
      <c r="V111" t="e">
        <f>+VLOOKUP(A111,'GRUPO 3'!$B$3:$F$1178,5,FALSE)</f>
        <v>#N/A</v>
      </c>
      <c r="W111">
        <f t="shared" si="15"/>
        <v>0</v>
      </c>
      <c r="X111" s="199">
        <f t="shared" si="16"/>
        <v>0</v>
      </c>
      <c r="Y111" s="199">
        <f t="shared" si="17"/>
        <v>0</v>
      </c>
    </row>
    <row r="112" spans="1:25" x14ac:dyDescent="0.3">
      <c r="A112" s="33" t="s">
        <v>269</v>
      </c>
      <c r="B112" s="45">
        <v>1708824</v>
      </c>
      <c r="C112" s="41">
        <f t="shared" si="23"/>
        <v>324676</v>
      </c>
      <c r="D112" s="42">
        <v>2033500</v>
      </c>
      <c r="E112" s="50">
        <v>1512605</v>
      </c>
      <c r="F112" s="43">
        <v>287395</v>
      </c>
      <c r="G112" s="44">
        <v>1800000</v>
      </c>
      <c r="H112" s="50">
        <v>1566807</v>
      </c>
      <c r="I112" s="43">
        <v>297693</v>
      </c>
      <c r="J112" s="44">
        <v>1864500</v>
      </c>
      <c r="L112" s="63">
        <f t="shared" si="19"/>
        <v>1864500</v>
      </c>
      <c r="M112" s="59">
        <f t="shared" si="20"/>
        <v>1899333.3333333333</v>
      </c>
      <c r="N112" s="59">
        <f t="shared" si="21"/>
        <v>120584.34116141836</v>
      </c>
      <c r="O112" s="64">
        <f t="shared" si="22"/>
        <v>6.3487719109205878E-2</v>
      </c>
      <c r="Q112" s="63" t="e">
        <f>+VLOOKUP(A112,'PRECIOS 2025 VS 2026'!$B$7:$G$1477,5,FALSE)</f>
        <v>#N/A</v>
      </c>
      <c r="R112" s="197" t="e">
        <f t="shared" si="14"/>
        <v>#N/A</v>
      </c>
      <c r="S112" s="63">
        <f t="shared" si="18"/>
        <v>1800000</v>
      </c>
      <c r="U112" t="e">
        <f>+VLOOKUP(A112,'GRUPO 1'!$A$3:$F$440,5,FALSE)</f>
        <v>#N/A</v>
      </c>
      <c r="V112" t="e">
        <f>+VLOOKUP(A112,'GRUPO 3'!$B$3:$F$1178,5,FALSE)</f>
        <v>#N/A</v>
      </c>
      <c r="W112">
        <f t="shared" si="15"/>
        <v>1</v>
      </c>
      <c r="X112" s="199">
        <f t="shared" si="16"/>
        <v>0</v>
      </c>
      <c r="Y112" s="199">
        <f t="shared" si="17"/>
        <v>0</v>
      </c>
    </row>
    <row r="113" spans="1:25" x14ac:dyDescent="0.3">
      <c r="A113" s="33" t="s">
        <v>168</v>
      </c>
      <c r="B113" s="45">
        <v>165126</v>
      </c>
      <c r="C113" s="41">
        <f t="shared" si="23"/>
        <v>31374</v>
      </c>
      <c r="D113" s="42">
        <v>196500</v>
      </c>
      <c r="E113" s="50">
        <v>157143</v>
      </c>
      <c r="F113" s="43">
        <v>29857</v>
      </c>
      <c r="G113" s="44">
        <v>187000</v>
      </c>
      <c r="H113" s="50">
        <v>168067</v>
      </c>
      <c r="I113" s="43">
        <v>31933</v>
      </c>
      <c r="J113" s="44">
        <v>200000</v>
      </c>
      <c r="L113" s="63">
        <f t="shared" si="19"/>
        <v>196500</v>
      </c>
      <c r="M113" s="59">
        <f t="shared" si="20"/>
        <v>194500</v>
      </c>
      <c r="N113" s="59">
        <f t="shared" si="21"/>
        <v>6726.8120235368551</v>
      </c>
      <c r="O113" s="64">
        <f t="shared" si="22"/>
        <v>3.4585151791963267E-2</v>
      </c>
      <c r="Q113" s="63">
        <f>+VLOOKUP(A113,'PRECIOS 2025 VS 2026'!$B$7:$G$1477,5,FALSE)</f>
        <v>16280.55</v>
      </c>
      <c r="R113" s="197">
        <f t="shared" si="14"/>
        <v>11.069616812699818</v>
      </c>
      <c r="S113" s="63">
        <f t="shared" si="18"/>
        <v>17110.858049999999</v>
      </c>
      <c r="U113" t="e">
        <f>+VLOOKUP(A113,'GRUPO 1'!$A$3:$F$440,5,FALSE)</f>
        <v>#N/A</v>
      </c>
      <c r="V113" t="e">
        <f>+VLOOKUP(A113,'GRUPO 3'!$B$3:$F$1178,5,FALSE)</f>
        <v>#N/A</v>
      </c>
      <c r="W113">
        <f t="shared" si="15"/>
        <v>0</v>
      </c>
      <c r="X113" s="199">
        <f t="shared" si="16"/>
        <v>0</v>
      </c>
      <c r="Y113" s="199">
        <f t="shared" si="17"/>
        <v>0</v>
      </c>
    </row>
    <row r="114" spans="1:25" x14ac:dyDescent="0.3">
      <c r="A114" s="33" t="s">
        <v>167</v>
      </c>
      <c r="B114" s="45">
        <v>413025</v>
      </c>
      <c r="C114" s="41">
        <f t="shared" si="23"/>
        <v>78475</v>
      </c>
      <c r="D114" s="42">
        <v>491500</v>
      </c>
      <c r="E114" s="50">
        <v>419328</v>
      </c>
      <c r="F114" s="43">
        <v>79672</v>
      </c>
      <c r="G114" s="44">
        <v>499000</v>
      </c>
      <c r="H114" s="50">
        <v>365546</v>
      </c>
      <c r="I114" s="43">
        <v>69454</v>
      </c>
      <c r="J114" s="44">
        <v>435000</v>
      </c>
      <c r="L114" s="63">
        <f t="shared" si="19"/>
        <v>491500</v>
      </c>
      <c r="M114" s="59">
        <f t="shared" si="20"/>
        <v>475166.66666666669</v>
      </c>
      <c r="N114" s="59">
        <f t="shared" si="21"/>
        <v>34986.902311198304</v>
      </c>
      <c r="O114" s="64">
        <f t="shared" si="22"/>
        <v>7.3630801075829463E-2</v>
      </c>
      <c r="Q114" s="63">
        <f>+VLOOKUP(A114,'PRECIOS 2025 VS 2026'!$B$7:$G$1477,5,FALSE)</f>
        <v>764127.54</v>
      </c>
      <c r="R114" s="197">
        <f t="shared" si="14"/>
        <v>-0.35678276953609084</v>
      </c>
      <c r="S114" s="63">
        <f t="shared" si="18"/>
        <v>491500</v>
      </c>
      <c r="U114" t="e">
        <f>+VLOOKUP(A114,'GRUPO 1'!$A$3:$F$440,5,FALSE)</f>
        <v>#N/A</v>
      </c>
      <c r="V114" t="e">
        <f>+VLOOKUP(A114,'GRUPO 3'!$B$3:$F$1178,5,FALSE)</f>
        <v>#N/A</v>
      </c>
      <c r="W114">
        <f t="shared" si="15"/>
        <v>0</v>
      </c>
      <c r="X114" s="199">
        <f t="shared" si="16"/>
        <v>0</v>
      </c>
      <c r="Y114" s="199">
        <f t="shared" si="17"/>
        <v>0</v>
      </c>
    </row>
    <row r="115" spans="1:25" x14ac:dyDescent="0.3">
      <c r="A115" s="33" t="s">
        <v>166</v>
      </c>
      <c r="B115" s="45">
        <v>128992</v>
      </c>
      <c r="C115" s="41">
        <f t="shared" si="23"/>
        <v>24508</v>
      </c>
      <c r="D115" s="42">
        <v>153500</v>
      </c>
      <c r="E115" s="50">
        <v>140000</v>
      </c>
      <c r="F115" s="54"/>
      <c r="G115" s="44">
        <v>140000</v>
      </c>
      <c r="H115" s="50">
        <v>123950</v>
      </c>
      <c r="I115" s="54">
        <v>23550</v>
      </c>
      <c r="J115" s="44">
        <v>147500</v>
      </c>
      <c r="L115" s="63">
        <f t="shared" si="19"/>
        <v>147500</v>
      </c>
      <c r="M115" s="59">
        <f t="shared" si="20"/>
        <v>147000</v>
      </c>
      <c r="N115" s="59">
        <f t="shared" si="21"/>
        <v>6763.8746292343412</v>
      </c>
      <c r="O115" s="64">
        <f t="shared" si="22"/>
        <v>4.6012752579825449E-2</v>
      </c>
      <c r="Q115" s="63" t="e">
        <f>+VLOOKUP(A115,'PRECIOS 2025 VS 2026'!$B$7:$G$1477,5,FALSE)</f>
        <v>#N/A</v>
      </c>
      <c r="R115" s="197" t="e">
        <f t="shared" si="14"/>
        <v>#N/A</v>
      </c>
      <c r="S115" s="63">
        <f t="shared" si="18"/>
        <v>140000</v>
      </c>
      <c r="U115" t="e">
        <f>+VLOOKUP(A115,'GRUPO 1'!$A$3:$F$440,5,FALSE)</f>
        <v>#N/A</v>
      </c>
      <c r="V115" t="e">
        <f>+VLOOKUP(A115,'GRUPO 3'!$B$3:$F$1178,5,FALSE)</f>
        <v>#N/A</v>
      </c>
      <c r="W115">
        <f t="shared" si="15"/>
        <v>0</v>
      </c>
      <c r="X115" s="199">
        <f t="shared" si="16"/>
        <v>26600</v>
      </c>
      <c r="Y115" s="199">
        <f t="shared" si="17"/>
        <v>1</v>
      </c>
    </row>
    <row r="116" spans="1:25" x14ac:dyDescent="0.3">
      <c r="A116" s="33" t="s">
        <v>268</v>
      </c>
      <c r="B116" s="45">
        <v>134034</v>
      </c>
      <c r="C116" s="41">
        <f t="shared" si="23"/>
        <v>25466</v>
      </c>
      <c r="D116" s="42">
        <v>159500</v>
      </c>
      <c r="E116" s="50">
        <v>140000</v>
      </c>
      <c r="F116" s="54"/>
      <c r="G116" s="44">
        <v>140000</v>
      </c>
      <c r="H116" s="50">
        <v>130252</v>
      </c>
      <c r="I116" s="54">
        <v>24748</v>
      </c>
      <c r="J116" s="44">
        <v>155000</v>
      </c>
      <c r="L116" s="63">
        <f t="shared" si="19"/>
        <v>155000</v>
      </c>
      <c r="M116" s="59">
        <f t="shared" si="20"/>
        <v>151500</v>
      </c>
      <c r="N116" s="59">
        <f t="shared" si="21"/>
        <v>10210.288928331069</v>
      </c>
      <c r="O116" s="64">
        <f t="shared" si="22"/>
        <v>6.7394646391624222E-2</v>
      </c>
      <c r="Q116" s="63" t="e">
        <f>+VLOOKUP(A116,'PRECIOS 2025 VS 2026'!$B$7:$G$1477,5,FALSE)</f>
        <v>#N/A</v>
      </c>
      <c r="R116" s="197" t="e">
        <f t="shared" si="14"/>
        <v>#N/A</v>
      </c>
      <c r="S116" s="63">
        <f t="shared" si="18"/>
        <v>140000</v>
      </c>
      <c r="U116" t="e">
        <f>+VLOOKUP(A116,'GRUPO 1'!$A$3:$F$440,5,FALSE)</f>
        <v>#N/A</v>
      </c>
      <c r="V116" t="e">
        <f>+VLOOKUP(A116,'GRUPO 3'!$B$3:$F$1178,5,FALSE)</f>
        <v>#N/A</v>
      </c>
      <c r="W116">
        <f t="shared" si="15"/>
        <v>0</v>
      </c>
      <c r="X116" s="199">
        <f t="shared" si="16"/>
        <v>26600</v>
      </c>
      <c r="Y116" s="199">
        <f t="shared" si="17"/>
        <v>0</v>
      </c>
    </row>
    <row r="117" spans="1:25" x14ac:dyDescent="0.3">
      <c r="A117" s="34" t="s">
        <v>164</v>
      </c>
      <c r="B117" s="45"/>
      <c r="C117" s="41">
        <f t="shared" si="23"/>
        <v>0</v>
      </c>
      <c r="D117" s="42"/>
      <c r="E117" s="53"/>
      <c r="F117" s="54"/>
      <c r="G117" s="55"/>
      <c r="H117" s="53"/>
      <c r="I117" s="54"/>
      <c r="J117" s="55"/>
      <c r="L117" s="63" t="str">
        <f t="shared" si="19"/>
        <v/>
      </c>
      <c r="M117" s="59" t="str">
        <f t="shared" si="20"/>
        <v/>
      </c>
      <c r="N117" s="59" t="str">
        <f t="shared" si="21"/>
        <v/>
      </c>
      <c r="O117" s="64" t="str">
        <f t="shared" si="22"/>
        <v/>
      </c>
      <c r="Q117" s="63">
        <f>+VLOOKUP(A117,'PRECIOS 2025 VS 2026'!$B$7:$G$1477,5,FALSE)</f>
        <v>0</v>
      </c>
      <c r="R117" s="197" t="e">
        <f t="shared" si="14"/>
        <v>#VALUE!</v>
      </c>
      <c r="S117" s="63"/>
      <c r="U117" t="e">
        <f>+VLOOKUP(A117,'GRUPO 1'!$A$3:$F$440,5,FALSE)</f>
        <v>#N/A</v>
      </c>
      <c r="V117" t="e">
        <f>+VLOOKUP(A117,'GRUPO 3'!$B$3:$F$1178,5,FALSE)</f>
        <v>#N/A</v>
      </c>
      <c r="W117">
        <f t="shared" si="15"/>
        <v>0</v>
      </c>
      <c r="X117" s="199">
        <f t="shared" si="16"/>
        <v>0</v>
      </c>
      <c r="Y117" s="199">
        <f t="shared" si="17"/>
        <v>0</v>
      </c>
    </row>
    <row r="118" spans="1:25" x14ac:dyDescent="0.3">
      <c r="A118" s="33" t="s">
        <v>163</v>
      </c>
      <c r="B118" s="45">
        <v>59664</v>
      </c>
      <c r="C118" s="41">
        <f t="shared" si="23"/>
        <v>11336</v>
      </c>
      <c r="D118" s="42">
        <v>71000</v>
      </c>
      <c r="E118" s="50">
        <v>55882</v>
      </c>
      <c r="F118" s="43">
        <v>10618</v>
      </c>
      <c r="G118" s="44">
        <v>66500</v>
      </c>
      <c r="H118" s="50">
        <v>63025</v>
      </c>
      <c r="I118" s="43">
        <v>11975</v>
      </c>
      <c r="J118" s="44">
        <v>75000</v>
      </c>
      <c r="L118" s="63">
        <f t="shared" si="19"/>
        <v>71000</v>
      </c>
      <c r="M118" s="59">
        <f t="shared" si="20"/>
        <v>70833.333333333328</v>
      </c>
      <c r="N118" s="59">
        <f t="shared" si="21"/>
        <v>4252.4502740576918</v>
      </c>
      <c r="O118" s="64">
        <f t="shared" si="22"/>
        <v>6.0034592104343885E-2</v>
      </c>
      <c r="Q118" s="63">
        <f>+VLOOKUP(A118,'PRECIOS 2025 VS 2026'!$B$7:$G$1477,5,FALSE)</f>
        <v>51784.92</v>
      </c>
      <c r="R118" s="197">
        <f t="shared" si="14"/>
        <v>0.37105551191350689</v>
      </c>
      <c r="S118" s="63">
        <f t="shared" si="18"/>
        <v>54425.950919999996</v>
      </c>
      <c r="U118" t="e">
        <f>+VLOOKUP(A118,'GRUPO 1'!$A$3:$F$440,5,FALSE)</f>
        <v>#N/A</v>
      </c>
      <c r="V118" t="e">
        <f>+VLOOKUP(A118,'GRUPO 3'!$B$3:$F$1178,5,FALSE)</f>
        <v>#N/A</v>
      </c>
      <c r="W118">
        <f t="shared" si="15"/>
        <v>0</v>
      </c>
      <c r="X118" s="199">
        <f t="shared" si="16"/>
        <v>0</v>
      </c>
      <c r="Y118" s="199">
        <f t="shared" si="17"/>
        <v>0</v>
      </c>
    </row>
    <row r="119" spans="1:25" x14ac:dyDescent="0.3">
      <c r="A119" s="33" t="s">
        <v>162</v>
      </c>
      <c r="B119" s="45">
        <v>76050</v>
      </c>
      <c r="C119" s="41">
        <f t="shared" si="23"/>
        <v>14450</v>
      </c>
      <c r="D119" s="42">
        <v>90500</v>
      </c>
      <c r="E119" s="50">
        <v>78571</v>
      </c>
      <c r="F119" s="43">
        <v>14929</v>
      </c>
      <c r="G119" s="44">
        <v>93500</v>
      </c>
      <c r="H119" s="50">
        <v>68908</v>
      </c>
      <c r="I119" s="43">
        <v>13092</v>
      </c>
      <c r="J119" s="44">
        <v>82000</v>
      </c>
      <c r="L119" s="63">
        <f t="shared" si="19"/>
        <v>90500</v>
      </c>
      <c r="M119" s="59">
        <f t="shared" si="20"/>
        <v>88666.666666666672</v>
      </c>
      <c r="N119" s="59">
        <f t="shared" si="21"/>
        <v>5965.1767227244263</v>
      </c>
      <c r="O119" s="64">
        <f t="shared" si="22"/>
        <v>6.7276429203658936E-2</v>
      </c>
      <c r="Q119" s="63">
        <f>+VLOOKUP(A119,'PRECIOS 2025 VS 2026'!$B$7:$G$1477,5,FALSE)</f>
        <v>101208.69</v>
      </c>
      <c r="R119" s="197">
        <f t="shared" si="14"/>
        <v>-0.10580800917391582</v>
      </c>
      <c r="S119" s="63">
        <f t="shared" si="18"/>
        <v>90500</v>
      </c>
      <c r="U119" t="e">
        <f>+VLOOKUP(A119,'GRUPO 1'!$A$3:$F$440,5,FALSE)</f>
        <v>#N/A</v>
      </c>
      <c r="V119" t="e">
        <f>+VLOOKUP(A119,'GRUPO 3'!$B$3:$F$1178,5,FALSE)</f>
        <v>#N/A</v>
      </c>
      <c r="W119">
        <f t="shared" si="15"/>
        <v>-1</v>
      </c>
      <c r="X119" s="199">
        <f t="shared" si="16"/>
        <v>-1</v>
      </c>
      <c r="Y119" s="199">
        <f t="shared" si="17"/>
        <v>1</v>
      </c>
    </row>
    <row r="120" spans="1:25" x14ac:dyDescent="0.3">
      <c r="A120" s="33" t="s">
        <v>297</v>
      </c>
      <c r="B120" s="45">
        <v>2000840</v>
      </c>
      <c r="C120" s="41">
        <f t="shared" si="23"/>
        <v>380160</v>
      </c>
      <c r="D120" s="42">
        <v>2381000</v>
      </c>
      <c r="E120" s="50">
        <v>2037815</v>
      </c>
      <c r="F120" s="43">
        <v>387185</v>
      </c>
      <c r="G120" s="44">
        <v>2425000</v>
      </c>
      <c r="H120" s="50">
        <v>2044538</v>
      </c>
      <c r="I120" s="43">
        <v>388462</v>
      </c>
      <c r="J120" s="44">
        <v>2433000</v>
      </c>
      <c r="L120" s="63">
        <f t="shared" si="19"/>
        <v>2425000</v>
      </c>
      <c r="M120" s="59">
        <f t="shared" si="20"/>
        <v>2413000</v>
      </c>
      <c r="N120" s="59">
        <f t="shared" si="21"/>
        <v>28000</v>
      </c>
      <c r="O120" s="64">
        <f t="shared" si="22"/>
        <v>1.1603812681309573E-2</v>
      </c>
      <c r="Q120" s="63" t="e">
        <f>+VLOOKUP(A120,'PRECIOS 2025 VS 2026'!$B$7:$G$1477,5,FALSE)</f>
        <v>#N/A</v>
      </c>
      <c r="R120" s="197" t="e">
        <f t="shared" si="14"/>
        <v>#N/A</v>
      </c>
      <c r="S120" s="63">
        <f t="shared" si="18"/>
        <v>2381000</v>
      </c>
      <c r="U120" t="e">
        <f>+VLOOKUP(A120,'GRUPO 1'!$A$3:$F$440,5,FALSE)</f>
        <v>#N/A</v>
      </c>
      <c r="V120" t="e">
        <f>+VLOOKUP(A120,'GRUPO 3'!$B$3:$F$1178,5,FALSE)</f>
        <v>#N/A</v>
      </c>
      <c r="W120">
        <f t="shared" si="15"/>
        <v>0</v>
      </c>
      <c r="X120" s="199">
        <f t="shared" si="16"/>
        <v>0</v>
      </c>
      <c r="Y120" s="199">
        <f t="shared" si="17"/>
        <v>0</v>
      </c>
    </row>
    <row r="121" spans="1:25" x14ac:dyDescent="0.3">
      <c r="A121" s="33" t="s">
        <v>160</v>
      </c>
      <c r="B121" s="45">
        <v>92857</v>
      </c>
      <c r="C121" s="41">
        <f t="shared" si="23"/>
        <v>17643</v>
      </c>
      <c r="D121" s="42">
        <v>110500</v>
      </c>
      <c r="E121" s="50">
        <v>81933</v>
      </c>
      <c r="F121" s="43">
        <v>15567</v>
      </c>
      <c r="G121" s="44">
        <v>97500</v>
      </c>
      <c r="H121" s="50">
        <v>95378</v>
      </c>
      <c r="I121" s="43">
        <v>18122</v>
      </c>
      <c r="J121" s="44">
        <v>113500</v>
      </c>
      <c r="L121" s="63">
        <f t="shared" si="19"/>
        <v>110500</v>
      </c>
      <c r="M121" s="59">
        <f t="shared" si="20"/>
        <v>107166.66666666667</v>
      </c>
      <c r="N121" s="59">
        <f t="shared" si="21"/>
        <v>8504.9005481153818</v>
      </c>
      <c r="O121" s="64">
        <f t="shared" si="22"/>
        <v>7.9361435907764052E-2</v>
      </c>
      <c r="Q121" s="63">
        <f>+VLOOKUP(A121,'PRECIOS 2025 VS 2026'!$B$7:$G$1477,5,FALSE)</f>
        <v>71877.960000000006</v>
      </c>
      <c r="R121" s="197">
        <f t="shared" si="14"/>
        <v>0.53732799317064628</v>
      </c>
      <c r="S121" s="63">
        <f t="shared" si="18"/>
        <v>75543.735960000005</v>
      </c>
      <c r="U121" t="e">
        <f>+VLOOKUP(A121,'GRUPO 1'!$A$3:$F$440,5,FALSE)</f>
        <v>#N/A</v>
      </c>
      <c r="V121" t="e">
        <f>+VLOOKUP(A121,'GRUPO 3'!$B$3:$F$1178,5,FALSE)</f>
        <v>#N/A</v>
      </c>
      <c r="W121">
        <f t="shared" si="15"/>
        <v>0</v>
      </c>
      <c r="X121" s="199">
        <f t="shared" si="16"/>
        <v>0</v>
      </c>
      <c r="Y121" s="199">
        <f t="shared" si="17"/>
        <v>0</v>
      </c>
    </row>
    <row r="122" spans="1:25" x14ac:dyDescent="0.3">
      <c r="A122" s="33" t="s">
        <v>267</v>
      </c>
      <c r="B122" s="45">
        <v>61765</v>
      </c>
      <c r="C122" s="41">
        <f t="shared" si="23"/>
        <v>11735</v>
      </c>
      <c r="D122" s="42">
        <v>73500</v>
      </c>
      <c r="E122" s="50">
        <v>55882</v>
      </c>
      <c r="F122" s="43">
        <v>10618</v>
      </c>
      <c r="G122" s="44">
        <v>66500</v>
      </c>
      <c r="H122" s="50">
        <v>61345</v>
      </c>
      <c r="I122" s="43">
        <v>11655</v>
      </c>
      <c r="J122" s="44">
        <v>73000</v>
      </c>
      <c r="L122" s="63">
        <f t="shared" si="19"/>
        <v>73000</v>
      </c>
      <c r="M122" s="59">
        <f t="shared" si="20"/>
        <v>71000</v>
      </c>
      <c r="N122" s="59">
        <f t="shared" si="21"/>
        <v>3905.1248379533272</v>
      </c>
      <c r="O122" s="64">
        <f t="shared" si="22"/>
        <v>5.5001758281032778E-2</v>
      </c>
      <c r="Q122" s="63" t="e">
        <f>+VLOOKUP(A122,'PRECIOS 2025 VS 2026'!$B$7:$G$1477,5,FALSE)</f>
        <v>#N/A</v>
      </c>
      <c r="R122" s="197" t="e">
        <f t="shared" si="14"/>
        <v>#N/A</v>
      </c>
      <c r="S122" s="63">
        <f t="shared" si="18"/>
        <v>66500</v>
      </c>
      <c r="U122" t="e">
        <f>+VLOOKUP(A122,'GRUPO 1'!$A$3:$F$440,5,FALSE)</f>
        <v>#N/A</v>
      </c>
      <c r="V122" t="e">
        <f>+VLOOKUP(A122,'GRUPO 3'!$B$3:$F$1178,5,FALSE)</f>
        <v>#N/A</v>
      </c>
      <c r="W122">
        <f t="shared" si="15"/>
        <v>0</v>
      </c>
      <c r="X122" s="199">
        <f t="shared" si="16"/>
        <v>0</v>
      </c>
      <c r="Y122" s="199">
        <f t="shared" si="17"/>
        <v>1</v>
      </c>
    </row>
    <row r="123" spans="1:25" x14ac:dyDescent="0.3">
      <c r="A123" s="33" t="s">
        <v>266</v>
      </c>
      <c r="B123" s="45">
        <v>1102521</v>
      </c>
      <c r="C123" s="41">
        <f t="shared" si="23"/>
        <v>209479</v>
      </c>
      <c r="D123" s="42">
        <v>1312000</v>
      </c>
      <c r="E123" s="50">
        <v>983193</v>
      </c>
      <c r="F123" s="43">
        <v>186807</v>
      </c>
      <c r="G123" s="44">
        <v>1170000</v>
      </c>
      <c r="H123" s="50">
        <v>972689</v>
      </c>
      <c r="I123" s="43">
        <v>184811</v>
      </c>
      <c r="J123" s="44">
        <v>1157500</v>
      </c>
      <c r="L123" s="63">
        <f t="shared" si="19"/>
        <v>1170000</v>
      </c>
      <c r="M123" s="59">
        <f t="shared" si="20"/>
        <v>1213166.6666666667</v>
      </c>
      <c r="N123" s="59">
        <f t="shared" si="21"/>
        <v>85820.063699191771</v>
      </c>
      <c r="O123" s="64">
        <f t="shared" si="22"/>
        <v>7.0740538837086225E-2</v>
      </c>
      <c r="Q123" s="63" t="e">
        <f>+VLOOKUP(A123,'PRECIOS 2025 VS 2026'!$B$7:$G$1477,5,FALSE)</f>
        <v>#N/A</v>
      </c>
      <c r="R123" s="197" t="e">
        <f t="shared" si="14"/>
        <v>#N/A</v>
      </c>
      <c r="S123" s="63">
        <f t="shared" si="18"/>
        <v>1157500</v>
      </c>
      <c r="U123" t="e">
        <f>+VLOOKUP(A123,'GRUPO 1'!$A$3:$F$440,5,FALSE)</f>
        <v>#N/A</v>
      </c>
      <c r="V123" t="e">
        <f>+VLOOKUP(A123,'GRUPO 3'!$B$3:$F$1178,5,FALSE)</f>
        <v>#N/A</v>
      </c>
      <c r="W123">
        <f t="shared" si="15"/>
        <v>0</v>
      </c>
      <c r="X123" s="199">
        <f t="shared" si="16"/>
        <v>0</v>
      </c>
      <c r="Y123" s="199">
        <f t="shared" si="17"/>
        <v>0</v>
      </c>
    </row>
    <row r="124" spans="1:25" x14ac:dyDescent="0.3">
      <c r="A124" s="33" t="s">
        <v>156</v>
      </c>
      <c r="B124" s="45">
        <v>471429</v>
      </c>
      <c r="C124" s="41">
        <f t="shared" si="23"/>
        <v>89571</v>
      </c>
      <c r="D124" s="42">
        <v>561000</v>
      </c>
      <c r="E124" s="50">
        <v>421008</v>
      </c>
      <c r="F124" s="43">
        <v>79992</v>
      </c>
      <c r="G124" s="44">
        <v>501000</v>
      </c>
      <c r="H124" s="50">
        <v>433193</v>
      </c>
      <c r="I124" s="43">
        <v>82307</v>
      </c>
      <c r="J124" s="44">
        <v>515500</v>
      </c>
      <c r="L124" s="63">
        <f t="shared" si="19"/>
        <v>515500</v>
      </c>
      <c r="M124" s="59">
        <f t="shared" si="20"/>
        <v>525833.33333333337</v>
      </c>
      <c r="N124" s="59">
        <f t="shared" si="21"/>
        <v>31306.282649547094</v>
      </c>
      <c r="O124" s="64">
        <f t="shared" si="22"/>
        <v>5.9536512170295576E-2</v>
      </c>
      <c r="Q124" s="63">
        <f>+VLOOKUP(A124,'PRECIOS 2025 VS 2026'!$B$7:$G$1477,5,FALSE)</f>
        <v>633009.96</v>
      </c>
      <c r="R124" s="197">
        <f t="shared" si="14"/>
        <v>-0.18563682631470754</v>
      </c>
      <c r="S124" s="63">
        <f t="shared" si="18"/>
        <v>515500</v>
      </c>
      <c r="U124" t="e">
        <f>+VLOOKUP(A124,'GRUPO 1'!$A$3:$F$440,5,FALSE)</f>
        <v>#N/A</v>
      </c>
      <c r="V124" t="e">
        <f>+VLOOKUP(A124,'GRUPO 3'!$B$3:$F$1178,5,FALSE)</f>
        <v>#N/A</v>
      </c>
      <c r="W124">
        <f t="shared" si="15"/>
        <v>1</v>
      </c>
      <c r="X124" s="199">
        <f t="shared" si="16"/>
        <v>0</v>
      </c>
      <c r="Y124" s="199">
        <f t="shared" si="17"/>
        <v>0</v>
      </c>
    </row>
    <row r="125" spans="1:25" x14ac:dyDescent="0.3">
      <c r="A125" s="34" t="s">
        <v>265</v>
      </c>
      <c r="B125" s="45"/>
      <c r="C125" s="41">
        <f t="shared" si="23"/>
        <v>0</v>
      </c>
      <c r="D125" s="42"/>
      <c r="E125" s="53"/>
      <c r="F125" s="54"/>
      <c r="G125" s="55"/>
      <c r="H125" s="53"/>
      <c r="I125" s="54"/>
      <c r="J125" s="55"/>
      <c r="L125" s="63" t="str">
        <f t="shared" si="19"/>
        <v/>
      </c>
      <c r="M125" s="59" t="str">
        <f t="shared" si="20"/>
        <v/>
      </c>
      <c r="N125" s="59" t="str">
        <f t="shared" si="21"/>
        <v/>
      </c>
      <c r="O125" s="64" t="str">
        <f t="shared" si="22"/>
        <v/>
      </c>
      <c r="Q125" s="63" t="e">
        <f>+VLOOKUP(A125,'PRECIOS 2025 VS 2026'!$B$7:$G$1477,5,FALSE)</f>
        <v>#N/A</v>
      </c>
      <c r="R125" s="197" t="e">
        <f t="shared" si="14"/>
        <v>#VALUE!</v>
      </c>
      <c r="S125" s="63"/>
      <c r="U125" t="e">
        <f>+VLOOKUP(A125,'GRUPO 1'!$A$3:$F$440,5,FALSE)</f>
        <v>#N/A</v>
      </c>
      <c r="V125" t="e">
        <f>+VLOOKUP(A125,'GRUPO 3'!$B$3:$F$1178,5,FALSE)</f>
        <v>#N/A</v>
      </c>
      <c r="W125">
        <f t="shared" si="15"/>
        <v>0</v>
      </c>
      <c r="X125" s="199">
        <f t="shared" si="16"/>
        <v>0</v>
      </c>
      <c r="Y125" s="199">
        <f t="shared" si="17"/>
        <v>0</v>
      </c>
    </row>
    <row r="126" spans="1:25" x14ac:dyDescent="0.3">
      <c r="A126" s="33" t="s">
        <v>154</v>
      </c>
      <c r="B126" s="45">
        <v>3116807</v>
      </c>
      <c r="C126" s="41">
        <f t="shared" si="23"/>
        <v>592193</v>
      </c>
      <c r="D126" s="42">
        <v>3709000</v>
      </c>
      <c r="E126" s="50">
        <v>3046218</v>
      </c>
      <c r="F126" s="43">
        <v>578782</v>
      </c>
      <c r="G126" s="44">
        <v>3625000</v>
      </c>
      <c r="H126" s="50">
        <v>3139916</v>
      </c>
      <c r="I126" s="43">
        <v>596584</v>
      </c>
      <c r="J126" s="44">
        <v>3736500</v>
      </c>
      <c r="L126" s="63">
        <f t="shared" si="19"/>
        <v>3709000</v>
      </c>
      <c r="M126" s="59">
        <f t="shared" si="20"/>
        <v>3690166.6666666665</v>
      </c>
      <c r="N126" s="59">
        <f t="shared" si="21"/>
        <v>58086.86024681772</v>
      </c>
      <c r="O126" s="64">
        <f t="shared" si="22"/>
        <v>1.5740985568895097E-2</v>
      </c>
      <c r="Q126" s="63" t="e">
        <f>+VLOOKUP(A126,'PRECIOS 2025 VS 2026'!$B$7:$G$1477,5,FALSE)</f>
        <v>#N/A</v>
      </c>
      <c r="R126" s="197" t="e">
        <f t="shared" si="14"/>
        <v>#N/A</v>
      </c>
      <c r="S126" s="63">
        <f t="shared" si="18"/>
        <v>3625000</v>
      </c>
      <c r="U126" t="e">
        <f>+VLOOKUP(A126,'GRUPO 1'!$A$3:$F$440,5,FALSE)</f>
        <v>#N/A</v>
      </c>
      <c r="V126" t="e">
        <f>+VLOOKUP(A126,'GRUPO 3'!$B$3:$F$1178,5,FALSE)</f>
        <v>#N/A</v>
      </c>
      <c r="W126">
        <f t="shared" si="15"/>
        <v>0</v>
      </c>
      <c r="X126" s="199">
        <f t="shared" si="16"/>
        <v>-1</v>
      </c>
      <c r="Y126" s="199">
        <f t="shared" si="17"/>
        <v>0</v>
      </c>
    </row>
    <row r="127" spans="1:25" x14ac:dyDescent="0.3">
      <c r="A127" s="33" t="s">
        <v>264</v>
      </c>
      <c r="B127" s="45">
        <v>1657983</v>
      </c>
      <c r="C127" s="41">
        <f t="shared" si="23"/>
        <v>315017</v>
      </c>
      <c r="D127" s="42">
        <v>1973000</v>
      </c>
      <c r="E127" s="50">
        <v>1491597</v>
      </c>
      <c r="F127" s="43">
        <v>283403</v>
      </c>
      <c r="G127" s="44">
        <v>1775000</v>
      </c>
      <c r="H127" s="50">
        <v>1668487</v>
      </c>
      <c r="I127" s="43">
        <v>317013</v>
      </c>
      <c r="J127" s="44">
        <v>1985500</v>
      </c>
      <c r="L127" s="63">
        <f t="shared" si="19"/>
        <v>1973000</v>
      </c>
      <c r="M127" s="59">
        <f t="shared" si="20"/>
        <v>1911166.6666666667</v>
      </c>
      <c r="N127" s="59">
        <f t="shared" si="21"/>
        <v>118089.30236618953</v>
      </c>
      <c r="O127" s="64">
        <f t="shared" si="22"/>
        <v>6.1789117833534239E-2</v>
      </c>
      <c r="Q127" s="63" t="e">
        <f>+VLOOKUP(A127,'PRECIOS 2025 VS 2026'!$B$7:$G$1477,5,FALSE)</f>
        <v>#N/A</v>
      </c>
      <c r="R127" s="197" t="e">
        <f t="shared" si="14"/>
        <v>#N/A</v>
      </c>
      <c r="S127" s="63">
        <f t="shared" si="18"/>
        <v>1775000</v>
      </c>
      <c r="U127" t="e">
        <f>+VLOOKUP(A127,'GRUPO 1'!$A$3:$F$440,5,FALSE)</f>
        <v>#N/A</v>
      </c>
      <c r="V127" t="e">
        <f>+VLOOKUP(A127,'GRUPO 3'!$B$3:$F$1178,5,FALSE)</f>
        <v>#N/A</v>
      </c>
      <c r="W127">
        <f t="shared" si="15"/>
        <v>0</v>
      </c>
      <c r="X127" s="199">
        <f t="shared" si="16"/>
        <v>0</v>
      </c>
      <c r="Y127" s="199">
        <f t="shared" si="17"/>
        <v>0</v>
      </c>
    </row>
    <row r="128" spans="1:25" x14ac:dyDescent="0.3">
      <c r="A128" s="33" t="s">
        <v>152</v>
      </c>
      <c r="B128" s="45">
        <v>752941</v>
      </c>
      <c r="C128" s="41">
        <f t="shared" si="23"/>
        <v>143059</v>
      </c>
      <c r="D128" s="42">
        <v>896000</v>
      </c>
      <c r="E128" s="50">
        <v>714286</v>
      </c>
      <c r="F128" s="43">
        <v>135714</v>
      </c>
      <c r="G128" s="44">
        <v>850000</v>
      </c>
      <c r="H128" s="50">
        <v>742857</v>
      </c>
      <c r="I128" s="43">
        <v>141143</v>
      </c>
      <c r="J128" s="44">
        <v>884000</v>
      </c>
      <c r="L128" s="63">
        <f t="shared" si="19"/>
        <v>884000</v>
      </c>
      <c r="M128" s="59">
        <f t="shared" si="20"/>
        <v>876666.66666666663</v>
      </c>
      <c r="N128" s="59">
        <f t="shared" si="21"/>
        <v>23860.706890897709</v>
      </c>
      <c r="O128" s="64">
        <f t="shared" si="22"/>
        <v>2.721753637744986E-2</v>
      </c>
      <c r="Q128" s="63" t="e">
        <f>+VLOOKUP(A128,'PRECIOS 2025 VS 2026'!$B$7:$G$1477,5,FALSE)</f>
        <v>#N/A</v>
      </c>
      <c r="R128" s="197" t="e">
        <f t="shared" si="14"/>
        <v>#N/A</v>
      </c>
      <c r="S128" s="63">
        <f t="shared" si="18"/>
        <v>850000</v>
      </c>
      <c r="U128" t="e">
        <f>+VLOOKUP(A128,'GRUPO 1'!$A$3:$F$440,5,FALSE)</f>
        <v>#N/A</v>
      </c>
      <c r="V128" t="e">
        <f>+VLOOKUP(A128,'GRUPO 3'!$B$3:$F$1178,5,FALSE)</f>
        <v>#N/A</v>
      </c>
      <c r="W128">
        <f t="shared" si="15"/>
        <v>0</v>
      </c>
      <c r="X128" s="199">
        <f t="shared" si="16"/>
        <v>0</v>
      </c>
      <c r="Y128" s="199">
        <f t="shared" si="17"/>
        <v>0</v>
      </c>
    </row>
    <row r="129" spans="1:25" x14ac:dyDescent="0.3">
      <c r="A129" s="34" t="s">
        <v>151</v>
      </c>
      <c r="B129" s="45"/>
      <c r="C129" s="41">
        <f t="shared" si="23"/>
        <v>0</v>
      </c>
      <c r="D129" s="42"/>
      <c r="E129" s="53"/>
      <c r="F129" s="54"/>
      <c r="G129" s="55"/>
      <c r="H129" s="53"/>
      <c r="I129" s="54"/>
      <c r="J129" s="55"/>
      <c r="L129" s="63" t="str">
        <f t="shared" si="19"/>
        <v/>
      </c>
      <c r="M129" s="59" t="str">
        <f t="shared" si="20"/>
        <v/>
      </c>
      <c r="N129" s="59" t="str">
        <f t="shared" si="21"/>
        <v/>
      </c>
      <c r="O129" s="64" t="str">
        <f t="shared" si="22"/>
        <v/>
      </c>
      <c r="Q129" s="63">
        <f>+VLOOKUP(A129,'PRECIOS 2025 VS 2026'!$B$7:$G$1477,5,FALSE)</f>
        <v>0</v>
      </c>
      <c r="R129" s="197" t="e">
        <f t="shared" si="14"/>
        <v>#VALUE!</v>
      </c>
      <c r="S129" s="63"/>
      <c r="U129" t="e">
        <f>+VLOOKUP(A129,'GRUPO 1'!$A$3:$F$440,5,FALSE)</f>
        <v>#N/A</v>
      </c>
      <c r="V129" t="e">
        <f>+VLOOKUP(A129,'GRUPO 3'!$B$3:$F$1178,5,FALSE)</f>
        <v>#N/A</v>
      </c>
      <c r="W129">
        <f t="shared" si="15"/>
        <v>0</v>
      </c>
      <c r="X129" s="199">
        <f t="shared" si="16"/>
        <v>0</v>
      </c>
      <c r="Y129" s="199">
        <f t="shared" si="17"/>
        <v>0</v>
      </c>
    </row>
    <row r="130" spans="1:25" x14ac:dyDescent="0.3">
      <c r="A130" s="33" t="s">
        <v>263</v>
      </c>
      <c r="B130" s="45">
        <v>750420</v>
      </c>
      <c r="C130" s="41">
        <f t="shared" si="23"/>
        <v>142580</v>
      </c>
      <c r="D130" s="42">
        <v>893000</v>
      </c>
      <c r="E130" s="50">
        <v>777311</v>
      </c>
      <c r="F130" s="43">
        <v>147689</v>
      </c>
      <c r="G130" s="44">
        <v>925000</v>
      </c>
      <c r="H130" s="50">
        <v>757143</v>
      </c>
      <c r="I130" s="43">
        <v>143857</v>
      </c>
      <c r="J130" s="44">
        <v>901000</v>
      </c>
      <c r="L130" s="63">
        <f t="shared" si="19"/>
        <v>901000</v>
      </c>
      <c r="M130" s="59">
        <f t="shared" si="20"/>
        <v>906333.33333333337</v>
      </c>
      <c r="N130" s="59">
        <f t="shared" si="21"/>
        <v>16653.327995729062</v>
      </c>
      <c r="O130" s="64">
        <f t="shared" si="22"/>
        <v>1.8374396464577853E-2</v>
      </c>
      <c r="Q130" s="63">
        <f>+VLOOKUP(A130,'PRECIOS 2025 VS 2026'!$B$7:$G$1477,5,FALSE)</f>
        <v>765404.64</v>
      </c>
      <c r="R130" s="197">
        <f t="shared" si="14"/>
        <v>0.17715513195739183</v>
      </c>
      <c r="S130" s="63">
        <f t="shared" si="18"/>
        <v>804440.27663999994</v>
      </c>
      <c r="U130" t="e">
        <f>+VLOOKUP(A130,'GRUPO 1'!$A$3:$F$440,5,FALSE)</f>
        <v>#N/A</v>
      </c>
      <c r="V130" t="e">
        <f>+VLOOKUP(A130,'GRUPO 3'!$B$3:$F$1178,5,FALSE)</f>
        <v>#N/A</v>
      </c>
      <c r="W130">
        <f t="shared" si="15"/>
        <v>0</v>
      </c>
      <c r="X130" s="199">
        <f t="shared" si="16"/>
        <v>0</v>
      </c>
      <c r="Y130" s="199">
        <f t="shared" si="17"/>
        <v>0</v>
      </c>
    </row>
    <row r="131" spans="1:25" x14ac:dyDescent="0.3">
      <c r="A131" s="33" t="s">
        <v>262</v>
      </c>
      <c r="B131" s="45">
        <v>23556723</v>
      </c>
      <c r="C131" s="41">
        <f t="shared" si="23"/>
        <v>4475777</v>
      </c>
      <c r="D131" s="42">
        <v>28032500</v>
      </c>
      <c r="E131" s="50">
        <v>19466387</v>
      </c>
      <c r="F131" s="43">
        <v>3698613</v>
      </c>
      <c r="G131" s="44">
        <v>23165000</v>
      </c>
      <c r="H131" s="50">
        <v>22718067</v>
      </c>
      <c r="I131" s="43">
        <v>4316433</v>
      </c>
      <c r="J131" s="44">
        <v>27034500</v>
      </c>
      <c r="L131" s="63">
        <f t="shared" si="19"/>
        <v>27034500</v>
      </c>
      <c r="M131" s="59">
        <f t="shared" si="20"/>
        <v>26077333.333333332</v>
      </c>
      <c r="N131" s="59">
        <f t="shared" si="21"/>
        <v>2571043.578653099</v>
      </c>
      <c r="O131" s="64">
        <f t="shared" si="22"/>
        <v>9.859304039215791E-2</v>
      </c>
      <c r="Q131" s="63" t="e">
        <f>+VLOOKUP(A131,'PRECIOS 2025 VS 2026'!$B$7:$G$1477,5,FALSE)</f>
        <v>#N/A</v>
      </c>
      <c r="R131" s="197" t="e">
        <f t="shared" ref="R131:R194" si="24">+(L131-Q131)/Q131</f>
        <v>#N/A</v>
      </c>
      <c r="S131" s="63">
        <f t="shared" ref="S131:S193" si="25">IF(ISNA(R131),MIN(D131,G131,J131),IF(R131&lt;=5.1%,L131,Q131*1.051))</f>
        <v>23165000</v>
      </c>
      <c r="U131" t="e">
        <f>+VLOOKUP(A131,'GRUPO 1'!$A$3:$F$440,5,FALSE)</f>
        <v>#N/A</v>
      </c>
      <c r="V131" t="e">
        <f>+VLOOKUP(A131,'GRUPO 3'!$B$3:$F$1178,5,FALSE)</f>
        <v>#N/A</v>
      </c>
      <c r="W131">
        <f t="shared" ref="W131:W194" si="26">+ROUND((B131*1.19)-D131,0)</f>
        <v>0</v>
      </c>
      <c r="X131" s="199">
        <f t="shared" ref="X131:X194" si="27">ROUND((E131*1.19)-G131,0)</f>
        <v>1</v>
      </c>
      <c r="Y131" s="199">
        <f t="shared" ref="Y131:Y194" si="28">ROUND((H131*1.19)-J131,0)</f>
        <v>0</v>
      </c>
    </row>
    <row r="132" spans="1:25" x14ac:dyDescent="0.3">
      <c r="A132" s="33" t="s">
        <v>147</v>
      </c>
      <c r="B132" s="45">
        <v>428571</v>
      </c>
      <c r="C132" s="41">
        <f t="shared" si="23"/>
        <v>81429</v>
      </c>
      <c r="D132" s="42">
        <v>510000</v>
      </c>
      <c r="E132" s="50">
        <v>421008</v>
      </c>
      <c r="F132" s="43">
        <v>79992</v>
      </c>
      <c r="G132" s="44">
        <v>501000</v>
      </c>
      <c r="H132" s="50">
        <v>447059</v>
      </c>
      <c r="I132" s="43">
        <v>84941</v>
      </c>
      <c r="J132" s="44">
        <v>532000</v>
      </c>
      <c r="L132" s="63">
        <f t="shared" si="19"/>
        <v>510000</v>
      </c>
      <c r="M132" s="59">
        <f t="shared" si="20"/>
        <v>514333.33333333331</v>
      </c>
      <c r="N132" s="59">
        <f t="shared" si="21"/>
        <v>15947.831618540915</v>
      </c>
      <c r="O132" s="64">
        <f t="shared" si="22"/>
        <v>3.1006801591459979E-2</v>
      </c>
      <c r="Q132" s="63">
        <f>+VLOOKUP(A132,'PRECIOS 2025 VS 2026'!$B$7:$G$1477,5,FALSE)</f>
        <v>748960.74</v>
      </c>
      <c r="R132" s="197">
        <f t="shared" si="24"/>
        <v>-0.31905643011408047</v>
      </c>
      <c r="S132" s="63">
        <f t="shared" si="25"/>
        <v>510000</v>
      </c>
      <c r="U132" t="e">
        <f>+VLOOKUP(A132,'GRUPO 1'!$A$3:$F$440,5,FALSE)</f>
        <v>#N/A</v>
      </c>
      <c r="V132" t="e">
        <f>+VLOOKUP(A132,'GRUPO 3'!$B$3:$F$1178,5,FALSE)</f>
        <v>#N/A</v>
      </c>
      <c r="W132">
        <f t="shared" si="26"/>
        <v>-1</v>
      </c>
      <c r="X132" s="199">
        <f t="shared" si="27"/>
        <v>0</v>
      </c>
      <c r="Y132" s="199">
        <f t="shared" si="28"/>
        <v>0</v>
      </c>
    </row>
    <row r="133" spans="1:25" x14ac:dyDescent="0.3">
      <c r="A133" s="33" t="s">
        <v>260</v>
      </c>
      <c r="B133" s="45">
        <v>1081933</v>
      </c>
      <c r="C133" s="41">
        <f t="shared" si="23"/>
        <v>205567</v>
      </c>
      <c r="D133" s="42">
        <v>1287500</v>
      </c>
      <c r="E133" s="50">
        <v>983193</v>
      </c>
      <c r="F133" s="43">
        <v>186807</v>
      </c>
      <c r="G133" s="44">
        <v>1170000</v>
      </c>
      <c r="H133" s="50">
        <v>1068067</v>
      </c>
      <c r="I133" s="43">
        <v>202933</v>
      </c>
      <c r="J133" s="44">
        <v>1271000</v>
      </c>
      <c r="L133" s="63">
        <f t="shared" si="19"/>
        <v>1271000</v>
      </c>
      <c r="M133" s="59">
        <f t="shared" si="20"/>
        <v>1242833.3333333333</v>
      </c>
      <c r="N133" s="59">
        <f t="shared" si="21"/>
        <v>63612.760774339404</v>
      </c>
      <c r="O133" s="64">
        <f t="shared" si="22"/>
        <v>5.1183661612717778E-2</v>
      </c>
      <c r="Q133" s="63" t="e">
        <f>+VLOOKUP(A133,'PRECIOS 2025 VS 2026'!$B$7:$G$1477,5,FALSE)</f>
        <v>#N/A</v>
      </c>
      <c r="R133" s="197" t="e">
        <f t="shared" si="24"/>
        <v>#N/A</v>
      </c>
      <c r="S133" s="63">
        <f t="shared" si="25"/>
        <v>1170000</v>
      </c>
      <c r="U133" t="e">
        <f>+VLOOKUP(A133,'GRUPO 1'!$A$3:$F$440,5,FALSE)</f>
        <v>#N/A</v>
      </c>
      <c r="V133" t="e">
        <f>+VLOOKUP(A133,'GRUPO 3'!$B$3:$F$1178,5,FALSE)</f>
        <v>#N/A</v>
      </c>
      <c r="W133">
        <f t="shared" si="26"/>
        <v>0</v>
      </c>
      <c r="X133" s="199">
        <f t="shared" si="27"/>
        <v>0</v>
      </c>
      <c r="Y133" s="199">
        <f t="shared" si="28"/>
        <v>0</v>
      </c>
    </row>
    <row r="134" spans="1:25" x14ac:dyDescent="0.3">
      <c r="A134" s="33" t="s">
        <v>296</v>
      </c>
      <c r="B134" s="45">
        <v>612605</v>
      </c>
      <c r="C134" s="41">
        <f t="shared" si="23"/>
        <v>116395</v>
      </c>
      <c r="D134" s="42">
        <v>729000</v>
      </c>
      <c r="E134" s="50">
        <v>584034</v>
      </c>
      <c r="F134" s="43">
        <v>110966</v>
      </c>
      <c r="G134" s="44">
        <v>695000</v>
      </c>
      <c r="H134" s="50">
        <v>607563</v>
      </c>
      <c r="I134" s="43">
        <v>115437</v>
      </c>
      <c r="J134" s="44">
        <v>723000</v>
      </c>
      <c r="L134" s="63">
        <f t="shared" si="19"/>
        <v>723000</v>
      </c>
      <c r="M134" s="59">
        <f t="shared" si="20"/>
        <v>715666.66666666663</v>
      </c>
      <c r="N134" s="59">
        <f t="shared" si="21"/>
        <v>18147.543451754933</v>
      </c>
      <c r="O134" s="64">
        <f t="shared" si="22"/>
        <v>2.5357536262349697E-2</v>
      </c>
      <c r="Q134" s="63" t="e">
        <f>+VLOOKUP(A134,'PRECIOS 2025 VS 2026'!$B$7:$G$1477,5,FALSE)</f>
        <v>#N/A</v>
      </c>
      <c r="R134" s="197" t="e">
        <f t="shared" si="24"/>
        <v>#N/A</v>
      </c>
      <c r="S134" s="63">
        <f t="shared" si="25"/>
        <v>695000</v>
      </c>
      <c r="U134" t="e">
        <f>+VLOOKUP(A134,'GRUPO 1'!$A$3:$F$440,5,FALSE)</f>
        <v>#N/A</v>
      </c>
      <c r="V134" t="e">
        <f>+VLOOKUP(A134,'GRUPO 3'!$B$3:$F$1178,5,FALSE)</f>
        <v>#N/A</v>
      </c>
      <c r="W134">
        <f t="shared" si="26"/>
        <v>0</v>
      </c>
      <c r="X134" s="199">
        <f t="shared" si="27"/>
        <v>0</v>
      </c>
      <c r="Y134" s="199">
        <f t="shared" si="28"/>
        <v>0</v>
      </c>
    </row>
    <row r="135" spans="1:25" x14ac:dyDescent="0.3">
      <c r="A135" s="33" t="s">
        <v>295</v>
      </c>
      <c r="B135" s="45">
        <v>679832</v>
      </c>
      <c r="C135" s="41">
        <f t="shared" si="23"/>
        <v>129168</v>
      </c>
      <c r="D135" s="42">
        <v>809000</v>
      </c>
      <c r="E135" s="50">
        <v>609244</v>
      </c>
      <c r="F135" s="43">
        <v>115756</v>
      </c>
      <c r="G135" s="44">
        <v>725000</v>
      </c>
      <c r="H135" s="50">
        <v>632353</v>
      </c>
      <c r="I135" s="43">
        <v>120147</v>
      </c>
      <c r="J135" s="44">
        <v>752500</v>
      </c>
      <c r="L135" s="63">
        <f t="shared" si="19"/>
        <v>752500</v>
      </c>
      <c r="M135" s="59">
        <f t="shared" si="20"/>
        <v>762166.66666666663</v>
      </c>
      <c r="N135" s="59">
        <f t="shared" si="21"/>
        <v>42826.199146472638</v>
      </c>
      <c r="O135" s="64">
        <f t="shared" si="22"/>
        <v>5.619007104282437E-2</v>
      </c>
      <c r="Q135" s="63" t="e">
        <f>+VLOOKUP(A135,'PRECIOS 2025 VS 2026'!$B$7:$G$1477,5,FALSE)</f>
        <v>#N/A</v>
      </c>
      <c r="R135" s="197" t="e">
        <f t="shared" si="24"/>
        <v>#N/A</v>
      </c>
      <c r="S135" s="63">
        <f t="shared" si="25"/>
        <v>725000</v>
      </c>
      <c r="U135" t="e">
        <f>+VLOOKUP(A135,'GRUPO 1'!$A$3:$F$440,5,FALSE)</f>
        <v>#N/A</v>
      </c>
      <c r="V135" t="e">
        <f>+VLOOKUP(A135,'GRUPO 3'!$B$3:$F$1178,5,FALSE)</f>
        <v>#N/A</v>
      </c>
      <c r="W135">
        <f t="shared" si="26"/>
        <v>0</v>
      </c>
      <c r="X135" s="199">
        <f t="shared" si="27"/>
        <v>0</v>
      </c>
      <c r="Y135" s="199">
        <f t="shared" si="28"/>
        <v>0</v>
      </c>
    </row>
    <row r="136" spans="1:25" x14ac:dyDescent="0.3">
      <c r="A136" s="33" t="s">
        <v>145</v>
      </c>
      <c r="B136" s="45">
        <v>1788655</v>
      </c>
      <c r="C136" s="41">
        <f t="shared" si="23"/>
        <v>339845</v>
      </c>
      <c r="D136" s="42">
        <v>2128500</v>
      </c>
      <c r="E136" s="50">
        <v>1491597</v>
      </c>
      <c r="F136" s="43">
        <v>283403</v>
      </c>
      <c r="G136" s="44">
        <v>1775000</v>
      </c>
      <c r="H136" s="50">
        <v>1742017</v>
      </c>
      <c r="I136" s="43">
        <v>330983</v>
      </c>
      <c r="J136" s="44">
        <v>2073000</v>
      </c>
      <c r="L136" s="63">
        <f t="shared" si="19"/>
        <v>2073000</v>
      </c>
      <c r="M136" s="59">
        <f t="shared" si="20"/>
        <v>1992166.6666666667</v>
      </c>
      <c r="N136" s="59">
        <f t="shared" si="21"/>
        <v>190108.08329298714</v>
      </c>
      <c r="O136" s="64">
        <f t="shared" si="22"/>
        <v>9.5427800531910217E-2</v>
      </c>
      <c r="Q136" s="63" t="e">
        <f>+VLOOKUP(A136,'PRECIOS 2025 VS 2026'!$B$7:$G$1477,5,FALSE)</f>
        <v>#N/A</v>
      </c>
      <c r="R136" s="197" t="e">
        <f t="shared" si="24"/>
        <v>#N/A</v>
      </c>
      <c r="S136" s="63">
        <f t="shared" si="25"/>
        <v>1775000</v>
      </c>
      <c r="U136" t="e">
        <f>+VLOOKUP(A136,'GRUPO 1'!$A$3:$F$440,5,FALSE)</f>
        <v>#N/A</v>
      </c>
      <c r="V136" t="e">
        <f>+VLOOKUP(A136,'GRUPO 3'!$B$3:$F$1178,5,FALSE)</f>
        <v>#N/A</v>
      </c>
      <c r="W136">
        <f t="shared" si="26"/>
        <v>-1</v>
      </c>
      <c r="X136" s="199">
        <f t="shared" si="27"/>
        <v>0</v>
      </c>
      <c r="Y136" s="199">
        <f t="shared" si="28"/>
        <v>0</v>
      </c>
    </row>
    <row r="137" spans="1:25" x14ac:dyDescent="0.3">
      <c r="A137" s="33" t="s">
        <v>144</v>
      </c>
      <c r="B137" s="45">
        <v>1968908</v>
      </c>
      <c r="C137" s="41">
        <f t="shared" si="23"/>
        <v>374092</v>
      </c>
      <c r="D137" s="42">
        <v>2343000</v>
      </c>
      <c r="E137" s="50">
        <v>2037815</v>
      </c>
      <c r="F137" s="43">
        <v>387185</v>
      </c>
      <c r="G137" s="44">
        <v>2425000</v>
      </c>
      <c r="H137" s="50">
        <v>1998739</v>
      </c>
      <c r="I137" s="43">
        <v>379761</v>
      </c>
      <c r="J137" s="44">
        <v>2378500</v>
      </c>
      <c r="L137" s="63">
        <f t="shared" si="19"/>
        <v>2378500</v>
      </c>
      <c r="M137" s="59">
        <f t="shared" si="20"/>
        <v>2382166.6666666665</v>
      </c>
      <c r="N137" s="59">
        <f t="shared" si="21"/>
        <v>41122.7836282192</v>
      </c>
      <c r="O137" s="64">
        <f t="shared" si="22"/>
        <v>1.7262765113644107E-2</v>
      </c>
      <c r="Q137" s="63">
        <f>+V137</f>
        <v>4924917.4000000004</v>
      </c>
      <c r="R137" s="197">
        <f t="shared" si="24"/>
        <v>-0.51704773769403733</v>
      </c>
      <c r="S137" s="63">
        <f t="shared" si="25"/>
        <v>2378500</v>
      </c>
      <c r="U137" t="e">
        <f>+VLOOKUP(A137,'GRUPO 1'!$A$3:$F$440,5,FALSE)</f>
        <v>#N/A</v>
      </c>
      <c r="V137">
        <f>+VLOOKUP(A137,'GRUPO 3'!$B$3:$F$1178,5,FALSE)</f>
        <v>4924917.4000000004</v>
      </c>
      <c r="W137">
        <f t="shared" si="26"/>
        <v>1</v>
      </c>
      <c r="X137" s="199">
        <f t="shared" si="27"/>
        <v>0</v>
      </c>
      <c r="Y137" s="199">
        <f t="shared" si="28"/>
        <v>-1</v>
      </c>
    </row>
    <row r="138" spans="1:25" x14ac:dyDescent="0.3">
      <c r="A138" s="33" t="s">
        <v>143</v>
      </c>
      <c r="B138" s="45">
        <v>588235</v>
      </c>
      <c r="C138" s="41">
        <f t="shared" si="23"/>
        <v>111765</v>
      </c>
      <c r="D138" s="42">
        <v>700000</v>
      </c>
      <c r="E138" s="50">
        <v>554622</v>
      </c>
      <c r="F138" s="43">
        <v>105378</v>
      </c>
      <c r="G138" s="44">
        <v>660000</v>
      </c>
      <c r="H138" s="50">
        <v>576050</v>
      </c>
      <c r="I138" s="43">
        <v>109450</v>
      </c>
      <c r="J138" s="44">
        <v>685500</v>
      </c>
      <c r="L138" s="63">
        <f t="shared" si="19"/>
        <v>685500</v>
      </c>
      <c r="M138" s="59">
        <f t="shared" si="20"/>
        <v>681833.33333333337</v>
      </c>
      <c r="N138" s="59">
        <f t="shared" si="21"/>
        <v>20250.51439675875</v>
      </c>
      <c r="O138" s="64">
        <f t="shared" si="22"/>
        <v>2.9700094446480689E-2</v>
      </c>
      <c r="Q138" s="63" t="e">
        <f>+VLOOKUP(A138,'PRECIOS 2025 VS 2026'!$B$7:$G$1477,5,FALSE)</f>
        <v>#N/A</v>
      </c>
      <c r="R138" s="197" t="e">
        <f t="shared" si="24"/>
        <v>#N/A</v>
      </c>
      <c r="S138" s="63">
        <f t="shared" si="25"/>
        <v>660000</v>
      </c>
      <c r="U138" t="e">
        <f>+VLOOKUP(A138,'GRUPO 1'!$A$3:$F$440,5,FALSE)</f>
        <v>#N/A</v>
      </c>
      <c r="V138" t="e">
        <f>+VLOOKUP(A138,'GRUPO 3'!$B$3:$F$1178,5,FALSE)</f>
        <v>#N/A</v>
      </c>
      <c r="W138">
        <f t="shared" si="26"/>
        <v>0</v>
      </c>
      <c r="X138" s="199">
        <f t="shared" si="27"/>
        <v>0</v>
      </c>
      <c r="Y138" s="199">
        <f t="shared" si="28"/>
        <v>-1</v>
      </c>
    </row>
    <row r="139" spans="1:25" x14ac:dyDescent="0.3">
      <c r="A139" s="33" t="s">
        <v>142</v>
      </c>
      <c r="B139" s="45">
        <v>2529412</v>
      </c>
      <c r="C139" s="41">
        <f t="shared" si="23"/>
        <v>480588</v>
      </c>
      <c r="D139" s="42">
        <v>3010000</v>
      </c>
      <c r="E139" s="50">
        <v>2487395</v>
      </c>
      <c r="F139" s="43">
        <v>472605</v>
      </c>
      <c r="G139" s="44">
        <v>2960000</v>
      </c>
      <c r="H139" s="50">
        <v>2752521</v>
      </c>
      <c r="I139" s="43">
        <v>522979</v>
      </c>
      <c r="J139" s="44">
        <v>3275500</v>
      </c>
      <c r="L139" s="63">
        <f t="shared" si="19"/>
        <v>3010000</v>
      </c>
      <c r="M139" s="59">
        <f t="shared" si="20"/>
        <v>3081833.3333333335</v>
      </c>
      <c r="N139" s="59">
        <f t="shared" si="21"/>
        <v>169573.23884780091</v>
      </c>
      <c r="O139" s="64">
        <f t="shared" si="22"/>
        <v>5.502349429921613E-2</v>
      </c>
      <c r="Q139" s="63">
        <f>+V139</f>
        <v>788996</v>
      </c>
      <c r="R139" s="197">
        <f t="shared" si="24"/>
        <v>2.8149749808617535</v>
      </c>
      <c r="S139" s="63">
        <f t="shared" si="25"/>
        <v>829234.79599999997</v>
      </c>
      <c r="U139" t="e">
        <f>+VLOOKUP(A139,'GRUPO 1'!$A$3:$F$440,5,FALSE)</f>
        <v>#N/A</v>
      </c>
      <c r="V139">
        <f>+VLOOKUP(A139,'GRUPO 3'!$B$3:$F$1178,5,FALSE)</f>
        <v>788996</v>
      </c>
      <c r="W139">
        <f t="shared" si="26"/>
        <v>0</v>
      </c>
      <c r="X139" s="199">
        <f t="shared" si="27"/>
        <v>0</v>
      </c>
      <c r="Y139" s="199">
        <f t="shared" si="28"/>
        <v>0</v>
      </c>
    </row>
    <row r="140" spans="1:25" x14ac:dyDescent="0.3">
      <c r="A140" s="33" t="s">
        <v>141</v>
      </c>
      <c r="B140" s="45">
        <v>371008</v>
      </c>
      <c r="C140" s="41">
        <f t="shared" si="23"/>
        <v>70492</v>
      </c>
      <c r="D140" s="42">
        <v>441500</v>
      </c>
      <c r="E140" s="50">
        <v>372269</v>
      </c>
      <c r="F140" s="43">
        <v>70731</v>
      </c>
      <c r="G140" s="44">
        <v>443000</v>
      </c>
      <c r="H140" s="50">
        <v>373109</v>
      </c>
      <c r="I140" s="43">
        <v>70891</v>
      </c>
      <c r="J140" s="44">
        <v>444000</v>
      </c>
      <c r="L140" s="63">
        <f t="shared" si="19"/>
        <v>443000</v>
      </c>
      <c r="M140" s="59">
        <f t="shared" si="20"/>
        <v>442833.33333333331</v>
      </c>
      <c r="N140" s="59">
        <f t="shared" si="21"/>
        <v>1258.3057392117917</v>
      </c>
      <c r="O140" s="64">
        <f t="shared" si="22"/>
        <v>2.8414883083442794E-3</v>
      </c>
      <c r="Q140" s="63">
        <f>+VLOOKUP(A140,'PRECIOS 2025 VS 2026'!$B$7:$G$1477,5,FALSE)</f>
        <v>146267.54999999999</v>
      </c>
      <c r="R140" s="197">
        <f t="shared" si="24"/>
        <v>2.02869638549357</v>
      </c>
      <c r="S140" s="63">
        <f t="shared" si="25"/>
        <v>153727.19504999998</v>
      </c>
      <c r="U140" t="e">
        <f>+VLOOKUP(A140,'GRUPO 1'!$A$3:$F$440,5,FALSE)</f>
        <v>#N/A</v>
      </c>
      <c r="V140" t="e">
        <f>+VLOOKUP(A140,'GRUPO 3'!$B$3:$F$1178,5,FALSE)</f>
        <v>#N/A</v>
      </c>
      <c r="W140">
        <f t="shared" si="26"/>
        <v>0</v>
      </c>
      <c r="X140" s="199">
        <f t="shared" si="27"/>
        <v>0</v>
      </c>
      <c r="Y140" s="199">
        <f t="shared" si="28"/>
        <v>0</v>
      </c>
    </row>
    <row r="141" spans="1:25" x14ac:dyDescent="0.3">
      <c r="A141" s="33" t="s">
        <v>140</v>
      </c>
      <c r="B141" s="45">
        <v>203782</v>
      </c>
      <c r="C141" s="41">
        <f t="shared" si="23"/>
        <v>38718</v>
      </c>
      <c r="D141" s="42">
        <v>242500</v>
      </c>
      <c r="E141" s="50">
        <v>180672</v>
      </c>
      <c r="F141" s="43">
        <v>34328</v>
      </c>
      <c r="G141" s="44">
        <v>215000</v>
      </c>
      <c r="H141" s="50">
        <v>181513</v>
      </c>
      <c r="I141" s="43">
        <v>34487</v>
      </c>
      <c r="J141" s="44">
        <v>216000</v>
      </c>
      <c r="L141" s="63">
        <f t="shared" si="19"/>
        <v>216000</v>
      </c>
      <c r="M141" s="59">
        <f t="shared" si="20"/>
        <v>224500</v>
      </c>
      <c r="N141" s="59">
        <f t="shared" si="21"/>
        <v>15596.473960482223</v>
      </c>
      <c r="O141" s="64">
        <f t="shared" si="22"/>
        <v>6.9472044367404104E-2</v>
      </c>
      <c r="Q141" s="63">
        <f>+VLOOKUP(A141,'PRECIOS 2025 VS 2026'!$B$7:$G$1477,5,FALSE)</f>
        <v>130701.78</v>
      </c>
      <c r="R141" s="197">
        <f t="shared" si="24"/>
        <v>0.65261712579583842</v>
      </c>
      <c r="S141" s="63">
        <f t="shared" si="25"/>
        <v>137367.57077999998</v>
      </c>
      <c r="U141" t="e">
        <f>+VLOOKUP(A141,'GRUPO 1'!$A$3:$F$440,5,FALSE)</f>
        <v>#N/A</v>
      </c>
      <c r="V141" t="e">
        <f>+VLOOKUP(A141,'GRUPO 3'!$B$3:$F$1178,5,FALSE)</f>
        <v>#N/A</v>
      </c>
      <c r="W141">
        <f t="shared" si="26"/>
        <v>1</v>
      </c>
      <c r="X141" s="199">
        <f t="shared" si="27"/>
        <v>0</v>
      </c>
      <c r="Y141" s="199">
        <f t="shared" si="28"/>
        <v>0</v>
      </c>
    </row>
    <row r="142" spans="1:25" x14ac:dyDescent="0.3">
      <c r="A142" s="33" t="s">
        <v>139</v>
      </c>
      <c r="B142" s="45">
        <v>223529</v>
      </c>
      <c r="C142" s="41">
        <f t="shared" si="23"/>
        <v>42471</v>
      </c>
      <c r="D142" s="42">
        <v>266000</v>
      </c>
      <c r="E142" s="50">
        <v>177311</v>
      </c>
      <c r="F142" s="43">
        <v>33689</v>
      </c>
      <c r="G142" s="44">
        <v>211000</v>
      </c>
      <c r="H142" s="50">
        <v>231933</v>
      </c>
      <c r="I142" s="43">
        <v>44067</v>
      </c>
      <c r="J142" s="44">
        <v>276000</v>
      </c>
      <c r="L142" s="63">
        <f t="shared" si="19"/>
        <v>266000</v>
      </c>
      <c r="M142" s="59">
        <f t="shared" si="20"/>
        <v>251000</v>
      </c>
      <c r="N142" s="59">
        <f t="shared" si="21"/>
        <v>35000</v>
      </c>
      <c r="O142" s="64">
        <f t="shared" si="22"/>
        <v>0.1394422310756972</v>
      </c>
      <c r="Q142" s="63">
        <f>+VLOOKUP(A142,'PRECIOS 2025 VS 2026'!$B$7:$G$1477,5,FALSE)</f>
        <v>124587.54</v>
      </c>
      <c r="R142" s="197">
        <f t="shared" si="24"/>
        <v>1.1350449651706747</v>
      </c>
      <c r="S142" s="63">
        <f t="shared" si="25"/>
        <v>130941.50453999998</v>
      </c>
      <c r="U142" t="e">
        <f>+VLOOKUP(A142,'GRUPO 1'!$A$3:$F$440,5,FALSE)</f>
        <v>#N/A</v>
      </c>
      <c r="V142" t="e">
        <f>+VLOOKUP(A142,'GRUPO 3'!$B$3:$F$1178,5,FALSE)</f>
        <v>#N/A</v>
      </c>
      <c r="W142">
        <f t="shared" si="26"/>
        <v>0</v>
      </c>
      <c r="X142" s="199">
        <f t="shared" si="27"/>
        <v>0</v>
      </c>
      <c r="Y142" s="199">
        <f t="shared" si="28"/>
        <v>0</v>
      </c>
    </row>
    <row r="143" spans="1:25" x14ac:dyDescent="0.3">
      <c r="A143" s="33" t="s">
        <v>138</v>
      </c>
      <c r="B143" s="45">
        <v>359664</v>
      </c>
      <c r="C143" s="41">
        <f t="shared" si="23"/>
        <v>68336</v>
      </c>
      <c r="D143" s="42">
        <v>428000</v>
      </c>
      <c r="E143" s="50">
        <v>330252</v>
      </c>
      <c r="F143" s="43">
        <v>62748</v>
      </c>
      <c r="G143" s="44">
        <v>393000</v>
      </c>
      <c r="H143" s="50">
        <v>361765</v>
      </c>
      <c r="I143" s="43">
        <v>68735</v>
      </c>
      <c r="J143" s="44">
        <v>430500</v>
      </c>
      <c r="L143" s="63">
        <f t="shared" ref="L143:L206" si="29">IF(D143="","",MEDIAN(D143,G143,J143))</f>
        <v>428000</v>
      </c>
      <c r="M143" s="59">
        <f t="shared" ref="M143:M206" si="30">IF(D143="","",AVERAGE(D143,G143,J143))</f>
        <v>417166.66666666669</v>
      </c>
      <c r="N143" s="59">
        <f t="shared" ref="N143:N206" si="31">IF(D143="","",_xlfn.STDEV.S(D143,G143,J143))</f>
        <v>20966.242709015209</v>
      </c>
      <c r="O143" s="64">
        <f t="shared" ref="O143:O206" si="32">IF(D143="","",N143/M143)</f>
        <v>5.0258672095122352E-2</v>
      </c>
      <c r="Q143" s="63">
        <f>+VLOOKUP(A143,'PRECIOS 2025 VS 2026'!$B$7:$G$1477,5,FALSE)</f>
        <v>346633.65</v>
      </c>
      <c r="R143" s="197">
        <f t="shared" si="24"/>
        <v>0.23473298105939794</v>
      </c>
      <c r="S143" s="63">
        <f t="shared" si="25"/>
        <v>364311.96614999999</v>
      </c>
      <c r="U143" t="e">
        <f>+VLOOKUP(A143,'GRUPO 1'!$A$3:$F$440,5,FALSE)</f>
        <v>#N/A</v>
      </c>
      <c r="V143" t="e">
        <f>+VLOOKUP(A143,'GRUPO 3'!$B$3:$F$1178,5,FALSE)</f>
        <v>#N/A</v>
      </c>
      <c r="W143">
        <f t="shared" si="26"/>
        <v>0</v>
      </c>
      <c r="X143" s="199">
        <f t="shared" si="27"/>
        <v>0</v>
      </c>
      <c r="Y143" s="199">
        <f t="shared" si="28"/>
        <v>0</v>
      </c>
    </row>
    <row r="144" spans="1:25" x14ac:dyDescent="0.3">
      <c r="A144" s="33" t="s">
        <v>137</v>
      </c>
      <c r="B144" s="45">
        <v>975210</v>
      </c>
      <c r="C144" s="41">
        <f t="shared" si="23"/>
        <v>185290</v>
      </c>
      <c r="D144" s="42">
        <v>1160500</v>
      </c>
      <c r="E144" s="50">
        <v>983193</v>
      </c>
      <c r="F144" s="43">
        <v>186807</v>
      </c>
      <c r="G144" s="44">
        <v>1170000</v>
      </c>
      <c r="H144" s="50">
        <v>1015546</v>
      </c>
      <c r="I144" s="43">
        <v>192954</v>
      </c>
      <c r="J144" s="44">
        <v>1208500</v>
      </c>
      <c r="L144" s="63">
        <f t="shared" si="29"/>
        <v>1170000</v>
      </c>
      <c r="M144" s="59">
        <f t="shared" si="30"/>
        <v>1179666.6666666667</v>
      </c>
      <c r="N144" s="59">
        <f t="shared" si="31"/>
        <v>25418.169354486039</v>
      </c>
      <c r="O144" s="64">
        <f t="shared" si="32"/>
        <v>2.1546908184079717E-2</v>
      </c>
      <c r="Q144" s="63">
        <f>+VLOOKUP(A144,'PRECIOS 2025 VS 2026'!$B$7:$G$1477,5,FALSE)</f>
        <v>654040.53</v>
      </c>
      <c r="R144" s="197">
        <f t="shared" si="24"/>
        <v>0.788879964365511</v>
      </c>
      <c r="S144" s="63">
        <f t="shared" si="25"/>
        <v>687396.59702999995</v>
      </c>
      <c r="U144" t="e">
        <f>+VLOOKUP(A144,'GRUPO 1'!$A$3:$F$440,5,FALSE)</f>
        <v>#N/A</v>
      </c>
      <c r="V144" t="e">
        <f>+VLOOKUP(A144,'GRUPO 3'!$B$3:$F$1178,5,FALSE)</f>
        <v>#N/A</v>
      </c>
      <c r="W144">
        <f t="shared" si="26"/>
        <v>0</v>
      </c>
      <c r="X144" s="199">
        <f t="shared" si="27"/>
        <v>0</v>
      </c>
      <c r="Y144" s="199">
        <f t="shared" si="28"/>
        <v>0</v>
      </c>
    </row>
    <row r="145" spans="1:25" x14ac:dyDescent="0.3">
      <c r="A145" s="34" t="s">
        <v>136</v>
      </c>
      <c r="B145" s="45"/>
      <c r="C145" s="41">
        <f t="shared" si="23"/>
        <v>0</v>
      </c>
      <c r="D145" s="42"/>
      <c r="E145" s="53"/>
      <c r="F145" s="54"/>
      <c r="G145" s="55"/>
      <c r="H145" s="53"/>
      <c r="I145" s="54"/>
      <c r="J145" s="55"/>
      <c r="L145" s="63" t="str">
        <f t="shared" si="29"/>
        <v/>
      </c>
      <c r="M145" s="59" t="str">
        <f t="shared" si="30"/>
        <v/>
      </c>
      <c r="N145" s="59" t="str">
        <f t="shared" si="31"/>
        <v/>
      </c>
      <c r="O145" s="64" t="str">
        <f t="shared" si="32"/>
        <v/>
      </c>
      <c r="Q145" s="63">
        <f>+VLOOKUP(A145,'PRECIOS 2025 VS 2026'!$B$7:$G$1477,5,FALSE)</f>
        <v>0</v>
      </c>
      <c r="R145" s="197" t="e">
        <f t="shared" si="24"/>
        <v>#VALUE!</v>
      </c>
      <c r="S145" s="63"/>
      <c r="U145" t="e">
        <f>+VLOOKUP(A145,'GRUPO 1'!$A$3:$F$440,5,FALSE)</f>
        <v>#N/A</v>
      </c>
      <c r="V145" t="e">
        <f>+VLOOKUP(A145,'GRUPO 3'!$B$3:$F$1178,5,FALSE)</f>
        <v>#N/A</v>
      </c>
      <c r="W145">
        <f t="shared" si="26"/>
        <v>0</v>
      </c>
      <c r="X145" s="199">
        <f t="shared" si="27"/>
        <v>0</v>
      </c>
      <c r="Y145" s="199">
        <f t="shared" si="28"/>
        <v>0</v>
      </c>
    </row>
    <row r="146" spans="1:25" x14ac:dyDescent="0.3">
      <c r="A146" s="33" t="s">
        <v>134</v>
      </c>
      <c r="B146" s="45">
        <v>9664</v>
      </c>
      <c r="C146" s="41">
        <f t="shared" si="23"/>
        <v>1836</v>
      </c>
      <c r="D146" s="42">
        <v>11500</v>
      </c>
      <c r="E146" s="50">
        <v>10924</v>
      </c>
      <c r="F146" s="43">
        <v>2076</v>
      </c>
      <c r="G146" s="44">
        <v>13000</v>
      </c>
      <c r="H146" s="50">
        <v>10084</v>
      </c>
      <c r="I146" s="43">
        <v>1916</v>
      </c>
      <c r="J146" s="44">
        <v>12000</v>
      </c>
      <c r="L146" s="63">
        <f t="shared" si="29"/>
        <v>12000</v>
      </c>
      <c r="M146" s="59">
        <f t="shared" si="30"/>
        <v>12166.666666666666</v>
      </c>
      <c r="N146" s="59">
        <f t="shared" si="31"/>
        <v>763.76261582597328</v>
      </c>
      <c r="O146" s="64">
        <f t="shared" si="32"/>
        <v>6.2775009519943012E-2</v>
      </c>
      <c r="Q146" s="63">
        <f>+VLOOKUP(A146,'PRECIOS 2025 VS 2026'!$B$7:$G$1477,5,FALSE)</f>
        <v>19674.27</v>
      </c>
      <c r="R146" s="197">
        <f t="shared" si="24"/>
        <v>-0.3900663150398973</v>
      </c>
      <c r="S146" s="63">
        <f t="shared" si="25"/>
        <v>12000</v>
      </c>
      <c r="U146" t="e">
        <f>+VLOOKUP(A146,'GRUPO 1'!$A$3:$F$440,5,FALSE)</f>
        <v>#N/A</v>
      </c>
      <c r="V146" t="e">
        <f>+VLOOKUP(A146,'GRUPO 3'!$B$3:$F$1178,5,FALSE)</f>
        <v>#N/A</v>
      </c>
      <c r="W146">
        <f t="shared" si="26"/>
        <v>0</v>
      </c>
      <c r="X146" s="199">
        <f t="shared" si="27"/>
        <v>0</v>
      </c>
      <c r="Y146" s="199">
        <f t="shared" si="28"/>
        <v>0</v>
      </c>
    </row>
    <row r="147" spans="1:25" x14ac:dyDescent="0.3">
      <c r="A147" s="33" t="s">
        <v>294</v>
      </c>
      <c r="B147" s="45">
        <v>9857983</v>
      </c>
      <c r="C147" s="41">
        <f t="shared" si="23"/>
        <v>1873017</v>
      </c>
      <c r="D147" s="42">
        <v>11731000</v>
      </c>
      <c r="E147" s="50">
        <v>11088235</v>
      </c>
      <c r="F147" s="43">
        <v>2106765</v>
      </c>
      <c r="G147" s="44">
        <v>13195000</v>
      </c>
      <c r="H147" s="50">
        <v>10693277</v>
      </c>
      <c r="I147" s="43">
        <v>2031723</v>
      </c>
      <c r="J147" s="44">
        <v>12725000</v>
      </c>
      <c r="L147" s="63">
        <f t="shared" si="29"/>
        <v>12725000</v>
      </c>
      <c r="M147" s="59">
        <f t="shared" si="30"/>
        <v>12550333.333333334</v>
      </c>
      <c r="N147" s="59">
        <f t="shared" si="31"/>
        <v>747465.94125306699</v>
      </c>
      <c r="O147" s="64">
        <f t="shared" si="32"/>
        <v>5.9557457272295583E-2</v>
      </c>
      <c r="Q147" s="63" t="e">
        <f>+VLOOKUP(A147,'PRECIOS 2025 VS 2026'!$B$7:$G$1477,5,FALSE)</f>
        <v>#N/A</v>
      </c>
      <c r="R147" s="197" t="e">
        <f t="shared" si="24"/>
        <v>#N/A</v>
      </c>
      <c r="S147" s="63">
        <f t="shared" si="25"/>
        <v>11731000</v>
      </c>
      <c r="U147" t="e">
        <f>+VLOOKUP(A147,'GRUPO 1'!$A$3:$F$440,5,FALSE)</f>
        <v>#N/A</v>
      </c>
      <c r="V147" t="e">
        <f>+VLOOKUP(A147,'GRUPO 3'!$B$3:$F$1178,5,FALSE)</f>
        <v>#N/A</v>
      </c>
      <c r="W147">
        <f t="shared" si="26"/>
        <v>0</v>
      </c>
      <c r="X147" s="199">
        <f t="shared" si="27"/>
        <v>0</v>
      </c>
      <c r="Y147" s="199">
        <f t="shared" si="28"/>
        <v>0</v>
      </c>
    </row>
    <row r="148" spans="1:25" x14ac:dyDescent="0.3">
      <c r="A148" s="33" t="s">
        <v>293</v>
      </c>
      <c r="B148" s="45">
        <v>8098319</v>
      </c>
      <c r="C148" s="41">
        <f t="shared" si="23"/>
        <v>1538681</v>
      </c>
      <c r="D148" s="42">
        <v>9637000</v>
      </c>
      <c r="E148" s="50">
        <v>7382353</v>
      </c>
      <c r="F148" s="43">
        <v>1402647</v>
      </c>
      <c r="G148" s="44">
        <v>8785000</v>
      </c>
      <c r="H148" s="50">
        <v>8087395</v>
      </c>
      <c r="I148" s="43">
        <v>1536605</v>
      </c>
      <c r="J148" s="44">
        <v>9624000</v>
      </c>
      <c r="L148" s="63">
        <f t="shared" si="29"/>
        <v>9624000</v>
      </c>
      <c r="M148" s="59">
        <f t="shared" si="30"/>
        <v>9348666.666666666</v>
      </c>
      <c r="N148" s="59">
        <f t="shared" si="31"/>
        <v>488192.92634503968</v>
      </c>
      <c r="O148" s="64">
        <f t="shared" si="32"/>
        <v>5.2220593989699748E-2</v>
      </c>
      <c r="Q148" s="63" t="e">
        <f>+VLOOKUP(A148,'PRECIOS 2025 VS 2026'!$B$7:$G$1477,5,FALSE)</f>
        <v>#N/A</v>
      </c>
      <c r="R148" s="197" t="e">
        <f t="shared" si="24"/>
        <v>#N/A</v>
      </c>
      <c r="S148" s="63">
        <f t="shared" si="25"/>
        <v>8785000</v>
      </c>
      <c r="U148" t="e">
        <f>+VLOOKUP(A148,'GRUPO 1'!$A$3:$F$440,5,FALSE)</f>
        <v>#N/A</v>
      </c>
      <c r="V148" t="e">
        <f>+VLOOKUP(A148,'GRUPO 3'!$B$3:$F$1178,5,FALSE)</f>
        <v>#N/A</v>
      </c>
      <c r="W148">
        <f t="shared" si="26"/>
        <v>0</v>
      </c>
      <c r="X148" s="199">
        <f t="shared" si="27"/>
        <v>0</v>
      </c>
      <c r="Y148" s="199">
        <f t="shared" si="28"/>
        <v>0</v>
      </c>
    </row>
    <row r="149" spans="1:25" x14ac:dyDescent="0.3">
      <c r="A149" s="33" t="s">
        <v>132</v>
      </c>
      <c r="B149" s="45">
        <v>140756</v>
      </c>
      <c r="C149" s="41">
        <f t="shared" si="23"/>
        <v>26744</v>
      </c>
      <c r="D149" s="42">
        <v>167500</v>
      </c>
      <c r="E149" s="50">
        <v>134454</v>
      </c>
      <c r="F149" s="43">
        <v>25546</v>
      </c>
      <c r="G149" s="44">
        <v>160000</v>
      </c>
      <c r="H149" s="50">
        <v>151681</v>
      </c>
      <c r="I149" s="43">
        <v>28819</v>
      </c>
      <c r="J149" s="44">
        <v>180500</v>
      </c>
      <c r="L149" s="63">
        <f t="shared" si="29"/>
        <v>167500</v>
      </c>
      <c r="M149" s="59">
        <f t="shared" si="30"/>
        <v>169333.33333333334</v>
      </c>
      <c r="N149" s="59">
        <f t="shared" si="31"/>
        <v>10372.238588334407</v>
      </c>
      <c r="O149" s="64">
        <f t="shared" si="32"/>
        <v>6.1253377490163817E-2</v>
      </c>
      <c r="Q149" s="63">
        <f>+VLOOKUP(A149,'PRECIOS 2025 VS 2026'!$B$7:$G$1477,5,FALSE)</f>
        <v>96075.54</v>
      </c>
      <c r="R149" s="197">
        <f t="shared" si="24"/>
        <v>0.74341981320115413</v>
      </c>
      <c r="S149" s="63">
        <f t="shared" si="25"/>
        <v>100975.39253999999</v>
      </c>
      <c r="U149" t="e">
        <f>+VLOOKUP(A149,'GRUPO 1'!$A$3:$F$440,5,FALSE)</f>
        <v>#N/A</v>
      </c>
      <c r="V149" t="e">
        <f>+VLOOKUP(A149,'GRUPO 3'!$B$3:$F$1178,5,FALSE)</f>
        <v>#N/A</v>
      </c>
      <c r="W149">
        <f t="shared" si="26"/>
        <v>0</v>
      </c>
      <c r="X149" s="199">
        <f t="shared" si="27"/>
        <v>0</v>
      </c>
      <c r="Y149" s="199">
        <f t="shared" si="28"/>
        <v>0</v>
      </c>
    </row>
    <row r="150" spans="1:25" x14ac:dyDescent="0.3">
      <c r="A150" s="33" t="s">
        <v>258</v>
      </c>
      <c r="B150" s="45">
        <v>7888235</v>
      </c>
      <c r="C150" s="41">
        <f t="shared" si="23"/>
        <v>1498765</v>
      </c>
      <c r="D150" s="42">
        <v>9387000</v>
      </c>
      <c r="E150" s="50">
        <v>6445378</v>
      </c>
      <c r="F150" s="43">
        <v>1224622</v>
      </c>
      <c r="G150" s="44">
        <v>7670000</v>
      </c>
      <c r="H150" s="50">
        <v>8270168</v>
      </c>
      <c r="I150" s="43">
        <v>1571332</v>
      </c>
      <c r="J150" s="44">
        <v>9841500</v>
      </c>
      <c r="L150" s="63">
        <f t="shared" si="29"/>
        <v>9387000</v>
      </c>
      <c r="M150" s="59">
        <f t="shared" si="30"/>
        <v>8966166.666666666</v>
      </c>
      <c r="N150" s="59">
        <f t="shared" si="31"/>
        <v>1145285.3720070506</v>
      </c>
      <c r="O150" s="64">
        <f t="shared" si="32"/>
        <v>0.12773411588085401</v>
      </c>
      <c r="Q150" s="63" t="e">
        <f>+VLOOKUP(A150,'PRECIOS 2025 VS 2026'!$B$7:$G$1477,5,FALSE)</f>
        <v>#N/A</v>
      </c>
      <c r="R150" s="197" t="e">
        <f t="shared" si="24"/>
        <v>#N/A</v>
      </c>
      <c r="S150" s="63">
        <f t="shared" si="25"/>
        <v>7670000</v>
      </c>
      <c r="U150" t="e">
        <f>+VLOOKUP(A150,'GRUPO 1'!$A$3:$F$440,5,FALSE)</f>
        <v>#N/A</v>
      </c>
      <c r="V150" t="e">
        <f>+VLOOKUP(A150,'GRUPO 3'!$B$3:$F$1178,5,FALSE)</f>
        <v>#N/A</v>
      </c>
      <c r="W150">
        <f t="shared" si="26"/>
        <v>0</v>
      </c>
      <c r="X150" s="199">
        <f t="shared" si="27"/>
        <v>0</v>
      </c>
      <c r="Y150" s="199">
        <f t="shared" si="28"/>
        <v>0</v>
      </c>
    </row>
    <row r="151" spans="1:25" x14ac:dyDescent="0.3">
      <c r="A151" s="33" t="s">
        <v>131</v>
      </c>
      <c r="B151" s="45">
        <v>110084</v>
      </c>
      <c r="C151" s="41">
        <f t="shared" si="23"/>
        <v>20916</v>
      </c>
      <c r="D151" s="42">
        <v>131000</v>
      </c>
      <c r="E151" s="50">
        <v>109244</v>
      </c>
      <c r="F151" s="43">
        <v>20756</v>
      </c>
      <c r="G151" s="44">
        <v>130000</v>
      </c>
      <c r="H151" s="50">
        <v>117227</v>
      </c>
      <c r="I151" s="43">
        <v>22273</v>
      </c>
      <c r="J151" s="44">
        <v>139500</v>
      </c>
      <c r="L151" s="63">
        <f t="shared" si="29"/>
        <v>131000</v>
      </c>
      <c r="M151" s="59">
        <f t="shared" si="30"/>
        <v>133500</v>
      </c>
      <c r="N151" s="59">
        <f t="shared" si="31"/>
        <v>5220.1532544552747</v>
      </c>
      <c r="O151" s="64">
        <f t="shared" si="32"/>
        <v>3.9102271568953371E-2</v>
      </c>
      <c r="Q151" s="63">
        <f>+VLOOKUP(A151,'PRECIOS 2025 VS 2026'!$B$7:$G$1477,5,FALSE)</f>
        <v>63295.65</v>
      </c>
      <c r="R151" s="197">
        <f t="shared" si="24"/>
        <v>1.0696524958666196</v>
      </c>
      <c r="S151" s="63">
        <f t="shared" si="25"/>
        <v>66523.728149999995</v>
      </c>
      <c r="U151" t="e">
        <f>+VLOOKUP(A151,'GRUPO 1'!$A$3:$F$440,5,FALSE)</f>
        <v>#N/A</v>
      </c>
      <c r="V151" t="e">
        <f>+VLOOKUP(A151,'GRUPO 3'!$B$3:$F$1178,5,FALSE)</f>
        <v>#N/A</v>
      </c>
      <c r="W151">
        <f t="shared" si="26"/>
        <v>0</v>
      </c>
      <c r="X151" s="199">
        <f t="shared" si="27"/>
        <v>0</v>
      </c>
      <c r="Y151" s="199">
        <f t="shared" si="28"/>
        <v>0</v>
      </c>
    </row>
    <row r="152" spans="1:25" x14ac:dyDescent="0.3">
      <c r="A152" s="33" t="s">
        <v>130</v>
      </c>
      <c r="B152" s="45">
        <v>13445</v>
      </c>
      <c r="C152" s="41">
        <f t="shared" si="23"/>
        <v>2555</v>
      </c>
      <c r="D152" s="42">
        <v>16000</v>
      </c>
      <c r="E152" s="50">
        <v>12605</v>
      </c>
      <c r="F152" s="43">
        <v>2395</v>
      </c>
      <c r="G152" s="44">
        <v>15000</v>
      </c>
      <c r="H152" s="50">
        <v>14286</v>
      </c>
      <c r="I152" s="43">
        <v>2714</v>
      </c>
      <c r="J152" s="44">
        <v>17000</v>
      </c>
      <c r="L152" s="63">
        <f t="shared" si="29"/>
        <v>16000</v>
      </c>
      <c r="M152" s="59">
        <f t="shared" si="30"/>
        <v>16000</v>
      </c>
      <c r="N152" s="59">
        <f t="shared" si="31"/>
        <v>1000</v>
      </c>
      <c r="O152" s="64">
        <f t="shared" si="32"/>
        <v>6.25E-2</v>
      </c>
      <c r="Q152" s="63">
        <f>+VLOOKUP(A152,'PRECIOS 2025 VS 2026'!$B$7:$G$1477,5,FALSE)</f>
        <v>12054.24</v>
      </c>
      <c r="R152" s="197">
        <f t="shared" si="24"/>
        <v>0.32733378462682011</v>
      </c>
      <c r="S152" s="63">
        <f t="shared" si="25"/>
        <v>12669.006239999999</v>
      </c>
      <c r="U152" t="e">
        <f>+VLOOKUP(A152,'GRUPO 1'!$A$3:$F$440,5,FALSE)</f>
        <v>#N/A</v>
      </c>
      <c r="V152">
        <f>+VLOOKUP(A152,'GRUPO 3'!$B$3:$F$1178,5,FALSE)</f>
        <v>78916.5</v>
      </c>
      <c r="W152">
        <f t="shared" si="26"/>
        <v>0</v>
      </c>
      <c r="X152" s="199">
        <f t="shared" si="27"/>
        <v>0</v>
      </c>
      <c r="Y152" s="199">
        <f t="shared" si="28"/>
        <v>0</v>
      </c>
    </row>
    <row r="153" spans="1:25" x14ac:dyDescent="0.3">
      <c r="A153" s="33" t="s">
        <v>129</v>
      </c>
      <c r="B153" s="45">
        <v>9244</v>
      </c>
      <c r="C153" s="41">
        <f t="shared" si="23"/>
        <v>1756</v>
      </c>
      <c r="D153" s="42">
        <v>11000</v>
      </c>
      <c r="E153" s="50">
        <v>8403</v>
      </c>
      <c r="F153" s="43">
        <v>1597</v>
      </c>
      <c r="G153" s="44">
        <v>10000</v>
      </c>
      <c r="H153" s="50">
        <v>9244</v>
      </c>
      <c r="I153" s="43">
        <v>1756</v>
      </c>
      <c r="J153" s="44">
        <v>11000</v>
      </c>
      <c r="L153" s="63">
        <f t="shared" si="29"/>
        <v>11000</v>
      </c>
      <c r="M153" s="59">
        <f t="shared" si="30"/>
        <v>10666.666666666666</v>
      </c>
      <c r="N153" s="59">
        <f t="shared" si="31"/>
        <v>577.35026918962569</v>
      </c>
      <c r="O153" s="64">
        <f t="shared" si="32"/>
        <v>5.4126587736527412E-2</v>
      </c>
      <c r="Q153" s="63">
        <f>+VLOOKUP(A153,'PRECIOS 2025 VS 2026'!$B$7:$G$1477,5,FALSE)</f>
        <v>4726.26</v>
      </c>
      <c r="R153" s="197">
        <f t="shared" si="24"/>
        <v>1.3274216822603919</v>
      </c>
      <c r="S153" s="63">
        <f t="shared" si="25"/>
        <v>4967.2992599999998</v>
      </c>
      <c r="U153" t="e">
        <f>+VLOOKUP(A153,'GRUPO 1'!$A$3:$F$440,5,FALSE)</f>
        <v>#N/A</v>
      </c>
      <c r="V153" t="e">
        <f>+VLOOKUP(A153,'GRUPO 3'!$B$3:$F$1178,5,FALSE)</f>
        <v>#N/A</v>
      </c>
      <c r="W153">
        <f t="shared" si="26"/>
        <v>0</v>
      </c>
      <c r="X153" s="199">
        <f t="shared" si="27"/>
        <v>0</v>
      </c>
      <c r="Y153" s="199">
        <f t="shared" si="28"/>
        <v>0</v>
      </c>
    </row>
    <row r="154" spans="1:25" x14ac:dyDescent="0.3">
      <c r="A154" s="33" t="s">
        <v>128</v>
      </c>
      <c r="B154" s="45">
        <v>184874</v>
      </c>
      <c r="C154" s="41">
        <f t="shared" si="23"/>
        <v>35126</v>
      </c>
      <c r="D154" s="42">
        <v>220000</v>
      </c>
      <c r="E154" s="50">
        <v>166387</v>
      </c>
      <c r="F154" s="43">
        <v>31613</v>
      </c>
      <c r="G154" s="44">
        <v>198000</v>
      </c>
      <c r="H154" s="50">
        <v>189916</v>
      </c>
      <c r="I154" s="43">
        <v>36084</v>
      </c>
      <c r="J154" s="44">
        <v>226000</v>
      </c>
      <c r="L154" s="63">
        <f t="shared" si="29"/>
        <v>220000</v>
      </c>
      <c r="M154" s="59">
        <f t="shared" si="30"/>
        <v>214666.66666666666</v>
      </c>
      <c r="N154" s="59">
        <f t="shared" si="31"/>
        <v>14742.229591663987</v>
      </c>
      <c r="O154" s="64">
        <f t="shared" si="32"/>
        <v>6.8674982569863291E-2</v>
      </c>
      <c r="Q154" s="63">
        <f>+VLOOKUP(A154,'PRECIOS 2025 VS 2026'!$B$7:$G$1477,5,FALSE)</f>
        <v>183681.63</v>
      </c>
      <c r="R154" s="197">
        <f t="shared" si="24"/>
        <v>0.19772456287544918</v>
      </c>
      <c r="S154" s="63">
        <f t="shared" si="25"/>
        <v>193049.39312999998</v>
      </c>
      <c r="U154" t="e">
        <f>+VLOOKUP(A154,'GRUPO 1'!$A$3:$F$440,5,FALSE)</f>
        <v>#N/A</v>
      </c>
      <c r="V154" t="e">
        <f>+VLOOKUP(A154,'GRUPO 3'!$B$3:$F$1178,5,FALSE)</f>
        <v>#N/A</v>
      </c>
      <c r="W154">
        <f t="shared" si="26"/>
        <v>0</v>
      </c>
      <c r="X154" s="199">
        <f t="shared" si="27"/>
        <v>1</v>
      </c>
      <c r="Y154" s="199">
        <f t="shared" si="28"/>
        <v>0</v>
      </c>
    </row>
    <row r="155" spans="1:25" x14ac:dyDescent="0.3">
      <c r="A155" s="33" t="s">
        <v>127</v>
      </c>
      <c r="B155" s="45">
        <v>77311</v>
      </c>
      <c r="C155" s="41">
        <f t="shared" si="23"/>
        <v>14689</v>
      </c>
      <c r="D155" s="42">
        <v>92000</v>
      </c>
      <c r="E155" s="50">
        <v>78571</v>
      </c>
      <c r="F155" s="43">
        <v>14929</v>
      </c>
      <c r="G155" s="44">
        <v>93500</v>
      </c>
      <c r="H155" s="50">
        <v>78992</v>
      </c>
      <c r="I155" s="43">
        <v>15008</v>
      </c>
      <c r="J155" s="44">
        <v>94000</v>
      </c>
      <c r="L155" s="63">
        <f t="shared" si="29"/>
        <v>93500</v>
      </c>
      <c r="M155" s="59">
        <f t="shared" si="30"/>
        <v>93166.666666666672</v>
      </c>
      <c r="N155" s="59">
        <f t="shared" si="31"/>
        <v>1040.8329997330663</v>
      </c>
      <c r="O155" s="64">
        <f t="shared" si="32"/>
        <v>1.1171731660820031E-2</v>
      </c>
      <c r="Q155" s="63">
        <f>+VLOOKUP(A155,'PRECIOS 2025 VS 2026'!$B$7:$G$1477,5,FALSE)</f>
        <v>4910.3999999999996</v>
      </c>
      <c r="R155" s="197">
        <f t="shared" si="24"/>
        <v>18.041218637992834</v>
      </c>
      <c r="S155" s="63">
        <f t="shared" si="25"/>
        <v>5160.8303999999989</v>
      </c>
      <c r="U155" t="e">
        <f>+VLOOKUP(A155,'GRUPO 1'!$A$3:$F$440,5,FALSE)</f>
        <v>#N/A</v>
      </c>
      <c r="V155" t="e">
        <f>+VLOOKUP(A155,'GRUPO 3'!$B$3:$F$1178,5,FALSE)</f>
        <v>#N/A</v>
      </c>
      <c r="W155">
        <f t="shared" si="26"/>
        <v>0</v>
      </c>
      <c r="X155" s="199">
        <f t="shared" si="27"/>
        <v>-1</v>
      </c>
      <c r="Y155" s="199">
        <f t="shared" si="28"/>
        <v>0</v>
      </c>
    </row>
    <row r="156" spans="1:25" x14ac:dyDescent="0.3">
      <c r="A156" s="33" t="s">
        <v>126</v>
      </c>
      <c r="B156" s="45">
        <v>86134</v>
      </c>
      <c r="C156" s="41">
        <f t="shared" si="23"/>
        <v>16366</v>
      </c>
      <c r="D156" s="42">
        <v>102500</v>
      </c>
      <c r="E156" s="50">
        <v>81933</v>
      </c>
      <c r="F156" s="43">
        <v>15567</v>
      </c>
      <c r="G156" s="44">
        <v>97500</v>
      </c>
      <c r="H156" s="50">
        <v>87395</v>
      </c>
      <c r="I156" s="43">
        <v>16605</v>
      </c>
      <c r="J156" s="44">
        <v>104000</v>
      </c>
      <c r="L156" s="63">
        <f t="shared" si="29"/>
        <v>102500</v>
      </c>
      <c r="M156" s="59">
        <f t="shared" si="30"/>
        <v>101333.33333333333</v>
      </c>
      <c r="N156" s="59">
        <f t="shared" si="31"/>
        <v>3403.4296427770228</v>
      </c>
      <c r="O156" s="64">
        <f t="shared" si="32"/>
        <v>3.3586476737931151E-2</v>
      </c>
      <c r="Q156" s="63">
        <f>+VLOOKUP(A156,'PRECIOS 2025 VS 2026'!$B$7:$G$1477,5,FALSE)</f>
        <v>6778.53</v>
      </c>
      <c r="R156" s="197">
        <f t="shared" si="24"/>
        <v>14.121272606302547</v>
      </c>
      <c r="S156" s="63">
        <f t="shared" si="25"/>
        <v>7124.2350299999989</v>
      </c>
      <c r="U156" t="e">
        <f>+VLOOKUP(A156,'GRUPO 1'!$A$3:$F$440,5,FALSE)</f>
        <v>#N/A</v>
      </c>
      <c r="V156" t="e">
        <f>+VLOOKUP(A156,'GRUPO 3'!$B$3:$F$1178,5,FALSE)</f>
        <v>#N/A</v>
      </c>
      <c r="W156">
        <f t="shared" si="26"/>
        <v>-1</v>
      </c>
      <c r="X156" s="199">
        <f t="shared" si="27"/>
        <v>0</v>
      </c>
      <c r="Y156" s="199">
        <f t="shared" si="28"/>
        <v>0</v>
      </c>
    </row>
    <row r="157" spans="1:25" x14ac:dyDescent="0.3">
      <c r="A157" s="33" t="s">
        <v>257</v>
      </c>
      <c r="B157" s="45">
        <v>109664</v>
      </c>
      <c r="C157" s="41">
        <f t="shared" ref="C157:C220" si="33">+D157-B157</f>
        <v>20836</v>
      </c>
      <c r="D157" s="42">
        <v>130500</v>
      </c>
      <c r="E157" s="50">
        <v>105882</v>
      </c>
      <c r="F157" s="43">
        <v>20118</v>
      </c>
      <c r="G157" s="44">
        <v>126000</v>
      </c>
      <c r="H157" s="50">
        <v>102941</v>
      </c>
      <c r="I157" s="43">
        <v>19559</v>
      </c>
      <c r="J157" s="44">
        <v>122500</v>
      </c>
      <c r="L157" s="63">
        <f t="shared" si="29"/>
        <v>126000</v>
      </c>
      <c r="M157" s="59">
        <f t="shared" si="30"/>
        <v>126333.33333333333</v>
      </c>
      <c r="N157" s="59">
        <f t="shared" si="31"/>
        <v>4010.4031385053217</v>
      </c>
      <c r="O157" s="64">
        <f t="shared" si="32"/>
        <v>3.1744615872073785E-2</v>
      </c>
      <c r="Q157" s="63">
        <f>+VLOOKUP(A157,'PRECIOS 2025 VS 2026'!$B$7:$G$1477,5,FALSE)</f>
        <v>78290.19</v>
      </c>
      <c r="R157" s="197">
        <f t="shared" si="24"/>
        <v>0.6093970393991891</v>
      </c>
      <c r="S157" s="63">
        <f t="shared" si="25"/>
        <v>82282.989690000002</v>
      </c>
      <c r="U157" t="e">
        <f>+VLOOKUP(A157,'GRUPO 1'!$A$3:$F$440,5,FALSE)</f>
        <v>#N/A</v>
      </c>
      <c r="V157" t="e">
        <f>+VLOOKUP(A157,'GRUPO 3'!$B$3:$F$1178,5,FALSE)</f>
        <v>#N/A</v>
      </c>
      <c r="W157">
        <f t="shared" si="26"/>
        <v>0</v>
      </c>
      <c r="X157" s="199">
        <f t="shared" si="27"/>
        <v>0</v>
      </c>
      <c r="Y157" s="199">
        <f t="shared" si="28"/>
        <v>0</v>
      </c>
    </row>
    <row r="158" spans="1:25" x14ac:dyDescent="0.3">
      <c r="A158" s="33" t="s">
        <v>124</v>
      </c>
      <c r="B158" s="45">
        <v>99580</v>
      </c>
      <c r="C158" s="41">
        <f t="shared" si="33"/>
        <v>18920</v>
      </c>
      <c r="D158" s="42">
        <v>118500</v>
      </c>
      <c r="E158" s="50">
        <v>105882</v>
      </c>
      <c r="F158" s="43">
        <v>20118</v>
      </c>
      <c r="G158" s="44">
        <v>126000</v>
      </c>
      <c r="H158" s="50">
        <v>101261</v>
      </c>
      <c r="I158" s="43">
        <v>19239</v>
      </c>
      <c r="J158" s="44">
        <v>120500</v>
      </c>
      <c r="L158" s="63">
        <f t="shared" si="29"/>
        <v>120500</v>
      </c>
      <c r="M158" s="59">
        <f t="shared" si="30"/>
        <v>121666.66666666667</v>
      </c>
      <c r="N158" s="59">
        <f t="shared" si="31"/>
        <v>3883.7267325770144</v>
      </c>
      <c r="O158" s="64">
        <f t="shared" si="32"/>
        <v>3.1921041637619295E-2</v>
      </c>
      <c r="Q158" s="63">
        <f>+VLOOKUP(A158,'PRECIOS 2025 VS 2026'!$B$7:$G$1477,5,FALSE)</f>
        <v>98568.36</v>
      </c>
      <c r="R158" s="197">
        <f t="shared" si="24"/>
        <v>0.22250182512928082</v>
      </c>
      <c r="S158" s="63">
        <f t="shared" si="25"/>
        <v>103595.34636</v>
      </c>
      <c r="U158" t="e">
        <f>+VLOOKUP(A158,'GRUPO 1'!$A$3:$F$440,5,FALSE)</f>
        <v>#N/A</v>
      </c>
      <c r="V158" t="e">
        <f>+VLOOKUP(A158,'GRUPO 3'!$B$3:$F$1178,5,FALSE)</f>
        <v>#N/A</v>
      </c>
      <c r="W158">
        <f t="shared" si="26"/>
        <v>0</v>
      </c>
      <c r="X158" s="199">
        <f t="shared" si="27"/>
        <v>0</v>
      </c>
      <c r="Y158" s="199">
        <f t="shared" si="28"/>
        <v>1</v>
      </c>
    </row>
    <row r="159" spans="1:25" x14ac:dyDescent="0.3">
      <c r="A159" s="33" t="s">
        <v>123</v>
      </c>
      <c r="B159" s="45">
        <v>536975</v>
      </c>
      <c r="C159" s="41">
        <f t="shared" si="33"/>
        <v>102025</v>
      </c>
      <c r="D159" s="42">
        <v>639000</v>
      </c>
      <c r="E159" s="50">
        <v>463866</v>
      </c>
      <c r="F159" s="43">
        <v>88134</v>
      </c>
      <c r="G159" s="44">
        <v>552000</v>
      </c>
      <c r="H159" s="50">
        <v>487395</v>
      </c>
      <c r="I159" s="43">
        <v>92605</v>
      </c>
      <c r="J159" s="44">
        <v>580000</v>
      </c>
      <c r="L159" s="63">
        <f t="shared" si="29"/>
        <v>580000</v>
      </c>
      <c r="M159" s="59">
        <f t="shared" si="30"/>
        <v>590333.33333333337</v>
      </c>
      <c r="N159" s="59">
        <f t="shared" si="31"/>
        <v>44410.959608336918</v>
      </c>
      <c r="O159" s="64">
        <f t="shared" si="32"/>
        <v>7.5230309895545314E-2</v>
      </c>
      <c r="Q159" s="63">
        <f>+VLOOKUP(A159,'PRECIOS 2025 VS 2026'!$B$7:$G$1477,5,FALSE)</f>
        <v>1679780.52</v>
      </c>
      <c r="R159" s="197">
        <f t="shared" si="24"/>
        <v>-0.65471679597760779</v>
      </c>
      <c r="S159" s="63">
        <f t="shared" si="25"/>
        <v>580000</v>
      </c>
      <c r="U159" t="e">
        <f>+VLOOKUP(A159,'GRUPO 1'!$A$3:$F$440,5,FALSE)</f>
        <v>#N/A</v>
      </c>
      <c r="V159" t="e">
        <f>+VLOOKUP(A159,'GRUPO 3'!$B$3:$F$1178,5,FALSE)</f>
        <v>#N/A</v>
      </c>
      <c r="W159">
        <f t="shared" si="26"/>
        <v>0</v>
      </c>
      <c r="X159" s="199">
        <f t="shared" si="27"/>
        <v>1</v>
      </c>
      <c r="Y159" s="199">
        <f t="shared" si="28"/>
        <v>0</v>
      </c>
    </row>
    <row r="160" spans="1:25" x14ac:dyDescent="0.3">
      <c r="A160" s="33" t="s">
        <v>122</v>
      </c>
      <c r="B160" s="45">
        <v>167647</v>
      </c>
      <c r="C160" s="41">
        <f t="shared" si="33"/>
        <v>31853</v>
      </c>
      <c r="D160" s="42">
        <v>199500</v>
      </c>
      <c r="E160" s="50">
        <v>164706</v>
      </c>
      <c r="F160" s="43">
        <v>31294</v>
      </c>
      <c r="G160" s="44">
        <v>196000</v>
      </c>
      <c r="H160" s="50">
        <v>178571</v>
      </c>
      <c r="I160" s="43">
        <v>33929</v>
      </c>
      <c r="J160" s="44">
        <v>212500</v>
      </c>
      <c r="L160" s="63">
        <f t="shared" si="29"/>
        <v>199500</v>
      </c>
      <c r="M160" s="59">
        <f t="shared" si="30"/>
        <v>202666.66666666666</v>
      </c>
      <c r="N160" s="59">
        <f t="shared" si="31"/>
        <v>8693.8675704966518</v>
      </c>
      <c r="O160" s="64">
        <f t="shared" si="32"/>
        <v>4.289737288074006E-2</v>
      </c>
      <c r="Q160" s="63">
        <f>+VLOOKUP(A160,'PRECIOS 2025 VS 2026'!$B$7:$G$1477,5,FALSE)</f>
        <v>911610.81</v>
      </c>
      <c r="R160" s="197">
        <f t="shared" si="24"/>
        <v>-0.78115661002308656</v>
      </c>
      <c r="S160" s="63">
        <f t="shared" si="25"/>
        <v>199500</v>
      </c>
      <c r="U160" t="e">
        <f>+VLOOKUP(A160,'GRUPO 1'!$A$3:$F$440,5,FALSE)</f>
        <v>#N/A</v>
      </c>
      <c r="V160" t="e">
        <f>+VLOOKUP(A160,'GRUPO 3'!$B$3:$F$1178,5,FALSE)</f>
        <v>#N/A</v>
      </c>
      <c r="W160">
        <f t="shared" si="26"/>
        <v>0</v>
      </c>
      <c r="X160" s="199">
        <f t="shared" si="27"/>
        <v>0</v>
      </c>
      <c r="Y160" s="199">
        <f t="shared" si="28"/>
        <v>-1</v>
      </c>
    </row>
    <row r="161" spans="1:25" x14ac:dyDescent="0.3">
      <c r="A161" s="33" t="s">
        <v>256</v>
      </c>
      <c r="B161" s="45">
        <v>205462</v>
      </c>
      <c r="C161" s="41">
        <f t="shared" si="33"/>
        <v>39038</v>
      </c>
      <c r="D161" s="42">
        <v>244500</v>
      </c>
      <c r="E161" s="50">
        <v>174790</v>
      </c>
      <c r="F161" s="43">
        <v>33210</v>
      </c>
      <c r="G161" s="44">
        <v>208000</v>
      </c>
      <c r="H161" s="50">
        <v>195378</v>
      </c>
      <c r="I161" s="43">
        <v>37122</v>
      </c>
      <c r="J161" s="44">
        <v>232500</v>
      </c>
      <c r="L161" s="63">
        <f t="shared" si="29"/>
        <v>232500</v>
      </c>
      <c r="M161" s="59">
        <f t="shared" si="30"/>
        <v>228333.33333333334</v>
      </c>
      <c r="N161" s="59">
        <f t="shared" si="31"/>
        <v>18603.315116756297</v>
      </c>
      <c r="O161" s="64">
        <f t="shared" si="32"/>
        <v>8.1474372774115164E-2</v>
      </c>
      <c r="Q161" s="63" t="e">
        <f>+VLOOKUP(A161,'PRECIOS 2025 VS 2026'!$B$7:$G$1477,5,FALSE)</f>
        <v>#N/A</v>
      </c>
      <c r="R161" s="197" t="e">
        <f t="shared" si="24"/>
        <v>#N/A</v>
      </c>
      <c r="S161" s="63">
        <f t="shared" si="25"/>
        <v>208000</v>
      </c>
      <c r="U161" t="e">
        <f>+VLOOKUP(A161,'GRUPO 1'!$A$3:$F$440,5,FALSE)</f>
        <v>#N/A</v>
      </c>
      <c r="V161" t="e">
        <f>+VLOOKUP(A161,'GRUPO 3'!$B$3:$F$1178,5,FALSE)</f>
        <v>#N/A</v>
      </c>
      <c r="W161">
        <f t="shared" si="26"/>
        <v>0</v>
      </c>
      <c r="X161" s="199">
        <f t="shared" si="27"/>
        <v>0</v>
      </c>
      <c r="Y161" s="199">
        <f t="shared" si="28"/>
        <v>0</v>
      </c>
    </row>
    <row r="162" spans="1:25" x14ac:dyDescent="0.3">
      <c r="A162" s="33" t="s">
        <v>118</v>
      </c>
      <c r="B162" s="45">
        <v>1689076</v>
      </c>
      <c r="C162" s="41">
        <f t="shared" si="33"/>
        <v>320924</v>
      </c>
      <c r="D162" s="42">
        <v>2010000</v>
      </c>
      <c r="E162" s="50">
        <v>1512605</v>
      </c>
      <c r="F162" s="43">
        <v>287395</v>
      </c>
      <c r="G162" s="44">
        <v>1800000</v>
      </c>
      <c r="H162" s="50">
        <v>1752101</v>
      </c>
      <c r="I162" s="43">
        <v>332899</v>
      </c>
      <c r="J162" s="44">
        <v>2085000</v>
      </c>
      <c r="L162" s="63">
        <f t="shared" si="29"/>
        <v>2010000</v>
      </c>
      <c r="M162" s="59">
        <f t="shared" si="30"/>
        <v>1965000</v>
      </c>
      <c r="N162" s="59">
        <f t="shared" si="31"/>
        <v>147732.86702694156</v>
      </c>
      <c r="O162" s="64">
        <f t="shared" si="32"/>
        <v>7.5182120624397747E-2</v>
      </c>
      <c r="Q162" s="63" t="e">
        <f>+VLOOKUP(A162,'PRECIOS 2025 VS 2026'!$B$7:$G$1477,5,FALSE)</f>
        <v>#N/A</v>
      </c>
      <c r="R162" s="197" t="e">
        <f t="shared" si="24"/>
        <v>#N/A</v>
      </c>
      <c r="S162" s="63">
        <f t="shared" si="25"/>
        <v>1800000</v>
      </c>
      <c r="U162" t="e">
        <f>+VLOOKUP(A162,'GRUPO 1'!$A$3:$F$440,5,FALSE)</f>
        <v>#N/A</v>
      </c>
      <c r="V162" t="e">
        <f>+VLOOKUP(A162,'GRUPO 3'!$B$3:$F$1178,5,FALSE)</f>
        <v>#N/A</v>
      </c>
      <c r="W162">
        <f t="shared" si="26"/>
        <v>0</v>
      </c>
      <c r="X162" s="199">
        <f t="shared" si="27"/>
        <v>0</v>
      </c>
      <c r="Y162" s="199">
        <f t="shared" si="28"/>
        <v>0</v>
      </c>
    </row>
    <row r="163" spans="1:25" x14ac:dyDescent="0.3">
      <c r="A163" s="33" t="s">
        <v>255</v>
      </c>
      <c r="B163" s="45">
        <v>1748739</v>
      </c>
      <c r="C163" s="41">
        <f t="shared" si="33"/>
        <v>332261</v>
      </c>
      <c r="D163" s="42">
        <v>2081000</v>
      </c>
      <c r="E163" s="50">
        <v>1512605</v>
      </c>
      <c r="F163" s="43">
        <v>287395</v>
      </c>
      <c r="G163" s="44">
        <v>1800000</v>
      </c>
      <c r="H163" s="50">
        <v>1650840</v>
      </c>
      <c r="I163" s="43">
        <v>313660</v>
      </c>
      <c r="J163" s="44">
        <v>1964500</v>
      </c>
      <c r="L163" s="63">
        <f t="shared" si="29"/>
        <v>1964500</v>
      </c>
      <c r="M163" s="59">
        <f t="shared" si="30"/>
        <v>1948500</v>
      </c>
      <c r="N163" s="59">
        <f t="shared" si="31"/>
        <v>141181.62061684942</v>
      </c>
      <c r="O163" s="64">
        <f t="shared" si="32"/>
        <v>7.2456566906260927E-2</v>
      </c>
      <c r="Q163" s="63" t="e">
        <f>+VLOOKUP(A163,'PRECIOS 2025 VS 2026'!$B$7:$G$1477,5,FALSE)</f>
        <v>#N/A</v>
      </c>
      <c r="R163" s="197" t="e">
        <f t="shared" si="24"/>
        <v>#N/A</v>
      </c>
      <c r="S163" s="63">
        <f t="shared" si="25"/>
        <v>1800000</v>
      </c>
      <c r="U163" t="e">
        <f>+VLOOKUP(A163,'GRUPO 1'!$A$3:$F$440,5,FALSE)</f>
        <v>#N/A</v>
      </c>
      <c r="V163" t="e">
        <f>+VLOOKUP(A163,'GRUPO 3'!$B$3:$F$1178,5,FALSE)</f>
        <v>#N/A</v>
      </c>
      <c r="W163">
        <f t="shared" si="26"/>
        <v>-1</v>
      </c>
      <c r="X163" s="199">
        <f t="shared" si="27"/>
        <v>0</v>
      </c>
      <c r="Y163" s="199">
        <f t="shared" si="28"/>
        <v>0</v>
      </c>
    </row>
    <row r="164" spans="1:25" x14ac:dyDescent="0.3">
      <c r="A164" s="33" t="s">
        <v>116</v>
      </c>
      <c r="B164" s="45">
        <v>1241176</v>
      </c>
      <c r="C164" s="41">
        <f t="shared" si="33"/>
        <v>235824</v>
      </c>
      <c r="D164" s="42">
        <v>1477000</v>
      </c>
      <c r="E164" s="50">
        <v>1134454</v>
      </c>
      <c r="F164" s="43">
        <v>215546</v>
      </c>
      <c r="G164" s="44">
        <v>1350000</v>
      </c>
      <c r="H164" s="50">
        <v>1119748</v>
      </c>
      <c r="I164" s="43">
        <v>212752</v>
      </c>
      <c r="J164" s="44">
        <v>1332500</v>
      </c>
      <c r="L164" s="63">
        <f t="shared" si="29"/>
        <v>1350000</v>
      </c>
      <c r="M164" s="59">
        <f t="shared" si="30"/>
        <v>1386500</v>
      </c>
      <c r="N164" s="59">
        <f t="shared" si="31"/>
        <v>78862.221627341947</v>
      </c>
      <c r="O164" s="64">
        <f t="shared" si="32"/>
        <v>5.6878630816690909E-2</v>
      </c>
      <c r="Q164" s="63" t="e">
        <f>+VLOOKUP(A164,'PRECIOS 2025 VS 2026'!$B$7:$G$1477,5,FALSE)</f>
        <v>#N/A</v>
      </c>
      <c r="R164" s="197" t="e">
        <f t="shared" si="24"/>
        <v>#N/A</v>
      </c>
      <c r="S164" s="63">
        <f t="shared" si="25"/>
        <v>1332500</v>
      </c>
      <c r="U164" t="e">
        <f>+VLOOKUP(A164,'GRUPO 1'!$A$3:$F$440,5,FALSE)</f>
        <v>#N/A</v>
      </c>
      <c r="V164" t="e">
        <f>+VLOOKUP(A164,'GRUPO 3'!$B$3:$F$1178,5,FALSE)</f>
        <v>#N/A</v>
      </c>
      <c r="W164">
        <f t="shared" si="26"/>
        <v>-1</v>
      </c>
      <c r="X164" s="199">
        <f t="shared" si="27"/>
        <v>0</v>
      </c>
      <c r="Y164" s="199">
        <f t="shared" si="28"/>
        <v>0</v>
      </c>
    </row>
    <row r="165" spans="1:25" ht="22.8" x14ac:dyDescent="0.3">
      <c r="A165" s="33" t="s">
        <v>254</v>
      </c>
      <c r="B165" s="45">
        <v>597059</v>
      </c>
      <c r="C165" s="41">
        <f t="shared" si="33"/>
        <v>113441</v>
      </c>
      <c r="D165" s="42">
        <v>710500</v>
      </c>
      <c r="E165" s="50">
        <v>584034</v>
      </c>
      <c r="F165" s="43">
        <v>110966</v>
      </c>
      <c r="G165" s="44">
        <v>695000</v>
      </c>
      <c r="H165" s="50">
        <v>613025</v>
      </c>
      <c r="I165" s="43">
        <v>116475</v>
      </c>
      <c r="J165" s="44">
        <v>729500</v>
      </c>
      <c r="L165" s="63">
        <f t="shared" si="29"/>
        <v>710500</v>
      </c>
      <c r="M165" s="59">
        <f t="shared" si="30"/>
        <v>711666.66666666663</v>
      </c>
      <c r="N165" s="59">
        <f t="shared" si="31"/>
        <v>17279.564037710366</v>
      </c>
      <c r="O165" s="64">
        <f t="shared" si="32"/>
        <v>2.4280417851583653E-2</v>
      </c>
      <c r="Q165" s="63" t="e">
        <f>+VLOOKUP(A165,'PRECIOS 2025 VS 2026'!$B$7:$G$1477,5,FALSE)</f>
        <v>#N/A</v>
      </c>
      <c r="R165" s="197" t="e">
        <f t="shared" si="24"/>
        <v>#N/A</v>
      </c>
      <c r="S165" s="63">
        <f t="shared" si="25"/>
        <v>695000</v>
      </c>
      <c r="U165" t="e">
        <f>+VLOOKUP(A165,'GRUPO 1'!$A$3:$F$440,5,FALSE)</f>
        <v>#N/A</v>
      </c>
      <c r="V165" t="e">
        <f>+VLOOKUP(A165,'GRUPO 3'!$B$3:$F$1178,5,FALSE)</f>
        <v>#N/A</v>
      </c>
      <c r="W165">
        <f t="shared" si="26"/>
        <v>0</v>
      </c>
      <c r="X165" s="199">
        <f t="shared" si="27"/>
        <v>0</v>
      </c>
      <c r="Y165" s="199">
        <f t="shared" si="28"/>
        <v>0</v>
      </c>
    </row>
    <row r="166" spans="1:25" x14ac:dyDescent="0.3">
      <c r="A166" s="33" t="s">
        <v>292</v>
      </c>
      <c r="B166" s="45">
        <v>585294</v>
      </c>
      <c r="C166" s="41">
        <f t="shared" si="33"/>
        <v>111206</v>
      </c>
      <c r="D166" s="42">
        <v>696500</v>
      </c>
      <c r="E166" s="50">
        <v>584034</v>
      </c>
      <c r="F166" s="43">
        <v>110966</v>
      </c>
      <c r="G166" s="44">
        <v>695000</v>
      </c>
      <c r="H166" s="50">
        <v>561765</v>
      </c>
      <c r="I166" s="43">
        <v>106735</v>
      </c>
      <c r="J166" s="44">
        <v>668500</v>
      </c>
      <c r="L166" s="63">
        <f t="shared" si="29"/>
        <v>695000</v>
      </c>
      <c r="M166" s="59">
        <f t="shared" si="30"/>
        <v>686666.66666666663</v>
      </c>
      <c r="N166" s="59">
        <f t="shared" si="31"/>
        <v>15750.661361775679</v>
      </c>
      <c r="O166" s="64">
        <f t="shared" si="32"/>
        <v>2.2937856352100505E-2</v>
      </c>
      <c r="Q166" s="63" t="e">
        <f>+VLOOKUP(A166,'PRECIOS 2025 VS 2026'!$B$7:$G$1477,5,FALSE)</f>
        <v>#N/A</v>
      </c>
      <c r="R166" s="197" t="e">
        <f t="shared" si="24"/>
        <v>#N/A</v>
      </c>
      <c r="S166" s="63">
        <f t="shared" si="25"/>
        <v>668500</v>
      </c>
      <c r="U166" t="e">
        <f>+VLOOKUP(A166,'GRUPO 1'!$A$3:$F$440,5,FALSE)</f>
        <v>#N/A</v>
      </c>
      <c r="V166" t="e">
        <f>+VLOOKUP(A166,'GRUPO 3'!$B$3:$F$1178,5,FALSE)</f>
        <v>#N/A</v>
      </c>
      <c r="W166">
        <f t="shared" si="26"/>
        <v>0</v>
      </c>
      <c r="X166" s="199">
        <f t="shared" si="27"/>
        <v>0</v>
      </c>
      <c r="Y166" s="199">
        <f t="shared" si="28"/>
        <v>0</v>
      </c>
    </row>
    <row r="167" spans="1:25" x14ac:dyDescent="0.3">
      <c r="A167" s="33" t="s">
        <v>291</v>
      </c>
      <c r="B167" s="45">
        <v>683193</v>
      </c>
      <c r="C167" s="41">
        <f t="shared" si="33"/>
        <v>129807</v>
      </c>
      <c r="D167" s="42">
        <v>813000</v>
      </c>
      <c r="E167" s="50">
        <v>714286</v>
      </c>
      <c r="F167" s="43">
        <v>135714</v>
      </c>
      <c r="G167" s="44">
        <v>850000</v>
      </c>
      <c r="H167" s="50">
        <v>696639</v>
      </c>
      <c r="I167" s="43">
        <v>132361</v>
      </c>
      <c r="J167" s="44">
        <v>829000</v>
      </c>
      <c r="L167" s="63">
        <f t="shared" si="29"/>
        <v>829000</v>
      </c>
      <c r="M167" s="59">
        <f t="shared" si="30"/>
        <v>830666.66666666663</v>
      </c>
      <c r="N167" s="59">
        <f t="shared" si="31"/>
        <v>18556.220879622375</v>
      </c>
      <c r="O167" s="64">
        <f t="shared" si="32"/>
        <v>2.2338949694569472E-2</v>
      </c>
      <c r="Q167" s="63" t="e">
        <f>+VLOOKUP(A167,'PRECIOS 2025 VS 2026'!$B$7:$G$1477,5,FALSE)</f>
        <v>#N/A</v>
      </c>
      <c r="R167" s="197" t="e">
        <f t="shared" si="24"/>
        <v>#N/A</v>
      </c>
      <c r="S167" s="63">
        <f t="shared" si="25"/>
        <v>813000</v>
      </c>
      <c r="U167" t="e">
        <f>+VLOOKUP(A167,'GRUPO 1'!$A$3:$F$440,5,FALSE)</f>
        <v>#N/A</v>
      </c>
      <c r="V167" t="e">
        <f>+VLOOKUP(A167,'GRUPO 3'!$B$3:$F$1178,5,FALSE)</f>
        <v>#N/A</v>
      </c>
      <c r="W167">
        <f t="shared" si="26"/>
        <v>0</v>
      </c>
      <c r="X167" s="199">
        <f t="shared" si="27"/>
        <v>0</v>
      </c>
      <c r="Y167" s="199">
        <f t="shared" si="28"/>
        <v>0</v>
      </c>
    </row>
    <row r="168" spans="1:25" x14ac:dyDescent="0.3">
      <c r="A168" s="33" t="s">
        <v>251</v>
      </c>
      <c r="B168" s="45">
        <v>666807</v>
      </c>
      <c r="C168" s="41">
        <f t="shared" si="33"/>
        <v>126693</v>
      </c>
      <c r="D168" s="42">
        <v>793500</v>
      </c>
      <c r="E168" s="50">
        <v>609244</v>
      </c>
      <c r="F168" s="43">
        <v>115756</v>
      </c>
      <c r="G168" s="44">
        <v>725000</v>
      </c>
      <c r="H168" s="50">
        <v>652941</v>
      </c>
      <c r="I168" s="43">
        <v>124059</v>
      </c>
      <c r="J168" s="44">
        <v>777000</v>
      </c>
      <c r="L168" s="63">
        <f t="shared" si="29"/>
        <v>777000</v>
      </c>
      <c r="M168" s="59">
        <f t="shared" si="30"/>
        <v>765166.66666666663</v>
      </c>
      <c r="N168" s="59">
        <f t="shared" si="31"/>
        <v>35750.291374103974</v>
      </c>
      <c r="O168" s="64">
        <f t="shared" si="32"/>
        <v>4.6722227890355884E-2</v>
      </c>
      <c r="Q168" s="63">
        <f>+VLOOKUP(A168,'PRECIOS 2025 VS 2026'!$B$7:$G$1477,5,FALSE)</f>
        <v>1242664.83</v>
      </c>
      <c r="R168" s="197">
        <f t="shared" si="24"/>
        <v>-0.37473083550614372</v>
      </c>
      <c r="S168" s="63">
        <f t="shared" si="25"/>
        <v>777000</v>
      </c>
      <c r="U168" t="e">
        <f>+VLOOKUP(A168,'GRUPO 1'!$A$3:$F$440,5,FALSE)</f>
        <v>#N/A</v>
      </c>
      <c r="V168" t="e">
        <f>+VLOOKUP(A168,'GRUPO 3'!$B$3:$F$1178,5,FALSE)</f>
        <v>#N/A</v>
      </c>
      <c r="W168">
        <f t="shared" si="26"/>
        <v>0</v>
      </c>
      <c r="X168" s="199">
        <f t="shared" si="27"/>
        <v>0</v>
      </c>
      <c r="Y168" s="199">
        <f t="shared" si="28"/>
        <v>0</v>
      </c>
    </row>
    <row r="169" spans="1:25" x14ac:dyDescent="0.3">
      <c r="A169" s="33" t="s">
        <v>250</v>
      </c>
      <c r="B169" s="45">
        <v>28571</v>
      </c>
      <c r="C169" s="41">
        <f t="shared" si="33"/>
        <v>5429</v>
      </c>
      <c r="D169" s="42">
        <v>34000</v>
      </c>
      <c r="E169" s="50">
        <v>28151</v>
      </c>
      <c r="F169" s="43">
        <v>5349</v>
      </c>
      <c r="G169" s="44">
        <v>33500</v>
      </c>
      <c r="H169" s="50">
        <v>30252</v>
      </c>
      <c r="I169" s="43">
        <v>5748</v>
      </c>
      <c r="J169" s="44">
        <v>36000</v>
      </c>
      <c r="L169" s="63">
        <f t="shared" si="29"/>
        <v>34000</v>
      </c>
      <c r="M169" s="59">
        <f t="shared" si="30"/>
        <v>34500</v>
      </c>
      <c r="N169" s="59">
        <f t="shared" si="31"/>
        <v>1322.8756555322952</v>
      </c>
      <c r="O169" s="64">
        <f t="shared" si="32"/>
        <v>3.8344221899486816E-2</v>
      </c>
      <c r="Q169" s="63">
        <f>+VLOOKUP(A169,'PRECIOS 2025 VS 2026'!$B$7:$G$1477,5,FALSE)</f>
        <v>27981.360000000001</v>
      </c>
      <c r="R169" s="197">
        <f t="shared" si="24"/>
        <v>0.21509462013283126</v>
      </c>
      <c r="S169" s="63">
        <f t="shared" si="25"/>
        <v>29408.409359999998</v>
      </c>
      <c r="U169" t="e">
        <f>+VLOOKUP(A169,'GRUPO 1'!$A$3:$F$440,5,FALSE)</f>
        <v>#N/A</v>
      </c>
      <c r="V169" t="e">
        <f>+VLOOKUP(A169,'GRUPO 3'!$B$3:$F$1178,5,FALSE)</f>
        <v>#N/A</v>
      </c>
      <c r="W169">
        <f t="shared" si="26"/>
        <v>-1</v>
      </c>
      <c r="X169" s="199">
        <f t="shared" si="27"/>
        <v>0</v>
      </c>
      <c r="Y169" s="199">
        <f t="shared" si="28"/>
        <v>0</v>
      </c>
    </row>
    <row r="170" spans="1:25" x14ac:dyDescent="0.3">
      <c r="A170" s="33" t="s">
        <v>111</v>
      </c>
      <c r="B170" s="45">
        <v>45798</v>
      </c>
      <c r="C170" s="41">
        <f t="shared" si="33"/>
        <v>8702</v>
      </c>
      <c r="D170" s="42">
        <v>54500</v>
      </c>
      <c r="E170" s="50">
        <v>35714</v>
      </c>
      <c r="F170" s="43">
        <v>6786</v>
      </c>
      <c r="G170" s="44">
        <v>42500</v>
      </c>
      <c r="H170" s="50">
        <v>40756</v>
      </c>
      <c r="I170" s="43">
        <v>7744</v>
      </c>
      <c r="J170" s="44">
        <v>48500</v>
      </c>
      <c r="L170" s="63">
        <f t="shared" si="29"/>
        <v>48500</v>
      </c>
      <c r="M170" s="59">
        <f t="shared" si="30"/>
        <v>48500</v>
      </c>
      <c r="N170" s="59">
        <f t="shared" si="31"/>
        <v>6000</v>
      </c>
      <c r="O170" s="64">
        <f t="shared" si="32"/>
        <v>0.12371134020618557</v>
      </c>
      <c r="Q170" s="63">
        <f>+VLOOKUP(A170,'PRECIOS 2025 VS 2026'!$B$7:$G$1477,5,FALSE)</f>
        <v>82577.88</v>
      </c>
      <c r="R170" s="197">
        <f t="shared" si="24"/>
        <v>-0.41267564631109449</v>
      </c>
      <c r="S170" s="63">
        <f t="shared" si="25"/>
        <v>48500</v>
      </c>
      <c r="U170" t="e">
        <f>+VLOOKUP(A170,'GRUPO 1'!$A$3:$F$440,5,FALSE)</f>
        <v>#N/A</v>
      </c>
      <c r="V170" t="e">
        <f>+VLOOKUP(A170,'GRUPO 3'!$B$3:$F$1178,5,FALSE)</f>
        <v>#N/A</v>
      </c>
      <c r="W170">
        <f t="shared" si="26"/>
        <v>0</v>
      </c>
      <c r="X170" s="199">
        <f t="shared" si="27"/>
        <v>0</v>
      </c>
      <c r="Y170" s="199">
        <f t="shared" si="28"/>
        <v>0</v>
      </c>
    </row>
    <row r="171" spans="1:25" x14ac:dyDescent="0.3">
      <c r="A171" s="33" t="s">
        <v>110</v>
      </c>
      <c r="B171" s="45">
        <v>60504</v>
      </c>
      <c r="C171" s="41">
        <f t="shared" si="33"/>
        <v>11496</v>
      </c>
      <c r="D171" s="42">
        <v>72000</v>
      </c>
      <c r="E171" s="50">
        <v>55882</v>
      </c>
      <c r="F171" s="43">
        <v>10618</v>
      </c>
      <c r="G171" s="44">
        <v>66500</v>
      </c>
      <c r="H171" s="50">
        <v>63445</v>
      </c>
      <c r="I171" s="43">
        <v>12055</v>
      </c>
      <c r="J171" s="44">
        <v>75500</v>
      </c>
      <c r="L171" s="63">
        <f t="shared" si="29"/>
        <v>72000</v>
      </c>
      <c r="M171" s="59">
        <f t="shared" si="30"/>
        <v>71333.333333333328</v>
      </c>
      <c r="N171" s="59">
        <f t="shared" si="31"/>
        <v>4536.8858629387332</v>
      </c>
      <c r="O171" s="64">
        <f t="shared" si="32"/>
        <v>6.3601203686057012E-2</v>
      </c>
      <c r="Q171" s="63">
        <f>+VLOOKUP(A171,'PRECIOS 2025 VS 2026'!$B$7:$G$1477,5,FALSE)</f>
        <v>94686.57</v>
      </c>
      <c r="R171" s="197">
        <f t="shared" si="24"/>
        <v>-0.23959649187841534</v>
      </c>
      <c r="S171" s="63">
        <f t="shared" si="25"/>
        <v>72000</v>
      </c>
      <c r="U171" t="e">
        <f>+VLOOKUP(A171,'GRUPO 1'!$A$3:$F$440,5,FALSE)</f>
        <v>#N/A</v>
      </c>
      <c r="V171" t="e">
        <f>+VLOOKUP(A171,'GRUPO 3'!$B$3:$F$1178,5,FALSE)</f>
        <v>#N/A</v>
      </c>
      <c r="W171">
        <f t="shared" si="26"/>
        <v>0</v>
      </c>
      <c r="X171" s="199">
        <f t="shared" si="27"/>
        <v>0</v>
      </c>
      <c r="Y171" s="199">
        <f t="shared" si="28"/>
        <v>0</v>
      </c>
    </row>
    <row r="172" spans="1:25" x14ac:dyDescent="0.3">
      <c r="A172" s="33" t="s">
        <v>109</v>
      </c>
      <c r="B172" s="45"/>
      <c r="C172" s="41">
        <f t="shared" si="33"/>
        <v>0</v>
      </c>
      <c r="D172" s="42"/>
      <c r="E172" s="50">
        <v>13025</v>
      </c>
      <c r="F172" s="43">
        <v>2475</v>
      </c>
      <c r="G172" s="44">
        <v>15500</v>
      </c>
      <c r="H172" s="50"/>
      <c r="I172" s="43"/>
      <c r="J172" s="44"/>
      <c r="L172" s="63" t="str">
        <f t="shared" si="29"/>
        <v/>
      </c>
      <c r="M172" s="59" t="str">
        <f t="shared" si="30"/>
        <v/>
      </c>
      <c r="N172" s="59" t="str">
        <f t="shared" si="31"/>
        <v/>
      </c>
      <c r="O172" s="64" t="str">
        <f t="shared" si="32"/>
        <v/>
      </c>
      <c r="Q172" s="63">
        <f>+VLOOKUP(A172,'PRECIOS 2025 VS 2026'!$B$7:$G$1477,5,FALSE)</f>
        <v>78889.14</v>
      </c>
      <c r="R172" s="197" t="e">
        <f t="shared" si="24"/>
        <v>#VALUE!</v>
      </c>
      <c r="S172" s="63"/>
      <c r="U172" t="e">
        <f>+VLOOKUP(A172,'GRUPO 1'!$A$3:$F$440,5,FALSE)</f>
        <v>#N/A</v>
      </c>
      <c r="V172" t="e">
        <f>+VLOOKUP(A172,'GRUPO 3'!$B$3:$F$1178,5,FALSE)</f>
        <v>#N/A</v>
      </c>
      <c r="W172">
        <f t="shared" si="26"/>
        <v>0</v>
      </c>
      <c r="X172" s="199">
        <f t="shared" si="27"/>
        <v>0</v>
      </c>
      <c r="Y172" s="199">
        <f t="shared" si="28"/>
        <v>0</v>
      </c>
    </row>
    <row r="173" spans="1:25" x14ac:dyDescent="0.3">
      <c r="A173" s="33" t="s">
        <v>108</v>
      </c>
      <c r="B173" s="45">
        <v>223950</v>
      </c>
      <c r="C173" s="41">
        <f t="shared" si="33"/>
        <v>42550</v>
      </c>
      <c r="D173" s="42">
        <v>266500</v>
      </c>
      <c r="E173" s="50">
        <v>217647</v>
      </c>
      <c r="F173" s="43">
        <v>41353</v>
      </c>
      <c r="G173" s="44">
        <v>259000</v>
      </c>
      <c r="H173" s="50">
        <v>198739</v>
      </c>
      <c r="I173" s="43">
        <v>37761</v>
      </c>
      <c r="J173" s="44">
        <v>236500</v>
      </c>
      <c r="L173" s="63">
        <f t="shared" si="29"/>
        <v>259000</v>
      </c>
      <c r="M173" s="59">
        <f t="shared" si="30"/>
        <v>254000</v>
      </c>
      <c r="N173" s="59">
        <f t="shared" si="31"/>
        <v>15612.494995995996</v>
      </c>
      <c r="O173" s="64">
        <f t="shared" si="32"/>
        <v>6.1466515732267697E-2</v>
      </c>
      <c r="Q173" s="63">
        <f>+VLOOKUP(A173,'PRECIOS 2025 VS 2026'!$B$7:$G$1477,5,FALSE)</f>
        <v>2962984.86</v>
      </c>
      <c r="R173" s="197">
        <f t="shared" si="24"/>
        <v>-0.91258814599545401</v>
      </c>
      <c r="S173" s="63">
        <f t="shared" si="25"/>
        <v>259000</v>
      </c>
      <c r="U173" t="e">
        <f>+VLOOKUP(A173,'GRUPO 1'!$A$3:$F$440,5,FALSE)</f>
        <v>#N/A</v>
      </c>
      <c r="V173" t="e">
        <f>+VLOOKUP(A173,'GRUPO 3'!$B$3:$F$1178,5,FALSE)</f>
        <v>#N/A</v>
      </c>
      <c r="W173">
        <f t="shared" si="26"/>
        <v>1</v>
      </c>
      <c r="X173" s="199">
        <f t="shared" si="27"/>
        <v>0</v>
      </c>
      <c r="Y173" s="199">
        <f t="shared" si="28"/>
        <v>-1</v>
      </c>
    </row>
    <row r="174" spans="1:25" x14ac:dyDescent="0.3">
      <c r="A174" s="33" t="s">
        <v>107</v>
      </c>
      <c r="B174" s="45">
        <v>338235</v>
      </c>
      <c r="C174" s="41">
        <f t="shared" si="33"/>
        <v>64265</v>
      </c>
      <c r="D174" s="42">
        <v>402500</v>
      </c>
      <c r="E174" s="50">
        <v>322689</v>
      </c>
      <c r="F174" s="43">
        <v>61311</v>
      </c>
      <c r="G174" s="44">
        <v>384000</v>
      </c>
      <c r="H174" s="50">
        <v>364706</v>
      </c>
      <c r="I174" s="43">
        <v>69294</v>
      </c>
      <c r="J174" s="44">
        <v>434000</v>
      </c>
      <c r="L174" s="63">
        <f t="shared" si="29"/>
        <v>402500</v>
      </c>
      <c r="M174" s="59">
        <f t="shared" si="30"/>
        <v>406833.33333333331</v>
      </c>
      <c r="N174" s="59">
        <f t="shared" si="31"/>
        <v>25280.097573651357</v>
      </c>
      <c r="O174" s="64">
        <f t="shared" si="32"/>
        <v>6.2138707677963194E-2</v>
      </c>
      <c r="Q174" s="63">
        <f>+VLOOKUP(A174,'PRECIOS 2025 VS 2026'!$B$7:$G$1477,5,FALSE)</f>
        <v>2043247.14</v>
      </c>
      <c r="R174" s="197">
        <f t="shared" si="24"/>
        <v>-0.80300963494802691</v>
      </c>
      <c r="S174" s="63">
        <f t="shared" si="25"/>
        <v>402500</v>
      </c>
      <c r="U174" t="e">
        <f>+VLOOKUP(A174,'GRUPO 1'!$A$3:$F$440,5,FALSE)</f>
        <v>#N/A</v>
      </c>
      <c r="V174" t="e">
        <f>+VLOOKUP(A174,'GRUPO 3'!$B$3:$F$1178,5,FALSE)</f>
        <v>#N/A</v>
      </c>
      <c r="W174">
        <f t="shared" si="26"/>
        <v>0</v>
      </c>
      <c r="X174" s="199">
        <f t="shared" si="27"/>
        <v>0</v>
      </c>
      <c r="Y174" s="199">
        <f t="shared" si="28"/>
        <v>0</v>
      </c>
    </row>
    <row r="175" spans="1:25" x14ac:dyDescent="0.3">
      <c r="A175" s="33" t="s">
        <v>106</v>
      </c>
      <c r="B175" s="45">
        <v>229412</v>
      </c>
      <c r="C175" s="41">
        <f t="shared" si="33"/>
        <v>43588</v>
      </c>
      <c r="D175" s="42">
        <v>273000</v>
      </c>
      <c r="E175" s="50">
        <v>224370</v>
      </c>
      <c r="F175" s="43">
        <v>42630</v>
      </c>
      <c r="G175" s="44">
        <v>267000</v>
      </c>
      <c r="H175" s="50">
        <v>222269</v>
      </c>
      <c r="I175" s="43">
        <v>42231</v>
      </c>
      <c r="J175" s="44">
        <v>264500</v>
      </c>
      <c r="L175" s="63">
        <f t="shared" si="29"/>
        <v>267000</v>
      </c>
      <c r="M175" s="59">
        <f t="shared" si="30"/>
        <v>268166.66666666669</v>
      </c>
      <c r="N175" s="59">
        <f t="shared" si="31"/>
        <v>4368.4474740270525</v>
      </c>
      <c r="O175" s="64">
        <f t="shared" si="32"/>
        <v>1.629004651594923E-2</v>
      </c>
      <c r="Q175" s="63">
        <f>+VLOOKUP(A175,'PRECIOS 2025 VS 2026'!$B$7:$G$1477,5,FALSE)</f>
        <v>181965.96</v>
      </c>
      <c r="R175" s="197">
        <f t="shared" si="24"/>
        <v>0.467307401889892</v>
      </c>
      <c r="S175" s="63">
        <f t="shared" si="25"/>
        <v>191246.22395999997</v>
      </c>
      <c r="U175" t="e">
        <f>+VLOOKUP(A175,'GRUPO 1'!$A$3:$F$440,5,FALSE)</f>
        <v>#N/A</v>
      </c>
      <c r="V175" t="e">
        <f>+VLOOKUP(A175,'GRUPO 3'!$B$3:$F$1178,5,FALSE)</f>
        <v>#N/A</v>
      </c>
      <c r="W175">
        <f t="shared" si="26"/>
        <v>0</v>
      </c>
      <c r="X175" s="199">
        <f t="shared" si="27"/>
        <v>0</v>
      </c>
      <c r="Y175" s="199">
        <f t="shared" si="28"/>
        <v>0</v>
      </c>
    </row>
    <row r="176" spans="1:25" x14ac:dyDescent="0.3">
      <c r="A176" s="33" t="s">
        <v>105</v>
      </c>
      <c r="B176" s="45">
        <v>68908</v>
      </c>
      <c r="C176" s="41">
        <f t="shared" si="33"/>
        <v>13092</v>
      </c>
      <c r="D176" s="42">
        <v>82000</v>
      </c>
      <c r="E176" s="50">
        <v>78571</v>
      </c>
      <c r="F176" s="43">
        <v>14929</v>
      </c>
      <c r="G176" s="44">
        <v>93500</v>
      </c>
      <c r="H176" s="50">
        <v>72689</v>
      </c>
      <c r="I176" s="43">
        <v>13811</v>
      </c>
      <c r="J176" s="44">
        <v>86500</v>
      </c>
      <c r="L176" s="63">
        <f t="shared" si="29"/>
        <v>86500</v>
      </c>
      <c r="M176" s="59">
        <f t="shared" si="30"/>
        <v>87333.333333333328</v>
      </c>
      <c r="N176" s="59">
        <f t="shared" si="31"/>
        <v>5795.1128835712361</v>
      </c>
      <c r="O176" s="64">
        <f t="shared" si="32"/>
        <v>6.6356254392037059E-2</v>
      </c>
      <c r="Q176" s="63">
        <f>+VLOOKUP(A176,'PRECIOS 2025 VS 2026'!$B$7:$G$1477,5,FALSE)</f>
        <v>64490.58</v>
      </c>
      <c r="R176" s="197">
        <f t="shared" si="24"/>
        <v>0.34128116075246956</v>
      </c>
      <c r="S176" s="63">
        <f t="shared" si="25"/>
        <v>67779.599579999995</v>
      </c>
      <c r="U176" t="e">
        <f>+VLOOKUP(A176,'GRUPO 1'!$A$3:$F$440,5,FALSE)</f>
        <v>#N/A</v>
      </c>
      <c r="V176" t="e">
        <f>+VLOOKUP(A176,'GRUPO 3'!$B$3:$F$1178,5,FALSE)</f>
        <v>#N/A</v>
      </c>
      <c r="W176">
        <f t="shared" si="26"/>
        <v>1</v>
      </c>
      <c r="X176" s="199">
        <f t="shared" si="27"/>
        <v>-1</v>
      </c>
      <c r="Y176" s="199">
        <f t="shared" si="28"/>
        <v>0</v>
      </c>
    </row>
    <row r="177" spans="1:25" x14ac:dyDescent="0.3">
      <c r="A177" s="33" t="s">
        <v>104</v>
      </c>
      <c r="B177" s="45">
        <v>89076</v>
      </c>
      <c r="C177" s="41">
        <f t="shared" si="33"/>
        <v>16924</v>
      </c>
      <c r="D177" s="42">
        <v>106000</v>
      </c>
      <c r="E177" s="50">
        <v>81933</v>
      </c>
      <c r="F177" s="43">
        <v>15567</v>
      </c>
      <c r="G177" s="44">
        <v>97500</v>
      </c>
      <c r="H177" s="50">
        <v>95378</v>
      </c>
      <c r="I177" s="43">
        <v>18122</v>
      </c>
      <c r="J177" s="44">
        <v>113500</v>
      </c>
      <c r="L177" s="63">
        <f t="shared" si="29"/>
        <v>106000</v>
      </c>
      <c r="M177" s="59">
        <f t="shared" si="30"/>
        <v>105666.66666666667</v>
      </c>
      <c r="N177" s="59">
        <f t="shared" si="31"/>
        <v>8005.2066390152186</v>
      </c>
      <c r="O177" s="64">
        <f t="shared" si="32"/>
        <v>7.5759053366074622E-2</v>
      </c>
      <c r="Q177" s="63">
        <f>+VLOOKUP(A177,'PRECIOS 2025 VS 2026'!$B$7:$G$1477,5,FALSE)</f>
        <v>800160.57</v>
      </c>
      <c r="R177" s="197">
        <f t="shared" si="24"/>
        <v>-0.86752658906949143</v>
      </c>
      <c r="S177" s="63">
        <f t="shared" si="25"/>
        <v>106000</v>
      </c>
      <c r="U177" t="e">
        <f>+VLOOKUP(A177,'GRUPO 1'!$A$3:$F$440,5,FALSE)</f>
        <v>#N/A</v>
      </c>
      <c r="V177" t="e">
        <f>+VLOOKUP(A177,'GRUPO 3'!$B$3:$F$1178,5,FALSE)</f>
        <v>#N/A</v>
      </c>
      <c r="W177">
        <f t="shared" si="26"/>
        <v>0</v>
      </c>
      <c r="X177" s="199">
        <f t="shared" si="27"/>
        <v>0</v>
      </c>
      <c r="Y177" s="199">
        <f t="shared" si="28"/>
        <v>0</v>
      </c>
    </row>
    <row r="178" spans="1:25" x14ac:dyDescent="0.3">
      <c r="A178" s="33" t="s">
        <v>103</v>
      </c>
      <c r="B178" s="45">
        <v>87395</v>
      </c>
      <c r="C178" s="41">
        <f t="shared" si="33"/>
        <v>16605</v>
      </c>
      <c r="D178" s="42">
        <v>104000</v>
      </c>
      <c r="E178" s="50">
        <v>81933</v>
      </c>
      <c r="F178" s="43">
        <v>15567</v>
      </c>
      <c r="G178" s="44">
        <v>97500</v>
      </c>
      <c r="H178" s="50">
        <v>95798</v>
      </c>
      <c r="I178" s="43">
        <v>18202</v>
      </c>
      <c r="J178" s="44">
        <v>114000</v>
      </c>
      <c r="L178" s="63">
        <f t="shared" si="29"/>
        <v>104000</v>
      </c>
      <c r="M178" s="59">
        <f t="shared" si="30"/>
        <v>105166.66666666667</v>
      </c>
      <c r="N178" s="59">
        <f t="shared" si="31"/>
        <v>8311.6384265277884</v>
      </c>
      <c r="O178" s="64">
        <f t="shared" si="32"/>
        <v>7.9033011979662005E-2</v>
      </c>
      <c r="Q178" s="63">
        <f>+VLOOKUP(A178,'PRECIOS 2025 VS 2026'!$B$7:$G$1477,5,FALSE)</f>
        <v>988764.48</v>
      </c>
      <c r="R178" s="197">
        <f t="shared" si="24"/>
        <v>-0.89481822809816147</v>
      </c>
      <c r="S178" s="63">
        <f t="shared" si="25"/>
        <v>104000</v>
      </c>
      <c r="U178" t="e">
        <f>+VLOOKUP(A178,'GRUPO 1'!$A$3:$F$440,5,FALSE)</f>
        <v>#N/A</v>
      </c>
      <c r="V178" t="e">
        <f>+VLOOKUP(A178,'GRUPO 3'!$B$3:$F$1178,5,FALSE)</f>
        <v>#N/A</v>
      </c>
      <c r="W178">
        <f t="shared" si="26"/>
        <v>0</v>
      </c>
      <c r="X178" s="199">
        <f t="shared" si="27"/>
        <v>0</v>
      </c>
      <c r="Y178" s="199">
        <f t="shared" si="28"/>
        <v>0</v>
      </c>
    </row>
    <row r="179" spans="1:25" x14ac:dyDescent="0.3">
      <c r="A179" s="33" t="s">
        <v>102</v>
      </c>
      <c r="B179" s="45">
        <v>1657563</v>
      </c>
      <c r="C179" s="41">
        <f t="shared" si="33"/>
        <v>314937</v>
      </c>
      <c r="D179" s="42">
        <v>1972500</v>
      </c>
      <c r="E179" s="50">
        <v>1474790</v>
      </c>
      <c r="F179" s="43">
        <v>280210</v>
      </c>
      <c r="G179" s="44">
        <v>1755000</v>
      </c>
      <c r="H179" s="50">
        <v>1696218</v>
      </c>
      <c r="I179" s="43">
        <v>322282</v>
      </c>
      <c r="J179" s="44">
        <v>2018500</v>
      </c>
      <c r="L179" s="63">
        <f t="shared" si="29"/>
        <v>1972500</v>
      </c>
      <c r="M179" s="59">
        <f t="shared" si="30"/>
        <v>1915333.3333333333</v>
      </c>
      <c r="N179" s="59">
        <f t="shared" si="31"/>
        <v>140744.74531339822</v>
      </c>
      <c r="O179" s="64">
        <f t="shared" si="32"/>
        <v>7.3483159752905439E-2</v>
      </c>
      <c r="Q179" s="63">
        <f>+VLOOKUP(A179,'PRECIOS 2025 VS 2026'!$B$7:$G$1477,5,FALSE)</f>
        <v>1769565.6</v>
      </c>
      <c r="R179" s="197">
        <f t="shared" si="24"/>
        <v>0.11468034866862234</v>
      </c>
      <c r="S179" s="63">
        <f t="shared" si="25"/>
        <v>1859813.4456</v>
      </c>
      <c r="U179" t="e">
        <f>+VLOOKUP(A179,'GRUPO 1'!$A$3:$F$440,5,FALSE)</f>
        <v>#N/A</v>
      </c>
      <c r="V179" t="e">
        <f>+VLOOKUP(A179,'GRUPO 3'!$B$3:$F$1178,5,FALSE)</f>
        <v>#N/A</v>
      </c>
      <c r="W179">
        <f t="shared" si="26"/>
        <v>0</v>
      </c>
      <c r="X179" s="199">
        <f t="shared" si="27"/>
        <v>0</v>
      </c>
      <c r="Y179" s="199">
        <f t="shared" si="28"/>
        <v>-1</v>
      </c>
    </row>
    <row r="180" spans="1:25" x14ac:dyDescent="0.3">
      <c r="A180" s="33" t="s">
        <v>246</v>
      </c>
      <c r="B180" s="45">
        <v>485294</v>
      </c>
      <c r="C180" s="41">
        <f t="shared" si="33"/>
        <v>92206</v>
      </c>
      <c r="D180" s="42">
        <v>577500</v>
      </c>
      <c r="E180" s="50">
        <v>534454</v>
      </c>
      <c r="F180" s="43">
        <v>101546</v>
      </c>
      <c r="G180" s="44">
        <v>636000</v>
      </c>
      <c r="H180" s="50">
        <v>491597</v>
      </c>
      <c r="I180" s="43">
        <v>93403</v>
      </c>
      <c r="J180" s="44">
        <v>585000</v>
      </c>
      <c r="L180" s="63">
        <f t="shared" si="29"/>
        <v>585000</v>
      </c>
      <c r="M180" s="59">
        <f t="shared" si="30"/>
        <v>599500</v>
      </c>
      <c r="N180" s="59">
        <f t="shared" si="31"/>
        <v>31831.58808479401</v>
      </c>
      <c r="O180" s="64">
        <f t="shared" si="32"/>
        <v>5.3096894219839881E-2</v>
      </c>
      <c r="Q180" s="63" t="e">
        <f>+VLOOKUP(A180,'PRECIOS 2025 VS 2026'!$B$7:$G$1477,5,FALSE)</f>
        <v>#N/A</v>
      </c>
      <c r="R180" s="197" t="e">
        <f t="shared" si="24"/>
        <v>#N/A</v>
      </c>
      <c r="S180" s="63">
        <f t="shared" si="25"/>
        <v>577500</v>
      </c>
      <c r="U180" t="e">
        <f>+VLOOKUP(A180,'GRUPO 1'!$A$3:$F$440,5,FALSE)</f>
        <v>#N/A</v>
      </c>
      <c r="V180" t="e">
        <f>+VLOOKUP(A180,'GRUPO 3'!$B$3:$F$1178,5,FALSE)</f>
        <v>#N/A</v>
      </c>
      <c r="W180">
        <f t="shared" si="26"/>
        <v>0</v>
      </c>
      <c r="X180" s="199">
        <f t="shared" si="27"/>
        <v>0</v>
      </c>
      <c r="Y180" s="199">
        <f t="shared" si="28"/>
        <v>0</v>
      </c>
    </row>
    <row r="181" spans="1:25" x14ac:dyDescent="0.3">
      <c r="A181" s="34" t="s">
        <v>99</v>
      </c>
      <c r="B181" s="45"/>
      <c r="C181" s="41">
        <f t="shared" si="33"/>
        <v>0</v>
      </c>
      <c r="D181" s="42"/>
      <c r="E181" s="53"/>
      <c r="F181" s="54"/>
      <c r="G181" s="55"/>
      <c r="H181" s="53"/>
      <c r="I181" s="54"/>
      <c r="J181" s="55"/>
      <c r="L181" s="63" t="str">
        <f t="shared" si="29"/>
        <v/>
      </c>
      <c r="M181" s="59" t="str">
        <f t="shared" si="30"/>
        <v/>
      </c>
      <c r="N181" s="59" t="str">
        <f t="shared" si="31"/>
        <v/>
      </c>
      <c r="O181" s="64" t="str">
        <f t="shared" si="32"/>
        <v/>
      </c>
      <c r="Q181" s="63">
        <f>+VLOOKUP(A181,'PRECIOS 2025 VS 2026'!$B$7:$G$1477,5,FALSE)</f>
        <v>0</v>
      </c>
      <c r="R181" s="197" t="e">
        <f t="shared" si="24"/>
        <v>#VALUE!</v>
      </c>
      <c r="S181" s="63"/>
      <c r="U181" t="e">
        <f>+VLOOKUP(A181,'GRUPO 1'!$A$3:$F$440,5,FALSE)</f>
        <v>#N/A</v>
      </c>
      <c r="V181" t="e">
        <f>+VLOOKUP(A181,'GRUPO 3'!$B$3:$F$1178,5,FALSE)</f>
        <v>#N/A</v>
      </c>
      <c r="W181">
        <f t="shared" si="26"/>
        <v>0</v>
      </c>
      <c r="X181" s="199">
        <f t="shared" si="27"/>
        <v>0</v>
      </c>
      <c r="Y181" s="199">
        <f t="shared" si="28"/>
        <v>0</v>
      </c>
    </row>
    <row r="182" spans="1:25" x14ac:dyDescent="0.3">
      <c r="A182" s="33" t="s">
        <v>290</v>
      </c>
      <c r="B182" s="45">
        <v>1517647</v>
      </c>
      <c r="C182" s="41">
        <f t="shared" si="33"/>
        <v>288353</v>
      </c>
      <c r="D182" s="42">
        <v>1806000</v>
      </c>
      <c r="E182" s="50">
        <v>1378151</v>
      </c>
      <c r="F182" s="43">
        <v>261849</v>
      </c>
      <c r="G182" s="44">
        <v>1640000</v>
      </c>
      <c r="H182" s="50">
        <v>1482773</v>
      </c>
      <c r="I182" s="43">
        <v>281727</v>
      </c>
      <c r="J182" s="44">
        <v>1764500</v>
      </c>
      <c r="L182" s="63">
        <f t="shared" si="29"/>
        <v>1764500</v>
      </c>
      <c r="M182" s="59">
        <f t="shared" si="30"/>
        <v>1736833.3333333333</v>
      </c>
      <c r="N182" s="59">
        <f t="shared" si="31"/>
        <v>86389.138977844501</v>
      </c>
      <c r="O182" s="64">
        <f t="shared" si="32"/>
        <v>4.97394524390238E-2</v>
      </c>
      <c r="Q182" s="63" t="e">
        <f>+VLOOKUP(A182,'PRECIOS 2025 VS 2026'!$B$7:$G$1477,5,FALSE)</f>
        <v>#N/A</v>
      </c>
      <c r="R182" s="197" t="e">
        <f t="shared" si="24"/>
        <v>#N/A</v>
      </c>
      <c r="S182" s="63">
        <f t="shared" si="25"/>
        <v>1640000</v>
      </c>
      <c r="U182" t="e">
        <f>+VLOOKUP(A182,'GRUPO 1'!$A$3:$F$440,5,FALSE)</f>
        <v>#N/A</v>
      </c>
      <c r="V182" t="e">
        <f>+VLOOKUP(A182,'GRUPO 3'!$B$3:$F$1178,5,FALSE)</f>
        <v>#N/A</v>
      </c>
      <c r="W182">
        <f t="shared" si="26"/>
        <v>0</v>
      </c>
      <c r="X182" s="199">
        <f t="shared" si="27"/>
        <v>0</v>
      </c>
      <c r="Y182" s="199">
        <f t="shared" si="28"/>
        <v>0</v>
      </c>
    </row>
    <row r="183" spans="1:25" x14ac:dyDescent="0.3">
      <c r="A183" s="33" t="s">
        <v>289</v>
      </c>
      <c r="B183" s="45">
        <v>1843277</v>
      </c>
      <c r="C183" s="41">
        <f t="shared" si="33"/>
        <v>350223</v>
      </c>
      <c r="D183" s="42">
        <v>2193500</v>
      </c>
      <c r="E183" s="50">
        <v>1445378</v>
      </c>
      <c r="F183" s="43">
        <v>274622</v>
      </c>
      <c r="G183" s="44">
        <v>1720000</v>
      </c>
      <c r="H183" s="50">
        <v>1720168</v>
      </c>
      <c r="I183" s="43">
        <v>326832</v>
      </c>
      <c r="J183" s="44">
        <v>2047000</v>
      </c>
      <c r="L183" s="63">
        <f t="shared" si="29"/>
        <v>2047000</v>
      </c>
      <c r="M183" s="59">
        <f t="shared" si="30"/>
        <v>1986833.3333333333</v>
      </c>
      <c r="N183" s="59">
        <f t="shared" si="31"/>
        <v>242416.13670160933</v>
      </c>
      <c r="O183" s="64">
        <f t="shared" si="32"/>
        <v>0.122011309471492</v>
      </c>
      <c r="Q183" s="63" t="e">
        <f>+VLOOKUP(A183,'PRECIOS 2025 VS 2026'!$B$7:$G$1477,5,FALSE)</f>
        <v>#N/A</v>
      </c>
      <c r="R183" s="197" t="e">
        <f t="shared" si="24"/>
        <v>#N/A</v>
      </c>
      <c r="S183" s="63">
        <f t="shared" si="25"/>
        <v>1720000</v>
      </c>
      <c r="U183" t="e">
        <f>+VLOOKUP(A183,'GRUPO 1'!$A$3:$F$440,5,FALSE)</f>
        <v>#N/A</v>
      </c>
      <c r="V183" t="e">
        <f>+VLOOKUP(A183,'GRUPO 3'!$B$3:$F$1178,5,FALSE)</f>
        <v>#N/A</v>
      </c>
      <c r="W183">
        <f t="shared" si="26"/>
        <v>0</v>
      </c>
      <c r="X183" s="199">
        <f t="shared" si="27"/>
        <v>0</v>
      </c>
      <c r="Y183" s="199">
        <f t="shared" si="28"/>
        <v>0</v>
      </c>
    </row>
    <row r="184" spans="1:25" x14ac:dyDescent="0.3">
      <c r="A184" s="33" t="s">
        <v>96</v>
      </c>
      <c r="B184" s="45">
        <v>34874</v>
      </c>
      <c r="C184" s="41">
        <f t="shared" si="33"/>
        <v>6626</v>
      </c>
      <c r="D184" s="42">
        <v>41500</v>
      </c>
      <c r="E184" s="50">
        <v>28992</v>
      </c>
      <c r="F184" s="43">
        <v>5508</v>
      </c>
      <c r="G184" s="44">
        <v>34500</v>
      </c>
      <c r="H184" s="50">
        <v>34034</v>
      </c>
      <c r="I184" s="43">
        <v>6466</v>
      </c>
      <c r="J184" s="44">
        <v>40500</v>
      </c>
      <c r="L184" s="63">
        <f t="shared" si="29"/>
        <v>40500</v>
      </c>
      <c r="M184" s="59">
        <f t="shared" si="30"/>
        <v>38833.333333333336</v>
      </c>
      <c r="N184" s="59">
        <f t="shared" si="31"/>
        <v>3785.9388972001821</v>
      </c>
      <c r="O184" s="64">
        <f t="shared" si="32"/>
        <v>9.7491988769103394E-2</v>
      </c>
      <c r="Q184" s="63" t="e">
        <f>+VLOOKUP(A184,'PRECIOS 2025 VS 2026'!$B$7:$G$1477,5,FALSE)</f>
        <v>#N/A</v>
      </c>
      <c r="R184" s="197" t="e">
        <f t="shared" si="24"/>
        <v>#N/A</v>
      </c>
      <c r="S184" s="63">
        <f t="shared" si="25"/>
        <v>34500</v>
      </c>
      <c r="U184" t="e">
        <f>+VLOOKUP(A184,'GRUPO 1'!$A$3:$F$440,5,FALSE)</f>
        <v>#N/A</v>
      </c>
      <c r="V184" t="e">
        <f>+VLOOKUP(A184,'GRUPO 3'!$B$3:$F$1178,5,FALSE)</f>
        <v>#N/A</v>
      </c>
      <c r="W184">
        <f t="shared" si="26"/>
        <v>0</v>
      </c>
      <c r="X184" s="199">
        <f t="shared" si="27"/>
        <v>0</v>
      </c>
      <c r="Y184" s="199">
        <f t="shared" si="28"/>
        <v>0</v>
      </c>
    </row>
    <row r="185" spans="1:25" x14ac:dyDescent="0.3">
      <c r="A185" s="33" t="s">
        <v>95</v>
      </c>
      <c r="B185" s="45">
        <v>12605</v>
      </c>
      <c r="C185" s="41">
        <f t="shared" si="33"/>
        <v>2395</v>
      </c>
      <c r="D185" s="42">
        <v>15000</v>
      </c>
      <c r="E185" s="50">
        <v>13025</v>
      </c>
      <c r="F185" s="43">
        <v>2475</v>
      </c>
      <c r="G185" s="44">
        <v>15500</v>
      </c>
      <c r="H185" s="50">
        <v>12185</v>
      </c>
      <c r="I185" s="43">
        <v>2315</v>
      </c>
      <c r="J185" s="44">
        <v>14500</v>
      </c>
      <c r="L185" s="63">
        <f t="shared" si="29"/>
        <v>15000</v>
      </c>
      <c r="M185" s="59">
        <f t="shared" si="30"/>
        <v>15000</v>
      </c>
      <c r="N185" s="59">
        <f t="shared" si="31"/>
        <v>500</v>
      </c>
      <c r="O185" s="64">
        <f t="shared" si="32"/>
        <v>3.3333333333333333E-2</v>
      </c>
      <c r="Q185" s="63">
        <f>+VLOOKUP(A185,'PRECIOS 2025 VS 2026'!$B$7:$G$1477,5,FALSE)</f>
        <v>11585.97</v>
      </c>
      <c r="R185" s="197">
        <f t="shared" si="24"/>
        <v>0.29466932850680616</v>
      </c>
      <c r="S185" s="63">
        <f t="shared" si="25"/>
        <v>12176.854469999998</v>
      </c>
      <c r="U185" t="e">
        <f>+VLOOKUP(A185,'GRUPO 1'!$A$3:$F$440,5,FALSE)</f>
        <v>#N/A</v>
      </c>
      <c r="V185" t="e">
        <f>+VLOOKUP(A185,'GRUPO 3'!$B$3:$F$1178,5,FALSE)</f>
        <v>#N/A</v>
      </c>
      <c r="W185">
        <f t="shared" si="26"/>
        <v>0</v>
      </c>
      <c r="X185" s="199">
        <f t="shared" si="27"/>
        <v>0</v>
      </c>
      <c r="Y185" s="199">
        <f t="shared" si="28"/>
        <v>0</v>
      </c>
    </row>
    <row r="186" spans="1:25" x14ac:dyDescent="0.3">
      <c r="A186" s="33" t="s">
        <v>244</v>
      </c>
      <c r="B186" s="45">
        <v>206303</v>
      </c>
      <c r="C186" s="41">
        <f t="shared" si="33"/>
        <v>39197</v>
      </c>
      <c r="D186" s="42">
        <v>245500</v>
      </c>
      <c r="E186" s="50">
        <v>158824</v>
      </c>
      <c r="F186" s="43">
        <v>30176</v>
      </c>
      <c r="G186" s="44">
        <v>189000</v>
      </c>
      <c r="H186" s="50">
        <v>184874</v>
      </c>
      <c r="I186" s="43">
        <v>35126</v>
      </c>
      <c r="J186" s="44">
        <v>220000</v>
      </c>
      <c r="L186" s="63">
        <f t="shared" si="29"/>
        <v>220000</v>
      </c>
      <c r="M186" s="59">
        <f t="shared" si="30"/>
        <v>218166.66666666666</v>
      </c>
      <c r="N186" s="59">
        <f t="shared" si="31"/>
        <v>28294.581342252233</v>
      </c>
      <c r="O186" s="64">
        <f t="shared" si="32"/>
        <v>0.12969250424256182</v>
      </c>
      <c r="Q186" s="63">
        <f>+VLOOKUP(A186,'PRECIOS 2025 VS 2026'!$B$7:$G$1477,5,FALSE)</f>
        <v>61931.43</v>
      </c>
      <c r="R186" s="197">
        <f t="shared" si="24"/>
        <v>2.5523158435062778</v>
      </c>
      <c r="S186" s="63">
        <f t="shared" si="25"/>
        <v>65089.932929999995</v>
      </c>
      <c r="U186" t="e">
        <f>+VLOOKUP(A186,'GRUPO 1'!$A$3:$F$440,5,FALSE)</f>
        <v>#N/A</v>
      </c>
      <c r="V186" t="e">
        <f>+VLOOKUP(A186,'GRUPO 3'!$B$3:$F$1178,5,FALSE)</f>
        <v>#N/A</v>
      </c>
      <c r="W186">
        <f t="shared" si="26"/>
        <v>1</v>
      </c>
      <c r="X186" s="199">
        <f t="shared" si="27"/>
        <v>1</v>
      </c>
      <c r="Y186" s="199">
        <f t="shared" si="28"/>
        <v>0</v>
      </c>
    </row>
    <row r="187" spans="1:25" x14ac:dyDescent="0.3">
      <c r="A187" s="33" t="s">
        <v>93</v>
      </c>
      <c r="B187" s="45">
        <v>205882</v>
      </c>
      <c r="C187" s="41">
        <f t="shared" si="33"/>
        <v>39118</v>
      </c>
      <c r="D187" s="42">
        <v>245000</v>
      </c>
      <c r="E187" s="50">
        <v>184034</v>
      </c>
      <c r="F187" s="43">
        <v>34966</v>
      </c>
      <c r="G187" s="44">
        <v>219000</v>
      </c>
      <c r="H187" s="50">
        <v>197479</v>
      </c>
      <c r="I187" s="43">
        <v>37521</v>
      </c>
      <c r="J187" s="44">
        <v>235000</v>
      </c>
      <c r="L187" s="63">
        <f t="shared" si="29"/>
        <v>235000</v>
      </c>
      <c r="M187" s="59">
        <f t="shared" si="30"/>
        <v>233000</v>
      </c>
      <c r="N187" s="59">
        <f t="shared" si="31"/>
        <v>13114.877048604001</v>
      </c>
      <c r="O187" s="64">
        <f t="shared" si="32"/>
        <v>5.6287025959673824E-2</v>
      </c>
      <c r="Q187" s="63">
        <f>+VLOOKUP(A187,'PRECIOS 2025 VS 2026'!$B$7:$G$1477,5,FALSE)</f>
        <v>46358.73</v>
      </c>
      <c r="R187" s="197">
        <f t="shared" si="24"/>
        <v>4.0691638877941649</v>
      </c>
      <c r="S187" s="63">
        <f t="shared" si="25"/>
        <v>48723.025229999999</v>
      </c>
      <c r="U187" t="e">
        <f>+VLOOKUP(A187,'GRUPO 1'!$A$3:$F$440,5,FALSE)</f>
        <v>#N/A</v>
      </c>
      <c r="V187" t="e">
        <f>+VLOOKUP(A187,'GRUPO 3'!$B$3:$F$1178,5,FALSE)</f>
        <v>#N/A</v>
      </c>
      <c r="W187">
        <f t="shared" si="26"/>
        <v>0</v>
      </c>
      <c r="X187" s="199">
        <f t="shared" si="27"/>
        <v>0</v>
      </c>
      <c r="Y187" s="199">
        <f t="shared" si="28"/>
        <v>0</v>
      </c>
    </row>
    <row r="188" spans="1:25" x14ac:dyDescent="0.3">
      <c r="A188" s="34" t="s">
        <v>92</v>
      </c>
      <c r="B188" s="45"/>
      <c r="C188" s="41">
        <f t="shared" si="33"/>
        <v>0</v>
      </c>
      <c r="D188" s="42"/>
      <c r="E188" s="53"/>
      <c r="F188" s="54"/>
      <c r="G188" s="55"/>
      <c r="H188" s="53"/>
      <c r="I188" s="54"/>
      <c r="J188" s="55"/>
      <c r="L188" s="63" t="str">
        <f t="shared" si="29"/>
        <v/>
      </c>
      <c r="M188" s="59" t="str">
        <f t="shared" si="30"/>
        <v/>
      </c>
      <c r="N188" s="59" t="str">
        <f t="shared" si="31"/>
        <v/>
      </c>
      <c r="O188" s="64" t="str">
        <f t="shared" si="32"/>
        <v/>
      </c>
      <c r="Q188" s="63">
        <f>+VLOOKUP(A188,'PRECIOS 2025 VS 2026'!$B$7:$G$1477,5,FALSE)</f>
        <v>0</v>
      </c>
      <c r="R188" s="197" t="e">
        <f t="shared" si="24"/>
        <v>#VALUE!</v>
      </c>
      <c r="S188" s="63"/>
      <c r="U188" t="e">
        <f>+VLOOKUP(A188,'GRUPO 1'!$A$3:$F$440,5,FALSE)</f>
        <v>#N/A</v>
      </c>
      <c r="V188" t="e">
        <f>+VLOOKUP(A188,'GRUPO 3'!$B$3:$F$1178,5,FALSE)</f>
        <v>#N/A</v>
      </c>
      <c r="W188">
        <f t="shared" si="26"/>
        <v>0</v>
      </c>
      <c r="X188" s="199">
        <f t="shared" si="27"/>
        <v>0</v>
      </c>
      <c r="Y188" s="199">
        <f t="shared" si="28"/>
        <v>0</v>
      </c>
    </row>
    <row r="189" spans="1:25" x14ac:dyDescent="0.3">
      <c r="A189" s="33" t="s">
        <v>91</v>
      </c>
      <c r="B189" s="45">
        <v>502521</v>
      </c>
      <c r="C189" s="41">
        <f t="shared" si="33"/>
        <v>95479</v>
      </c>
      <c r="D189" s="42">
        <v>598000</v>
      </c>
      <c r="E189" s="50">
        <v>546218</v>
      </c>
      <c r="F189" s="43">
        <v>103782</v>
      </c>
      <c r="G189" s="44">
        <v>650000</v>
      </c>
      <c r="H189" s="50">
        <v>496639</v>
      </c>
      <c r="I189" s="43">
        <v>94361</v>
      </c>
      <c r="J189" s="44">
        <v>591000</v>
      </c>
      <c r="L189" s="63">
        <f t="shared" si="29"/>
        <v>598000</v>
      </c>
      <c r="M189" s="59">
        <f t="shared" si="30"/>
        <v>613000</v>
      </c>
      <c r="N189" s="59">
        <f t="shared" si="31"/>
        <v>32233.522922572396</v>
      </c>
      <c r="O189" s="64">
        <f t="shared" si="32"/>
        <v>5.2583234783968022E-2</v>
      </c>
      <c r="Q189" s="63">
        <f>+VLOOKUP(A189,'PRECIOS 2025 VS 2026'!$B$7:$G$1477,5,FALSE)</f>
        <v>2300205.6</v>
      </c>
      <c r="R189" s="197">
        <f t="shared" si="24"/>
        <v>-0.7400232396617068</v>
      </c>
      <c r="S189" s="63">
        <f t="shared" si="25"/>
        <v>598000</v>
      </c>
      <c r="U189" t="e">
        <f>+VLOOKUP(A189,'GRUPO 1'!$A$3:$F$440,5,FALSE)</f>
        <v>#N/A</v>
      </c>
      <c r="V189">
        <f>+VLOOKUP(A189,'GRUPO 3'!$B$3:$F$1178,5,FALSE)</f>
        <v>524999.80000000005</v>
      </c>
      <c r="W189">
        <f t="shared" si="26"/>
        <v>0</v>
      </c>
      <c r="X189" s="199">
        <f t="shared" si="27"/>
        <v>-1</v>
      </c>
      <c r="Y189" s="199">
        <f t="shared" si="28"/>
        <v>0</v>
      </c>
    </row>
    <row r="190" spans="1:25" x14ac:dyDescent="0.3">
      <c r="A190" s="33" t="s">
        <v>89</v>
      </c>
      <c r="B190" s="45">
        <v>58824</v>
      </c>
      <c r="C190" s="41">
        <f t="shared" si="33"/>
        <v>11176</v>
      </c>
      <c r="D190" s="42">
        <v>70000</v>
      </c>
      <c r="E190" s="50">
        <v>55882</v>
      </c>
      <c r="F190" s="43">
        <v>10618</v>
      </c>
      <c r="G190" s="44">
        <v>66500</v>
      </c>
      <c r="H190" s="50">
        <v>63866</v>
      </c>
      <c r="I190" s="43">
        <v>12134</v>
      </c>
      <c r="J190" s="44">
        <v>76000</v>
      </c>
      <c r="L190" s="63">
        <f t="shared" si="29"/>
        <v>70000</v>
      </c>
      <c r="M190" s="59">
        <f t="shared" si="30"/>
        <v>70833.333333333328</v>
      </c>
      <c r="N190" s="59">
        <f t="shared" si="31"/>
        <v>4804.5117684665247</v>
      </c>
      <c r="O190" s="64">
        <f t="shared" si="32"/>
        <v>6.7828401437174474E-2</v>
      </c>
      <c r="Q190" s="63">
        <f>+VLOOKUP(A190,'PRECIOS 2025 VS 2026'!$B$7:$G$1477,5,FALSE)</f>
        <v>77562.539999999994</v>
      </c>
      <c r="R190" s="197">
        <f t="shared" si="24"/>
        <v>-9.7502479934256855E-2</v>
      </c>
      <c r="S190" s="63">
        <f t="shared" si="25"/>
        <v>70000</v>
      </c>
      <c r="U190" t="e">
        <f>+VLOOKUP(A190,'GRUPO 1'!$A$3:$F$440,5,FALSE)</f>
        <v>#N/A</v>
      </c>
      <c r="V190" t="e">
        <f>+VLOOKUP(A190,'GRUPO 3'!$B$3:$F$1178,5,FALSE)</f>
        <v>#N/A</v>
      </c>
      <c r="W190">
        <f t="shared" si="26"/>
        <v>1</v>
      </c>
      <c r="X190" s="199">
        <f t="shared" si="27"/>
        <v>0</v>
      </c>
      <c r="Y190" s="199">
        <f t="shared" si="28"/>
        <v>1</v>
      </c>
    </row>
    <row r="191" spans="1:25" x14ac:dyDescent="0.3">
      <c r="A191" s="34" t="s">
        <v>88</v>
      </c>
      <c r="B191" s="45"/>
      <c r="C191" s="41">
        <f t="shared" si="33"/>
        <v>0</v>
      </c>
      <c r="D191" s="42"/>
      <c r="E191" s="53"/>
      <c r="F191" s="54"/>
      <c r="G191" s="55"/>
      <c r="H191" s="53"/>
      <c r="I191" s="54"/>
      <c r="J191" s="55"/>
      <c r="L191" s="63" t="str">
        <f t="shared" si="29"/>
        <v/>
      </c>
      <c r="M191" s="59" t="str">
        <f t="shared" si="30"/>
        <v/>
      </c>
      <c r="N191" s="59" t="str">
        <f t="shared" si="31"/>
        <v/>
      </c>
      <c r="O191" s="64" t="str">
        <f t="shared" si="32"/>
        <v/>
      </c>
      <c r="Q191" s="63">
        <f>+VLOOKUP(A191,'PRECIOS 2025 VS 2026'!$B$7:$G$1477,5,FALSE)</f>
        <v>0</v>
      </c>
      <c r="R191" s="197" t="e">
        <f t="shared" si="24"/>
        <v>#VALUE!</v>
      </c>
      <c r="S191" s="63"/>
      <c r="U191" t="e">
        <f>+VLOOKUP(A191,'GRUPO 1'!$A$3:$F$440,5,FALSE)</f>
        <v>#N/A</v>
      </c>
      <c r="V191" t="e">
        <f>+VLOOKUP(A191,'GRUPO 3'!$B$3:$F$1178,5,FALSE)</f>
        <v>#N/A</v>
      </c>
      <c r="W191">
        <f t="shared" si="26"/>
        <v>0</v>
      </c>
      <c r="X191" s="199">
        <f t="shared" si="27"/>
        <v>0</v>
      </c>
      <c r="Y191" s="199">
        <f t="shared" si="28"/>
        <v>0</v>
      </c>
    </row>
    <row r="192" spans="1:25" x14ac:dyDescent="0.3">
      <c r="A192" s="33" t="s">
        <v>86</v>
      </c>
      <c r="B192" s="45">
        <v>296639</v>
      </c>
      <c r="C192" s="41">
        <f t="shared" si="33"/>
        <v>56361</v>
      </c>
      <c r="D192" s="42">
        <v>353000</v>
      </c>
      <c r="E192" s="50">
        <v>305882</v>
      </c>
      <c r="F192" s="43">
        <v>58118</v>
      </c>
      <c r="G192" s="44">
        <v>364000</v>
      </c>
      <c r="H192" s="50">
        <v>273109</v>
      </c>
      <c r="I192" s="43">
        <v>51891</v>
      </c>
      <c r="J192" s="44">
        <v>325000</v>
      </c>
      <c r="L192" s="63">
        <f t="shared" si="29"/>
        <v>353000</v>
      </c>
      <c r="M192" s="59">
        <f t="shared" si="30"/>
        <v>347333.33333333331</v>
      </c>
      <c r="N192" s="59">
        <f t="shared" si="31"/>
        <v>20108.041509140898</v>
      </c>
      <c r="O192" s="64">
        <f t="shared" si="32"/>
        <v>5.7892633903476674E-2</v>
      </c>
      <c r="Q192" s="63">
        <f>+VLOOKUP(A192,'PRECIOS 2025 VS 2026'!$B$7:$G$1477,5,FALSE)</f>
        <v>693413.82</v>
      </c>
      <c r="R192" s="197">
        <f t="shared" si="24"/>
        <v>-0.49092448143015088</v>
      </c>
      <c r="S192" s="63">
        <f t="shared" si="25"/>
        <v>353000</v>
      </c>
      <c r="U192" t="e">
        <f>+VLOOKUP(A192,'GRUPO 1'!$A$3:$F$440,5,FALSE)</f>
        <v>#N/A</v>
      </c>
      <c r="V192" t="e">
        <f>+VLOOKUP(A192,'GRUPO 3'!$B$3:$F$1178,5,FALSE)</f>
        <v>#N/A</v>
      </c>
      <c r="W192">
        <f t="shared" si="26"/>
        <v>0</v>
      </c>
      <c r="X192" s="199">
        <f t="shared" si="27"/>
        <v>0</v>
      </c>
      <c r="Y192" s="199">
        <f t="shared" si="28"/>
        <v>0</v>
      </c>
    </row>
    <row r="193" spans="1:25" x14ac:dyDescent="0.3">
      <c r="A193" s="33" t="s">
        <v>240</v>
      </c>
      <c r="B193" s="45">
        <v>327731</v>
      </c>
      <c r="C193" s="41">
        <f t="shared" si="33"/>
        <v>62269</v>
      </c>
      <c r="D193" s="42">
        <v>390000</v>
      </c>
      <c r="E193" s="50">
        <v>322689</v>
      </c>
      <c r="F193" s="43">
        <v>61311</v>
      </c>
      <c r="G193" s="44">
        <v>384000</v>
      </c>
      <c r="H193" s="50">
        <v>331933</v>
      </c>
      <c r="I193" s="43">
        <v>63067</v>
      </c>
      <c r="J193" s="44">
        <v>395000</v>
      </c>
      <c r="L193" s="63">
        <f t="shared" si="29"/>
        <v>390000</v>
      </c>
      <c r="M193" s="59">
        <f t="shared" si="30"/>
        <v>389666.66666666669</v>
      </c>
      <c r="N193" s="59">
        <f t="shared" si="31"/>
        <v>5507.5705472861018</v>
      </c>
      <c r="O193" s="64">
        <f t="shared" si="32"/>
        <v>1.4134056152145684E-2</v>
      </c>
      <c r="Q193" s="63" t="e">
        <f>+VLOOKUP(A193,'PRECIOS 2025 VS 2026'!$B$7:$G$1477,5,FALSE)</f>
        <v>#N/A</v>
      </c>
      <c r="R193" s="197" t="e">
        <f t="shared" si="24"/>
        <v>#N/A</v>
      </c>
      <c r="S193" s="63">
        <f t="shared" si="25"/>
        <v>384000</v>
      </c>
      <c r="U193" t="e">
        <f>+VLOOKUP(A193,'GRUPO 1'!$A$3:$F$440,5,FALSE)</f>
        <v>#N/A</v>
      </c>
      <c r="V193" t="e">
        <f>+VLOOKUP(A193,'GRUPO 3'!$B$3:$F$1178,5,FALSE)</f>
        <v>#N/A</v>
      </c>
      <c r="W193">
        <f t="shared" si="26"/>
        <v>0</v>
      </c>
      <c r="X193" s="199">
        <f t="shared" si="27"/>
        <v>0</v>
      </c>
      <c r="Y193" s="199">
        <f t="shared" si="28"/>
        <v>0</v>
      </c>
    </row>
    <row r="194" spans="1:25" x14ac:dyDescent="0.3">
      <c r="A194" s="33" t="s">
        <v>243</v>
      </c>
      <c r="B194" s="45"/>
      <c r="C194" s="41">
        <f t="shared" si="33"/>
        <v>0</v>
      </c>
      <c r="D194" s="42"/>
      <c r="E194" s="50">
        <v>1512605</v>
      </c>
      <c r="F194" s="43">
        <v>287395</v>
      </c>
      <c r="G194" s="44">
        <v>1800000</v>
      </c>
      <c r="H194" s="50"/>
      <c r="I194" s="43"/>
      <c r="J194" s="44"/>
      <c r="L194" s="63" t="str">
        <f t="shared" si="29"/>
        <v/>
      </c>
      <c r="M194" s="59" t="str">
        <f t="shared" si="30"/>
        <v/>
      </c>
      <c r="N194" s="59" t="str">
        <f t="shared" si="31"/>
        <v/>
      </c>
      <c r="O194" s="64" t="str">
        <f t="shared" si="32"/>
        <v/>
      </c>
      <c r="Q194" s="63">
        <f>+VLOOKUP(A194,'PRECIOS 2025 VS 2026'!$B$7:$G$1477,5,FALSE)</f>
        <v>575278.11</v>
      </c>
      <c r="R194" s="197" t="e">
        <f t="shared" si="24"/>
        <v>#VALUE!</v>
      </c>
      <c r="S194" s="63"/>
      <c r="U194" t="e">
        <f>+VLOOKUP(A194,'GRUPO 1'!$A$3:$F$440,5,FALSE)</f>
        <v>#N/A</v>
      </c>
      <c r="V194" t="e">
        <f>+VLOOKUP(A194,'GRUPO 3'!$B$3:$F$1178,5,FALSE)</f>
        <v>#N/A</v>
      </c>
      <c r="W194">
        <f t="shared" si="26"/>
        <v>0</v>
      </c>
      <c r="X194" s="199">
        <f t="shared" si="27"/>
        <v>0</v>
      </c>
      <c r="Y194" s="199">
        <f t="shared" si="28"/>
        <v>0</v>
      </c>
    </row>
    <row r="195" spans="1:25" x14ac:dyDescent="0.3">
      <c r="A195" s="33" t="s">
        <v>242</v>
      </c>
      <c r="B195" s="45">
        <v>338235</v>
      </c>
      <c r="C195" s="41">
        <f t="shared" si="33"/>
        <v>64265</v>
      </c>
      <c r="D195" s="42">
        <v>402500</v>
      </c>
      <c r="E195" s="50">
        <v>322689</v>
      </c>
      <c r="F195" s="43">
        <v>61311</v>
      </c>
      <c r="G195" s="44">
        <v>384000</v>
      </c>
      <c r="H195" s="50">
        <v>347479</v>
      </c>
      <c r="I195" s="43">
        <v>66021</v>
      </c>
      <c r="J195" s="44">
        <v>413500</v>
      </c>
      <c r="L195" s="63">
        <f t="shared" si="29"/>
        <v>402500</v>
      </c>
      <c r="M195" s="59">
        <f t="shared" si="30"/>
        <v>400000</v>
      </c>
      <c r="N195" s="59">
        <f t="shared" si="31"/>
        <v>14908.051515875573</v>
      </c>
      <c r="O195" s="64">
        <f t="shared" si="32"/>
        <v>3.7270128789688932E-2</v>
      </c>
      <c r="Q195" s="63" t="e">
        <f>+VLOOKUP(A195,'PRECIOS 2025 VS 2026'!$B$7:$G$1477,5,FALSE)</f>
        <v>#N/A</v>
      </c>
      <c r="R195" s="197" t="e">
        <f t="shared" ref="R195:R258" si="34">+(L195-Q195)/Q195</f>
        <v>#N/A</v>
      </c>
      <c r="S195" s="63">
        <f t="shared" ref="S195:S257" si="35">IF(ISNA(R195),MIN(D195,G195,J195),IF(R195&lt;=5.1%,L195,Q195*1.051))</f>
        <v>384000</v>
      </c>
      <c r="U195" t="e">
        <f>+VLOOKUP(A195,'GRUPO 1'!$A$3:$F$440,5,FALSE)</f>
        <v>#N/A</v>
      </c>
      <c r="V195" t="e">
        <f>+VLOOKUP(A195,'GRUPO 3'!$B$3:$F$1178,5,FALSE)</f>
        <v>#N/A</v>
      </c>
      <c r="W195">
        <f t="shared" ref="W195:W258" si="36">+ROUND((B195*1.19)-D195,0)</f>
        <v>0</v>
      </c>
      <c r="X195" s="199">
        <f t="shared" ref="X195:X258" si="37">ROUND((E195*1.19)-G195,0)</f>
        <v>0</v>
      </c>
      <c r="Y195" s="199">
        <f t="shared" ref="Y195:Y258" si="38">ROUND((H195*1.19)-J195,0)</f>
        <v>0</v>
      </c>
    </row>
    <row r="196" spans="1:25" x14ac:dyDescent="0.3">
      <c r="A196" s="33" t="s">
        <v>84</v>
      </c>
      <c r="B196" s="45">
        <v>396639</v>
      </c>
      <c r="C196" s="41">
        <f t="shared" si="33"/>
        <v>75361</v>
      </c>
      <c r="D196" s="42">
        <v>472000</v>
      </c>
      <c r="E196" s="50">
        <v>419328</v>
      </c>
      <c r="F196" s="43">
        <v>79672</v>
      </c>
      <c r="G196" s="44">
        <v>499000</v>
      </c>
      <c r="H196" s="50">
        <v>368487</v>
      </c>
      <c r="I196" s="43">
        <v>70013</v>
      </c>
      <c r="J196" s="44">
        <v>438500</v>
      </c>
      <c r="L196" s="63">
        <f t="shared" si="29"/>
        <v>472000</v>
      </c>
      <c r="M196" s="59">
        <f t="shared" si="30"/>
        <v>469833.33333333331</v>
      </c>
      <c r="N196" s="59">
        <f t="shared" si="31"/>
        <v>30308.139720763684</v>
      </c>
      <c r="O196" s="64">
        <f t="shared" si="32"/>
        <v>6.450827893741827E-2</v>
      </c>
      <c r="Q196" s="63" t="e">
        <f>+VLOOKUP(A196,'PRECIOS 2025 VS 2026'!$B$7:$G$1477,5,FALSE)</f>
        <v>#N/A</v>
      </c>
      <c r="R196" s="197" t="e">
        <f t="shared" si="34"/>
        <v>#N/A</v>
      </c>
      <c r="S196" s="63">
        <f t="shared" si="35"/>
        <v>438500</v>
      </c>
      <c r="U196" t="e">
        <f>+VLOOKUP(A196,'GRUPO 1'!$A$3:$F$440,5,FALSE)</f>
        <v>#N/A</v>
      </c>
      <c r="V196" t="e">
        <f>+VLOOKUP(A196,'GRUPO 3'!$B$3:$F$1178,5,FALSE)</f>
        <v>#N/A</v>
      </c>
      <c r="W196">
        <f t="shared" si="36"/>
        <v>0</v>
      </c>
      <c r="X196" s="199">
        <f t="shared" si="37"/>
        <v>0</v>
      </c>
      <c r="Y196" s="199">
        <f t="shared" si="38"/>
        <v>0</v>
      </c>
    </row>
    <row r="197" spans="1:25" x14ac:dyDescent="0.3">
      <c r="A197" s="33" t="s">
        <v>288</v>
      </c>
      <c r="B197" s="45">
        <v>1089076</v>
      </c>
      <c r="C197" s="41">
        <f t="shared" si="33"/>
        <v>206924</v>
      </c>
      <c r="D197" s="42">
        <v>1296000</v>
      </c>
      <c r="E197" s="50">
        <v>983193</v>
      </c>
      <c r="F197" s="43">
        <v>186807</v>
      </c>
      <c r="G197" s="44">
        <v>1170000</v>
      </c>
      <c r="H197" s="50">
        <v>1055462</v>
      </c>
      <c r="I197" s="43">
        <v>200538</v>
      </c>
      <c r="J197" s="44">
        <v>1256000</v>
      </c>
      <c r="L197" s="63">
        <f t="shared" si="29"/>
        <v>1256000</v>
      </c>
      <c r="M197" s="59">
        <f t="shared" si="30"/>
        <v>1240666.6666666667</v>
      </c>
      <c r="N197" s="59">
        <f t="shared" si="31"/>
        <v>64384.263087600324</v>
      </c>
      <c r="O197" s="64">
        <f t="shared" si="32"/>
        <v>5.1894892332832065E-2</v>
      </c>
      <c r="Q197" s="63" t="e">
        <f>+VLOOKUP(A197,'PRECIOS 2025 VS 2026'!$B$7:$G$1477,5,FALSE)</f>
        <v>#N/A</v>
      </c>
      <c r="R197" s="197" t="e">
        <f t="shared" si="34"/>
        <v>#N/A</v>
      </c>
      <c r="S197" s="63">
        <f t="shared" si="35"/>
        <v>1170000</v>
      </c>
      <c r="U197" t="e">
        <f>+VLOOKUP(A197,'GRUPO 1'!$A$3:$F$440,5,FALSE)</f>
        <v>#N/A</v>
      </c>
      <c r="V197" t="e">
        <f>+VLOOKUP(A197,'GRUPO 3'!$B$3:$F$1178,5,FALSE)</f>
        <v>#N/A</v>
      </c>
      <c r="W197">
        <f t="shared" si="36"/>
        <v>0</v>
      </c>
      <c r="X197" s="199">
        <f t="shared" si="37"/>
        <v>0</v>
      </c>
      <c r="Y197" s="199">
        <f t="shared" si="38"/>
        <v>0</v>
      </c>
    </row>
    <row r="198" spans="1:25" x14ac:dyDescent="0.3">
      <c r="A198" s="33" t="s">
        <v>238</v>
      </c>
      <c r="B198" s="45">
        <v>3985294</v>
      </c>
      <c r="C198" s="41">
        <f t="shared" si="33"/>
        <v>757206</v>
      </c>
      <c r="D198" s="42">
        <v>4742500</v>
      </c>
      <c r="E198" s="50">
        <v>3768908</v>
      </c>
      <c r="F198" s="43">
        <v>716092</v>
      </c>
      <c r="G198" s="44">
        <v>4485000</v>
      </c>
      <c r="H198" s="50">
        <v>3976891</v>
      </c>
      <c r="I198" s="43">
        <v>755609</v>
      </c>
      <c r="J198" s="44">
        <v>4732500</v>
      </c>
      <c r="L198" s="63">
        <f t="shared" si="29"/>
        <v>4732500</v>
      </c>
      <c r="M198" s="59">
        <f t="shared" si="30"/>
        <v>4653333.333333333</v>
      </c>
      <c r="N198" s="59">
        <f t="shared" si="31"/>
        <v>145866.66285801335</v>
      </c>
      <c r="O198" s="64">
        <f t="shared" si="32"/>
        <v>3.1346704052581671E-2</v>
      </c>
      <c r="Q198" s="63" t="e">
        <f>+VLOOKUP(A198,'PRECIOS 2025 VS 2026'!$B$7:$G$1477,5,FALSE)</f>
        <v>#N/A</v>
      </c>
      <c r="R198" s="197" t="e">
        <f t="shared" si="34"/>
        <v>#N/A</v>
      </c>
      <c r="S198" s="63">
        <f t="shared" si="35"/>
        <v>4485000</v>
      </c>
      <c r="U198" t="e">
        <f>+VLOOKUP(A198,'GRUPO 1'!$A$3:$F$440,5,FALSE)</f>
        <v>#N/A</v>
      </c>
      <c r="V198" t="e">
        <f>+VLOOKUP(A198,'GRUPO 3'!$B$3:$F$1178,5,FALSE)</f>
        <v>#N/A</v>
      </c>
      <c r="W198">
        <f t="shared" si="36"/>
        <v>0</v>
      </c>
      <c r="X198" s="199">
        <f t="shared" si="37"/>
        <v>1</v>
      </c>
      <c r="Y198" s="199">
        <f t="shared" si="38"/>
        <v>0</v>
      </c>
    </row>
    <row r="199" spans="1:25" x14ac:dyDescent="0.3">
      <c r="A199" s="33" t="s">
        <v>237</v>
      </c>
      <c r="B199" s="45">
        <v>373109</v>
      </c>
      <c r="C199" s="41">
        <f t="shared" si="33"/>
        <v>70891</v>
      </c>
      <c r="D199" s="42">
        <v>444000</v>
      </c>
      <c r="E199" s="50">
        <v>368908</v>
      </c>
      <c r="F199" s="43">
        <v>70092</v>
      </c>
      <c r="G199" s="44">
        <v>439000</v>
      </c>
      <c r="H199" s="50">
        <v>350420</v>
      </c>
      <c r="I199" s="43">
        <v>66580</v>
      </c>
      <c r="J199" s="44">
        <v>417000</v>
      </c>
      <c r="L199" s="63">
        <f t="shared" si="29"/>
        <v>439000</v>
      </c>
      <c r="M199" s="59">
        <f t="shared" si="30"/>
        <v>433333.33333333331</v>
      </c>
      <c r="N199" s="59">
        <f t="shared" si="31"/>
        <v>14364.307617610162</v>
      </c>
      <c r="O199" s="64">
        <f t="shared" si="32"/>
        <v>3.3148402194484991E-2</v>
      </c>
      <c r="Q199" s="63" t="e">
        <f>+VLOOKUP(A199,'PRECIOS 2025 VS 2026'!$B$7:$G$1477,5,FALSE)</f>
        <v>#N/A</v>
      </c>
      <c r="R199" s="197" t="e">
        <f t="shared" si="34"/>
        <v>#N/A</v>
      </c>
      <c r="S199" s="63">
        <f t="shared" si="35"/>
        <v>417000</v>
      </c>
      <c r="U199" t="e">
        <f>+VLOOKUP(A199,'GRUPO 1'!$A$3:$F$440,5,FALSE)</f>
        <v>#N/A</v>
      </c>
      <c r="V199" t="e">
        <f>+VLOOKUP(A199,'GRUPO 3'!$B$3:$F$1178,5,FALSE)</f>
        <v>#N/A</v>
      </c>
      <c r="W199">
        <f t="shared" si="36"/>
        <v>0</v>
      </c>
      <c r="X199" s="199">
        <f t="shared" si="37"/>
        <v>1</v>
      </c>
      <c r="Y199" s="199">
        <f t="shared" si="38"/>
        <v>0</v>
      </c>
    </row>
    <row r="200" spans="1:25" x14ac:dyDescent="0.3">
      <c r="A200" s="33" t="s">
        <v>239</v>
      </c>
      <c r="B200" s="45">
        <v>1010924</v>
      </c>
      <c r="C200" s="41">
        <f t="shared" si="33"/>
        <v>192076</v>
      </c>
      <c r="D200" s="42">
        <v>1203000</v>
      </c>
      <c r="E200" s="50">
        <v>983193</v>
      </c>
      <c r="F200" s="43">
        <v>186807</v>
      </c>
      <c r="G200" s="44">
        <v>1170000</v>
      </c>
      <c r="H200" s="50">
        <v>1094538</v>
      </c>
      <c r="I200" s="43">
        <v>207962</v>
      </c>
      <c r="J200" s="44">
        <v>1302500</v>
      </c>
      <c r="L200" s="63">
        <f t="shared" si="29"/>
        <v>1203000</v>
      </c>
      <c r="M200" s="59">
        <f t="shared" si="30"/>
        <v>1225166.6666666667</v>
      </c>
      <c r="N200" s="59">
        <f t="shared" si="31"/>
        <v>68975.237102407511</v>
      </c>
      <c r="O200" s="64">
        <f t="shared" si="32"/>
        <v>5.6298656320833224E-2</v>
      </c>
      <c r="Q200" s="63" t="e">
        <f>+VLOOKUP(A200,'PRECIOS 2025 VS 2026'!$B$7:$G$1477,5,FALSE)</f>
        <v>#N/A</v>
      </c>
      <c r="R200" s="197" t="e">
        <f t="shared" si="34"/>
        <v>#N/A</v>
      </c>
      <c r="S200" s="63">
        <f t="shared" si="35"/>
        <v>1170000</v>
      </c>
      <c r="U200" t="e">
        <f>+VLOOKUP(A200,'GRUPO 1'!$A$3:$F$440,5,FALSE)</f>
        <v>#N/A</v>
      </c>
      <c r="V200" t="e">
        <f>+VLOOKUP(A200,'GRUPO 3'!$B$3:$F$1178,5,FALSE)</f>
        <v>#N/A</v>
      </c>
      <c r="W200">
        <f t="shared" si="36"/>
        <v>0</v>
      </c>
      <c r="X200" s="199">
        <f t="shared" si="37"/>
        <v>0</v>
      </c>
      <c r="Y200" s="199">
        <f t="shared" si="38"/>
        <v>0</v>
      </c>
    </row>
    <row r="201" spans="1:25" x14ac:dyDescent="0.3">
      <c r="A201" s="33" t="s">
        <v>80</v>
      </c>
      <c r="B201" s="45">
        <v>439496</v>
      </c>
      <c r="C201" s="41">
        <f t="shared" si="33"/>
        <v>83504</v>
      </c>
      <c r="D201" s="42">
        <v>523000</v>
      </c>
      <c r="E201" s="50">
        <v>407563</v>
      </c>
      <c r="F201" s="43">
        <v>77437</v>
      </c>
      <c r="G201" s="44">
        <v>485000</v>
      </c>
      <c r="H201" s="50">
        <v>472689</v>
      </c>
      <c r="I201" s="43">
        <v>89811</v>
      </c>
      <c r="J201" s="44">
        <v>562500</v>
      </c>
      <c r="L201" s="63">
        <f t="shared" si="29"/>
        <v>523000</v>
      </c>
      <c r="M201" s="59">
        <f t="shared" si="30"/>
        <v>523500</v>
      </c>
      <c r="N201" s="59">
        <f t="shared" si="31"/>
        <v>38752.419279317262</v>
      </c>
      <c r="O201" s="64">
        <f t="shared" si="32"/>
        <v>7.4025633771379676E-2</v>
      </c>
      <c r="Q201" s="63">
        <f>+VLOOKUP(A201,'PRECIOS 2025 VS 2026'!$B$7:$G$1477,5,FALSE)</f>
        <v>137513.97</v>
      </c>
      <c r="R201" s="197">
        <f t="shared" si="34"/>
        <v>2.8032499534410942</v>
      </c>
      <c r="S201" s="63">
        <f t="shared" si="35"/>
        <v>144527.18247</v>
      </c>
      <c r="U201" t="e">
        <f>+VLOOKUP(A201,'GRUPO 1'!$A$3:$F$440,5,FALSE)</f>
        <v>#N/A</v>
      </c>
      <c r="V201" t="e">
        <f>+VLOOKUP(A201,'GRUPO 3'!$B$3:$F$1178,5,FALSE)</f>
        <v>#N/A</v>
      </c>
      <c r="W201">
        <f t="shared" si="36"/>
        <v>0</v>
      </c>
      <c r="X201" s="199">
        <f t="shared" si="37"/>
        <v>0</v>
      </c>
      <c r="Y201" s="199">
        <f t="shared" si="38"/>
        <v>0</v>
      </c>
    </row>
    <row r="202" spans="1:25" x14ac:dyDescent="0.3">
      <c r="A202" s="33" t="s">
        <v>78</v>
      </c>
      <c r="B202" s="45">
        <v>420588</v>
      </c>
      <c r="C202" s="41">
        <f t="shared" si="33"/>
        <v>79912</v>
      </c>
      <c r="D202" s="42">
        <v>500500</v>
      </c>
      <c r="E202" s="50">
        <v>410924</v>
      </c>
      <c r="F202" s="43">
        <v>78076</v>
      </c>
      <c r="G202" s="44">
        <v>489000</v>
      </c>
      <c r="H202" s="50">
        <v>421849</v>
      </c>
      <c r="I202" s="43">
        <v>80151</v>
      </c>
      <c r="J202" s="44">
        <v>502000</v>
      </c>
      <c r="L202" s="63">
        <f t="shared" si="29"/>
        <v>500500</v>
      </c>
      <c r="M202" s="59">
        <f t="shared" si="30"/>
        <v>497166.66666666669</v>
      </c>
      <c r="N202" s="59">
        <f t="shared" si="31"/>
        <v>7112.1960977839562</v>
      </c>
      <c r="O202" s="64">
        <f t="shared" si="32"/>
        <v>1.4305456448777652E-2</v>
      </c>
      <c r="Q202" s="63">
        <f>+VLOOKUP(A202,'PRECIOS 2025 VS 2026'!$B$7:$G$1477,5,FALSE)</f>
        <v>1557207.63</v>
      </c>
      <c r="R202" s="197">
        <f t="shared" si="34"/>
        <v>-0.67859135136654836</v>
      </c>
      <c r="S202" s="63">
        <f t="shared" si="35"/>
        <v>500500</v>
      </c>
      <c r="U202" t="e">
        <f>+VLOOKUP(A202,'GRUPO 1'!$A$3:$F$440,5,FALSE)</f>
        <v>#N/A</v>
      </c>
      <c r="V202" t="e">
        <f>+VLOOKUP(A202,'GRUPO 3'!$B$3:$F$1178,5,FALSE)</f>
        <v>#N/A</v>
      </c>
      <c r="W202">
        <f t="shared" si="36"/>
        <v>0</v>
      </c>
      <c r="X202" s="199">
        <f t="shared" si="37"/>
        <v>0</v>
      </c>
      <c r="Y202" s="199">
        <f t="shared" si="38"/>
        <v>0</v>
      </c>
    </row>
    <row r="203" spans="1:25" x14ac:dyDescent="0.3">
      <c r="A203" s="33" t="s">
        <v>77</v>
      </c>
      <c r="B203" s="45">
        <v>339076</v>
      </c>
      <c r="C203" s="41">
        <f t="shared" si="33"/>
        <v>64424</v>
      </c>
      <c r="D203" s="42">
        <v>403500</v>
      </c>
      <c r="E203" s="50">
        <v>322689</v>
      </c>
      <c r="F203" s="43">
        <v>61311</v>
      </c>
      <c r="G203" s="44">
        <v>384000</v>
      </c>
      <c r="H203" s="50">
        <v>334454</v>
      </c>
      <c r="I203" s="43">
        <v>63546</v>
      </c>
      <c r="J203" s="44">
        <v>398000</v>
      </c>
      <c r="L203" s="63">
        <f t="shared" si="29"/>
        <v>398000</v>
      </c>
      <c r="M203" s="59">
        <f t="shared" si="30"/>
        <v>395166.66666666669</v>
      </c>
      <c r="N203" s="59">
        <f t="shared" si="31"/>
        <v>10054.020754570449</v>
      </c>
      <c r="O203" s="64">
        <f t="shared" si="32"/>
        <v>2.5442481875758198E-2</v>
      </c>
      <c r="Q203" s="63">
        <f>+VLOOKUP(A203,'PRECIOS 2025 VS 2026'!$B$7:$G$1477,5,FALSE)</f>
        <v>478212.57</v>
      </c>
      <c r="R203" s="197">
        <f t="shared" si="34"/>
        <v>-0.16773413128810061</v>
      </c>
      <c r="S203" s="63">
        <f t="shared" si="35"/>
        <v>398000</v>
      </c>
      <c r="U203" t="e">
        <f>+VLOOKUP(A203,'GRUPO 1'!$A$3:$F$440,5,FALSE)</f>
        <v>#N/A</v>
      </c>
      <c r="V203" t="e">
        <f>+VLOOKUP(A203,'GRUPO 3'!$B$3:$F$1178,5,FALSE)</f>
        <v>#N/A</v>
      </c>
      <c r="W203">
        <f t="shared" si="36"/>
        <v>0</v>
      </c>
      <c r="X203" s="199">
        <f t="shared" si="37"/>
        <v>0</v>
      </c>
      <c r="Y203" s="199">
        <f t="shared" si="38"/>
        <v>0</v>
      </c>
    </row>
    <row r="204" spans="1:25" x14ac:dyDescent="0.3">
      <c r="A204" s="33" t="s">
        <v>76</v>
      </c>
      <c r="B204" s="45">
        <v>194118</v>
      </c>
      <c r="C204" s="41">
        <f t="shared" si="33"/>
        <v>36882</v>
      </c>
      <c r="D204" s="42">
        <v>231000</v>
      </c>
      <c r="E204" s="50">
        <v>166387</v>
      </c>
      <c r="F204" s="43">
        <v>31613</v>
      </c>
      <c r="G204" s="44">
        <v>198000</v>
      </c>
      <c r="H204" s="50">
        <v>184874</v>
      </c>
      <c r="I204" s="43">
        <v>35126</v>
      </c>
      <c r="J204" s="44">
        <v>220000</v>
      </c>
      <c r="L204" s="63">
        <f t="shared" si="29"/>
        <v>220000</v>
      </c>
      <c r="M204" s="59">
        <f t="shared" si="30"/>
        <v>216333.33333333334</v>
      </c>
      <c r="N204" s="59">
        <f t="shared" si="31"/>
        <v>16802.777548171416</v>
      </c>
      <c r="O204" s="64">
        <f t="shared" si="32"/>
        <v>7.7670774490776959E-2</v>
      </c>
      <c r="Q204" s="63">
        <f>+VLOOKUP(A204,'PRECIOS 2025 VS 2026'!$B$7:$G$1477,5,FALSE)</f>
        <v>335851.56</v>
      </c>
      <c r="R204" s="197">
        <f t="shared" si="34"/>
        <v>-0.34494870293292668</v>
      </c>
      <c r="S204" s="63">
        <f t="shared" si="35"/>
        <v>220000</v>
      </c>
      <c r="U204" t="e">
        <f>+VLOOKUP(A204,'GRUPO 1'!$A$3:$F$440,5,FALSE)</f>
        <v>#N/A</v>
      </c>
      <c r="V204" t="e">
        <f>+VLOOKUP(A204,'GRUPO 3'!$B$3:$F$1178,5,FALSE)</f>
        <v>#N/A</v>
      </c>
      <c r="W204">
        <f t="shared" si="36"/>
        <v>0</v>
      </c>
      <c r="X204" s="199">
        <f t="shared" si="37"/>
        <v>1</v>
      </c>
      <c r="Y204" s="199">
        <f t="shared" si="38"/>
        <v>0</v>
      </c>
    </row>
    <row r="205" spans="1:25" x14ac:dyDescent="0.3">
      <c r="A205" s="33" t="s">
        <v>236</v>
      </c>
      <c r="B205" s="45">
        <v>61345</v>
      </c>
      <c r="C205" s="41">
        <f t="shared" si="33"/>
        <v>11655</v>
      </c>
      <c r="D205" s="42">
        <v>73000</v>
      </c>
      <c r="E205" s="50">
        <v>55882</v>
      </c>
      <c r="F205" s="43">
        <v>10618</v>
      </c>
      <c r="G205" s="44">
        <v>66500</v>
      </c>
      <c r="H205" s="50">
        <v>64286</v>
      </c>
      <c r="I205" s="43">
        <v>12214</v>
      </c>
      <c r="J205" s="44">
        <v>76500</v>
      </c>
      <c r="L205" s="63">
        <f t="shared" si="29"/>
        <v>73000</v>
      </c>
      <c r="M205" s="59">
        <f t="shared" si="30"/>
        <v>72000</v>
      </c>
      <c r="N205" s="59">
        <f t="shared" si="31"/>
        <v>5074.4457825461095</v>
      </c>
      <c r="O205" s="64">
        <f t="shared" si="32"/>
        <v>7.0478413646473739E-2</v>
      </c>
      <c r="Q205" s="63" t="e">
        <f>+VLOOKUP(A205,'PRECIOS 2025 VS 2026'!$B$7:$G$1477,5,FALSE)</f>
        <v>#N/A</v>
      </c>
      <c r="R205" s="197" t="e">
        <f t="shared" si="34"/>
        <v>#N/A</v>
      </c>
      <c r="S205" s="63">
        <f t="shared" si="35"/>
        <v>66500</v>
      </c>
      <c r="U205" t="e">
        <f>+VLOOKUP(A205,'GRUPO 1'!$A$3:$F$440,5,FALSE)</f>
        <v>#N/A</v>
      </c>
      <c r="V205" t="e">
        <f>+VLOOKUP(A205,'GRUPO 3'!$B$3:$F$1178,5,FALSE)</f>
        <v>#N/A</v>
      </c>
      <c r="W205">
        <f t="shared" si="36"/>
        <v>1</v>
      </c>
      <c r="X205" s="199">
        <f t="shared" si="37"/>
        <v>0</v>
      </c>
      <c r="Y205" s="199">
        <f t="shared" si="38"/>
        <v>0</v>
      </c>
    </row>
    <row r="206" spans="1:25" x14ac:dyDescent="0.3">
      <c r="A206" s="33" t="s">
        <v>235</v>
      </c>
      <c r="B206" s="45">
        <v>679412</v>
      </c>
      <c r="C206" s="41">
        <f t="shared" si="33"/>
        <v>129088</v>
      </c>
      <c r="D206" s="42">
        <v>808500</v>
      </c>
      <c r="E206" s="50">
        <v>573950</v>
      </c>
      <c r="F206" s="43">
        <v>109050</v>
      </c>
      <c r="G206" s="44">
        <v>683000</v>
      </c>
      <c r="H206" s="50">
        <v>641176</v>
      </c>
      <c r="I206" s="43">
        <v>121824</v>
      </c>
      <c r="J206" s="44">
        <v>763000</v>
      </c>
      <c r="L206" s="63">
        <f t="shared" si="29"/>
        <v>763000</v>
      </c>
      <c r="M206" s="59">
        <f t="shared" si="30"/>
        <v>751500</v>
      </c>
      <c r="N206" s="59">
        <f t="shared" si="31"/>
        <v>63535.42319053207</v>
      </c>
      <c r="O206" s="64">
        <f t="shared" si="32"/>
        <v>8.4544807971433225E-2</v>
      </c>
      <c r="Q206" s="63">
        <f>+VLOOKUP(A206,'PRECIOS 2025 VS 2026'!$B$7:$G$1477,5,FALSE)</f>
        <v>2216469.42</v>
      </c>
      <c r="R206" s="197">
        <f t="shared" si="34"/>
        <v>-0.65575884191535561</v>
      </c>
      <c r="S206" s="63">
        <f t="shared" si="35"/>
        <v>763000</v>
      </c>
      <c r="U206" t="e">
        <f>+VLOOKUP(A206,'GRUPO 1'!$A$3:$F$440,5,FALSE)</f>
        <v>#N/A</v>
      </c>
      <c r="V206" t="e">
        <f>+VLOOKUP(A206,'GRUPO 3'!$B$3:$F$1178,5,FALSE)</f>
        <v>#N/A</v>
      </c>
      <c r="W206">
        <f t="shared" si="36"/>
        <v>0</v>
      </c>
      <c r="X206" s="199">
        <f t="shared" si="37"/>
        <v>1</v>
      </c>
      <c r="Y206" s="199">
        <f t="shared" si="38"/>
        <v>-1</v>
      </c>
    </row>
    <row r="207" spans="1:25" x14ac:dyDescent="0.3">
      <c r="A207" s="33" t="s">
        <v>73</v>
      </c>
      <c r="B207" s="45">
        <v>2125210</v>
      </c>
      <c r="C207" s="41">
        <f t="shared" si="33"/>
        <v>403790</v>
      </c>
      <c r="D207" s="42">
        <v>2529000</v>
      </c>
      <c r="E207" s="50">
        <v>2037815</v>
      </c>
      <c r="F207" s="43">
        <v>387185</v>
      </c>
      <c r="G207" s="44">
        <v>2425000</v>
      </c>
      <c r="H207" s="50">
        <v>2008403</v>
      </c>
      <c r="I207" s="43">
        <v>381597</v>
      </c>
      <c r="J207" s="44">
        <v>2390000</v>
      </c>
      <c r="L207" s="63">
        <f t="shared" ref="L207:L270" si="39">IF(D207="","",MEDIAN(D207,G207,J207))</f>
        <v>2425000</v>
      </c>
      <c r="M207" s="59">
        <f t="shared" ref="M207:M270" si="40">IF(D207="","",AVERAGE(D207,G207,J207))</f>
        <v>2448000</v>
      </c>
      <c r="N207" s="59">
        <f t="shared" ref="N207:N270" si="41">IF(D207="","",_xlfn.STDEV.S(D207,G207,J207))</f>
        <v>72297.994439679998</v>
      </c>
      <c r="O207" s="64">
        <f t="shared" ref="O207:O270" si="42">IF(D207="","",N207/M207)</f>
        <v>2.9533494460653596E-2</v>
      </c>
      <c r="Q207" s="63">
        <f>+VLOOKUP(A207,'PRECIOS 2025 VS 2026'!$B$7:$G$1477,5,FALSE)</f>
        <v>1058121.8999999999</v>
      </c>
      <c r="R207" s="197">
        <f t="shared" si="34"/>
        <v>1.2917964366865484</v>
      </c>
      <c r="S207" s="63">
        <f t="shared" si="35"/>
        <v>1112086.1168999998</v>
      </c>
      <c r="U207" t="e">
        <f>+VLOOKUP(A207,'GRUPO 1'!$A$3:$F$440,5,FALSE)</f>
        <v>#N/A</v>
      </c>
      <c r="V207" t="e">
        <f>+VLOOKUP(A207,'GRUPO 3'!$B$3:$F$1178,5,FALSE)</f>
        <v>#N/A</v>
      </c>
      <c r="W207">
        <f t="shared" si="36"/>
        <v>0</v>
      </c>
      <c r="X207" s="199">
        <f t="shared" si="37"/>
        <v>0</v>
      </c>
      <c r="Y207" s="199">
        <f t="shared" si="38"/>
        <v>0</v>
      </c>
    </row>
    <row r="208" spans="1:25" x14ac:dyDescent="0.3">
      <c r="A208" s="33" t="s">
        <v>6</v>
      </c>
      <c r="B208" s="45">
        <v>1600840</v>
      </c>
      <c r="C208" s="41">
        <f t="shared" si="33"/>
        <v>304160</v>
      </c>
      <c r="D208" s="42">
        <v>1905000</v>
      </c>
      <c r="E208" s="50">
        <v>1474790</v>
      </c>
      <c r="F208" s="43">
        <v>280210</v>
      </c>
      <c r="G208" s="44">
        <v>1755000</v>
      </c>
      <c r="H208" s="50">
        <v>1757983</v>
      </c>
      <c r="I208" s="43">
        <v>334017</v>
      </c>
      <c r="J208" s="44">
        <v>2092000</v>
      </c>
      <c r="L208" s="63">
        <f t="shared" si="39"/>
        <v>1905000</v>
      </c>
      <c r="M208" s="59">
        <f t="shared" si="40"/>
        <v>1917333.3333333333</v>
      </c>
      <c r="N208" s="59">
        <f t="shared" si="41"/>
        <v>168838.18683382423</v>
      </c>
      <c r="O208" s="64">
        <f t="shared" si="42"/>
        <v>8.805885961430332E-2</v>
      </c>
      <c r="Q208" s="63">
        <f>+VLOOKUP(A208,'PRECIOS 2025 VS 2026'!$B$7:$G$1477,5,FALSE)</f>
        <v>1312906.32</v>
      </c>
      <c r="R208" s="197">
        <f t="shared" si="34"/>
        <v>0.45097938137733995</v>
      </c>
      <c r="S208" s="63">
        <f t="shared" si="35"/>
        <v>1379864.54232</v>
      </c>
      <c r="U208" t="e">
        <f>+VLOOKUP(A208,'GRUPO 1'!$A$3:$F$440,5,FALSE)</f>
        <v>#N/A</v>
      </c>
      <c r="V208" t="e">
        <f>+VLOOKUP(A208,'GRUPO 3'!$B$3:$F$1178,5,FALSE)</f>
        <v>#N/A</v>
      </c>
      <c r="W208">
        <f t="shared" si="36"/>
        <v>0</v>
      </c>
      <c r="X208" s="199">
        <f t="shared" si="37"/>
        <v>0</v>
      </c>
      <c r="Y208" s="199">
        <f t="shared" si="38"/>
        <v>0</v>
      </c>
    </row>
    <row r="209" spans="1:25" x14ac:dyDescent="0.3">
      <c r="A209" s="33" t="s">
        <v>234</v>
      </c>
      <c r="B209" s="45">
        <v>556723</v>
      </c>
      <c r="C209" s="41">
        <f t="shared" si="33"/>
        <v>105777</v>
      </c>
      <c r="D209" s="42">
        <v>662500</v>
      </c>
      <c r="E209" s="50">
        <v>534454</v>
      </c>
      <c r="F209" s="43">
        <v>101546</v>
      </c>
      <c r="G209" s="44">
        <v>636000</v>
      </c>
      <c r="H209" s="50">
        <v>610084</v>
      </c>
      <c r="I209" s="43">
        <v>115916</v>
      </c>
      <c r="J209" s="44">
        <v>726000</v>
      </c>
      <c r="L209" s="63">
        <f t="shared" si="39"/>
        <v>662500</v>
      </c>
      <c r="M209" s="59">
        <f t="shared" si="40"/>
        <v>674833.33333333337</v>
      </c>
      <c r="N209" s="59">
        <f t="shared" si="41"/>
        <v>46250.225224676833</v>
      </c>
      <c r="O209" s="64">
        <f t="shared" si="42"/>
        <v>6.8535774598187452E-2</v>
      </c>
      <c r="Q209" s="63">
        <f>+VLOOKUP(A209,'PRECIOS 2025 VS 2026'!$B$7:$G$1477,5,FALSE)</f>
        <v>909901.08</v>
      </c>
      <c r="R209" s="197">
        <f t="shared" si="34"/>
        <v>-0.2718988749853995</v>
      </c>
      <c r="S209" s="63">
        <f t="shared" si="35"/>
        <v>662500</v>
      </c>
      <c r="U209" t="e">
        <f>+VLOOKUP(A209,'GRUPO 1'!$A$3:$F$440,5,FALSE)</f>
        <v>#N/A</v>
      </c>
      <c r="V209" t="e">
        <f>+VLOOKUP(A209,'GRUPO 3'!$B$3:$F$1178,5,FALSE)</f>
        <v>#N/A</v>
      </c>
      <c r="W209">
        <f t="shared" si="36"/>
        <v>0</v>
      </c>
      <c r="X209" s="199">
        <f t="shared" si="37"/>
        <v>0</v>
      </c>
      <c r="Y209" s="199">
        <f t="shared" si="38"/>
        <v>0</v>
      </c>
    </row>
    <row r="210" spans="1:25" x14ac:dyDescent="0.3">
      <c r="A210" s="33" t="s">
        <v>233</v>
      </c>
      <c r="B210" s="45">
        <v>454202</v>
      </c>
      <c r="C210" s="41">
        <f t="shared" si="33"/>
        <v>86298</v>
      </c>
      <c r="D210" s="42">
        <v>540500</v>
      </c>
      <c r="E210" s="50">
        <v>442857</v>
      </c>
      <c r="F210" s="43">
        <v>84143</v>
      </c>
      <c r="G210" s="44">
        <v>527000</v>
      </c>
      <c r="H210" s="50">
        <v>406723</v>
      </c>
      <c r="I210" s="43">
        <v>77277</v>
      </c>
      <c r="J210" s="44">
        <v>484000</v>
      </c>
      <c r="L210" s="63">
        <f t="shared" si="39"/>
        <v>527000</v>
      </c>
      <c r="M210" s="59">
        <f t="shared" si="40"/>
        <v>517166.66666666669</v>
      </c>
      <c r="N210" s="59">
        <f t="shared" si="41"/>
        <v>29505.649176612493</v>
      </c>
      <c r="O210" s="64">
        <f t="shared" si="42"/>
        <v>5.705249599087172E-2</v>
      </c>
      <c r="Q210" s="63">
        <f>+VLOOKUP(A210,'PRECIOS 2025 VS 2026'!$B$7:$G$1477,5,FALSE)</f>
        <v>280481.84999999998</v>
      </c>
      <c r="R210" s="197">
        <f t="shared" si="34"/>
        <v>0.87890945528204423</v>
      </c>
      <c r="S210" s="63">
        <f t="shared" si="35"/>
        <v>294786.42434999993</v>
      </c>
      <c r="U210" t="e">
        <f>+VLOOKUP(A210,'GRUPO 1'!$A$3:$F$440,5,FALSE)</f>
        <v>#N/A</v>
      </c>
      <c r="V210" t="e">
        <f>+VLOOKUP(A210,'GRUPO 3'!$B$3:$F$1178,5,FALSE)</f>
        <v>#N/A</v>
      </c>
      <c r="W210">
        <f t="shared" si="36"/>
        <v>0</v>
      </c>
      <c r="X210" s="199">
        <f t="shared" si="37"/>
        <v>0</v>
      </c>
      <c r="Y210" s="199">
        <f t="shared" si="38"/>
        <v>0</v>
      </c>
    </row>
    <row r="211" spans="1:25" x14ac:dyDescent="0.3">
      <c r="A211" s="33" t="s">
        <v>232</v>
      </c>
      <c r="B211" s="45">
        <v>417647</v>
      </c>
      <c r="C211" s="41">
        <f t="shared" si="33"/>
        <v>79353</v>
      </c>
      <c r="D211" s="42">
        <v>497000</v>
      </c>
      <c r="E211" s="50">
        <v>419328</v>
      </c>
      <c r="F211" s="43">
        <v>79672</v>
      </c>
      <c r="G211" s="44">
        <v>499000</v>
      </c>
      <c r="H211" s="50">
        <v>400840</v>
      </c>
      <c r="I211" s="43">
        <v>76160</v>
      </c>
      <c r="J211" s="44">
        <v>477000</v>
      </c>
      <c r="L211" s="63">
        <f t="shared" si="39"/>
        <v>497000</v>
      </c>
      <c r="M211" s="59">
        <f t="shared" si="40"/>
        <v>491000</v>
      </c>
      <c r="N211" s="59">
        <f t="shared" si="41"/>
        <v>12165.525060596439</v>
      </c>
      <c r="O211" s="64">
        <f t="shared" si="42"/>
        <v>2.4777036783292138E-2</v>
      </c>
      <c r="Q211" s="63">
        <f>+VLOOKUP(A211,'PRECIOS 2025 VS 2026'!$B$7:$G$1477,5,FALSE)</f>
        <v>367970.13</v>
      </c>
      <c r="R211" s="197">
        <f t="shared" si="34"/>
        <v>0.35065310871836253</v>
      </c>
      <c r="S211" s="63">
        <f t="shared" si="35"/>
        <v>386736.60662999999</v>
      </c>
      <c r="U211" t="e">
        <f>+VLOOKUP(A211,'GRUPO 1'!$A$3:$F$440,5,FALSE)</f>
        <v>#N/A</v>
      </c>
      <c r="V211" t="e">
        <f>+VLOOKUP(A211,'GRUPO 3'!$B$3:$F$1178,5,FALSE)</f>
        <v>#N/A</v>
      </c>
      <c r="W211">
        <f t="shared" si="36"/>
        <v>0</v>
      </c>
      <c r="X211" s="199">
        <f t="shared" si="37"/>
        <v>0</v>
      </c>
      <c r="Y211" s="199">
        <f t="shared" si="38"/>
        <v>0</v>
      </c>
    </row>
    <row r="212" spans="1:25" x14ac:dyDescent="0.3">
      <c r="A212" s="33" t="s">
        <v>68</v>
      </c>
      <c r="B212" s="45">
        <v>350000</v>
      </c>
      <c r="C212" s="41">
        <f t="shared" si="33"/>
        <v>66500</v>
      </c>
      <c r="D212" s="42">
        <v>416500</v>
      </c>
      <c r="E212" s="50">
        <v>322689</v>
      </c>
      <c r="F212" s="43">
        <v>61311</v>
      </c>
      <c r="G212" s="44">
        <v>384000</v>
      </c>
      <c r="H212" s="50">
        <v>350000</v>
      </c>
      <c r="I212" s="43">
        <v>66500</v>
      </c>
      <c r="J212" s="44">
        <v>416500</v>
      </c>
      <c r="L212" s="63">
        <f t="shared" si="39"/>
        <v>416500</v>
      </c>
      <c r="M212" s="59">
        <f t="shared" si="40"/>
        <v>405666.66666666669</v>
      </c>
      <c r="N212" s="59">
        <f t="shared" si="41"/>
        <v>18763.88374866284</v>
      </c>
      <c r="O212" s="64">
        <f t="shared" si="42"/>
        <v>4.6254438164329101E-2</v>
      </c>
      <c r="Q212" s="63">
        <f>+VLOOKUP(A212,'PRECIOS 2025 VS 2026'!$B$7:$G$1477,5,FALSE)</f>
        <v>430898.49</v>
      </c>
      <c r="R212" s="197">
        <f t="shared" si="34"/>
        <v>-3.341503935184361E-2</v>
      </c>
      <c r="S212" s="63">
        <f t="shared" si="35"/>
        <v>416500</v>
      </c>
      <c r="U212" t="e">
        <f>+VLOOKUP(A212,'GRUPO 1'!$A$3:$F$440,5,FALSE)</f>
        <v>#N/A</v>
      </c>
      <c r="V212" t="e">
        <f>+VLOOKUP(A212,'GRUPO 3'!$B$3:$F$1178,5,FALSE)</f>
        <v>#N/A</v>
      </c>
      <c r="W212">
        <f t="shared" si="36"/>
        <v>0</v>
      </c>
      <c r="X212" s="199">
        <f t="shared" si="37"/>
        <v>0</v>
      </c>
      <c r="Y212" s="199">
        <f t="shared" si="38"/>
        <v>0</v>
      </c>
    </row>
    <row r="213" spans="1:25" x14ac:dyDescent="0.3">
      <c r="A213" s="34" t="s">
        <v>67</v>
      </c>
      <c r="B213" s="45"/>
      <c r="C213" s="41">
        <f t="shared" si="33"/>
        <v>0</v>
      </c>
      <c r="D213" s="42"/>
      <c r="E213" s="53"/>
      <c r="F213" s="54"/>
      <c r="G213" s="55"/>
      <c r="H213" s="53"/>
      <c r="I213" s="54"/>
      <c r="J213" s="55"/>
      <c r="L213" s="63" t="str">
        <f t="shared" si="39"/>
        <v/>
      </c>
      <c r="M213" s="59" t="str">
        <f t="shared" si="40"/>
        <v/>
      </c>
      <c r="N213" s="59" t="str">
        <f t="shared" si="41"/>
        <v/>
      </c>
      <c r="O213" s="64" t="str">
        <f t="shared" si="42"/>
        <v/>
      </c>
      <c r="Q213" s="63">
        <f>+VLOOKUP(A213,'PRECIOS 2025 VS 2026'!$B$7:$G$1477,5,FALSE)</f>
        <v>0</v>
      </c>
      <c r="R213" s="197" t="e">
        <f t="shared" si="34"/>
        <v>#VALUE!</v>
      </c>
      <c r="S213" s="63"/>
      <c r="U213" t="e">
        <f>+VLOOKUP(A213,'GRUPO 1'!$A$3:$F$440,5,FALSE)</f>
        <v>#N/A</v>
      </c>
      <c r="V213" t="e">
        <f>+VLOOKUP(A213,'GRUPO 3'!$B$3:$F$1178,5,FALSE)</f>
        <v>#N/A</v>
      </c>
      <c r="W213">
        <f t="shared" si="36"/>
        <v>0</v>
      </c>
      <c r="X213" s="199">
        <f t="shared" si="37"/>
        <v>0</v>
      </c>
      <c r="Y213" s="199">
        <f t="shared" si="38"/>
        <v>0</v>
      </c>
    </row>
    <row r="214" spans="1:25" x14ac:dyDescent="0.3">
      <c r="A214" s="33" t="s">
        <v>287</v>
      </c>
      <c r="B214" s="45">
        <v>154202</v>
      </c>
      <c r="C214" s="41">
        <f t="shared" si="33"/>
        <v>29298</v>
      </c>
      <c r="D214" s="42">
        <v>183500</v>
      </c>
      <c r="E214" s="50">
        <v>157143</v>
      </c>
      <c r="F214" s="43">
        <v>29857</v>
      </c>
      <c r="G214" s="44">
        <v>187000</v>
      </c>
      <c r="H214" s="50">
        <v>171849</v>
      </c>
      <c r="I214" s="43">
        <v>32651</v>
      </c>
      <c r="J214" s="44">
        <v>204500</v>
      </c>
      <c r="L214" s="63">
        <f t="shared" si="39"/>
        <v>187000</v>
      </c>
      <c r="M214" s="59">
        <f t="shared" si="40"/>
        <v>191666.66666666666</v>
      </c>
      <c r="N214" s="59">
        <f t="shared" si="41"/>
        <v>11250.925887825115</v>
      </c>
      <c r="O214" s="64">
        <f t="shared" si="42"/>
        <v>5.8700482893000602E-2</v>
      </c>
      <c r="Q214" s="63" t="e">
        <f>+VLOOKUP(A214,'PRECIOS 2025 VS 2026'!$B$7:$G$1477,5,FALSE)</f>
        <v>#N/A</v>
      </c>
      <c r="R214" s="197" t="e">
        <f t="shared" si="34"/>
        <v>#N/A</v>
      </c>
      <c r="S214" s="63">
        <f t="shared" si="35"/>
        <v>183500</v>
      </c>
      <c r="U214" t="e">
        <f>+VLOOKUP(A214,'GRUPO 1'!$A$3:$F$440,5,FALSE)</f>
        <v>#N/A</v>
      </c>
      <c r="V214" t="e">
        <f>+VLOOKUP(A214,'GRUPO 3'!$B$3:$F$1178,5,FALSE)</f>
        <v>#N/A</v>
      </c>
      <c r="W214">
        <f t="shared" si="36"/>
        <v>0</v>
      </c>
      <c r="X214" s="199">
        <f t="shared" si="37"/>
        <v>0</v>
      </c>
      <c r="Y214" s="199">
        <f t="shared" si="38"/>
        <v>0</v>
      </c>
    </row>
    <row r="215" spans="1:25" x14ac:dyDescent="0.3">
      <c r="A215" s="33" t="s">
        <v>63</v>
      </c>
      <c r="B215" s="45">
        <v>101681</v>
      </c>
      <c r="C215" s="41">
        <f t="shared" si="33"/>
        <v>19319</v>
      </c>
      <c r="D215" s="42">
        <v>121000</v>
      </c>
      <c r="E215" s="50">
        <v>105882</v>
      </c>
      <c r="F215" s="43">
        <v>20118</v>
      </c>
      <c r="G215" s="44">
        <v>126000</v>
      </c>
      <c r="H215" s="50">
        <v>104202</v>
      </c>
      <c r="I215" s="43">
        <v>19798</v>
      </c>
      <c r="J215" s="44">
        <v>124000</v>
      </c>
      <c r="L215" s="63">
        <f t="shared" si="39"/>
        <v>124000</v>
      </c>
      <c r="M215" s="59">
        <f t="shared" si="40"/>
        <v>123666.66666666667</v>
      </c>
      <c r="N215" s="59">
        <f t="shared" si="41"/>
        <v>2516.6114784235833</v>
      </c>
      <c r="O215" s="64">
        <f t="shared" si="42"/>
        <v>2.0349958046551885E-2</v>
      </c>
      <c r="Q215" s="63" t="e">
        <f>+VLOOKUP(A215,'PRECIOS 2025 VS 2026'!$B$7:$G$1477,5,FALSE)</f>
        <v>#N/A</v>
      </c>
      <c r="R215" s="197" t="e">
        <f t="shared" si="34"/>
        <v>#N/A</v>
      </c>
      <c r="S215" s="63">
        <f t="shared" si="35"/>
        <v>121000</v>
      </c>
      <c r="U215" t="e">
        <f>+VLOOKUP(A215,'GRUPO 1'!$A$3:$F$440,5,FALSE)</f>
        <v>#N/A</v>
      </c>
      <c r="V215" t="e">
        <f>+VLOOKUP(A215,'GRUPO 3'!$B$3:$F$1178,5,FALSE)</f>
        <v>#N/A</v>
      </c>
      <c r="W215">
        <f t="shared" si="36"/>
        <v>0</v>
      </c>
      <c r="X215" s="199">
        <f t="shared" si="37"/>
        <v>0</v>
      </c>
      <c r="Y215" s="199">
        <f t="shared" si="38"/>
        <v>0</v>
      </c>
    </row>
    <row r="216" spans="1:25" x14ac:dyDescent="0.3">
      <c r="A216" s="33" t="s">
        <v>231</v>
      </c>
      <c r="B216" s="45">
        <v>134874</v>
      </c>
      <c r="C216" s="41">
        <f t="shared" si="33"/>
        <v>25626</v>
      </c>
      <c r="D216" s="42">
        <v>160500</v>
      </c>
      <c r="E216" s="50">
        <v>117647</v>
      </c>
      <c r="F216" s="43">
        <v>22353</v>
      </c>
      <c r="G216" s="44">
        <v>140000</v>
      </c>
      <c r="H216" s="50">
        <v>128151</v>
      </c>
      <c r="I216" s="43">
        <v>24349</v>
      </c>
      <c r="J216" s="44">
        <v>152500</v>
      </c>
      <c r="L216" s="63">
        <f t="shared" si="39"/>
        <v>152500</v>
      </c>
      <c r="M216" s="59">
        <f t="shared" si="40"/>
        <v>151000</v>
      </c>
      <c r="N216" s="59">
        <f t="shared" si="41"/>
        <v>10331.989159885912</v>
      </c>
      <c r="O216" s="64">
        <f t="shared" si="42"/>
        <v>6.8423769270767626E-2</v>
      </c>
      <c r="Q216" s="63" t="e">
        <f>+VLOOKUP(A216,'PRECIOS 2025 VS 2026'!$B$7:$G$1477,5,FALSE)</f>
        <v>#N/A</v>
      </c>
      <c r="R216" s="197" t="e">
        <f t="shared" si="34"/>
        <v>#N/A</v>
      </c>
      <c r="S216" s="63">
        <f t="shared" si="35"/>
        <v>140000</v>
      </c>
      <c r="U216" t="e">
        <f>+VLOOKUP(A216,'GRUPO 1'!$A$3:$F$440,5,FALSE)</f>
        <v>#N/A</v>
      </c>
      <c r="V216" t="e">
        <f>+VLOOKUP(A216,'GRUPO 3'!$B$3:$F$1178,5,FALSE)</f>
        <v>#N/A</v>
      </c>
      <c r="W216">
        <f t="shared" si="36"/>
        <v>0</v>
      </c>
      <c r="X216" s="199">
        <f t="shared" si="37"/>
        <v>0</v>
      </c>
      <c r="Y216" s="199">
        <f t="shared" si="38"/>
        <v>0</v>
      </c>
    </row>
    <row r="217" spans="1:25" x14ac:dyDescent="0.3">
      <c r="A217" s="33" t="s">
        <v>230</v>
      </c>
      <c r="B217" s="45">
        <v>805462</v>
      </c>
      <c r="C217" s="41">
        <f t="shared" si="33"/>
        <v>153038</v>
      </c>
      <c r="D217" s="42">
        <v>958500</v>
      </c>
      <c r="E217" s="50">
        <v>773109</v>
      </c>
      <c r="F217" s="43">
        <v>146891</v>
      </c>
      <c r="G217" s="44">
        <v>920000</v>
      </c>
      <c r="H217" s="50">
        <v>760084</v>
      </c>
      <c r="I217" s="43">
        <v>144416</v>
      </c>
      <c r="J217" s="44">
        <v>904500</v>
      </c>
      <c r="L217" s="63">
        <f t="shared" si="39"/>
        <v>920000</v>
      </c>
      <c r="M217" s="59">
        <f t="shared" si="40"/>
        <v>927666.66666666663</v>
      </c>
      <c r="N217" s="59">
        <f t="shared" si="41"/>
        <v>27804.376154363421</v>
      </c>
      <c r="O217" s="64">
        <f t="shared" si="42"/>
        <v>2.9972378175742102E-2</v>
      </c>
      <c r="Q217" s="63" t="e">
        <f>+VLOOKUP(A217,'PRECIOS 2025 VS 2026'!$B$7:$G$1477,5,FALSE)</f>
        <v>#N/A</v>
      </c>
      <c r="R217" s="197" t="e">
        <f t="shared" si="34"/>
        <v>#N/A</v>
      </c>
      <c r="S217" s="63">
        <f t="shared" si="35"/>
        <v>904500</v>
      </c>
      <c r="U217" t="e">
        <f>+VLOOKUP(A217,'GRUPO 1'!$A$3:$F$440,5,FALSE)</f>
        <v>#N/A</v>
      </c>
      <c r="V217" t="e">
        <f>+VLOOKUP(A217,'GRUPO 3'!$B$3:$F$1178,5,FALSE)</f>
        <v>#N/A</v>
      </c>
      <c r="W217">
        <f t="shared" si="36"/>
        <v>0</v>
      </c>
      <c r="X217" s="199">
        <f t="shared" si="37"/>
        <v>0</v>
      </c>
      <c r="Y217" s="199">
        <f t="shared" si="38"/>
        <v>0</v>
      </c>
    </row>
    <row r="218" spans="1:25" x14ac:dyDescent="0.3">
      <c r="A218" s="33" t="s">
        <v>62</v>
      </c>
      <c r="B218" s="45">
        <v>80672</v>
      </c>
      <c r="C218" s="41">
        <f t="shared" si="33"/>
        <v>15328</v>
      </c>
      <c r="D218" s="42">
        <v>96000</v>
      </c>
      <c r="E218" s="50">
        <v>69328</v>
      </c>
      <c r="F218" s="43">
        <v>13172</v>
      </c>
      <c r="G218" s="44">
        <v>82500</v>
      </c>
      <c r="H218" s="50">
        <v>74370</v>
      </c>
      <c r="I218" s="43">
        <v>14130</v>
      </c>
      <c r="J218" s="44">
        <v>88500</v>
      </c>
      <c r="L218" s="63">
        <f t="shared" si="39"/>
        <v>88500</v>
      </c>
      <c r="M218" s="59">
        <f t="shared" si="40"/>
        <v>89000</v>
      </c>
      <c r="N218" s="59">
        <f t="shared" si="41"/>
        <v>6763.8746292343412</v>
      </c>
      <c r="O218" s="64">
        <f t="shared" si="42"/>
        <v>7.5998591339711694E-2</v>
      </c>
      <c r="Q218" s="63">
        <f>+VLOOKUP(A218,'PRECIOS 2025 VS 2026'!$B$7:$G$1477,5,FALSE)</f>
        <v>56519.1</v>
      </c>
      <c r="R218" s="197">
        <f t="shared" si="34"/>
        <v>0.56584234356173402</v>
      </c>
      <c r="S218" s="63">
        <f t="shared" si="35"/>
        <v>59401.574099999998</v>
      </c>
      <c r="U218" t="e">
        <f>+VLOOKUP(A218,'GRUPO 1'!$A$3:$F$440,5,FALSE)</f>
        <v>#N/A</v>
      </c>
      <c r="V218" t="e">
        <f>+VLOOKUP(A218,'GRUPO 3'!$B$3:$F$1178,5,FALSE)</f>
        <v>#N/A</v>
      </c>
      <c r="W218">
        <f t="shared" si="36"/>
        <v>0</v>
      </c>
      <c r="X218" s="199">
        <f t="shared" si="37"/>
        <v>0</v>
      </c>
      <c r="Y218" s="199">
        <f t="shared" si="38"/>
        <v>0</v>
      </c>
    </row>
    <row r="219" spans="1:25" x14ac:dyDescent="0.3">
      <c r="A219" s="33" t="s">
        <v>61</v>
      </c>
      <c r="B219" s="45">
        <v>54202</v>
      </c>
      <c r="C219" s="41">
        <f t="shared" si="33"/>
        <v>10298</v>
      </c>
      <c r="D219" s="42">
        <v>64500</v>
      </c>
      <c r="E219" s="50">
        <v>51681</v>
      </c>
      <c r="F219" s="43">
        <v>9819</v>
      </c>
      <c r="G219" s="44">
        <v>61500</v>
      </c>
      <c r="H219" s="50">
        <v>58403</v>
      </c>
      <c r="I219" s="43">
        <v>11097</v>
      </c>
      <c r="J219" s="44">
        <v>69500</v>
      </c>
      <c r="L219" s="63">
        <f t="shared" si="39"/>
        <v>64500</v>
      </c>
      <c r="M219" s="59">
        <f t="shared" si="40"/>
        <v>65166.666666666664</v>
      </c>
      <c r="N219" s="59">
        <f t="shared" si="41"/>
        <v>4041.4518843273804</v>
      </c>
      <c r="O219" s="64">
        <f t="shared" si="42"/>
        <v>6.2017164465381802E-2</v>
      </c>
      <c r="Q219" s="63">
        <f>+VLOOKUP(A219,'PRECIOS 2025 VS 2026'!$B$7:$G$1477,5,FALSE)</f>
        <v>68805</v>
      </c>
      <c r="R219" s="197">
        <f t="shared" si="34"/>
        <v>-6.2568127316328756E-2</v>
      </c>
      <c r="S219" s="63">
        <f t="shared" si="35"/>
        <v>64500</v>
      </c>
      <c r="U219" t="e">
        <f>+VLOOKUP(A219,'GRUPO 1'!$A$3:$F$440,5,FALSE)</f>
        <v>#N/A</v>
      </c>
      <c r="V219" t="e">
        <f>+VLOOKUP(A219,'GRUPO 3'!$B$3:$F$1178,5,FALSE)</f>
        <v>#N/A</v>
      </c>
      <c r="W219">
        <f t="shared" si="36"/>
        <v>0</v>
      </c>
      <c r="X219" s="199">
        <f t="shared" si="37"/>
        <v>0</v>
      </c>
      <c r="Y219" s="199">
        <f t="shared" si="38"/>
        <v>0</v>
      </c>
    </row>
    <row r="220" spans="1:25" x14ac:dyDescent="0.3">
      <c r="A220" s="33" t="s">
        <v>60</v>
      </c>
      <c r="B220" s="45">
        <v>138655</v>
      </c>
      <c r="C220" s="41">
        <f t="shared" si="33"/>
        <v>26345</v>
      </c>
      <c r="D220" s="42">
        <v>165000</v>
      </c>
      <c r="E220" s="50">
        <v>117647</v>
      </c>
      <c r="F220" s="43">
        <v>22353</v>
      </c>
      <c r="G220" s="44">
        <v>140000</v>
      </c>
      <c r="H220" s="50">
        <v>136134</v>
      </c>
      <c r="I220" s="43">
        <v>25866</v>
      </c>
      <c r="J220" s="44">
        <v>162000</v>
      </c>
      <c r="L220" s="63">
        <f t="shared" si="39"/>
        <v>162000</v>
      </c>
      <c r="M220" s="59">
        <f t="shared" si="40"/>
        <v>155666.66666666666</v>
      </c>
      <c r="N220" s="59">
        <f t="shared" si="41"/>
        <v>13650.396819628848</v>
      </c>
      <c r="O220" s="64">
        <f t="shared" si="42"/>
        <v>8.7689915329521514E-2</v>
      </c>
      <c r="Q220" s="63">
        <f>+VLOOKUP(A220,'PRECIOS 2025 VS 2026'!$B$7:$G$1477,5,FALSE)</f>
        <v>63556.02</v>
      </c>
      <c r="R220" s="197">
        <f t="shared" si="34"/>
        <v>1.5489324221371952</v>
      </c>
      <c r="S220" s="63">
        <f t="shared" si="35"/>
        <v>66797.377019999985</v>
      </c>
      <c r="U220" t="e">
        <f>+VLOOKUP(A220,'GRUPO 1'!$A$3:$F$440,5,FALSE)</f>
        <v>#N/A</v>
      </c>
      <c r="V220" t="e">
        <f>+VLOOKUP(A220,'GRUPO 3'!$B$3:$F$1178,5,FALSE)</f>
        <v>#N/A</v>
      </c>
      <c r="W220">
        <f t="shared" si="36"/>
        <v>-1</v>
      </c>
      <c r="X220" s="199">
        <f t="shared" si="37"/>
        <v>0</v>
      </c>
      <c r="Y220" s="199">
        <f t="shared" si="38"/>
        <v>-1</v>
      </c>
    </row>
    <row r="221" spans="1:25" x14ac:dyDescent="0.3">
      <c r="A221" s="33" t="s">
        <v>59</v>
      </c>
      <c r="B221" s="45">
        <v>73950</v>
      </c>
      <c r="C221" s="41">
        <f t="shared" ref="C221:C254" si="43">+D221-B221</f>
        <v>14050</v>
      </c>
      <c r="D221" s="42">
        <v>88000</v>
      </c>
      <c r="E221" s="50">
        <v>66807</v>
      </c>
      <c r="F221" s="43">
        <v>12693</v>
      </c>
      <c r="G221" s="44">
        <v>79500</v>
      </c>
      <c r="H221" s="50">
        <v>73529</v>
      </c>
      <c r="I221" s="43">
        <v>13971</v>
      </c>
      <c r="J221" s="44">
        <v>87500</v>
      </c>
      <c r="L221" s="63">
        <f t="shared" si="39"/>
        <v>87500</v>
      </c>
      <c r="M221" s="59">
        <f t="shared" si="40"/>
        <v>85000</v>
      </c>
      <c r="N221" s="59">
        <f t="shared" si="41"/>
        <v>4769.6960070847281</v>
      </c>
      <c r="O221" s="64">
        <f t="shared" si="42"/>
        <v>5.611407067158504E-2</v>
      </c>
      <c r="Q221" s="63">
        <f>+VLOOKUP(A221,'PRECIOS 2025 VS 2026'!$B$7:$G$1477,5,FALSE)</f>
        <v>89409.87</v>
      </c>
      <c r="R221" s="197">
        <f t="shared" si="34"/>
        <v>-2.1360840810975293E-2</v>
      </c>
      <c r="S221" s="63">
        <f t="shared" si="35"/>
        <v>87500</v>
      </c>
      <c r="U221" t="e">
        <f>+VLOOKUP(A221,'GRUPO 1'!$A$3:$F$440,5,FALSE)</f>
        <v>#N/A</v>
      </c>
      <c r="V221" t="e">
        <f>+VLOOKUP(A221,'GRUPO 3'!$B$3:$F$1178,5,FALSE)</f>
        <v>#N/A</v>
      </c>
      <c r="W221">
        <f t="shared" si="36"/>
        <v>1</v>
      </c>
      <c r="X221" s="199">
        <f t="shared" si="37"/>
        <v>0</v>
      </c>
      <c r="Y221" s="199">
        <f t="shared" si="38"/>
        <v>0</v>
      </c>
    </row>
    <row r="222" spans="1:25" x14ac:dyDescent="0.3">
      <c r="A222" s="33" t="s">
        <v>229</v>
      </c>
      <c r="B222" s="45">
        <v>23529</v>
      </c>
      <c r="C222" s="41">
        <f t="shared" si="43"/>
        <v>4471</v>
      </c>
      <c r="D222" s="42">
        <v>28000</v>
      </c>
      <c r="E222" s="50">
        <v>20168</v>
      </c>
      <c r="F222" s="43">
        <v>3832</v>
      </c>
      <c r="G222" s="44">
        <v>24000</v>
      </c>
      <c r="H222" s="50">
        <v>21849</v>
      </c>
      <c r="I222" s="43">
        <v>4151</v>
      </c>
      <c r="J222" s="44">
        <v>26000</v>
      </c>
      <c r="L222" s="63">
        <f t="shared" si="39"/>
        <v>26000</v>
      </c>
      <c r="M222" s="59">
        <f t="shared" si="40"/>
        <v>26000</v>
      </c>
      <c r="N222" s="59">
        <f t="shared" si="41"/>
        <v>2000</v>
      </c>
      <c r="O222" s="64">
        <f t="shared" si="42"/>
        <v>7.6923076923076927E-2</v>
      </c>
      <c r="Q222" s="63">
        <f>+VLOOKUP(A222,'PRECIOS 2025 VS 2026'!$B$7:$G$1477,5,FALSE)</f>
        <v>5769.72</v>
      </c>
      <c r="R222" s="197">
        <f t="shared" si="34"/>
        <v>3.5062845337382051</v>
      </c>
      <c r="S222" s="63">
        <f t="shared" si="35"/>
        <v>6063.9757199999995</v>
      </c>
      <c r="U222" t="e">
        <f>+VLOOKUP(A222,'GRUPO 1'!$A$3:$F$440,5,FALSE)</f>
        <v>#N/A</v>
      </c>
      <c r="V222" t="e">
        <f>+VLOOKUP(A222,'GRUPO 3'!$B$3:$F$1178,5,FALSE)</f>
        <v>#N/A</v>
      </c>
      <c r="W222">
        <f t="shared" si="36"/>
        <v>0</v>
      </c>
      <c r="X222" s="199">
        <f t="shared" si="37"/>
        <v>0</v>
      </c>
      <c r="Y222" s="199">
        <f t="shared" si="38"/>
        <v>0</v>
      </c>
    </row>
    <row r="223" spans="1:25" x14ac:dyDescent="0.3">
      <c r="A223" s="33" t="s">
        <v>57</v>
      </c>
      <c r="B223" s="45">
        <v>12605</v>
      </c>
      <c r="C223" s="41">
        <f t="shared" si="43"/>
        <v>2395</v>
      </c>
      <c r="D223" s="42">
        <v>15000</v>
      </c>
      <c r="E223" s="50">
        <v>13025</v>
      </c>
      <c r="F223" s="43">
        <v>2475</v>
      </c>
      <c r="G223" s="44">
        <v>15500</v>
      </c>
      <c r="H223" s="50">
        <v>13025</v>
      </c>
      <c r="I223" s="43">
        <v>2475</v>
      </c>
      <c r="J223" s="44">
        <v>15500</v>
      </c>
      <c r="L223" s="63">
        <f t="shared" si="39"/>
        <v>15500</v>
      </c>
      <c r="M223" s="59">
        <f t="shared" si="40"/>
        <v>15333.333333333334</v>
      </c>
      <c r="N223" s="59">
        <f t="shared" si="41"/>
        <v>288.6751345948129</v>
      </c>
      <c r="O223" s="64">
        <f t="shared" si="42"/>
        <v>1.8826639212705189E-2</v>
      </c>
      <c r="Q223" s="63">
        <f>+VLOOKUP(A223,'PRECIOS 2025 VS 2026'!$B$7:$G$1477,5,FALSE)</f>
        <v>5473.71</v>
      </c>
      <c r="R223" s="197">
        <f t="shared" si="34"/>
        <v>1.8317174274851975</v>
      </c>
      <c r="S223" s="63">
        <f t="shared" si="35"/>
        <v>5752.8692099999998</v>
      </c>
      <c r="U223" t="e">
        <f>+VLOOKUP(A223,'GRUPO 1'!$A$3:$F$440,5,FALSE)</f>
        <v>#N/A</v>
      </c>
      <c r="V223" t="e">
        <f>+VLOOKUP(A223,'GRUPO 3'!$B$3:$F$1178,5,FALSE)</f>
        <v>#N/A</v>
      </c>
      <c r="W223">
        <f t="shared" si="36"/>
        <v>0</v>
      </c>
      <c r="X223" s="199">
        <f t="shared" si="37"/>
        <v>0</v>
      </c>
      <c r="Y223" s="199">
        <f t="shared" si="38"/>
        <v>0</v>
      </c>
    </row>
    <row r="224" spans="1:25" x14ac:dyDescent="0.3">
      <c r="A224" s="33" t="s">
        <v>56</v>
      </c>
      <c r="B224" s="45">
        <v>13445</v>
      </c>
      <c r="C224" s="41">
        <f t="shared" si="43"/>
        <v>2555</v>
      </c>
      <c r="D224" s="42">
        <v>16000</v>
      </c>
      <c r="E224" s="50">
        <v>13025</v>
      </c>
      <c r="F224" s="43">
        <v>2475</v>
      </c>
      <c r="G224" s="44">
        <v>15500</v>
      </c>
      <c r="H224" s="50">
        <v>13866</v>
      </c>
      <c r="I224" s="43">
        <v>2634</v>
      </c>
      <c r="J224" s="44">
        <v>16500</v>
      </c>
      <c r="L224" s="63">
        <f t="shared" si="39"/>
        <v>16000</v>
      </c>
      <c r="M224" s="59">
        <f t="shared" si="40"/>
        <v>16000</v>
      </c>
      <c r="N224" s="59">
        <f t="shared" si="41"/>
        <v>500</v>
      </c>
      <c r="O224" s="64">
        <f t="shared" si="42"/>
        <v>3.125E-2</v>
      </c>
      <c r="Q224" s="63">
        <f>+VLOOKUP(A224,'PRECIOS 2025 VS 2026'!$B$7:$G$1477,5,FALSE)</f>
        <v>11075.13</v>
      </c>
      <c r="R224" s="197">
        <f t="shared" si="34"/>
        <v>0.44467830174453943</v>
      </c>
      <c r="S224" s="63">
        <f t="shared" si="35"/>
        <v>11639.961629999998</v>
      </c>
      <c r="U224" t="e">
        <f>+VLOOKUP(A224,'GRUPO 1'!$A$3:$F$440,5,FALSE)</f>
        <v>#N/A</v>
      </c>
      <c r="V224" t="e">
        <f>+VLOOKUP(A224,'GRUPO 3'!$B$3:$F$1178,5,FALSE)</f>
        <v>#N/A</v>
      </c>
      <c r="W224">
        <f t="shared" si="36"/>
        <v>0</v>
      </c>
      <c r="X224" s="199">
        <f t="shared" si="37"/>
        <v>0</v>
      </c>
      <c r="Y224" s="199">
        <f t="shared" si="38"/>
        <v>1</v>
      </c>
    </row>
    <row r="225" spans="1:25" x14ac:dyDescent="0.3">
      <c r="A225" s="33" t="s">
        <v>228</v>
      </c>
      <c r="B225" s="45">
        <v>22689</v>
      </c>
      <c r="C225" s="41">
        <f t="shared" si="43"/>
        <v>4311</v>
      </c>
      <c r="D225" s="42">
        <v>27000</v>
      </c>
      <c r="E225" s="50">
        <v>20168</v>
      </c>
      <c r="F225" s="43">
        <v>3832</v>
      </c>
      <c r="G225" s="44">
        <v>24000</v>
      </c>
      <c r="H225" s="50">
        <v>21429</v>
      </c>
      <c r="I225" s="43">
        <v>4071</v>
      </c>
      <c r="J225" s="44">
        <v>25500</v>
      </c>
      <c r="L225" s="63">
        <f t="shared" si="39"/>
        <v>25500</v>
      </c>
      <c r="M225" s="59">
        <f t="shared" si="40"/>
        <v>25500</v>
      </c>
      <c r="N225" s="59">
        <f t="shared" si="41"/>
        <v>1500</v>
      </c>
      <c r="O225" s="64">
        <f t="shared" si="42"/>
        <v>5.8823529411764705E-2</v>
      </c>
      <c r="Q225" s="63">
        <f>+VLOOKUP(A225,'PRECIOS 2025 VS 2026'!$B$7:$G$1477,5,FALSE)</f>
        <v>66728.97</v>
      </c>
      <c r="R225" s="197">
        <f t="shared" si="34"/>
        <v>-0.61785713161764677</v>
      </c>
      <c r="S225" s="63">
        <f t="shared" si="35"/>
        <v>25500</v>
      </c>
      <c r="U225" t="e">
        <f>+VLOOKUP(A225,'GRUPO 1'!$A$3:$F$440,5,FALSE)</f>
        <v>#N/A</v>
      </c>
      <c r="V225" t="e">
        <f>+VLOOKUP(A225,'GRUPO 3'!$B$3:$F$1178,5,FALSE)</f>
        <v>#N/A</v>
      </c>
      <c r="W225">
        <f t="shared" si="36"/>
        <v>0</v>
      </c>
      <c r="X225" s="199">
        <f t="shared" si="37"/>
        <v>0</v>
      </c>
      <c r="Y225" s="199">
        <f t="shared" si="38"/>
        <v>1</v>
      </c>
    </row>
    <row r="226" spans="1:25" x14ac:dyDescent="0.3">
      <c r="A226" s="33" t="s">
        <v>54</v>
      </c>
      <c r="B226" s="45">
        <v>29412</v>
      </c>
      <c r="C226" s="41">
        <f t="shared" si="43"/>
        <v>5588</v>
      </c>
      <c r="D226" s="42">
        <v>35000</v>
      </c>
      <c r="E226" s="50">
        <v>28151</v>
      </c>
      <c r="F226" s="43">
        <v>5349</v>
      </c>
      <c r="G226" s="44">
        <v>33500</v>
      </c>
      <c r="H226" s="50">
        <v>29832</v>
      </c>
      <c r="I226" s="43">
        <v>5668</v>
      </c>
      <c r="J226" s="44">
        <v>35500</v>
      </c>
      <c r="L226" s="63">
        <f t="shared" si="39"/>
        <v>35000</v>
      </c>
      <c r="M226" s="59">
        <f t="shared" si="40"/>
        <v>34666.666666666664</v>
      </c>
      <c r="N226" s="59">
        <f t="shared" si="41"/>
        <v>1040.8329997330663</v>
      </c>
      <c r="O226" s="64">
        <f t="shared" si="42"/>
        <v>3.0024028838453839E-2</v>
      </c>
      <c r="Q226" s="63">
        <f>+VLOOKUP(A226,'PRECIOS 2025 VS 2026'!$B$7:$G$1477,5,FALSE)</f>
        <v>313361.73</v>
      </c>
      <c r="R226" s="197">
        <f t="shared" si="34"/>
        <v>-0.88830799472545674</v>
      </c>
      <c r="S226" s="63">
        <f t="shared" si="35"/>
        <v>35000</v>
      </c>
      <c r="U226" t="e">
        <f>+VLOOKUP(A226,'GRUPO 1'!$A$3:$F$440,5,FALSE)</f>
        <v>#N/A</v>
      </c>
      <c r="V226" t="e">
        <f>+VLOOKUP(A226,'GRUPO 3'!$B$3:$F$1178,5,FALSE)</f>
        <v>#N/A</v>
      </c>
      <c r="W226">
        <f t="shared" si="36"/>
        <v>0</v>
      </c>
      <c r="X226" s="199">
        <f t="shared" si="37"/>
        <v>0</v>
      </c>
      <c r="Y226" s="199">
        <f t="shared" si="38"/>
        <v>0</v>
      </c>
    </row>
    <row r="227" spans="1:25" x14ac:dyDescent="0.3">
      <c r="A227" s="33" t="s">
        <v>227</v>
      </c>
      <c r="B227" s="45">
        <v>13445</v>
      </c>
      <c r="C227" s="41">
        <f t="shared" si="43"/>
        <v>2555</v>
      </c>
      <c r="D227" s="42">
        <v>16000</v>
      </c>
      <c r="E227" s="50">
        <v>13025</v>
      </c>
      <c r="F227" s="43">
        <v>2475</v>
      </c>
      <c r="G227" s="44">
        <v>15500</v>
      </c>
      <c r="H227" s="50">
        <v>12185</v>
      </c>
      <c r="I227" s="43">
        <v>2315</v>
      </c>
      <c r="J227" s="44">
        <v>14500</v>
      </c>
      <c r="L227" s="63">
        <f t="shared" si="39"/>
        <v>15500</v>
      </c>
      <c r="M227" s="59">
        <f t="shared" si="40"/>
        <v>15333.333333333334</v>
      </c>
      <c r="N227" s="59">
        <f t="shared" si="41"/>
        <v>763.76261582597328</v>
      </c>
      <c r="O227" s="64">
        <f t="shared" si="42"/>
        <v>4.9810605379954777E-2</v>
      </c>
      <c r="Q227" s="63">
        <f>+VLOOKUP(A227,'PRECIOS 2025 VS 2026'!$B$7:$G$1477,5,FALSE)</f>
        <v>16093.44</v>
      </c>
      <c r="R227" s="197">
        <f t="shared" si="34"/>
        <v>-3.6874652032132381E-2</v>
      </c>
      <c r="S227" s="63">
        <f t="shared" si="35"/>
        <v>15500</v>
      </c>
      <c r="U227" t="e">
        <f>+VLOOKUP(A227,'GRUPO 1'!$A$3:$F$440,5,FALSE)</f>
        <v>#N/A</v>
      </c>
      <c r="V227" t="e">
        <f>+VLOOKUP(A227,'GRUPO 3'!$B$3:$F$1178,5,FALSE)</f>
        <v>#N/A</v>
      </c>
      <c r="W227">
        <f t="shared" si="36"/>
        <v>0</v>
      </c>
      <c r="X227" s="199">
        <f t="shared" si="37"/>
        <v>0</v>
      </c>
      <c r="Y227" s="199">
        <f t="shared" si="38"/>
        <v>0</v>
      </c>
    </row>
    <row r="228" spans="1:25" x14ac:dyDescent="0.3">
      <c r="A228" s="33" t="s">
        <v>52</v>
      </c>
      <c r="B228" s="45">
        <v>22269</v>
      </c>
      <c r="C228" s="41">
        <f t="shared" si="43"/>
        <v>4231</v>
      </c>
      <c r="D228" s="42">
        <v>26500</v>
      </c>
      <c r="E228" s="50">
        <v>20168</v>
      </c>
      <c r="F228" s="43">
        <v>3832</v>
      </c>
      <c r="G228" s="44">
        <v>24000</v>
      </c>
      <c r="H228" s="50">
        <v>23950</v>
      </c>
      <c r="I228" s="43">
        <v>4550</v>
      </c>
      <c r="J228" s="44">
        <v>28500</v>
      </c>
      <c r="L228" s="63">
        <f t="shared" si="39"/>
        <v>26500</v>
      </c>
      <c r="M228" s="59">
        <f t="shared" si="40"/>
        <v>26333.333333333332</v>
      </c>
      <c r="N228" s="59">
        <f t="shared" si="41"/>
        <v>2254.6248764114471</v>
      </c>
      <c r="O228" s="64">
        <f t="shared" si="42"/>
        <v>8.5618666192839768E-2</v>
      </c>
      <c r="Q228" s="63">
        <f>+VLOOKUP(A228,'PRECIOS 2025 VS 2026'!$B$7:$G$1477,5,FALSE)</f>
        <v>14670.81</v>
      </c>
      <c r="R228" s="197">
        <f t="shared" si="34"/>
        <v>0.8063078998364781</v>
      </c>
      <c r="S228" s="63">
        <f t="shared" si="35"/>
        <v>15419.021309999998</v>
      </c>
      <c r="U228" t="e">
        <f>+VLOOKUP(A228,'GRUPO 1'!$A$3:$F$440,5,FALSE)</f>
        <v>#N/A</v>
      </c>
      <c r="V228" t="e">
        <f>+VLOOKUP(A228,'GRUPO 3'!$B$3:$F$1178,5,FALSE)</f>
        <v>#N/A</v>
      </c>
      <c r="W228">
        <f t="shared" si="36"/>
        <v>0</v>
      </c>
      <c r="X228" s="199">
        <f t="shared" si="37"/>
        <v>0</v>
      </c>
      <c r="Y228" s="199">
        <f t="shared" si="38"/>
        <v>1</v>
      </c>
    </row>
    <row r="229" spans="1:25" x14ac:dyDescent="0.3">
      <c r="A229" s="34" t="s">
        <v>51</v>
      </c>
      <c r="B229" s="45"/>
      <c r="C229" s="41">
        <f t="shared" si="43"/>
        <v>0</v>
      </c>
      <c r="D229" s="42"/>
      <c r="E229" s="53"/>
      <c r="F229" s="54"/>
      <c r="G229" s="55"/>
      <c r="H229" s="53"/>
      <c r="I229" s="54"/>
      <c r="J229" s="55"/>
      <c r="L229" s="63" t="str">
        <f t="shared" si="39"/>
        <v/>
      </c>
      <c r="M229" s="59" t="str">
        <f t="shared" si="40"/>
        <v/>
      </c>
      <c r="N229" s="59" t="str">
        <f t="shared" si="41"/>
        <v/>
      </c>
      <c r="O229" s="64" t="str">
        <f t="shared" si="42"/>
        <v/>
      </c>
      <c r="Q229" s="63">
        <f>+VLOOKUP(A229,'PRECIOS 2025 VS 2026'!$B$7:$G$1477,5,FALSE)</f>
        <v>0</v>
      </c>
      <c r="R229" s="197" t="e">
        <f t="shared" si="34"/>
        <v>#VALUE!</v>
      </c>
      <c r="S229" s="63"/>
      <c r="U229" t="e">
        <f>+VLOOKUP(A229,'GRUPO 1'!$A$3:$F$440,5,FALSE)</f>
        <v>#N/A</v>
      </c>
      <c r="V229" t="e">
        <f>+VLOOKUP(A229,'GRUPO 3'!$B$3:$F$1178,5,FALSE)</f>
        <v>#N/A</v>
      </c>
      <c r="W229">
        <f t="shared" si="36"/>
        <v>0</v>
      </c>
      <c r="X229" s="199">
        <f t="shared" si="37"/>
        <v>0</v>
      </c>
      <c r="Y229" s="199">
        <f t="shared" si="38"/>
        <v>0</v>
      </c>
    </row>
    <row r="230" spans="1:25" x14ac:dyDescent="0.3">
      <c r="A230" s="33" t="s">
        <v>50</v>
      </c>
      <c r="B230" s="45">
        <v>572689</v>
      </c>
      <c r="C230" s="41">
        <f t="shared" si="43"/>
        <v>108811</v>
      </c>
      <c r="D230" s="42">
        <v>681500</v>
      </c>
      <c r="E230" s="50">
        <v>584034</v>
      </c>
      <c r="F230" s="43">
        <v>110966</v>
      </c>
      <c r="G230" s="44">
        <v>695000</v>
      </c>
      <c r="H230" s="50">
        <v>607563</v>
      </c>
      <c r="I230" s="43">
        <v>115437</v>
      </c>
      <c r="J230" s="44">
        <v>723000</v>
      </c>
      <c r="L230" s="63">
        <f t="shared" si="39"/>
        <v>695000</v>
      </c>
      <c r="M230" s="59">
        <f t="shared" si="40"/>
        <v>699833.33333333337</v>
      </c>
      <c r="N230" s="59">
        <f t="shared" si="41"/>
        <v>21167.978961944696</v>
      </c>
      <c r="O230" s="64">
        <f t="shared" si="42"/>
        <v>3.0247171653171749E-2</v>
      </c>
      <c r="Q230" s="63">
        <f>+VLOOKUP(A230,'PRECIOS 2025 VS 2026'!$B$7:$G$1477,5,FALSE)</f>
        <v>120766.14</v>
      </c>
      <c r="R230" s="197">
        <f t="shared" si="34"/>
        <v>4.7549243521404261</v>
      </c>
      <c r="S230" s="63">
        <f t="shared" si="35"/>
        <v>126925.21313999999</v>
      </c>
      <c r="U230" t="e">
        <f>+VLOOKUP(A230,'GRUPO 1'!$A$3:$F$440,5,FALSE)</f>
        <v>#N/A</v>
      </c>
      <c r="V230" t="e">
        <f>+VLOOKUP(A230,'GRUPO 3'!$B$3:$F$1178,5,FALSE)</f>
        <v>#N/A</v>
      </c>
      <c r="W230">
        <f t="shared" si="36"/>
        <v>0</v>
      </c>
      <c r="X230" s="199">
        <f t="shared" si="37"/>
        <v>0</v>
      </c>
      <c r="Y230" s="199">
        <f t="shared" si="38"/>
        <v>0</v>
      </c>
    </row>
    <row r="231" spans="1:25" x14ac:dyDescent="0.3">
      <c r="A231" s="33" t="s">
        <v>49</v>
      </c>
      <c r="B231" s="45">
        <v>350840</v>
      </c>
      <c r="C231" s="41">
        <f t="shared" si="43"/>
        <v>66660</v>
      </c>
      <c r="D231" s="42">
        <v>417500</v>
      </c>
      <c r="E231" s="50">
        <v>322689</v>
      </c>
      <c r="F231" s="43">
        <v>61311</v>
      </c>
      <c r="G231" s="44">
        <v>384000</v>
      </c>
      <c r="H231" s="50">
        <v>344958</v>
      </c>
      <c r="I231" s="43">
        <v>65542</v>
      </c>
      <c r="J231" s="44">
        <v>410500</v>
      </c>
      <c r="L231" s="63">
        <f t="shared" si="39"/>
        <v>410500</v>
      </c>
      <c r="M231" s="59">
        <f t="shared" si="40"/>
        <v>404000</v>
      </c>
      <c r="N231" s="59">
        <f t="shared" si="41"/>
        <v>17670.597047072293</v>
      </c>
      <c r="O231" s="64">
        <f t="shared" si="42"/>
        <v>4.3739101601664089E-2</v>
      </c>
      <c r="Q231" s="63" t="e">
        <f>+VLOOKUP(A231,'PRECIOS 2025 VS 2026'!$B$7:$G$1477,5,FALSE)</f>
        <v>#N/A</v>
      </c>
      <c r="R231" s="197" t="e">
        <f t="shared" si="34"/>
        <v>#N/A</v>
      </c>
      <c r="S231" s="63">
        <f t="shared" si="35"/>
        <v>384000</v>
      </c>
      <c r="U231" t="e">
        <f>+VLOOKUP(A231,'GRUPO 1'!$A$3:$F$440,5,FALSE)</f>
        <v>#N/A</v>
      </c>
      <c r="V231" t="e">
        <f>+VLOOKUP(A231,'GRUPO 3'!$B$3:$F$1178,5,FALSE)</f>
        <v>#N/A</v>
      </c>
      <c r="W231">
        <f t="shared" si="36"/>
        <v>0</v>
      </c>
      <c r="X231" s="199">
        <f t="shared" si="37"/>
        <v>0</v>
      </c>
      <c r="Y231" s="199">
        <f t="shared" si="38"/>
        <v>0</v>
      </c>
    </row>
    <row r="232" spans="1:25" x14ac:dyDescent="0.3">
      <c r="A232" s="33" t="s">
        <v>120</v>
      </c>
      <c r="B232" s="45">
        <v>5360504</v>
      </c>
      <c r="C232" s="41">
        <f t="shared" si="43"/>
        <v>1018496</v>
      </c>
      <c r="D232" s="42">
        <v>6379000</v>
      </c>
      <c r="E232" s="50">
        <v>6084034</v>
      </c>
      <c r="F232" s="43">
        <v>1155966</v>
      </c>
      <c r="G232" s="44">
        <v>7240000</v>
      </c>
      <c r="H232" s="50">
        <v>5638235</v>
      </c>
      <c r="I232" s="43">
        <v>1071265</v>
      </c>
      <c r="J232" s="44">
        <v>6709500</v>
      </c>
      <c r="L232" s="63">
        <f t="shared" si="39"/>
        <v>6709500</v>
      </c>
      <c r="M232" s="59">
        <f t="shared" si="40"/>
        <v>6776166.666666667</v>
      </c>
      <c r="N232" s="59">
        <f t="shared" si="41"/>
        <v>434354.21413097088</v>
      </c>
      <c r="O232" s="64">
        <f t="shared" si="42"/>
        <v>6.4100284939514113E-2</v>
      </c>
      <c r="Q232" s="63" t="e">
        <f>+VLOOKUP(A232,'PRECIOS 2025 VS 2026'!$B$7:$G$1477,5,FALSE)</f>
        <v>#N/A</v>
      </c>
      <c r="R232" s="197" t="e">
        <f t="shared" si="34"/>
        <v>#N/A</v>
      </c>
      <c r="S232" s="63">
        <f t="shared" si="35"/>
        <v>6379000</v>
      </c>
      <c r="U232" t="e">
        <f>+VLOOKUP(A232,'GRUPO 1'!$A$3:$F$440,5,FALSE)</f>
        <v>#N/A</v>
      </c>
      <c r="V232" t="e">
        <f>+VLOOKUP(A232,'GRUPO 3'!$B$3:$F$1178,5,FALSE)</f>
        <v>#N/A</v>
      </c>
      <c r="W232">
        <f t="shared" si="36"/>
        <v>0</v>
      </c>
      <c r="X232" s="199">
        <f t="shared" si="37"/>
        <v>0</v>
      </c>
      <c r="Y232" s="199">
        <f t="shared" si="38"/>
        <v>0</v>
      </c>
    </row>
    <row r="233" spans="1:25" x14ac:dyDescent="0.3">
      <c r="A233" s="35" t="s">
        <v>46</v>
      </c>
      <c r="B233" s="45">
        <v>7068487</v>
      </c>
      <c r="C233" s="41">
        <f t="shared" si="43"/>
        <v>1343013</v>
      </c>
      <c r="D233" s="42">
        <v>8411500</v>
      </c>
      <c r="E233" s="50">
        <v>6294118</v>
      </c>
      <c r="F233" s="43">
        <v>1195882</v>
      </c>
      <c r="G233" s="44">
        <v>7490000</v>
      </c>
      <c r="H233" s="50">
        <v>7580252</v>
      </c>
      <c r="I233" s="43">
        <v>1440248</v>
      </c>
      <c r="J233" s="44">
        <v>9020500</v>
      </c>
      <c r="L233" s="63">
        <f t="shared" si="39"/>
        <v>8411500</v>
      </c>
      <c r="M233" s="59">
        <f t="shared" si="40"/>
        <v>8307333.333333333</v>
      </c>
      <c r="N233" s="59">
        <f t="shared" si="41"/>
        <v>770548.88445401913</v>
      </c>
      <c r="O233" s="64">
        <f t="shared" si="42"/>
        <v>9.2755262553649687E-2</v>
      </c>
      <c r="Q233" s="63" t="e">
        <f>+VLOOKUP(A233,'PRECIOS 2025 VS 2026'!$B$7:$G$1477,5,FALSE)</f>
        <v>#N/A</v>
      </c>
      <c r="R233" s="197" t="e">
        <f t="shared" si="34"/>
        <v>#N/A</v>
      </c>
      <c r="S233" s="63">
        <f t="shared" si="35"/>
        <v>7490000</v>
      </c>
      <c r="U233" t="e">
        <f>+VLOOKUP(A233,'GRUPO 1'!$A$3:$F$440,5,FALSE)</f>
        <v>#N/A</v>
      </c>
      <c r="V233" t="e">
        <f>+VLOOKUP(A233,'GRUPO 3'!$B$3:$F$1178,5,FALSE)</f>
        <v>#N/A</v>
      </c>
      <c r="W233">
        <f t="shared" si="36"/>
        <v>0</v>
      </c>
      <c r="X233" s="199">
        <f t="shared" si="37"/>
        <v>0</v>
      </c>
      <c r="Y233" s="199">
        <f t="shared" si="38"/>
        <v>0</v>
      </c>
    </row>
    <row r="234" spans="1:25" x14ac:dyDescent="0.3">
      <c r="A234" s="33" t="s">
        <v>47</v>
      </c>
      <c r="B234" s="45">
        <v>171849</v>
      </c>
      <c r="C234" s="41">
        <f t="shared" si="43"/>
        <v>32651</v>
      </c>
      <c r="D234" s="42">
        <v>204500</v>
      </c>
      <c r="E234" s="50">
        <v>157143</v>
      </c>
      <c r="F234" s="43">
        <v>29857</v>
      </c>
      <c r="G234" s="44">
        <v>187000</v>
      </c>
      <c r="H234" s="50">
        <v>153361</v>
      </c>
      <c r="I234" s="43">
        <v>29139</v>
      </c>
      <c r="J234" s="44">
        <v>182500</v>
      </c>
      <c r="L234" s="63">
        <f t="shared" si="39"/>
        <v>187000</v>
      </c>
      <c r="M234" s="59">
        <f t="shared" si="40"/>
        <v>191333.33333333334</v>
      </c>
      <c r="N234" s="59">
        <f t="shared" si="41"/>
        <v>11622.535581074095</v>
      </c>
      <c r="O234" s="64">
        <f t="shared" si="42"/>
        <v>6.0744959482965648E-2</v>
      </c>
      <c r="Q234" s="63" t="e">
        <f>+VLOOKUP(A234,'PRECIOS 2025 VS 2026'!$B$7:$G$1477,5,FALSE)</f>
        <v>#N/A</v>
      </c>
      <c r="R234" s="197" t="e">
        <f t="shared" si="34"/>
        <v>#N/A</v>
      </c>
      <c r="S234" s="63">
        <f t="shared" si="35"/>
        <v>182500</v>
      </c>
      <c r="U234" t="e">
        <f>+VLOOKUP(A234,'GRUPO 1'!$A$3:$F$440,5,FALSE)</f>
        <v>#N/A</v>
      </c>
      <c r="V234" t="e">
        <f>+VLOOKUP(A234,'GRUPO 3'!$B$3:$F$1178,5,FALSE)</f>
        <v>#N/A</v>
      </c>
      <c r="W234">
        <f t="shared" si="36"/>
        <v>0</v>
      </c>
      <c r="X234" s="199">
        <f t="shared" si="37"/>
        <v>0</v>
      </c>
      <c r="Y234" s="199">
        <f t="shared" si="38"/>
        <v>0</v>
      </c>
    </row>
    <row r="235" spans="1:25" ht="24.6" x14ac:dyDescent="0.3">
      <c r="A235" s="36" t="s">
        <v>325</v>
      </c>
      <c r="B235" s="45"/>
      <c r="C235" s="41"/>
      <c r="D235" s="42"/>
      <c r="E235" s="53"/>
      <c r="F235" s="54"/>
      <c r="G235" s="55"/>
      <c r="H235" s="53"/>
      <c r="I235" s="54"/>
      <c r="J235" s="55"/>
      <c r="L235" s="63" t="str">
        <f t="shared" si="39"/>
        <v/>
      </c>
      <c r="M235" s="59" t="str">
        <f t="shared" si="40"/>
        <v/>
      </c>
      <c r="N235" s="59" t="str">
        <f t="shared" si="41"/>
        <v/>
      </c>
      <c r="O235" s="64" t="str">
        <f t="shared" si="42"/>
        <v/>
      </c>
      <c r="Q235" s="63" t="e">
        <f>+VLOOKUP(A235,'PRECIOS 2025 VS 2026'!$B$7:$G$1477,5,FALSE)</f>
        <v>#N/A</v>
      </c>
      <c r="R235" s="197" t="e">
        <f t="shared" si="34"/>
        <v>#VALUE!</v>
      </c>
      <c r="S235" s="63"/>
      <c r="U235" t="e">
        <f>+VLOOKUP(A235,'GRUPO 1'!$A$3:$F$440,5,FALSE)</f>
        <v>#N/A</v>
      </c>
      <c r="V235" t="e">
        <f>+VLOOKUP(A235,'GRUPO 3'!$B$3:$F$1178,5,FALSE)</f>
        <v>#N/A</v>
      </c>
      <c r="W235">
        <f t="shared" si="36"/>
        <v>0</v>
      </c>
      <c r="X235" s="199">
        <f t="shared" si="37"/>
        <v>0</v>
      </c>
      <c r="Y235" s="199">
        <f t="shared" si="38"/>
        <v>0</v>
      </c>
    </row>
    <row r="236" spans="1:25" x14ac:dyDescent="0.3">
      <c r="A236" s="37" t="s">
        <v>226</v>
      </c>
      <c r="B236" s="45"/>
      <c r="C236" s="41"/>
      <c r="D236" s="42"/>
      <c r="E236" s="53"/>
      <c r="F236" s="54"/>
      <c r="G236" s="55"/>
      <c r="H236" s="53"/>
      <c r="I236" s="54"/>
      <c r="J236" s="55"/>
      <c r="L236" s="63" t="str">
        <f t="shared" si="39"/>
        <v/>
      </c>
      <c r="M236" s="59" t="str">
        <f t="shared" si="40"/>
        <v/>
      </c>
      <c r="N236" s="59" t="str">
        <f t="shared" si="41"/>
        <v/>
      </c>
      <c r="O236" s="64" t="str">
        <f t="shared" si="42"/>
        <v/>
      </c>
      <c r="Q236" s="63" t="e">
        <f>+VLOOKUP(A236,'PRECIOS 2025 VS 2026'!$B$7:$G$1477,5,FALSE)</f>
        <v>#N/A</v>
      </c>
      <c r="R236" s="197" t="e">
        <f t="shared" si="34"/>
        <v>#VALUE!</v>
      </c>
      <c r="S236" s="63"/>
      <c r="U236" t="e">
        <f>+VLOOKUP(A236,'GRUPO 1'!$A$3:$F$440,5,FALSE)</f>
        <v>#N/A</v>
      </c>
      <c r="V236" t="e">
        <f>+VLOOKUP(A236,'GRUPO 3'!$B$3:$F$1178,5,FALSE)</f>
        <v>#N/A</v>
      </c>
      <c r="W236">
        <f t="shared" si="36"/>
        <v>0</v>
      </c>
      <c r="X236" s="199">
        <f t="shared" si="37"/>
        <v>0</v>
      </c>
      <c r="Y236" s="199">
        <f t="shared" si="38"/>
        <v>0</v>
      </c>
    </row>
    <row r="237" spans="1:25" x14ac:dyDescent="0.3">
      <c r="A237" s="38" t="s">
        <v>225</v>
      </c>
      <c r="B237" s="45">
        <v>729832</v>
      </c>
      <c r="C237" s="41">
        <f t="shared" si="43"/>
        <v>138668</v>
      </c>
      <c r="D237" s="42">
        <v>868500</v>
      </c>
      <c r="E237" s="50">
        <v>634454</v>
      </c>
      <c r="F237" s="43">
        <v>120546</v>
      </c>
      <c r="G237" s="44">
        <v>755000</v>
      </c>
      <c r="H237" s="50">
        <v>704202</v>
      </c>
      <c r="I237" s="43">
        <v>133798</v>
      </c>
      <c r="J237" s="44">
        <v>838000</v>
      </c>
      <c r="L237" s="63">
        <f t="shared" si="39"/>
        <v>838000</v>
      </c>
      <c r="M237" s="59">
        <f t="shared" si="40"/>
        <v>820500</v>
      </c>
      <c r="N237" s="59">
        <f t="shared" si="41"/>
        <v>58738.82872512866</v>
      </c>
      <c r="O237" s="64">
        <f t="shared" si="42"/>
        <v>7.1589066087908174E-2</v>
      </c>
      <c r="Q237" s="63">
        <f>+VLOOKUP(A237,'PRECIOS 2025 VS 2026'!$B$7:$G$1477,5,FALSE)</f>
        <v>417780</v>
      </c>
      <c r="R237" s="197">
        <f t="shared" si="34"/>
        <v>1.0058403944659868</v>
      </c>
      <c r="S237" s="63">
        <f t="shared" si="35"/>
        <v>439086.77999999997</v>
      </c>
      <c r="U237" t="e">
        <f>+VLOOKUP(A237,'GRUPO 1'!$A$3:$F$440,5,FALSE)</f>
        <v>#N/A</v>
      </c>
      <c r="V237" t="e">
        <f>+VLOOKUP(A237,'GRUPO 3'!$B$3:$F$1178,5,FALSE)</f>
        <v>#N/A</v>
      </c>
      <c r="W237">
        <f t="shared" si="36"/>
        <v>0</v>
      </c>
      <c r="X237" s="199">
        <f t="shared" si="37"/>
        <v>0</v>
      </c>
      <c r="Y237" s="199">
        <f t="shared" si="38"/>
        <v>0</v>
      </c>
    </row>
    <row r="238" spans="1:25" x14ac:dyDescent="0.3">
      <c r="A238" s="38" t="s">
        <v>224</v>
      </c>
      <c r="B238" s="45">
        <v>2650840</v>
      </c>
      <c r="C238" s="41">
        <f t="shared" si="43"/>
        <v>503660</v>
      </c>
      <c r="D238" s="42">
        <v>3154500</v>
      </c>
      <c r="E238" s="50">
        <v>2487395</v>
      </c>
      <c r="F238" s="43">
        <v>472605</v>
      </c>
      <c r="G238" s="44">
        <v>2960000</v>
      </c>
      <c r="H238" s="50">
        <v>2515126</v>
      </c>
      <c r="I238" s="43">
        <v>477874</v>
      </c>
      <c r="J238" s="44">
        <v>2993000</v>
      </c>
      <c r="L238" s="63">
        <f t="shared" si="39"/>
        <v>2993000</v>
      </c>
      <c r="M238" s="59">
        <f t="shared" si="40"/>
        <v>3035833.3333333335</v>
      </c>
      <c r="N238" s="59">
        <f t="shared" si="41"/>
        <v>104084.50092753163</v>
      </c>
      <c r="O238" s="64">
        <f t="shared" si="42"/>
        <v>3.428531460692779E-2</v>
      </c>
      <c r="Q238" s="63" t="e">
        <f>+VLOOKUP(A238,'PRECIOS 2025 VS 2026'!$B$7:$G$1477,5,FALSE)</f>
        <v>#N/A</v>
      </c>
      <c r="R238" s="197" t="e">
        <f t="shared" si="34"/>
        <v>#N/A</v>
      </c>
      <c r="S238" s="63">
        <f t="shared" si="35"/>
        <v>2960000</v>
      </c>
      <c r="U238" t="e">
        <f>+VLOOKUP(A238,'GRUPO 1'!$A$3:$F$440,5,FALSE)</f>
        <v>#N/A</v>
      </c>
      <c r="V238" t="e">
        <f>+VLOOKUP(A238,'GRUPO 3'!$B$3:$F$1178,5,FALSE)</f>
        <v>#N/A</v>
      </c>
      <c r="W238">
        <f t="shared" si="36"/>
        <v>0</v>
      </c>
      <c r="X238" s="199">
        <f t="shared" si="37"/>
        <v>0</v>
      </c>
      <c r="Y238" s="199">
        <f t="shared" si="38"/>
        <v>0</v>
      </c>
    </row>
    <row r="239" spans="1:25" x14ac:dyDescent="0.3">
      <c r="A239" s="38" t="s">
        <v>223</v>
      </c>
      <c r="B239" s="45">
        <v>20684874</v>
      </c>
      <c r="C239" s="41">
        <f t="shared" si="43"/>
        <v>3930126</v>
      </c>
      <c r="D239" s="42">
        <v>24615000</v>
      </c>
      <c r="E239" s="50">
        <v>19731092</v>
      </c>
      <c r="F239" s="43">
        <v>3748908</v>
      </c>
      <c r="G239" s="44">
        <v>23480000</v>
      </c>
      <c r="H239" s="50">
        <v>21453361</v>
      </c>
      <c r="I239" s="43">
        <v>4076139</v>
      </c>
      <c r="J239" s="44">
        <v>25529500</v>
      </c>
      <c r="L239" s="63">
        <f t="shared" si="39"/>
        <v>24615000</v>
      </c>
      <c r="M239" s="59">
        <f t="shared" si="40"/>
        <v>24541500</v>
      </c>
      <c r="N239" s="59">
        <f t="shared" si="41"/>
        <v>1026725.011870267</v>
      </c>
      <c r="O239" s="64">
        <f t="shared" si="42"/>
        <v>4.1836277809843204E-2</v>
      </c>
      <c r="Q239" s="63" t="e">
        <f>+VLOOKUP(A239,'PRECIOS 2025 VS 2026'!$B$7:$G$1477,5,FALSE)</f>
        <v>#N/A</v>
      </c>
      <c r="R239" s="197" t="e">
        <f t="shared" si="34"/>
        <v>#N/A</v>
      </c>
      <c r="S239" s="63">
        <f t="shared" si="35"/>
        <v>23480000</v>
      </c>
      <c r="U239" t="e">
        <f>+VLOOKUP(A239,'GRUPO 1'!$A$3:$F$440,5,FALSE)</f>
        <v>#N/A</v>
      </c>
      <c r="V239" t="e">
        <f>+VLOOKUP(A239,'GRUPO 3'!$B$3:$F$1178,5,FALSE)</f>
        <v>#N/A</v>
      </c>
      <c r="W239">
        <f t="shared" si="36"/>
        <v>0</v>
      </c>
      <c r="X239" s="199">
        <f t="shared" si="37"/>
        <v>-1</v>
      </c>
      <c r="Y239" s="199">
        <f t="shared" si="38"/>
        <v>0</v>
      </c>
    </row>
    <row r="240" spans="1:25" x14ac:dyDescent="0.3">
      <c r="A240" s="38" t="s">
        <v>222</v>
      </c>
      <c r="B240" s="45">
        <v>3773109</v>
      </c>
      <c r="C240" s="41">
        <f t="shared" si="43"/>
        <v>716891</v>
      </c>
      <c r="D240" s="42">
        <v>4490000</v>
      </c>
      <c r="E240" s="50">
        <v>3495798</v>
      </c>
      <c r="F240" s="43">
        <v>664202</v>
      </c>
      <c r="G240" s="44">
        <v>4160000</v>
      </c>
      <c r="H240" s="50">
        <v>4041597</v>
      </c>
      <c r="I240" s="43">
        <v>767903</v>
      </c>
      <c r="J240" s="44">
        <v>4809500</v>
      </c>
      <c r="L240" s="63">
        <f t="shared" si="39"/>
        <v>4490000</v>
      </c>
      <c r="M240" s="59">
        <f t="shared" si="40"/>
        <v>4486500</v>
      </c>
      <c r="N240" s="59">
        <f t="shared" si="41"/>
        <v>324764.14518847369</v>
      </c>
      <c r="O240" s="64">
        <f t="shared" si="42"/>
        <v>7.238697095474729E-2</v>
      </c>
      <c r="Q240" s="63" t="e">
        <f>+VLOOKUP(A240,'PRECIOS 2025 VS 2026'!$B$7:$G$1477,5,FALSE)</f>
        <v>#N/A</v>
      </c>
      <c r="R240" s="197" t="e">
        <f t="shared" si="34"/>
        <v>#N/A</v>
      </c>
      <c r="S240" s="63">
        <f t="shared" si="35"/>
        <v>4160000</v>
      </c>
      <c r="U240" t="e">
        <f>+VLOOKUP(A240,'GRUPO 1'!$A$3:$F$440,5,FALSE)</f>
        <v>#N/A</v>
      </c>
      <c r="V240" t="e">
        <f>+VLOOKUP(A240,'GRUPO 3'!$B$3:$F$1178,5,FALSE)</f>
        <v>#N/A</v>
      </c>
      <c r="W240">
        <f t="shared" si="36"/>
        <v>0</v>
      </c>
      <c r="X240" s="199">
        <f t="shared" si="37"/>
        <v>0</v>
      </c>
      <c r="Y240" s="199">
        <f t="shared" si="38"/>
        <v>0</v>
      </c>
    </row>
    <row r="241" spans="1:25" x14ac:dyDescent="0.3">
      <c r="A241" s="38" t="s">
        <v>221</v>
      </c>
      <c r="B241" s="45">
        <v>14851681</v>
      </c>
      <c r="C241" s="41">
        <f t="shared" si="43"/>
        <v>2821819</v>
      </c>
      <c r="D241" s="42">
        <v>17673500</v>
      </c>
      <c r="E241" s="50">
        <v>12798319</v>
      </c>
      <c r="F241" s="43">
        <v>2431681</v>
      </c>
      <c r="G241" s="44">
        <v>15230000</v>
      </c>
      <c r="H241" s="50">
        <v>14322269</v>
      </c>
      <c r="I241" s="43">
        <v>2721231</v>
      </c>
      <c r="J241" s="44">
        <v>17043500</v>
      </c>
      <c r="L241" s="63">
        <f t="shared" si="39"/>
        <v>17043500</v>
      </c>
      <c r="M241" s="59">
        <f t="shared" si="40"/>
        <v>16649000</v>
      </c>
      <c r="N241" s="59">
        <f t="shared" si="41"/>
        <v>1268619.6238431754</v>
      </c>
      <c r="O241" s="64">
        <f t="shared" si="42"/>
        <v>7.6197947254680487E-2</v>
      </c>
      <c r="Q241" s="63" t="e">
        <f>+VLOOKUP(A241,'PRECIOS 2025 VS 2026'!$B$7:$G$1477,5,FALSE)</f>
        <v>#N/A</v>
      </c>
      <c r="R241" s="197" t="e">
        <f t="shared" si="34"/>
        <v>#N/A</v>
      </c>
      <c r="S241" s="63">
        <f t="shared" si="35"/>
        <v>15230000</v>
      </c>
      <c r="U241" t="e">
        <f>+VLOOKUP(A241,'GRUPO 1'!$A$3:$F$440,5,FALSE)</f>
        <v>#N/A</v>
      </c>
      <c r="V241" t="e">
        <f>+VLOOKUP(A241,'GRUPO 3'!$B$3:$F$1178,5,FALSE)</f>
        <v>#N/A</v>
      </c>
      <c r="W241">
        <f t="shared" si="36"/>
        <v>0</v>
      </c>
      <c r="X241" s="199">
        <f t="shared" si="37"/>
        <v>0</v>
      </c>
      <c r="Y241" s="199">
        <f t="shared" si="38"/>
        <v>0</v>
      </c>
    </row>
    <row r="242" spans="1:25" x14ac:dyDescent="0.3">
      <c r="A242" s="38" t="s">
        <v>220</v>
      </c>
      <c r="B242" s="45">
        <v>3688235</v>
      </c>
      <c r="C242" s="41">
        <f t="shared" si="43"/>
        <v>700765</v>
      </c>
      <c r="D242" s="42">
        <v>4389000</v>
      </c>
      <c r="E242" s="50">
        <v>4201681</v>
      </c>
      <c r="F242" s="43">
        <v>798319</v>
      </c>
      <c r="G242" s="44">
        <v>5000000</v>
      </c>
      <c r="H242" s="50">
        <v>4038235</v>
      </c>
      <c r="I242" s="43">
        <v>767265</v>
      </c>
      <c r="J242" s="44">
        <v>4805500</v>
      </c>
      <c r="L242" s="63">
        <f t="shared" si="39"/>
        <v>4805500</v>
      </c>
      <c r="M242" s="59">
        <f t="shared" si="40"/>
        <v>4731500</v>
      </c>
      <c r="N242" s="59">
        <f t="shared" si="41"/>
        <v>312149.4033311613</v>
      </c>
      <c r="O242" s="64">
        <f t="shared" si="42"/>
        <v>6.5972609813201161E-2</v>
      </c>
      <c r="Q242" s="63">
        <f>+VLOOKUP(A242,'PRECIOS 2025 VS 2026'!$B$7:$G$1477,5,FALSE)</f>
        <v>2166861.5099999998</v>
      </c>
      <c r="R242" s="197">
        <f t="shared" si="34"/>
        <v>1.2177236421537621</v>
      </c>
      <c r="S242" s="63">
        <f t="shared" si="35"/>
        <v>2277371.4470099998</v>
      </c>
      <c r="U242" t="e">
        <f>+VLOOKUP(A242,'GRUPO 1'!$A$3:$F$440,5,FALSE)</f>
        <v>#N/A</v>
      </c>
      <c r="V242">
        <f>+VLOOKUP(A242,'GRUPO 3'!$B$3:$F$1178,5,FALSE)</f>
        <v>6000000</v>
      </c>
      <c r="W242">
        <f t="shared" si="36"/>
        <v>0</v>
      </c>
      <c r="X242" s="199">
        <f t="shared" si="37"/>
        <v>0</v>
      </c>
      <c r="Y242" s="199">
        <f t="shared" si="38"/>
        <v>0</v>
      </c>
    </row>
    <row r="243" spans="1:25" x14ac:dyDescent="0.3">
      <c r="A243" s="38" t="s">
        <v>219</v>
      </c>
      <c r="B243" s="45">
        <v>683613</v>
      </c>
      <c r="C243" s="41">
        <f t="shared" si="43"/>
        <v>129887</v>
      </c>
      <c r="D243" s="42">
        <v>813500</v>
      </c>
      <c r="E243" s="50">
        <v>714286</v>
      </c>
      <c r="F243" s="43">
        <v>135714</v>
      </c>
      <c r="G243" s="44">
        <v>850000</v>
      </c>
      <c r="H243" s="50">
        <v>694538</v>
      </c>
      <c r="I243" s="43">
        <v>131962</v>
      </c>
      <c r="J243" s="44">
        <v>826500</v>
      </c>
      <c r="L243" s="63">
        <f t="shared" si="39"/>
        <v>826500</v>
      </c>
      <c r="M243" s="59">
        <f t="shared" si="40"/>
        <v>830000</v>
      </c>
      <c r="N243" s="59">
        <f t="shared" si="41"/>
        <v>18500</v>
      </c>
      <c r="O243" s="64">
        <f t="shared" si="42"/>
        <v>2.2289156626506025E-2</v>
      </c>
      <c r="Q243" s="63" t="e">
        <f>+VLOOKUP(A243,'PRECIOS 2025 VS 2026'!$B$7:$G$1477,5,FALSE)</f>
        <v>#N/A</v>
      </c>
      <c r="R243" s="197" t="e">
        <f t="shared" si="34"/>
        <v>#N/A</v>
      </c>
      <c r="S243" s="63">
        <f t="shared" si="35"/>
        <v>813500</v>
      </c>
      <c r="U243" t="e">
        <f>+VLOOKUP(A243,'GRUPO 1'!$A$3:$F$440,5,FALSE)</f>
        <v>#N/A</v>
      </c>
      <c r="V243" t="e">
        <f>+VLOOKUP(A243,'GRUPO 3'!$B$3:$F$1178,5,FALSE)</f>
        <v>#N/A</v>
      </c>
      <c r="W243">
        <f t="shared" si="36"/>
        <v>-1</v>
      </c>
      <c r="X243" s="199">
        <f t="shared" si="37"/>
        <v>0</v>
      </c>
      <c r="Y243" s="199">
        <f t="shared" si="38"/>
        <v>0</v>
      </c>
    </row>
    <row r="244" spans="1:25" x14ac:dyDescent="0.3">
      <c r="A244" s="38" t="s">
        <v>218</v>
      </c>
      <c r="B244" s="45">
        <v>3889916</v>
      </c>
      <c r="C244" s="41">
        <f t="shared" si="43"/>
        <v>739084</v>
      </c>
      <c r="D244" s="42">
        <v>4629000</v>
      </c>
      <c r="E244" s="50">
        <v>3731092</v>
      </c>
      <c r="F244" s="43">
        <v>708908</v>
      </c>
      <c r="G244" s="44">
        <v>4440000</v>
      </c>
      <c r="H244" s="50">
        <v>4189076</v>
      </c>
      <c r="I244" s="43">
        <v>795924</v>
      </c>
      <c r="J244" s="44">
        <v>4985000</v>
      </c>
      <c r="L244" s="63">
        <f t="shared" si="39"/>
        <v>4629000</v>
      </c>
      <c r="M244" s="59">
        <f t="shared" si="40"/>
        <v>4684666.666666667</v>
      </c>
      <c r="N244" s="59">
        <f t="shared" si="41"/>
        <v>276731.51850364526</v>
      </c>
      <c r="O244" s="64">
        <f t="shared" si="42"/>
        <v>5.9071762879673813E-2</v>
      </c>
      <c r="Q244" s="63" t="e">
        <f>+VLOOKUP(A244,'PRECIOS 2025 VS 2026'!$B$7:$G$1477,5,FALSE)</f>
        <v>#N/A</v>
      </c>
      <c r="R244" s="197" t="e">
        <f t="shared" si="34"/>
        <v>#N/A</v>
      </c>
      <c r="S244" s="63">
        <f t="shared" si="35"/>
        <v>4440000</v>
      </c>
      <c r="U244" t="e">
        <f>+VLOOKUP(A244,'GRUPO 1'!$A$3:$F$440,5,FALSE)</f>
        <v>#N/A</v>
      </c>
      <c r="V244" t="e">
        <f>+VLOOKUP(A244,'GRUPO 3'!$B$3:$F$1178,5,FALSE)</f>
        <v>#N/A</v>
      </c>
      <c r="W244">
        <f t="shared" si="36"/>
        <v>0</v>
      </c>
      <c r="X244" s="199">
        <f t="shared" si="37"/>
        <v>-1</v>
      </c>
      <c r="Y244" s="199">
        <f t="shared" si="38"/>
        <v>0</v>
      </c>
    </row>
    <row r="245" spans="1:25" x14ac:dyDescent="0.3">
      <c r="A245" s="38" t="s">
        <v>217</v>
      </c>
      <c r="B245" s="45">
        <v>1624370</v>
      </c>
      <c r="C245" s="41">
        <f t="shared" si="43"/>
        <v>308630</v>
      </c>
      <c r="D245" s="42">
        <v>1933000</v>
      </c>
      <c r="E245" s="50">
        <v>1512605</v>
      </c>
      <c r="F245" s="43">
        <v>287395</v>
      </c>
      <c r="G245" s="44">
        <v>1800000</v>
      </c>
      <c r="H245" s="50">
        <v>1739496</v>
      </c>
      <c r="I245" s="43">
        <v>330504</v>
      </c>
      <c r="J245" s="44">
        <v>2070000</v>
      </c>
      <c r="L245" s="63">
        <f t="shared" si="39"/>
        <v>1933000</v>
      </c>
      <c r="M245" s="59">
        <f t="shared" si="40"/>
        <v>1934333.3333333333</v>
      </c>
      <c r="N245" s="59">
        <f t="shared" si="41"/>
        <v>135004.93818128778</v>
      </c>
      <c r="O245" s="64">
        <f t="shared" si="42"/>
        <v>6.9794040073042116E-2</v>
      </c>
      <c r="Q245" s="63" t="e">
        <f>+VLOOKUP(A245,'PRECIOS 2025 VS 2026'!$B$7:$G$1477,5,FALSE)</f>
        <v>#N/A</v>
      </c>
      <c r="R245" s="197" t="e">
        <f t="shared" si="34"/>
        <v>#N/A</v>
      </c>
      <c r="S245" s="63">
        <f t="shared" si="35"/>
        <v>1800000</v>
      </c>
      <c r="U245" t="e">
        <f>+VLOOKUP(A245,'GRUPO 1'!$A$3:$F$440,5,FALSE)</f>
        <v>#N/A</v>
      </c>
      <c r="V245" t="e">
        <f>+VLOOKUP(A245,'GRUPO 3'!$B$3:$F$1178,5,FALSE)</f>
        <v>#N/A</v>
      </c>
      <c r="W245">
        <f t="shared" si="36"/>
        <v>0</v>
      </c>
      <c r="X245" s="199">
        <f t="shared" si="37"/>
        <v>0</v>
      </c>
      <c r="Y245" s="199">
        <f t="shared" si="38"/>
        <v>0</v>
      </c>
    </row>
    <row r="246" spans="1:25" x14ac:dyDescent="0.3">
      <c r="A246" s="38" t="s">
        <v>216</v>
      </c>
      <c r="B246" s="45">
        <v>1614706</v>
      </c>
      <c r="C246" s="41">
        <f t="shared" si="43"/>
        <v>306794</v>
      </c>
      <c r="D246" s="42">
        <v>1921500</v>
      </c>
      <c r="E246" s="50">
        <v>1512605</v>
      </c>
      <c r="F246" s="43">
        <v>287395</v>
      </c>
      <c r="G246" s="44">
        <v>1800000</v>
      </c>
      <c r="H246" s="50">
        <v>1673950</v>
      </c>
      <c r="I246" s="43">
        <v>318050</v>
      </c>
      <c r="J246" s="44">
        <v>1992000</v>
      </c>
      <c r="L246" s="63">
        <f t="shared" si="39"/>
        <v>1921500</v>
      </c>
      <c r="M246" s="59">
        <f t="shared" si="40"/>
        <v>1904500</v>
      </c>
      <c r="N246" s="59">
        <f t="shared" si="41"/>
        <v>97122.34552357145</v>
      </c>
      <c r="O246" s="64">
        <f t="shared" si="42"/>
        <v>5.0996243383340217E-2</v>
      </c>
      <c r="Q246" s="63" t="e">
        <f>+VLOOKUP(A246,'PRECIOS 2025 VS 2026'!$B$7:$G$1477,5,FALSE)</f>
        <v>#N/A</v>
      </c>
      <c r="R246" s="197" t="e">
        <f t="shared" si="34"/>
        <v>#N/A</v>
      </c>
      <c r="S246" s="63">
        <f t="shared" si="35"/>
        <v>1800000</v>
      </c>
      <c r="U246" t="e">
        <f>+VLOOKUP(A246,'GRUPO 1'!$A$3:$F$440,5,FALSE)</f>
        <v>#N/A</v>
      </c>
      <c r="V246" t="e">
        <f>+VLOOKUP(A246,'GRUPO 3'!$B$3:$F$1178,5,FALSE)</f>
        <v>#N/A</v>
      </c>
      <c r="W246">
        <f t="shared" si="36"/>
        <v>0</v>
      </c>
      <c r="X246" s="199">
        <f t="shared" si="37"/>
        <v>0</v>
      </c>
      <c r="Y246" s="199">
        <f t="shared" si="38"/>
        <v>1</v>
      </c>
    </row>
    <row r="247" spans="1:25" x14ac:dyDescent="0.3">
      <c r="A247" s="38" t="s">
        <v>215</v>
      </c>
      <c r="B247" s="45">
        <v>5878151</v>
      </c>
      <c r="C247" s="41">
        <f t="shared" si="43"/>
        <v>1116849</v>
      </c>
      <c r="D247" s="42">
        <v>6995000</v>
      </c>
      <c r="E247" s="50">
        <v>6084034</v>
      </c>
      <c r="F247" s="43">
        <v>1155966</v>
      </c>
      <c r="G247" s="44">
        <v>7240000</v>
      </c>
      <c r="H247" s="50">
        <v>5663866</v>
      </c>
      <c r="I247" s="43">
        <v>1076134</v>
      </c>
      <c r="J247" s="44">
        <v>6740000</v>
      </c>
      <c r="L247" s="63">
        <f t="shared" si="39"/>
        <v>6995000</v>
      </c>
      <c r="M247" s="59">
        <f t="shared" si="40"/>
        <v>6991666.666666667</v>
      </c>
      <c r="N247" s="59">
        <f t="shared" si="41"/>
        <v>250016.66611114814</v>
      </c>
      <c r="O247" s="64">
        <f t="shared" si="42"/>
        <v>3.5759237107673154E-2</v>
      </c>
      <c r="Q247" s="63">
        <f>+VLOOKUP(A247,'PRECIOS 2025 VS 2026'!$B$7:$G$1477,5,FALSE)</f>
        <v>435381.21</v>
      </c>
      <c r="R247" s="197">
        <f t="shared" si="34"/>
        <v>15.066380081032895</v>
      </c>
      <c r="S247" s="63">
        <f t="shared" si="35"/>
        <v>457585.65171000001</v>
      </c>
      <c r="U247" t="e">
        <f>+VLOOKUP(A247,'GRUPO 1'!$A$3:$F$440,5,FALSE)</f>
        <v>#N/A</v>
      </c>
      <c r="V247" t="e">
        <f>+VLOOKUP(A247,'GRUPO 3'!$B$3:$F$1178,5,FALSE)</f>
        <v>#N/A</v>
      </c>
      <c r="W247">
        <f t="shared" si="36"/>
        <v>0</v>
      </c>
      <c r="X247" s="199">
        <f t="shared" si="37"/>
        <v>0</v>
      </c>
      <c r="Y247" s="199">
        <f t="shared" si="38"/>
        <v>1</v>
      </c>
    </row>
    <row r="248" spans="1:25" x14ac:dyDescent="0.3">
      <c r="A248" s="38" t="s">
        <v>214</v>
      </c>
      <c r="B248" s="45">
        <v>1984874</v>
      </c>
      <c r="C248" s="41">
        <f t="shared" si="43"/>
        <v>377126</v>
      </c>
      <c r="D248" s="42">
        <v>2362000</v>
      </c>
      <c r="E248" s="50">
        <v>2037815</v>
      </c>
      <c r="F248" s="43">
        <v>387185</v>
      </c>
      <c r="G248" s="44">
        <v>2425000</v>
      </c>
      <c r="H248" s="50">
        <v>2158824</v>
      </c>
      <c r="I248" s="43">
        <v>410176</v>
      </c>
      <c r="J248" s="44">
        <v>2569000</v>
      </c>
      <c r="L248" s="63">
        <f t="shared" si="39"/>
        <v>2425000</v>
      </c>
      <c r="M248" s="59">
        <f t="shared" si="40"/>
        <v>2452000</v>
      </c>
      <c r="N248" s="59">
        <f t="shared" si="41"/>
        <v>106108.43510296436</v>
      </c>
      <c r="O248" s="64">
        <f t="shared" si="42"/>
        <v>4.3274239438403084E-2</v>
      </c>
      <c r="Q248" s="63" t="e">
        <f>+VLOOKUP(A248,'PRECIOS 2025 VS 2026'!$B$7:$G$1477,5,FALSE)</f>
        <v>#N/A</v>
      </c>
      <c r="R248" s="197" t="e">
        <f t="shared" si="34"/>
        <v>#N/A</v>
      </c>
      <c r="S248" s="63">
        <f t="shared" si="35"/>
        <v>2362000</v>
      </c>
      <c r="U248" t="e">
        <f>+VLOOKUP(A248,'GRUPO 1'!$A$3:$F$440,5,FALSE)</f>
        <v>#N/A</v>
      </c>
      <c r="V248" t="e">
        <f>+VLOOKUP(A248,'GRUPO 3'!$B$3:$F$1178,5,FALSE)</f>
        <v>#N/A</v>
      </c>
      <c r="W248">
        <f t="shared" si="36"/>
        <v>0</v>
      </c>
      <c r="X248" s="199">
        <f t="shared" si="37"/>
        <v>0</v>
      </c>
      <c r="Y248" s="199">
        <f t="shared" si="38"/>
        <v>1</v>
      </c>
    </row>
    <row r="249" spans="1:25" x14ac:dyDescent="0.3">
      <c r="A249" s="38" t="s">
        <v>213</v>
      </c>
      <c r="B249" s="45">
        <v>5558403</v>
      </c>
      <c r="C249" s="41">
        <f t="shared" si="43"/>
        <v>1056097</v>
      </c>
      <c r="D249" s="42">
        <v>6614500</v>
      </c>
      <c r="E249" s="50">
        <v>6084034</v>
      </c>
      <c r="F249" s="43">
        <v>1155966</v>
      </c>
      <c r="G249" s="44">
        <v>7240000</v>
      </c>
      <c r="H249" s="50">
        <v>5491597</v>
      </c>
      <c r="I249" s="43">
        <v>1043403</v>
      </c>
      <c r="J249" s="44">
        <v>6535000</v>
      </c>
      <c r="L249" s="63">
        <f t="shared" si="39"/>
        <v>6614500</v>
      </c>
      <c r="M249" s="59">
        <f t="shared" si="40"/>
        <v>6796500</v>
      </c>
      <c r="N249" s="59">
        <f t="shared" si="41"/>
        <v>386133.72036122408</v>
      </c>
      <c r="O249" s="64">
        <f t="shared" si="42"/>
        <v>5.6813612942135522E-2</v>
      </c>
      <c r="Q249" s="63" t="e">
        <f>+VLOOKUP(A249,'PRECIOS 2025 VS 2026'!$B$7:$G$1477,5,FALSE)</f>
        <v>#N/A</v>
      </c>
      <c r="R249" s="197" t="e">
        <f t="shared" si="34"/>
        <v>#N/A</v>
      </c>
      <c r="S249" s="63">
        <f t="shared" si="35"/>
        <v>6535000</v>
      </c>
      <c r="U249" t="e">
        <f>+VLOOKUP(A249,'GRUPO 1'!$A$3:$F$440,5,FALSE)</f>
        <v>#N/A</v>
      </c>
      <c r="V249" t="e">
        <f>+VLOOKUP(A249,'GRUPO 3'!$B$3:$F$1178,5,FALSE)</f>
        <v>#N/A</v>
      </c>
      <c r="W249">
        <f t="shared" si="36"/>
        <v>0</v>
      </c>
      <c r="X249" s="199">
        <f t="shared" si="37"/>
        <v>0</v>
      </c>
      <c r="Y249" s="199">
        <f t="shared" si="38"/>
        <v>0</v>
      </c>
    </row>
    <row r="250" spans="1:25" x14ac:dyDescent="0.3">
      <c r="A250" s="38" t="s">
        <v>212</v>
      </c>
      <c r="B250" s="45">
        <v>9710504</v>
      </c>
      <c r="C250" s="41">
        <f t="shared" si="43"/>
        <v>1844996</v>
      </c>
      <c r="D250" s="42">
        <v>11555500</v>
      </c>
      <c r="E250" s="50">
        <v>7852941</v>
      </c>
      <c r="F250" s="43">
        <v>1492059</v>
      </c>
      <c r="G250" s="44">
        <v>9345000</v>
      </c>
      <c r="H250" s="50">
        <v>8773109</v>
      </c>
      <c r="I250" s="43">
        <v>1666891</v>
      </c>
      <c r="J250" s="44">
        <v>10440000</v>
      </c>
      <c r="L250" s="63">
        <f t="shared" si="39"/>
        <v>10440000</v>
      </c>
      <c r="M250" s="59">
        <f t="shared" si="40"/>
        <v>10446833.333333334</v>
      </c>
      <c r="N250" s="59">
        <f t="shared" si="41"/>
        <v>1105265.842832996</v>
      </c>
      <c r="O250" s="64">
        <f t="shared" si="42"/>
        <v>0.10579912664121466</v>
      </c>
      <c r="Q250" s="63" t="e">
        <f>+VLOOKUP(A250,'PRECIOS 2025 VS 2026'!$B$7:$G$1477,5,FALSE)</f>
        <v>#N/A</v>
      </c>
      <c r="R250" s="197" t="e">
        <f t="shared" si="34"/>
        <v>#N/A</v>
      </c>
      <c r="S250" s="63">
        <f t="shared" si="35"/>
        <v>9345000</v>
      </c>
      <c r="U250" t="e">
        <f>+VLOOKUP(A250,'GRUPO 1'!$A$3:$F$440,5,FALSE)</f>
        <v>#N/A</v>
      </c>
      <c r="V250" t="e">
        <f>+VLOOKUP(A250,'GRUPO 3'!$B$3:$F$1178,5,FALSE)</f>
        <v>#N/A</v>
      </c>
      <c r="W250">
        <f t="shared" si="36"/>
        <v>0</v>
      </c>
      <c r="X250" s="199">
        <f t="shared" si="37"/>
        <v>0</v>
      </c>
      <c r="Y250" s="199">
        <f t="shared" si="38"/>
        <v>0</v>
      </c>
    </row>
    <row r="251" spans="1:25" x14ac:dyDescent="0.3">
      <c r="A251" s="38" t="s">
        <v>211</v>
      </c>
      <c r="B251" s="45">
        <v>10569328</v>
      </c>
      <c r="C251" s="41">
        <f t="shared" si="43"/>
        <v>2008172</v>
      </c>
      <c r="D251" s="42">
        <v>12577500</v>
      </c>
      <c r="E251" s="50">
        <v>11088235</v>
      </c>
      <c r="F251" s="43">
        <v>2106765</v>
      </c>
      <c r="G251" s="44">
        <v>13195000</v>
      </c>
      <c r="H251" s="50">
        <v>10536975</v>
      </c>
      <c r="I251" s="43">
        <v>2002025</v>
      </c>
      <c r="J251" s="44">
        <v>12539000</v>
      </c>
      <c r="L251" s="63">
        <f t="shared" si="39"/>
        <v>12577500</v>
      </c>
      <c r="M251" s="59">
        <f t="shared" si="40"/>
        <v>12770500</v>
      </c>
      <c r="N251" s="59">
        <f t="shared" si="41"/>
        <v>368131.43033433048</v>
      </c>
      <c r="O251" s="64">
        <f t="shared" si="42"/>
        <v>2.8826704540490231E-2</v>
      </c>
      <c r="Q251" s="63" t="e">
        <f>+VLOOKUP(A251,'PRECIOS 2025 VS 2026'!$B$7:$G$1477,5,FALSE)</f>
        <v>#N/A</v>
      </c>
      <c r="R251" s="197" t="e">
        <f t="shared" si="34"/>
        <v>#N/A</v>
      </c>
      <c r="S251" s="63">
        <f t="shared" si="35"/>
        <v>12539000</v>
      </c>
      <c r="U251" t="e">
        <f>+VLOOKUP(A251,'GRUPO 1'!$A$3:$F$440,5,FALSE)</f>
        <v>#N/A</v>
      </c>
      <c r="V251" t="e">
        <f>+VLOOKUP(A251,'GRUPO 3'!$B$3:$F$1178,5,FALSE)</f>
        <v>#N/A</v>
      </c>
      <c r="W251">
        <f t="shared" si="36"/>
        <v>0</v>
      </c>
      <c r="X251" s="199">
        <f t="shared" si="37"/>
        <v>0</v>
      </c>
      <c r="Y251" s="199">
        <f t="shared" si="38"/>
        <v>0</v>
      </c>
    </row>
    <row r="252" spans="1:25" x14ac:dyDescent="0.3">
      <c r="A252" s="38" t="s">
        <v>210</v>
      </c>
      <c r="B252" s="45">
        <v>85331933</v>
      </c>
      <c r="C252" s="41">
        <f t="shared" si="43"/>
        <v>16213067</v>
      </c>
      <c r="D252" s="42">
        <v>101545000</v>
      </c>
      <c r="E252" s="50">
        <v>67747899</v>
      </c>
      <c r="F252" s="43">
        <v>12872101</v>
      </c>
      <c r="G252" s="44">
        <v>80620000</v>
      </c>
      <c r="H252" s="50">
        <v>80214286</v>
      </c>
      <c r="I252" s="43">
        <v>15240714</v>
      </c>
      <c r="J252" s="44">
        <v>95455000</v>
      </c>
      <c r="L252" s="63">
        <f t="shared" si="39"/>
        <v>95455000</v>
      </c>
      <c r="M252" s="59">
        <f t="shared" si="40"/>
        <v>92540000</v>
      </c>
      <c r="N252" s="59">
        <f t="shared" si="41"/>
        <v>10762751.739216138</v>
      </c>
      <c r="O252" s="64">
        <f t="shared" si="42"/>
        <v>0.11630377933019384</v>
      </c>
      <c r="Q252" s="63" t="e">
        <f>+VLOOKUP(A252,'PRECIOS 2025 VS 2026'!$B$7:$G$1477,5,FALSE)</f>
        <v>#N/A</v>
      </c>
      <c r="R252" s="197" t="e">
        <f t="shared" si="34"/>
        <v>#N/A</v>
      </c>
      <c r="S252" s="63">
        <f t="shared" si="35"/>
        <v>80620000</v>
      </c>
      <c r="U252" t="e">
        <f>+VLOOKUP(A252,'GRUPO 1'!$A$3:$F$440,5,FALSE)</f>
        <v>#N/A</v>
      </c>
      <c r="V252" t="e">
        <f>+VLOOKUP(A252,'GRUPO 3'!$B$3:$F$1178,5,FALSE)</f>
        <v>#N/A</v>
      </c>
      <c r="W252">
        <f t="shared" si="36"/>
        <v>0</v>
      </c>
      <c r="X252" s="199">
        <f t="shared" si="37"/>
        <v>0</v>
      </c>
      <c r="Y252" s="199">
        <f t="shared" si="38"/>
        <v>0</v>
      </c>
    </row>
    <row r="253" spans="1:25" x14ac:dyDescent="0.3">
      <c r="A253" s="38" t="s">
        <v>209</v>
      </c>
      <c r="B253" s="45">
        <v>30105042</v>
      </c>
      <c r="C253" s="41">
        <f t="shared" si="43"/>
        <v>5719958</v>
      </c>
      <c r="D253" s="42">
        <v>35825000</v>
      </c>
      <c r="E253" s="50">
        <v>30222689</v>
      </c>
      <c r="F253" s="43">
        <v>5742311</v>
      </c>
      <c r="G253" s="44">
        <v>35965000</v>
      </c>
      <c r="H253" s="50">
        <v>32425210</v>
      </c>
      <c r="I253" s="43">
        <v>6160790</v>
      </c>
      <c r="J253" s="44">
        <v>38586000</v>
      </c>
      <c r="L253" s="63">
        <f t="shared" si="39"/>
        <v>35965000</v>
      </c>
      <c r="M253" s="59">
        <f t="shared" si="40"/>
        <v>36792000</v>
      </c>
      <c r="N253" s="59">
        <f t="shared" si="41"/>
        <v>1555225.7070920607</v>
      </c>
      <c r="O253" s="64">
        <f t="shared" si="42"/>
        <v>4.2270757422593515E-2</v>
      </c>
      <c r="Q253" s="63" t="e">
        <f>+VLOOKUP(A253,'PRECIOS 2025 VS 2026'!$B$7:$G$1477,5,FALSE)</f>
        <v>#N/A</v>
      </c>
      <c r="R253" s="197" t="e">
        <f t="shared" si="34"/>
        <v>#N/A</v>
      </c>
      <c r="S253" s="63">
        <f t="shared" si="35"/>
        <v>35825000</v>
      </c>
      <c r="U253" t="e">
        <f>+VLOOKUP(A253,'GRUPO 1'!$A$3:$F$440,5,FALSE)</f>
        <v>#N/A</v>
      </c>
      <c r="V253" t="e">
        <f>+VLOOKUP(A253,'GRUPO 3'!$B$3:$F$1178,5,FALSE)</f>
        <v>#N/A</v>
      </c>
      <c r="W253">
        <f t="shared" si="36"/>
        <v>0</v>
      </c>
      <c r="X253" s="199">
        <f t="shared" si="37"/>
        <v>0</v>
      </c>
      <c r="Y253" s="199">
        <f t="shared" si="38"/>
        <v>0</v>
      </c>
    </row>
    <row r="254" spans="1:25" x14ac:dyDescent="0.3">
      <c r="A254" s="38" t="s">
        <v>208</v>
      </c>
      <c r="B254" s="45">
        <v>3301681</v>
      </c>
      <c r="C254" s="41">
        <f t="shared" si="43"/>
        <v>627319</v>
      </c>
      <c r="D254" s="42">
        <v>3929000</v>
      </c>
      <c r="E254" s="50">
        <v>3046218</v>
      </c>
      <c r="F254" s="43">
        <v>578782</v>
      </c>
      <c r="G254" s="44">
        <v>3625000</v>
      </c>
      <c r="H254" s="50">
        <v>3308403</v>
      </c>
      <c r="I254" s="43">
        <v>628597</v>
      </c>
      <c r="J254" s="44">
        <v>3937000</v>
      </c>
      <c r="L254" s="63">
        <f t="shared" si="39"/>
        <v>3929000</v>
      </c>
      <c r="M254" s="59">
        <f t="shared" si="40"/>
        <v>3830333.3333333335</v>
      </c>
      <c r="N254" s="59">
        <f t="shared" si="41"/>
        <v>177868.86555362443</v>
      </c>
      <c r="O254" s="64">
        <f t="shared" si="42"/>
        <v>4.6436915556598492E-2</v>
      </c>
      <c r="Q254" s="63">
        <f>+V254</f>
        <v>479531.65</v>
      </c>
      <c r="R254" s="197">
        <f t="shared" si="34"/>
        <v>7.1934112169655533</v>
      </c>
      <c r="S254" s="63">
        <f t="shared" si="35"/>
        <v>503987.76415</v>
      </c>
      <c r="U254" t="e">
        <f>+VLOOKUP(A254,'GRUPO 1'!$A$3:$F$440,5,FALSE)</f>
        <v>#N/A</v>
      </c>
      <c r="V254">
        <f>+VLOOKUP(A254,'GRUPO 3'!$B$3:$F$1178,5,FALSE)</f>
        <v>479531.65</v>
      </c>
      <c r="W254">
        <f t="shared" si="36"/>
        <v>0</v>
      </c>
      <c r="X254" s="199">
        <f t="shared" si="37"/>
        <v>-1</v>
      </c>
      <c r="Y254" s="199">
        <f t="shared" si="38"/>
        <v>0</v>
      </c>
    </row>
    <row r="255" spans="1:25" x14ac:dyDescent="0.3">
      <c r="A255" s="37" t="s">
        <v>207</v>
      </c>
      <c r="B255" s="45"/>
      <c r="C255" s="41"/>
      <c r="D255" s="42"/>
      <c r="E255" s="53"/>
      <c r="F255" s="54"/>
      <c r="G255" s="55"/>
      <c r="H255" s="53"/>
      <c r="I255" s="54"/>
      <c r="J255" s="55"/>
      <c r="L255" s="63" t="str">
        <f t="shared" si="39"/>
        <v/>
      </c>
      <c r="M255" s="59" t="str">
        <f t="shared" si="40"/>
        <v/>
      </c>
      <c r="N255" s="59" t="str">
        <f t="shared" si="41"/>
        <v/>
      </c>
      <c r="O255" s="64" t="str">
        <f t="shared" si="42"/>
        <v/>
      </c>
      <c r="Q255" s="63" t="e">
        <f>+VLOOKUP(A255,'PRECIOS 2025 VS 2026'!$B$7:$G$1477,5,FALSE)</f>
        <v>#N/A</v>
      </c>
      <c r="R255" s="197" t="e">
        <f t="shared" si="34"/>
        <v>#VALUE!</v>
      </c>
      <c r="S255" s="63"/>
      <c r="U255" t="e">
        <f>+VLOOKUP(A255,'GRUPO 1'!$A$3:$F$440,5,FALSE)</f>
        <v>#N/A</v>
      </c>
      <c r="V255" t="e">
        <f>+VLOOKUP(A255,'GRUPO 3'!$B$3:$F$1178,5,FALSE)</f>
        <v>#N/A</v>
      </c>
      <c r="W255">
        <f t="shared" si="36"/>
        <v>0</v>
      </c>
      <c r="X255" s="199">
        <f t="shared" si="37"/>
        <v>0</v>
      </c>
      <c r="Y255" s="199">
        <f t="shared" si="38"/>
        <v>0</v>
      </c>
    </row>
    <row r="256" spans="1:25" x14ac:dyDescent="0.3">
      <c r="A256" s="38" t="s">
        <v>206</v>
      </c>
      <c r="B256" s="45">
        <v>239496</v>
      </c>
      <c r="C256" s="41">
        <f>+D256-B256</f>
        <v>45504</v>
      </c>
      <c r="D256" s="42">
        <v>285000</v>
      </c>
      <c r="E256" s="50">
        <v>188235</v>
      </c>
      <c r="F256" s="43">
        <v>35765</v>
      </c>
      <c r="G256" s="44">
        <v>224000</v>
      </c>
      <c r="H256" s="50">
        <v>226471</v>
      </c>
      <c r="I256" s="43">
        <v>43029</v>
      </c>
      <c r="J256" s="44">
        <v>269500</v>
      </c>
      <c r="L256" s="63">
        <f t="shared" si="39"/>
        <v>269500</v>
      </c>
      <c r="M256" s="59">
        <f t="shared" si="40"/>
        <v>259500</v>
      </c>
      <c r="N256" s="59">
        <f t="shared" si="41"/>
        <v>31705.67772497538</v>
      </c>
      <c r="O256" s="64">
        <f t="shared" si="42"/>
        <v>0.12217987562610937</v>
      </c>
      <c r="Q256" s="63">
        <f>+VLOOKUP(A256,'PRECIOS 2025 VS 2026'!$B$7:$G$1477,5,FALSE)</f>
        <v>111135.42</v>
      </c>
      <c r="R256" s="197">
        <f t="shared" si="34"/>
        <v>1.4249694651804079</v>
      </c>
      <c r="S256" s="63">
        <f t="shared" si="35"/>
        <v>116803.32642</v>
      </c>
      <c r="U256" t="e">
        <f>+VLOOKUP(A256,'GRUPO 1'!$A$3:$F$440,5,FALSE)</f>
        <v>#N/A</v>
      </c>
      <c r="V256" t="e">
        <f>+VLOOKUP(A256,'GRUPO 3'!$B$3:$F$1178,5,FALSE)</f>
        <v>#N/A</v>
      </c>
      <c r="W256">
        <f t="shared" si="36"/>
        <v>0</v>
      </c>
      <c r="X256" s="199">
        <f t="shared" si="37"/>
        <v>0</v>
      </c>
      <c r="Y256" s="199">
        <f t="shared" si="38"/>
        <v>0</v>
      </c>
    </row>
    <row r="257" spans="1:25" x14ac:dyDescent="0.3">
      <c r="A257" s="38" t="s">
        <v>205</v>
      </c>
      <c r="B257" s="45">
        <v>206723</v>
      </c>
      <c r="C257" s="41">
        <f>+D257-B257</f>
        <v>39277</v>
      </c>
      <c r="D257" s="42">
        <v>246000</v>
      </c>
      <c r="E257" s="50">
        <v>198000</v>
      </c>
      <c r="F257" s="54"/>
      <c r="G257" s="44">
        <v>198000</v>
      </c>
      <c r="H257" s="50">
        <v>194538</v>
      </c>
      <c r="I257" s="54">
        <v>36962</v>
      </c>
      <c r="J257" s="44">
        <v>231500</v>
      </c>
      <c r="L257" s="63">
        <f t="shared" si="39"/>
        <v>231500</v>
      </c>
      <c r="M257" s="59">
        <f t="shared" si="40"/>
        <v>225166.66666666666</v>
      </c>
      <c r="N257" s="59">
        <f t="shared" si="41"/>
        <v>24618.759784630362</v>
      </c>
      <c r="O257" s="64">
        <f t="shared" si="42"/>
        <v>0.1093357207311489</v>
      </c>
      <c r="Q257" s="63" t="e">
        <f>+VLOOKUP(A257,'PRECIOS 2025 VS 2026'!$B$7:$G$1477,5,FALSE)</f>
        <v>#N/A</v>
      </c>
      <c r="R257" s="197" t="e">
        <f t="shared" si="34"/>
        <v>#N/A</v>
      </c>
      <c r="S257" s="63">
        <f t="shared" si="35"/>
        <v>198000</v>
      </c>
      <c r="U257" t="e">
        <f>+VLOOKUP(A257,'GRUPO 1'!$A$3:$F$440,5,FALSE)</f>
        <v>#N/A</v>
      </c>
      <c r="V257" t="e">
        <f>+VLOOKUP(A257,'GRUPO 3'!$B$3:$F$1178,5,FALSE)</f>
        <v>#N/A</v>
      </c>
      <c r="W257">
        <f t="shared" si="36"/>
        <v>0</v>
      </c>
      <c r="X257" s="199">
        <f t="shared" si="37"/>
        <v>37620</v>
      </c>
      <c r="Y257" s="199">
        <f t="shared" si="38"/>
        <v>0</v>
      </c>
    </row>
    <row r="258" spans="1:25" x14ac:dyDescent="0.3">
      <c r="A258" s="37" t="s">
        <v>204</v>
      </c>
      <c r="B258" s="45"/>
      <c r="C258" s="41"/>
      <c r="D258" s="42"/>
      <c r="E258" s="53"/>
      <c r="F258" s="54"/>
      <c r="G258" s="55"/>
      <c r="H258" s="53"/>
      <c r="I258" s="54"/>
      <c r="J258" s="55"/>
      <c r="L258" s="63" t="str">
        <f t="shared" si="39"/>
        <v/>
      </c>
      <c r="M258" s="59" t="str">
        <f t="shared" si="40"/>
        <v/>
      </c>
      <c r="N258" s="59" t="str">
        <f t="shared" si="41"/>
        <v/>
      </c>
      <c r="O258" s="64" t="str">
        <f t="shared" si="42"/>
        <v/>
      </c>
      <c r="Q258" s="63" t="e">
        <f>+VLOOKUP(A258,'PRECIOS 2025 VS 2026'!$B$7:$G$1477,5,FALSE)</f>
        <v>#N/A</v>
      </c>
      <c r="R258" s="197" t="e">
        <f t="shared" si="34"/>
        <v>#VALUE!</v>
      </c>
      <c r="S258" s="63"/>
      <c r="U258" t="e">
        <f>+VLOOKUP(A258,'GRUPO 1'!$A$3:$F$440,5,FALSE)</f>
        <v>#N/A</v>
      </c>
      <c r="V258" t="e">
        <f>+VLOOKUP(A258,'GRUPO 3'!$B$3:$F$1178,5,FALSE)</f>
        <v>#N/A</v>
      </c>
      <c r="W258">
        <f t="shared" si="36"/>
        <v>0</v>
      </c>
      <c r="X258" s="199">
        <f t="shared" si="37"/>
        <v>0</v>
      </c>
      <c r="Y258" s="199">
        <f t="shared" si="38"/>
        <v>0</v>
      </c>
    </row>
    <row r="259" spans="1:25" x14ac:dyDescent="0.3">
      <c r="A259" s="38" t="s">
        <v>203</v>
      </c>
      <c r="B259" s="45">
        <v>197899</v>
      </c>
      <c r="C259" s="41">
        <f t="shared" ref="C259:C268" si="44">+D259-B259</f>
        <v>37601</v>
      </c>
      <c r="D259" s="42">
        <v>235500</v>
      </c>
      <c r="E259" s="50">
        <v>197479</v>
      </c>
      <c r="F259" s="43">
        <v>37521</v>
      </c>
      <c r="G259" s="44">
        <v>235000</v>
      </c>
      <c r="H259" s="50">
        <v>211765</v>
      </c>
      <c r="I259" s="43">
        <v>40235</v>
      </c>
      <c r="J259" s="44">
        <v>252000</v>
      </c>
      <c r="L259" s="63">
        <f t="shared" si="39"/>
        <v>235500</v>
      </c>
      <c r="M259" s="59">
        <f t="shared" si="40"/>
        <v>240833.33333333334</v>
      </c>
      <c r="N259" s="59">
        <f t="shared" si="41"/>
        <v>9673.8479072876344</v>
      </c>
      <c r="O259" s="64">
        <f t="shared" si="42"/>
        <v>4.0168226604654536E-2</v>
      </c>
      <c r="Q259" s="63">
        <f>+VLOOKUP(A259,'PRECIOS 2025 VS 2026'!$B$7:$G$1477,5,FALSE)</f>
        <v>112813.47</v>
      </c>
      <c r="R259" s="197">
        <f t="shared" ref="R259:R322" si="45">+(L259-Q259)/Q259</f>
        <v>1.0875166768649169</v>
      </c>
      <c r="S259" s="63">
        <f t="shared" ref="S259:S322" si="46">IF(ISNA(R259),MIN(D259,G259,J259),IF(R259&lt;=5.1%,L259,Q259*1.051))</f>
        <v>118566.95697</v>
      </c>
      <c r="U259" t="e">
        <f>+VLOOKUP(A259,'GRUPO 1'!$A$3:$F$440,5,FALSE)</f>
        <v>#N/A</v>
      </c>
      <c r="V259" t="e">
        <f>+VLOOKUP(A259,'GRUPO 3'!$B$3:$F$1178,5,FALSE)</f>
        <v>#N/A</v>
      </c>
      <c r="W259">
        <f t="shared" ref="W259:W322" si="47">+ROUND((B259*1.19)-D259,0)</f>
        <v>0</v>
      </c>
      <c r="X259" s="199">
        <f t="shared" ref="X259:X322" si="48">ROUND((E259*1.19)-G259,0)</f>
        <v>0</v>
      </c>
      <c r="Y259" s="199">
        <f t="shared" ref="Y259:Y322" si="49">ROUND((H259*1.19)-J259,0)</f>
        <v>0</v>
      </c>
    </row>
    <row r="260" spans="1:25" x14ac:dyDescent="0.3">
      <c r="A260" s="38" t="s">
        <v>202</v>
      </c>
      <c r="B260" s="45">
        <v>580252</v>
      </c>
      <c r="C260" s="41">
        <f t="shared" si="44"/>
        <v>110248</v>
      </c>
      <c r="D260" s="42">
        <v>690500</v>
      </c>
      <c r="E260" s="50">
        <v>524370</v>
      </c>
      <c r="F260" s="43">
        <v>99630</v>
      </c>
      <c r="G260" s="44">
        <v>624000</v>
      </c>
      <c r="H260" s="50">
        <v>558403</v>
      </c>
      <c r="I260" s="43">
        <v>106097</v>
      </c>
      <c r="J260" s="44">
        <v>664500</v>
      </c>
      <c r="L260" s="63">
        <f t="shared" si="39"/>
        <v>664500</v>
      </c>
      <c r="M260" s="59">
        <f t="shared" si="40"/>
        <v>659666.66666666663</v>
      </c>
      <c r="N260" s="59">
        <f t="shared" si="41"/>
        <v>33512.435502859735</v>
      </c>
      <c r="O260" s="64">
        <f t="shared" si="42"/>
        <v>5.0802075042233052E-2</v>
      </c>
      <c r="Q260" s="63">
        <f>+VLOOKUP(A260,'PRECIOS 2025 VS 2026'!$B$7:$G$1477,5,FALSE)</f>
        <v>463960.53</v>
      </c>
      <c r="R260" s="197">
        <f t="shared" si="45"/>
        <v>0.43223390144847013</v>
      </c>
      <c r="S260" s="63">
        <f t="shared" si="46"/>
        <v>487622.51702999999</v>
      </c>
      <c r="U260" t="e">
        <f>+VLOOKUP(A260,'GRUPO 1'!$A$3:$F$440,5,FALSE)</f>
        <v>#N/A</v>
      </c>
      <c r="V260" t="e">
        <f>+VLOOKUP(A260,'GRUPO 3'!$B$3:$F$1178,5,FALSE)</f>
        <v>#N/A</v>
      </c>
      <c r="W260">
        <f t="shared" si="47"/>
        <v>0</v>
      </c>
      <c r="X260" s="199">
        <f t="shared" si="48"/>
        <v>0</v>
      </c>
      <c r="Y260" s="199">
        <f t="shared" si="49"/>
        <v>0</v>
      </c>
    </row>
    <row r="261" spans="1:25" x14ac:dyDescent="0.3">
      <c r="A261" s="38" t="s">
        <v>121</v>
      </c>
      <c r="B261" s="45">
        <v>1741597</v>
      </c>
      <c r="C261" s="41">
        <f t="shared" si="44"/>
        <v>330903</v>
      </c>
      <c r="D261" s="42">
        <v>2072500</v>
      </c>
      <c r="E261" s="50">
        <v>983193</v>
      </c>
      <c r="F261" s="43">
        <v>186807</v>
      </c>
      <c r="G261" s="44">
        <v>1170000</v>
      </c>
      <c r="H261" s="50">
        <v>1560504</v>
      </c>
      <c r="I261" s="43">
        <v>296496</v>
      </c>
      <c r="J261" s="44">
        <v>1857000</v>
      </c>
      <c r="L261" s="63">
        <f t="shared" si="39"/>
        <v>1857000</v>
      </c>
      <c r="M261" s="59">
        <f t="shared" si="40"/>
        <v>1699833.3333333333</v>
      </c>
      <c r="N261" s="59">
        <f t="shared" si="41"/>
        <v>471330.65180755378</v>
      </c>
      <c r="O261" s="64">
        <f t="shared" si="42"/>
        <v>0.27728050895630185</v>
      </c>
      <c r="Q261" s="63" t="e">
        <f>+VLOOKUP(A261,'PRECIOS 2025 VS 2026'!$B$7:$G$1477,5,FALSE)</f>
        <v>#N/A</v>
      </c>
      <c r="R261" s="197" t="e">
        <f t="shared" si="45"/>
        <v>#N/A</v>
      </c>
      <c r="S261" s="63">
        <f t="shared" si="46"/>
        <v>1170000</v>
      </c>
      <c r="U261" t="e">
        <f>+VLOOKUP(A261,'GRUPO 1'!$A$3:$F$440,5,FALSE)</f>
        <v>#N/A</v>
      </c>
      <c r="V261" t="e">
        <f>+VLOOKUP(A261,'GRUPO 3'!$B$3:$F$1178,5,FALSE)</f>
        <v>#N/A</v>
      </c>
      <c r="W261">
        <f t="shared" si="47"/>
        <v>0</v>
      </c>
      <c r="X261" s="199">
        <f t="shared" si="48"/>
        <v>0</v>
      </c>
      <c r="Y261" s="199">
        <f t="shared" si="49"/>
        <v>0</v>
      </c>
    </row>
    <row r="262" spans="1:25" x14ac:dyDescent="0.3">
      <c r="A262" s="38" t="s">
        <v>201</v>
      </c>
      <c r="B262" s="45">
        <v>1879412</v>
      </c>
      <c r="C262" s="41">
        <f t="shared" si="44"/>
        <v>357088</v>
      </c>
      <c r="D262" s="42">
        <v>2236500</v>
      </c>
      <c r="E262" s="50">
        <v>1789916</v>
      </c>
      <c r="F262" s="43">
        <v>340084</v>
      </c>
      <c r="G262" s="44">
        <v>2130000</v>
      </c>
      <c r="H262" s="50">
        <v>1750000</v>
      </c>
      <c r="I262" s="43">
        <v>332500</v>
      </c>
      <c r="J262" s="44">
        <v>2082500</v>
      </c>
      <c r="L262" s="63">
        <f t="shared" si="39"/>
        <v>2130000</v>
      </c>
      <c r="M262" s="59">
        <f t="shared" si="40"/>
        <v>2149666.6666666665</v>
      </c>
      <c r="N262" s="59">
        <f t="shared" si="41"/>
        <v>78861.164925033503</v>
      </c>
      <c r="O262" s="64">
        <f t="shared" si="42"/>
        <v>3.6685299236331292E-2</v>
      </c>
      <c r="Q262" s="63">
        <f>+VLOOKUP(A262,'PRECIOS 2025 VS 2026'!$B$7:$G$1477,5,FALSE)</f>
        <v>513075.42</v>
      </c>
      <c r="R262" s="197">
        <f t="shared" si="45"/>
        <v>3.1514364496354164</v>
      </c>
      <c r="S262" s="63">
        <f t="shared" si="46"/>
        <v>539242.26642</v>
      </c>
      <c r="U262" t="e">
        <f>+VLOOKUP(A262,'GRUPO 1'!$A$3:$F$440,5,FALSE)</f>
        <v>#N/A</v>
      </c>
      <c r="V262">
        <f>+VLOOKUP(A262,'GRUPO 3'!$B$3:$F$1178,5,FALSE)</f>
        <v>1756005.55</v>
      </c>
      <c r="W262">
        <f t="shared" si="47"/>
        <v>0</v>
      </c>
      <c r="X262" s="199">
        <f t="shared" si="48"/>
        <v>0</v>
      </c>
      <c r="Y262" s="199">
        <f t="shared" si="49"/>
        <v>0</v>
      </c>
    </row>
    <row r="263" spans="1:25" x14ac:dyDescent="0.3">
      <c r="A263" s="38" t="s">
        <v>200</v>
      </c>
      <c r="B263" s="45">
        <v>176050</v>
      </c>
      <c r="C263" s="41">
        <f t="shared" si="44"/>
        <v>33450</v>
      </c>
      <c r="D263" s="42">
        <v>209500</v>
      </c>
      <c r="E263" s="50">
        <v>164706</v>
      </c>
      <c r="F263" s="43">
        <v>31294</v>
      </c>
      <c r="G263" s="44">
        <v>196000</v>
      </c>
      <c r="H263" s="50">
        <v>158824</v>
      </c>
      <c r="I263" s="43">
        <v>30176</v>
      </c>
      <c r="J263" s="44">
        <v>189000</v>
      </c>
      <c r="L263" s="63">
        <f t="shared" si="39"/>
        <v>196000</v>
      </c>
      <c r="M263" s="59">
        <f t="shared" si="40"/>
        <v>198166.66666666666</v>
      </c>
      <c r="N263" s="59">
        <f t="shared" si="41"/>
        <v>10420.332688227058</v>
      </c>
      <c r="O263" s="64">
        <f t="shared" si="42"/>
        <v>5.258368051249987E-2</v>
      </c>
      <c r="Q263" s="63">
        <f>+VLOOKUP(A263,'PRECIOS 2025 VS 2026'!$B$7:$G$1477,5,FALSE)</f>
        <v>102368.97</v>
      </c>
      <c r="R263" s="197">
        <f t="shared" si="45"/>
        <v>0.91464268908830482</v>
      </c>
      <c r="S263" s="63">
        <f t="shared" si="46"/>
        <v>107589.78747</v>
      </c>
      <c r="U263" t="e">
        <f>+VLOOKUP(A263,'GRUPO 1'!$A$3:$F$440,5,FALSE)</f>
        <v>#N/A</v>
      </c>
      <c r="V263" t="e">
        <f>+VLOOKUP(A263,'GRUPO 3'!$B$3:$F$1178,5,FALSE)</f>
        <v>#N/A</v>
      </c>
      <c r="W263">
        <f t="shared" si="47"/>
        <v>-1</v>
      </c>
      <c r="X263" s="199">
        <f t="shared" si="48"/>
        <v>0</v>
      </c>
      <c r="Y263" s="199">
        <f t="shared" si="49"/>
        <v>1</v>
      </c>
    </row>
    <row r="264" spans="1:25" x14ac:dyDescent="0.3">
      <c r="A264" s="38" t="s">
        <v>199</v>
      </c>
      <c r="B264" s="45">
        <v>5462</v>
      </c>
      <c r="C264" s="41">
        <f t="shared" si="44"/>
        <v>1038</v>
      </c>
      <c r="D264" s="42">
        <v>6500</v>
      </c>
      <c r="E264" s="50">
        <v>5882</v>
      </c>
      <c r="F264" s="43">
        <v>1118</v>
      </c>
      <c r="G264" s="44">
        <v>7000</v>
      </c>
      <c r="H264" s="50">
        <v>5462</v>
      </c>
      <c r="I264" s="43">
        <v>1038</v>
      </c>
      <c r="J264" s="44">
        <v>6500</v>
      </c>
      <c r="L264" s="63">
        <f t="shared" si="39"/>
        <v>6500</v>
      </c>
      <c r="M264" s="59">
        <f t="shared" si="40"/>
        <v>6666.666666666667</v>
      </c>
      <c r="N264" s="59">
        <f t="shared" si="41"/>
        <v>288.67513459481285</v>
      </c>
      <c r="O264" s="64">
        <f t="shared" si="42"/>
        <v>4.3301270189221926E-2</v>
      </c>
      <c r="Q264" s="63">
        <f>+VLOOKUP(A264,'PRECIOS 2025 VS 2026'!$B$7:$G$1477,5,FALSE)</f>
        <v>4699.53</v>
      </c>
      <c r="R264" s="197">
        <f t="shared" si="45"/>
        <v>0.38311703510776618</v>
      </c>
      <c r="S264" s="63">
        <f t="shared" si="46"/>
        <v>4939.2060299999994</v>
      </c>
      <c r="U264" t="e">
        <f>+VLOOKUP(A264,'GRUPO 1'!$A$3:$F$440,5,FALSE)</f>
        <v>#N/A</v>
      </c>
      <c r="V264" t="e">
        <f>+VLOOKUP(A264,'GRUPO 3'!$B$3:$F$1178,5,FALSE)</f>
        <v>#N/A</v>
      </c>
      <c r="W264">
        <f t="shared" si="47"/>
        <v>0</v>
      </c>
      <c r="X264" s="199">
        <f t="shared" si="48"/>
        <v>0</v>
      </c>
      <c r="Y264" s="199">
        <f t="shared" si="49"/>
        <v>0</v>
      </c>
    </row>
    <row r="265" spans="1:25" x14ac:dyDescent="0.3">
      <c r="A265" s="38" t="s">
        <v>198</v>
      </c>
      <c r="B265" s="45">
        <v>205882</v>
      </c>
      <c r="C265" s="41">
        <f t="shared" si="44"/>
        <v>39118</v>
      </c>
      <c r="D265" s="42">
        <v>245000</v>
      </c>
      <c r="E265" s="50">
        <v>195798</v>
      </c>
      <c r="F265" s="43">
        <v>37202</v>
      </c>
      <c r="G265" s="44">
        <v>233000</v>
      </c>
      <c r="H265" s="50">
        <v>193697</v>
      </c>
      <c r="I265" s="43">
        <v>36803</v>
      </c>
      <c r="J265" s="44">
        <v>230500</v>
      </c>
      <c r="L265" s="63">
        <f t="shared" si="39"/>
        <v>233000</v>
      </c>
      <c r="M265" s="59">
        <f t="shared" si="40"/>
        <v>236166.66666666666</v>
      </c>
      <c r="N265" s="59">
        <f t="shared" si="41"/>
        <v>7751.3439694889903</v>
      </c>
      <c r="O265" s="64">
        <f t="shared" si="42"/>
        <v>3.2821498812232848E-2</v>
      </c>
      <c r="Q265" s="63">
        <f>+VLOOKUP(A265,'PRECIOS 2025 VS 2026'!$B$7:$G$1477,5,FALSE)</f>
        <v>170572.05</v>
      </c>
      <c r="R265" s="197">
        <f t="shared" si="45"/>
        <v>0.36599167331341809</v>
      </c>
      <c r="S265" s="63">
        <f t="shared" si="46"/>
        <v>179271.22454999998</v>
      </c>
      <c r="U265" t="e">
        <f>+VLOOKUP(A265,'GRUPO 1'!$A$3:$F$440,5,FALSE)</f>
        <v>#N/A</v>
      </c>
      <c r="V265" t="e">
        <f>+VLOOKUP(A265,'GRUPO 3'!$B$3:$F$1178,5,FALSE)</f>
        <v>#N/A</v>
      </c>
      <c r="W265">
        <f t="shared" si="47"/>
        <v>0</v>
      </c>
      <c r="X265" s="199">
        <f t="shared" si="48"/>
        <v>0</v>
      </c>
      <c r="Y265" s="199">
        <f t="shared" si="49"/>
        <v>-1</v>
      </c>
    </row>
    <row r="266" spans="1:25" x14ac:dyDescent="0.3">
      <c r="A266" s="38" t="s">
        <v>197</v>
      </c>
      <c r="B266" s="45">
        <v>114286</v>
      </c>
      <c r="C266" s="41">
        <f t="shared" si="44"/>
        <v>21714</v>
      </c>
      <c r="D266" s="42">
        <v>136000</v>
      </c>
      <c r="E266" s="50">
        <v>113445</v>
      </c>
      <c r="F266" s="43">
        <v>21555</v>
      </c>
      <c r="G266" s="44">
        <v>135000</v>
      </c>
      <c r="H266" s="50">
        <v>105882</v>
      </c>
      <c r="I266" s="43">
        <v>20118</v>
      </c>
      <c r="J266" s="44">
        <v>126000</v>
      </c>
      <c r="L266" s="63">
        <f t="shared" si="39"/>
        <v>135000</v>
      </c>
      <c r="M266" s="59">
        <f t="shared" si="40"/>
        <v>132333.33333333334</v>
      </c>
      <c r="N266" s="59">
        <f t="shared" si="41"/>
        <v>5507.5705472861018</v>
      </c>
      <c r="O266" s="64">
        <f t="shared" si="42"/>
        <v>4.1618921012237541E-2</v>
      </c>
      <c r="Q266" s="63">
        <f>+VLOOKUP(A266,'PRECIOS 2025 VS 2026'!$B$7:$G$1477,5,FALSE)</f>
        <v>96668.55</v>
      </c>
      <c r="R266" s="197">
        <f t="shared" si="45"/>
        <v>0.39652451598787813</v>
      </c>
      <c r="S266" s="63">
        <f t="shared" si="46"/>
        <v>101598.64605</v>
      </c>
      <c r="U266" t="e">
        <f>+VLOOKUP(A266,'GRUPO 1'!$A$3:$F$440,5,FALSE)</f>
        <v>#N/A</v>
      </c>
      <c r="V266" t="e">
        <f>+VLOOKUP(A266,'GRUPO 3'!$B$3:$F$1178,5,FALSE)</f>
        <v>#N/A</v>
      </c>
      <c r="W266">
        <f t="shared" si="47"/>
        <v>0</v>
      </c>
      <c r="X266" s="199">
        <f t="shared" si="48"/>
        <v>0</v>
      </c>
      <c r="Y266" s="199">
        <f t="shared" si="49"/>
        <v>0</v>
      </c>
    </row>
    <row r="267" spans="1:25" x14ac:dyDescent="0.3">
      <c r="A267" s="38" t="s">
        <v>196</v>
      </c>
      <c r="B267" s="45">
        <v>2815546</v>
      </c>
      <c r="C267" s="41">
        <f t="shared" si="44"/>
        <v>534954</v>
      </c>
      <c r="D267" s="42">
        <v>3350500</v>
      </c>
      <c r="E267" s="50">
        <v>2478992</v>
      </c>
      <c r="F267" s="43">
        <v>471008</v>
      </c>
      <c r="G267" s="44">
        <v>2950000</v>
      </c>
      <c r="H267" s="50">
        <v>2698739</v>
      </c>
      <c r="I267" s="43">
        <v>512761</v>
      </c>
      <c r="J267" s="44">
        <v>3211500</v>
      </c>
      <c r="L267" s="63">
        <f t="shared" si="39"/>
        <v>3211500</v>
      </c>
      <c r="M267" s="59">
        <f t="shared" si="40"/>
        <v>3170666.6666666665</v>
      </c>
      <c r="N267" s="59">
        <f t="shared" si="41"/>
        <v>203348.4284014345</v>
      </c>
      <c r="O267" s="64">
        <f t="shared" si="42"/>
        <v>6.4134281455456632E-2</v>
      </c>
      <c r="Q267" s="63">
        <f>+VLOOKUP(A267,'PRECIOS 2025 VS 2026'!$B$7:$G$1477,5,FALSE)</f>
        <v>2350636.2000000002</v>
      </c>
      <c r="R267" s="197">
        <f t="shared" si="45"/>
        <v>0.36622587536089157</v>
      </c>
      <c r="S267" s="63">
        <f t="shared" si="46"/>
        <v>2470518.6461999998</v>
      </c>
      <c r="U267" t="e">
        <f>+VLOOKUP(A267,'GRUPO 1'!$A$3:$F$440,5,FALSE)</f>
        <v>#N/A</v>
      </c>
      <c r="V267" t="e">
        <f>+VLOOKUP(A267,'GRUPO 3'!$B$3:$F$1178,5,FALSE)</f>
        <v>#N/A</v>
      </c>
      <c r="W267">
        <f t="shared" si="47"/>
        <v>0</v>
      </c>
      <c r="X267" s="199">
        <f t="shared" si="48"/>
        <v>0</v>
      </c>
      <c r="Y267" s="199">
        <f t="shared" si="49"/>
        <v>-1</v>
      </c>
    </row>
    <row r="268" spans="1:25" x14ac:dyDescent="0.3">
      <c r="A268" s="38" t="s">
        <v>195</v>
      </c>
      <c r="B268" s="45">
        <v>3528992</v>
      </c>
      <c r="C268" s="41">
        <f t="shared" si="44"/>
        <v>670508</v>
      </c>
      <c r="D268" s="42">
        <v>4199500</v>
      </c>
      <c r="E268" s="50">
        <v>3626050</v>
      </c>
      <c r="F268" s="43">
        <v>688950</v>
      </c>
      <c r="G268" s="44">
        <v>4315000</v>
      </c>
      <c r="H268" s="50">
        <v>3565966</v>
      </c>
      <c r="I268" s="43">
        <v>677534</v>
      </c>
      <c r="J268" s="44">
        <v>4243500</v>
      </c>
      <c r="L268" s="63">
        <f t="shared" si="39"/>
        <v>4243500</v>
      </c>
      <c r="M268" s="59">
        <f t="shared" si="40"/>
        <v>4252666.666666667</v>
      </c>
      <c r="N268" s="59">
        <f t="shared" si="41"/>
        <v>58293.081350477034</v>
      </c>
      <c r="O268" s="64">
        <f t="shared" si="42"/>
        <v>1.3707418408169861E-2</v>
      </c>
      <c r="Q268" s="63">
        <f>+VLOOKUP(A268,'PRECIOS 2025 VS 2026'!$B$7:$G$1477,5,FALSE)</f>
        <v>2973906.54</v>
      </c>
      <c r="R268" s="197">
        <f t="shared" si="45"/>
        <v>0.4269110151659305</v>
      </c>
      <c r="S268" s="63">
        <f t="shared" si="46"/>
        <v>3125575.77354</v>
      </c>
      <c r="U268" t="e">
        <f>+VLOOKUP(A268,'GRUPO 1'!$A$3:$F$440,5,FALSE)</f>
        <v>#N/A</v>
      </c>
      <c r="V268" t="e">
        <f>+VLOOKUP(A268,'GRUPO 3'!$B$3:$F$1178,5,FALSE)</f>
        <v>#N/A</v>
      </c>
      <c r="W268">
        <f t="shared" si="47"/>
        <v>0</v>
      </c>
      <c r="X268" s="199">
        <f t="shared" si="48"/>
        <v>-1</v>
      </c>
      <c r="Y268" s="199">
        <f t="shared" si="49"/>
        <v>0</v>
      </c>
    </row>
    <row r="269" spans="1:25" x14ac:dyDescent="0.3">
      <c r="A269" s="37" t="s">
        <v>194</v>
      </c>
      <c r="B269" s="45"/>
      <c r="C269" s="41"/>
      <c r="D269" s="42"/>
      <c r="E269" s="53"/>
      <c r="F269" s="54"/>
      <c r="G269" s="55"/>
      <c r="H269" s="53"/>
      <c r="I269" s="54"/>
      <c r="J269" s="55"/>
      <c r="L269" s="63" t="str">
        <f t="shared" si="39"/>
        <v/>
      </c>
      <c r="M269" s="59" t="str">
        <f t="shared" si="40"/>
        <v/>
      </c>
      <c r="N269" s="59" t="str">
        <f t="shared" si="41"/>
        <v/>
      </c>
      <c r="O269" s="64" t="str">
        <f t="shared" si="42"/>
        <v/>
      </c>
      <c r="Q269" s="63" t="e">
        <f>+VLOOKUP(A269,'PRECIOS 2025 VS 2026'!$B$7:$G$1477,5,FALSE)</f>
        <v>#N/A</v>
      </c>
      <c r="R269" s="197" t="e">
        <f t="shared" si="45"/>
        <v>#VALUE!</v>
      </c>
      <c r="S269" s="63"/>
      <c r="U269" t="e">
        <f>+VLOOKUP(A269,'GRUPO 1'!$A$3:$F$440,5,FALSE)</f>
        <v>#N/A</v>
      </c>
      <c r="V269" t="e">
        <f>+VLOOKUP(A269,'GRUPO 3'!$B$3:$F$1178,5,FALSE)</f>
        <v>#N/A</v>
      </c>
      <c r="W269">
        <f t="shared" si="47"/>
        <v>0</v>
      </c>
      <c r="X269" s="199">
        <f t="shared" si="48"/>
        <v>0</v>
      </c>
      <c r="Y269" s="199">
        <f t="shared" si="49"/>
        <v>0</v>
      </c>
    </row>
    <row r="270" spans="1:25" x14ac:dyDescent="0.3">
      <c r="A270" s="38" t="s">
        <v>193</v>
      </c>
      <c r="B270" s="45">
        <v>419748</v>
      </c>
      <c r="C270" s="41">
        <f t="shared" ref="C270:C275" si="50">+D270-B270</f>
        <v>79752</v>
      </c>
      <c r="D270" s="42">
        <v>499500</v>
      </c>
      <c r="E270" s="50">
        <v>372269</v>
      </c>
      <c r="F270" s="43">
        <v>70731</v>
      </c>
      <c r="G270" s="44">
        <v>443000</v>
      </c>
      <c r="H270" s="50">
        <v>389916</v>
      </c>
      <c r="I270" s="43">
        <v>74084</v>
      </c>
      <c r="J270" s="44">
        <v>464000</v>
      </c>
      <c r="L270" s="63">
        <f t="shared" si="39"/>
        <v>464000</v>
      </c>
      <c r="M270" s="59">
        <f t="shared" si="40"/>
        <v>468833.33333333331</v>
      </c>
      <c r="N270" s="59">
        <f t="shared" si="41"/>
        <v>28558.419657490387</v>
      </c>
      <c r="O270" s="64">
        <f t="shared" si="42"/>
        <v>6.0913799482738118E-2</v>
      </c>
      <c r="Q270" s="63">
        <f>+VLOOKUP(A270,'PRECIOS 2025 VS 2026'!$B$7:$G$1477,5,FALSE)</f>
        <v>169002.9</v>
      </c>
      <c r="R270" s="197">
        <f t="shared" si="45"/>
        <v>1.7455150177896355</v>
      </c>
      <c r="S270" s="63">
        <f t="shared" si="46"/>
        <v>177622.04789999998</v>
      </c>
      <c r="U270" t="e">
        <f>+VLOOKUP(A270,'GRUPO 1'!$A$3:$F$440,5,FALSE)</f>
        <v>#N/A</v>
      </c>
      <c r="V270">
        <f>+VLOOKUP(A270,'GRUPO 3'!$B$3:$F$1178,5,FALSE)</f>
        <v>206404.90000000002</v>
      </c>
      <c r="W270">
        <f t="shared" si="47"/>
        <v>0</v>
      </c>
      <c r="X270" s="199">
        <f t="shared" si="48"/>
        <v>0</v>
      </c>
      <c r="Y270" s="199">
        <f t="shared" si="49"/>
        <v>0</v>
      </c>
    </row>
    <row r="271" spans="1:25" x14ac:dyDescent="0.3">
      <c r="A271" s="38" t="s">
        <v>192</v>
      </c>
      <c r="B271" s="45">
        <v>411345</v>
      </c>
      <c r="C271" s="41">
        <f t="shared" si="50"/>
        <v>78155</v>
      </c>
      <c r="D271" s="42">
        <v>489500</v>
      </c>
      <c r="E271" s="50">
        <v>395798</v>
      </c>
      <c r="F271" s="43">
        <v>75202</v>
      </c>
      <c r="G271" s="44">
        <v>471000</v>
      </c>
      <c r="H271" s="50">
        <v>383193</v>
      </c>
      <c r="I271" s="43">
        <v>72807</v>
      </c>
      <c r="J271" s="44">
        <v>456000</v>
      </c>
      <c r="L271" s="63">
        <f t="shared" ref="L271:L334" si="51">IF(D271="","",MEDIAN(D271,G271,J271))</f>
        <v>471000</v>
      </c>
      <c r="M271" s="59">
        <f t="shared" ref="M271:M334" si="52">IF(D271="","",AVERAGE(D271,G271,J271))</f>
        <v>472166.66666666669</v>
      </c>
      <c r="N271" s="59">
        <f t="shared" ref="N271:N334" si="53">IF(D271="","",_xlfn.STDEV.S(D271,G271,J271))</f>
        <v>16780.44496827582</v>
      </c>
      <c r="O271" s="64">
        <f t="shared" ref="O271:O334" si="54">IF(D271="","",N271/M271)</f>
        <v>3.5539241019998204E-2</v>
      </c>
      <c r="Q271" s="63">
        <f>+VLOOKUP(A271,'PRECIOS 2025 VS 2026'!$B$7:$G$1477,5,FALSE)</f>
        <v>159286.04999999999</v>
      </c>
      <c r="R271" s="197">
        <f t="shared" si="45"/>
        <v>1.9569444405206862</v>
      </c>
      <c r="S271" s="63">
        <f t="shared" si="46"/>
        <v>167409.63854999997</v>
      </c>
      <c r="U271" t="e">
        <f>+VLOOKUP(A271,'GRUPO 1'!$A$3:$F$440,5,FALSE)</f>
        <v>#N/A</v>
      </c>
      <c r="V271">
        <f>+VLOOKUP(A271,'GRUPO 3'!$B$3:$F$1178,5,FALSE)</f>
        <v>280701.84999999998</v>
      </c>
      <c r="W271">
        <f t="shared" si="47"/>
        <v>1</v>
      </c>
      <c r="X271" s="199">
        <f t="shared" si="48"/>
        <v>0</v>
      </c>
      <c r="Y271" s="199">
        <f t="shared" si="49"/>
        <v>0</v>
      </c>
    </row>
    <row r="272" spans="1:25" x14ac:dyDescent="0.3">
      <c r="A272" s="38" t="s">
        <v>191</v>
      </c>
      <c r="B272" s="45">
        <v>338235</v>
      </c>
      <c r="C272" s="41">
        <f t="shared" si="50"/>
        <v>64265</v>
      </c>
      <c r="D272" s="42">
        <v>402500</v>
      </c>
      <c r="E272" s="50">
        <v>316807</v>
      </c>
      <c r="F272" s="43">
        <v>60193</v>
      </c>
      <c r="G272" s="44">
        <v>377000</v>
      </c>
      <c r="H272" s="50">
        <v>312185</v>
      </c>
      <c r="I272" s="43">
        <v>59315</v>
      </c>
      <c r="J272" s="44">
        <v>371500</v>
      </c>
      <c r="L272" s="63">
        <f t="shared" si="51"/>
        <v>377000</v>
      </c>
      <c r="M272" s="59">
        <f t="shared" si="52"/>
        <v>383666.66666666669</v>
      </c>
      <c r="N272" s="59">
        <f t="shared" si="53"/>
        <v>16540.354691884128</v>
      </c>
      <c r="O272" s="64">
        <f t="shared" si="54"/>
        <v>4.3111263315075914E-2</v>
      </c>
      <c r="Q272" s="63">
        <f>+VLOOKUP(A272,'PRECIOS 2025 VS 2026'!$B$7:$G$1477,5,FALSE)</f>
        <v>115394.4</v>
      </c>
      <c r="R272" s="197">
        <f t="shared" si="45"/>
        <v>2.2670562869601993</v>
      </c>
      <c r="S272" s="63">
        <f t="shared" si="46"/>
        <v>121279.51439999999</v>
      </c>
      <c r="U272" t="e">
        <f>+VLOOKUP(A272,'GRUPO 1'!$A$3:$F$440,5,FALSE)</f>
        <v>#N/A</v>
      </c>
      <c r="V272">
        <f>+VLOOKUP(A272,'GRUPO 3'!$B$3:$F$1178,5,FALSE)</f>
        <v>363552.15</v>
      </c>
      <c r="W272">
        <f t="shared" si="47"/>
        <v>0</v>
      </c>
      <c r="X272" s="199">
        <f t="shared" si="48"/>
        <v>0</v>
      </c>
      <c r="Y272" s="199">
        <f t="shared" si="49"/>
        <v>0</v>
      </c>
    </row>
    <row r="273" spans="1:25" x14ac:dyDescent="0.3">
      <c r="A273" s="38" t="s">
        <v>190</v>
      </c>
      <c r="B273" s="45">
        <v>492437</v>
      </c>
      <c r="C273" s="41">
        <f t="shared" si="50"/>
        <v>93563</v>
      </c>
      <c r="D273" s="42">
        <v>586000</v>
      </c>
      <c r="E273" s="50">
        <v>486555</v>
      </c>
      <c r="F273" s="43">
        <v>92445</v>
      </c>
      <c r="G273" s="44">
        <v>579000</v>
      </c>
      <c r="H273" s="50">
        <v>498739</v>
      </c>
      <c r="I273" s="43">
        <v>94761</v>
      </c>
      <c r="J273" s="44">
        <v>593500</v>
      </c>
      <c r="L273" s="63">
        <f t="shared" si="51"/>
        <v>586000</v>
      </c>
      <c r="M273" s="59">
        <f t="shared" si="52"/>
        <v>586166.66666666663</v>
      </c>
      <c r="N273" s="59">
        <f t="shared" si="53"/>
        <v>7251.4366392690299</v>
      </c>
      <c r="O273" s="64">
        <f t="shared" si="54"/>
        <v>1.2370946782944038E-2</v>
      </c>
      <c r="Q273" s="63">
        <f>+VLOOKUP(A273,'PRECIOS 2025 VS 2026'!$B$7:$G$1477,5,FALSE)</f>
        <v>115447.86</v>
      </c>
      <c r="R273" s="197">
        <f t="shared" si="45"/>
        <v>4.0758844728693973</v>
      </c>
      <c r="S273" s="63">
        <f t="shared" si="46"/>
        <v>121335.70086</v>
      </c>
      <c r="U273" t="e">
        <f>+VLOOKUP(A273,'GRUPO 1'!$A$3:$F$440,5,FALSE)</f>
        <v>#N/A</v>
      </c>
      <c r="V273">
        <f>+VLOOKUP(A273,'GRUPO 3'!$B$3:$F$1178,5,FALSE)</f>
        <v>374500.1</v>
      </c>
      <c r="W273">
        <f t="shared" si="47"/>
        <v>0</v>
      </c>
      <c r="X273" s="199">
        <f t="shared" si="48"/>
        <v>0</v>
      </c>
      <c r="Y273" s="199">
        <f t="shared" si="49"/>
        <v>-1</v>
      </c>
    </row>
    <row r="274" spans="1:25" x14ac:dyDescent="0.3">
      <c r="A274" s="38" t="s">
        <v>189</v>
      </c>
      <c r="B274" s="45">
        <v>2998739</v>
      </c>
      <c r="C274" s="41">
        <f t="shared" si="50"/>
        <v>569761</v>
      </c>
      <c r="D274" s="42">
        <v>3568500</v>
      </c>
      <c r="E274" s="50">
        <v>2827731</v>
      </c>
      <c r="F274" s="43">
        <v>537269</v>
      </c>
      <c r="G274" s="44">
        <v>3365000</v>
      </c>
      <c r="H274" s="50">
        <v>2794958</v>
      </c>
      <c r="I274" s="43">
        <v>531042</v>
      </c>
      <c r="J274" s="44">
        <v>3326000</v>
      </c>
      <c r="L274" s="63">
        <f t="shared" si="51"/>
        <v>3365000</v>
      </c>
      <c r="M274" s="59">
        <f t="shared" si="52"/>
        <v>3419833.3333333335</v>
      </c>
      <c r="N274" s="59">
        <f t="shared" si="53"/>
        <v>130217.44634776606</v>
      </c>
      <c r="O274" s="64">
        <f t="shared" si="54"/>
        <v>3.807713232060999E-2</v>
      </c>
      <c r="Q274" s="63">
        <f>+VLOOKUP(A274,'PRECIOS 2025 VS 2026'!$B$7:$G$1477,5,FALSE)</f>
        <v>2559227.2200000002</v>
      </c>
      <c r="R274" s="197">
        <f t="shared" si="45"/>
        <v>0.31485003508207438</v>
      </c>
      <c r="S274" s="63">
        <f t="shared" si="46"/>
        <v>2689747.80822</v>
      </c>
      <c r="U274" t="e">
        <f>+VLOOKUP(A274,'GRUPO 1'!$A$3:$F$440,5,FALSE)</f>
        <v>#N/A</v>
      </c>
      <c r="V274" t="e">
        <f>+VLOOKUP(A274,'GRUPO 3'!$B$3:$F$1178,5,FALSE)</f>
        <v>#N/A</v>
      </c>
      <c r="W274">
        <f t="shared" si="47"/>
        <v>-1</v>
      </c>
      <c r="X274" s="199">
        <f t="shared" si="48"/>
        <v>0</v>
      </c>
      <c r="Y274" s="199">
        <f t="shared" si="49"/>
        <v>0</v>
      </c>
    </row>
    <row r="275" spans="1:25" x14ac:dyDescent="0.3">
      <c r="A275" s="38" t="s">
        <v>188</v>
      </c>
      <c r="B275" s="45">
        <v>830252</v>
      </c>
      <c r="C275" s="41">
        <f t="shared" si="50"/>
        <v>157748</v>
      </c>
      <c r="D275" s="42">
        <v>988000</v>
      </c>
      <c r="E275" s="50">
        <v>701681</v>
      </c>
      <c r="F275" s="43">
        <v>133319</v>
      </c>
      <c r="G275" s="44">
        <v>835000</v>
      </c>
      <c r="H275" s="50">
        <v>751681</v>
      </c>
      <c r="I275" s="43">
        <v>142819</v>
      </c>
      <c r="J275" s="44">
        <v>894500</v>
      </c>
      <c r="L275" s="63">
        <f t="shared" si="51"/>
        <v>894500</v>
      </c>
      <c r="M275" s="59">
        <f t="shared" si="52"/>
        <v>905833.33333333337</v>
      </c>
      <c r="N275" s="59">
        <f t="shared" si="53"/>
        <v>77127.059669958457</v>
      </c>
      <c r="O275" s="64">
        <f t="shared" si="54"/>
        <v>8.5144868080910902E-2</v>
      </c>
      <c r="Q275" s="63">
        <f>+VLOOKUP(A275,'PRECIOS 2025 VS 2026'!$B$7:$G$1477,5,FALSE)</f>
        <v>652984.19999999995</v>
      </c>
      <c r="R275" s="197">
        <f t="shared" si="45"/>
        <v>0.36986469197876465</v>
      </c>
      <c r="S275" s="63">
        <f t="shared" si="46"/>
        <v>686286.39419999986</v>
      </c>
      <c r="U275" t="e">
        <f>+VLOOKUP(A275,'GRUPO 1'!$A$3:$F$440,5,FALSE)</f>
        <v>#N/A</v>
      </c>
      <c r="V275" t="e">
        <f>+VLOOKUP(A275,'GRUPO 3'!$B$3:$F$1178,5,FALSE)</f>
        <v>#N/A</v>
      </c>
      <c r="W275">
        <f t="shared" si="47"/>
        <v>0</v>
      </c>
      <c r="X275" s="199">
        <f t="shared" si="48"/>
        <v>0</v>
      </c>
      <c r="Y275" s="199">
        <f t="shared" si="49"/>
        <v>0</v>
      </c>
    </row>
    <row r="276" spans="1:25" x14ac:dyDescent="0.3">
      <c r="A276" s="37" t="s">
        <v>136</v>
      </c>
      <c r="B276" s="45"/>
      <c r="C276" s="41"/>
      <c r="D276" s="42"/>
      <c r="E276" s="53"/>
      <c r="F276" s="54"/>
      <c r="G276" s="55"/>
      <c r="H276" s="53"/>
      <c r="I276" s="54"/>
      <c r="J276" s="55"/>
      <c r="L276" s="63" t="str">
        <f t="shared" si="51"/>
        <v/>
      </c>
      <c r="M276" s="59" t="str">
        <f t="shared" si="52"/>
        <v/>
      </c>
      <c r="N276" s="59" t="str">
        <f t="shared" si="53"/>
        <v/>
      </c>
      <c r="O276" s="64" t="str">
        <f t="shared" si="54"/>
        <v/>
      </c>
      <c r="Q276" s="63">
        <f>+VLOOKUP(A276,'PRECIOS 2025 VS 2026'!$B$7:$G$1477,5,FALSE)</f>
        <v>0</v>
      </c>
      <c r="R276" s="197" t="e">
        <f t="shared" si="45"/>
        <v>#VALUE!</v>
      </c>
      <c r="S276" s="63"/>
      <c r="U276" t="e">
        <f>+VLOOKUP(A276,'GRUPO 1'!$A$3:$F$440,5,FALSE)</f>
        <v>#N/A</v>
      </c>
      <c r="V276" t="e">
        <f>+VLOOKUP(A276,'GRUPO 3'!$B$3:$F$1178,5,FALSE)</f>
        <v>#N/A</v>
      </c>
      <c r="W276">
        <f t="shared" si="47"/>
        <v>0</v>
      </c>
      <c r="X276" s="199">
        <f t="shared" si="48"/>
        <v>0</v>
      </c>
      <c r="Y276" s="199">
        <f t="shared" si="49"/>
        <v>0</v>
      </c>
    </row>
    <row r="277" spans="1:25" x14ac:dyDescent="0.3">
      <c r="A277" s="38" t="s">
        <v>187</v>
      </c>
      <c r="B277" s="45">
        <v>777311</v>
      </c>
      <c r="C277" s="41">
        <f t="shared" ref="C277:C282" si="55">+D277-B277</f>
        <v>147689</v>
      </c>
      <c r="D277" s="42">
        <v>925000</v>
      </c>
      <c r="E277" s="50">
        <v>760504</v>
      </c>
      <c r="F277" s="43">
        <v>144496</v>
      </c>
      <c r="G277" s="44">
        <v>905000</v>
      </c>
      <c r="H277" s="50">
        <v>805462</v>
      </c>
      <c r="I277" s="43">
        <v>153038</v>
      </c>
      <c r="J277" s="44">
        <v>958500</v>
      </c>
      <c r="L277" s="63">
        <f t="shared" si="51"/>
        <v>925000</v>
      </c>
      <c r="M277" s="59">
        <f t="shared" si="52"/>
        <v>929500</v>
      </c>
      <c r="N277" s="59">
        <f t="shared" si="53"/>
        <v>27032.387981826541</v>
      </c>
      <c r="O277" s="64">
        <f t="shared" si="54"/>
        <v>2.9082719722244799E-2</v>
      </c>
      <c r="Q277" s="63">
        <f>+VLOOKUP(A277,'PRECIOS 2025 VS 2026'!$B$7:$G$1477,5,FALSE)</f>
        <v>1563599.07</v>
      </c>
      <c r="R277" s="197">
        <f t="shared" si="45"/>
        <v>-0.40841612293872753</v>
      </c>
      <c r="S277" s="63">
        <f t="shared" si="46"/>
        <v>925000</v>
      </c>
      <c r="U277" t="e">
        <f>+VLOOKUP(A277,'GRUPO 1'!$A$3:$F$440,5,FALSE)</f>
        <v>#N/A</v>
      </c>
      <c r="V277" t="e">
        <f>+VLOOKUP(A277,'GRUPO 3'!$B$3:$F$1178,5,FALSE)</f>
        <v>#N/A</v>
      </c>
      <c r="W277">
        <f t="shared" si="47"/>
        <v>0</v>
      </c>
      <c r="X277" s="199">
        <f t="shared" si="48"/>
        <v>0</v>
      </c>
      <c r="Y277" s="199">
        <f t="shared" si="49"/>
        <v>0</v>
      </c>
    </row>
    <row r="278" spans="1:25" x14ac:dyDescent="0.3">
      <c r="A278" s="38" t="s">
        <v>186</v>
      </c>
      <c r="B278" s="45">
        <v>3481513</v>
      </c>
      <c r="C278" s="41">
        <f t="shared" si="55"/>
        <v>661487</v>
      </c>
      <c r="D278" s="42">
        <v>4143000</v>
      </c>
      <c r="E278" s="50">
        <v>3046218</v>
      </c>
      <c r="F278" s="43">
        <v>578782</v>
      </c>
      <c r="G278" s="44">
        <v>3625000</v>
      </c>
      <c r="H278" s="50">
        <v>3295798</v>
      </c>
      <c r="I278" s="43">
        <v>626202</v>
      </c>
      <c r="J278" s="44">
        <v>3922000</v>
      </c>
      <c r="L278" s="63">
        <f t="shared" si="51"/>
        <v>3922000</v>
      </c>
      <c r="M278" s="59">
        <f t="shared" si="52"/>
        <v>3896666.6666666665</v>
      </c>
      <c r="N278" s="59">
        <f t="shared" si="53"/>
        <v>259927.55400944574</v>
      </c>
      <c r="O278" s="64">
        <f t="shared" si="54"/>
        <v>6.6705103680781627E-2</v>
      </c>
      <c r="Q278" s="63" t="e">
        <f>+VLOOKUP(A278,'PRECIOS 2025 VS 2026'!$B$7:$G$1477,5,FALSE)</f>
        <v>#N/A</v>
      </c>
      <c r="R278" s="197" t="e">
        <f t="shared" si="45"/>
        <v>#N/A</v>
      </c>
      <c r="S278" s="63">
        <f t="shared" si="46"/>
        <v>3625000</v>
      </c>
      <c r="U278" t="e">
        <f>+VLOOKUP(A278,'GRUPO 1'!$A$3:$F$440,5,FALSE)</f>
        <v>#N/A</v>
      </c>
      <c r="V278" t="e">
        <f>+VLOOKUP(A278,'GRUPO 3'!$B$3:$F$1178,5,FALSE)</f>
        <v>#N/A</v>
      </c>
      <c r="W278">
        <f t="shared" si="47"/>
        <v>0</v>
      </c>
      <c r="X278" s="199">
        <f t="shared" si="48"/>
        <v>-1</v>
      </c>
      <c r="Y278" s="199">
        <f t="shared" si="49"/>
        <v>0</v>
      </c>
    </row>
    <row r="279" spans="1:25" x14ac:dyDescent="0.3">
      <c r="A279" s="38" t="s">
        <v>185</v>
      </c>
      <c r="B279" s="45">
        <v>231513</v>
      </c>
      <c r="C279" s="41">
        <f t="shared" si="55"/>
        <v>43987</v>
      </c>
      <c r="D279" s="42">
        <v>275500</v>
      </c>
      <c r="E279" s="50">
        <v>231933</v>
      </c>
      <c r="F279" s="43">
        <v>44067</v>
      </c>
      <c r="G279" s="44">
        <v>276000</v>
      </c>
      <c r="H279" s="50">
        <v>246639</v>
      </c>
      <c r="I279" s="43">
        <v>46861</v>
      </c>
      <c r="J279" s="44">
        <v>293500</v>
      </c>
      <c r="L279" s="63">
        <f t="shared" si="51"/>
        <v>276000</v>
      </c>
      <c r="M279" s="59">
        <f t="shared" si="52"/>
        <v>281666.66666666669</v>
      </c>
      <c r="N279" s="59">
        <f t="shared" si="53"/>
        <v>10251.016209787853</v>
      </c>
      <c r="O279" s="64">
        <f t="shared" si="54"/>
        <v>3.639414038977936E-2</v>
      </c>
      <c r="Q279" s="63">
        <f>+VLOOKUP(A279,'PRECIOS 2025 VS 2026'!$B$7:$G$1477,5,FALSE)</f>
        <v>206733.78</v>
      </c>
      <c r="R279" s="197">
        <f t="shared" si="45"/>
        <v>0.33505032414151187</v>
      </c>
      <c r="S279" s="63">
        <f t="shared" si="46"/>
        <v>217277.20277999999</v>
      </c>
      <c r="U279" t="e">
        <f>+VLOOKUP(A279,'GRUPO 1'!$A$3:$F$440,5,FALSE)</f>
        <v>#N/A</v>
      </c>
      <c r="V279" t="e">
        <f>+VLOOKUP(A279,'GRUPO 3'!$B$3:$F$1178,5,FALSE)</f>
        <v>#N/A</v>
      </c>
      <c r="W279">
        <f t="shared" si="47"/>
        <v>0</v>
      </c>
      <c r="X279" s="199">
        <f t="shared" si="48"/>
        <v>0</v>
      </c>
      <c r="Y279" s="199">
        <f t="shared" si="49"/>
        <v>0</v>
      </c>
    </row>
    <row r="280" spans="1:25" x14ac:dyDescent="0.3">
      <c r="A280" s="38" t="s">
        <v>184</v>
      </c>
      <c r="B280" s="45">
        <v>169748</v>
      </c>
      <c r="C280" s="41">
        <f t="shared" si="55"/>
        <v>32252</v>
      </c>
      <c r="D280" s="42">
        <v>202000</v>
      </c>
      <c r="E280" s="50">
        <v>157983</v>
      </c>
      <c r="F280" s="43">
        <v>30017</v>
      </c>
      <c r="G280" s="44">
        <v>188000</v>
      </c>
      <c r="H280" s="50">
        <v>182773</v>
      </c>
      <c r="I280" s="43">
        <v>34727</v>
      </c>
      <c r="J280" s="44">
        <v>217500</v>
      </c>
      <c r="L280" s="63">
        <f t="shared" si="51"/>
        <v>202000</v>
      </c>
      <c r="M280" s="59">
        <f t="shared" si="52"/>
        <v>202500</v>
      </c>
      <c r="N280" s="59">
        <f t="shared" si="53"/>
        <v>14756.354563373707</v>
      </c>
      <c r="O280" s="64">
        <f t="shared" si="54"/>
        <v>7.2870886732709667E-2</v>
      </c>
      <c r="Q280" s="63">
        <f>+VLOOKUP(A280,'PRECIOS 2025 VS 2026'!$B$7:$G$1477,5,FALSE)</f>
        <v>140518.62</v>
      </c>
      <c r="R280" s="197">
        <f t="shared" si="45"/>
        <v>0.43753190858264912</v>
      </c>
      <c r="S280" s="63">
        <f t="shared" si="46"/>
        <v>147685.06961999999</v>
      </c>
      <c r="U280" t="e">
        <f>+VLOOKUP(A280,'GRUPO 1'!$A$3:$F$440,5,FALSE)</f>
        <v>#N/A</v>
      </c>
      <c r="V280" t="e">
        <f>+VLOOKUP(A280,'GRUPO 3'!$B$3:$F$1178,5,FALSE)</f>
        <v>#N/A</v>
      </c>
      <c r="W280">
        <f t="shared" si="47"/>
        <v>0</v>
      </c>
      <c r="X280" s="199">
        <f t="shared" si="48"/>
        <v>0</v>
      </c>
      <c r="Y280" s="199">
        <f t="shared" si="49"/>
        <v>0</v>
      </c>
    </row>
    <row r="281" spans="1:25" x14ac:dyDescent="0.3">
      <c r="A281" s="38" t="s">
        <v>183</v>
      </c>
      <c r="B281" s="45">
        <v>1446639</v>
      </c>
      <c r="C281" s="41">
        <f t="shared" si="55"/>
        <v>274861</v>
      </c>
      <c r="D281" s="42">
        <v>1721500</v>
      </c>
      <c r="E281" s="50">
        <v>1285714</v>
      </c>
      <c r="F281" s="43">
        <v>244286</v>
      </c>
      <c r="G281" s="44">
        <v>1530000</v>
      </c>
      <c r="H281" s="50">
        <v>1532773</v>
      </c>
      <c r="I281" s="43">
        <v>291227</v>
      </c>
      <c r="J281" s="44">
        <v>1824000</v>
      </c>
      <c r="L281" s="63">
        <f t="shared" si="51"/>
        <v>1721500</v>
      </c>
      <c r="M281" s="59">
        <f t="shared" si="52"/>
        <v>1691833.3333333333</v>
      </c>
      <c r="N281" s="59">
        <f t="shared" si="53"/>
        <v>149228.29267043609</v>
      </c>
      <c r="O281" s="64">
        <f t="shared" si="54"/>
        <v>8.820507891070993E-2</v>
      </c>
      <c r="Q281" s="63">
        <f>+VLOOKUP(A281,'PRECIOS 2025 VS 2026'!$B$7:$G$1477,5,FALSE)</f>
        <v>1257015.8700000001</v>
      </c>
      <c r="R281" s="197">
        <f t="shared" si="45"/>
        <v>0.36951333796605118</v>
      </c>
      <c r="S281" s="63">
        <f t="shared" si="46"/>
        <v>1321123.67937</v>
      </c>
      <c r="U281" t="e">
        <f>+VLOOKUP(A281,'GRUPO 1'!$A$3:$F$440,5,FALSE)</f>
        <v>#N/A</v>
      </c>
      <c r="V281" t="e">
        <f>+VLOOKUP(A281,'GRUPO 3'!$B$3:$F$1178,5,FALSE)</f>
        <v>#N/A</v>
      </c>
      <c r="W281">
        <f t="shared" si="47"/>
        <v>0</v>
      </c>
      <c r="X281" s="199">
        <f t="shared" si="48"/>
        <v>0</v>
      </c>
      <c r="Y281" s="199">
        <f t="shared" si="49"/>
        <v>0</v>
      </c>
    </row>
    <row r="282" spans="1:25" x14ac:dyDescent="0.3">
      <c r="A282" s="38" t="s">
        <v>182</v>
      </c>
      <c r="B282" s="45">
        <v>1400840</v>
      </c>
      <c r="C282" s="41">
        <f t="shared" si="55"/>
        <v>266160</v>
      </c>
      <c r="D282" s="42">
        <v>1667000</v>
      </c>
      <c r="E282" s="50">
        <v>1247899</v>
      </c>
      <c r="F282" s="43">
        <v>237101</v>
      </c>
      <c r="G282" s="44">
        <v>1485000</v>
      </c>
      <c r="H282" s="50">
        <v>1389076</v>
      </c>
      <c r="I282" s="43">
        <v>263924</v>
      </c>
      <c r="J282" s="44">
        <v>1653000</v>
      </c>
      <c r="L282" s="63">
        <f t="shared" si="51"/>
        <v>1653000</v>
      </c>
      <c r="M282" s="59">
        <f t="shared" si="52"/>
        <v>1601666.6666666667</v>
      </c>
      <c r="N282" s="59">
        <f t="shared" si="53"/>
        <v>101278.4939329833</v>
      </c>
      <c r="O282" s="64">
        <f t="shared" si="54"/>
        <v>6.3233190801030154E-2</v>
      </c>
      <c r="Q282" s="63">
        <f>+VLOOKUP(A282,'PRECIOS 2025 VS 2026'!$B$7:$G$1477,5,FALSE)</f>
        <v>1110833.46</v>
      </c>
      <c r="R282" s="197">
        <f t="shared" si="45"/>
        <v>0.48807184832188982</v>
      </c>
      <c r="S282" s="63">
        <f t="shared" si="46"/>
        <v>1167485.9664599998</v>
      </c>
      <c r="U282" t="e">
        <f>+VLOOKUP(A282,'GRUPO 1'!$A$3:$F$440,5,FALSE)</f>
        <v>#N/A</v>
      </c>
      <c r="V282" t="e">
        <f>+VLOOKUP(A282,'GRUPO 3'!$B$3:$F$1178,5,FALSE)</f>
        <v>#N/A</v>
      </c>
      <c r="W282">
        <f t="shared" si="47"/>
        <v>0</v>
      </c>
      <c r="X282" s="199">
        <f t="shared" si="48"/>
        <v>0</v>
      </c>
      <c r="Y282" s="199">
        <f t="shared" si="49"/>
        <v>0</v>
      </c>
    </row>
    <row r="283" spans="1:25" x14ac:dyDescent="0.3">
      <c r="A283" s="37" t="s">
        <v>181</v>
      </c>
      <c r="B283" s="45"/>
      <c r="C283" s="41"/>
      <c r="D283" s="42"/>
      <c r="E283" s="53"/>
      <c r="F283" s="54"/>
      <c r="G283" s="55"/>
      <c r="H283" s="53"/>
      <c r="I283" s="54"/>
      <c r="J283" s="55"/>
      <c r="L283" s="63" t="str">
        <f t="shared" si="51"/>
        <v/>
      </c>
      <c r="M283" s="59" t="str">
        <f t="shared" si="52"/>
        <v/>
      </c>
      <c r="N283" s="59" t="str">
        <f t="shared" si="53"/>
        <v/>
      </c>
      <c r="O283" s="64" t="str">
        <f t="shared" si="54"/>
        <v/>
      </c>
      <c r="Q283" s="63">
        <f>+VLOOKUP(A283,'PRECIOS 2025 VS 2026'!$B$7:$G$1477,5,FALSE)</f>
        <v>0</v>
      </c>
      <c r="R283" s="197" t="e">
        <f t="shared" si="45"/>
        <v>#VALUE!</v>
      </c>
      <c r="S283" s="63"/>
      <c r="U283" t="e">
        <f>+VLOOKUP(A283,'GRUPO 1'!$A$3:$F$440,5,FALSE)</f>
        <v>#N/A</v>
      </c>
      <c r="V283" t="e">
        <f>+VLOOKUP(A283,'GRUPO 3'!$B$3:$F$1178,5,FALSE)</f>
        <v>#N/A</v>
      </c>
      <c r="W283">
        <f t="shared" si="47"/>
        <v>0</v>
      </c>
      <c r="X283" s="199">
        <f t="shared" si="48"/>
        <v>0</v>
      </c>
      <c r="Y283" s="199">
        <f t="shared" si="49"/>
        <v>0</v>
      </c>
    </row>
    <row r="284" spans="1:25" x14ac:dyDescent="0.3">
      <c r="A284" s="38" t="s">
        <v>180</v>
      </c>
      <c r="B284" s="45">
        <v>6573950</v>
      </c>
      <c r="C284" s="41">
        <f t="shared" ref="C284:C289" si="56">+D284-B284</f>
        <v>1249050</v>
      </c>
      <c r="D284" s="42">
        <v>7823000</v>
      </c>
      <c r="E284" s="50">
        <v>6189076</v>
      </c>
      <c r="F284" s="43">
        <v>1175924</v>
      </c>
      <c r="G284" s="44">
        <v>7365000</v>
      </c>
      <c r="H284" s="50">
        <v>6594958</v>
      </c>
      <c r="I284" s="43">
        <v>1253042</v>
      </c>
      <c r="J284" s="44">
        <v>7848000</v>
      </c>
      <c r="L284" s="63">
        <f t="shared" si="51"/>
        <v>7823000</v>
      </c>
      <c r="M284" s="59">
        <f t="shared" si="52"/>
        <v>7678666.666666667</v>
      </c>
      <c r="N284" s="59">
        <f t="shared" si="53"/>
        <v>271930.75098880107</v>
      </c>
      <c r="O284" s="64">
        <f t="shared" si="54"/>
        <v>3.5413798097169782E-2</v>
      </c>
      <c r="Q284" s="63" t="e">
        <f>+VLOOKUP(A284,'PRECIOS 2025 VS 2026'!$B$7:$G$1477,5,FALSE)</f>
        <v>#N/A</v>
      </c>
      <c r="R284" s="197" t="e">
        <f t="shared" si="45"/>
        <v>#N/A</v>
      </c>
      <c r="S284" s="63">
        <f t="shared" si="46"/>
        <v>7365000</v>
      </c>
      <c r="U284" t="e">
        <f>+VLOOKUP(A284,'GRUPO 1'!$A$3:$F$440,5,FALSE)</f>
        <v>#N/A</v>
      </c>
      <c r="V284" t="e">
        <f>+VLOOKUP(A284,'GRUPO 3'!$B$3:$F$1178,5,FALSE)</f>
        <v>#N/A</v>
      </c>
      <c r="W284">
        <f t="shared" si="47"/>
        <v>1</v>
      </c>
      <c r="X284" s="199">
        <f t="shared" si="48"/>
        <v>0</v>
      </c>
      <c r="Y284" s="199">
        <f t="shared" si="49"/>
        <v>0</v>
      </c>
    </row>
    <row r="285" spans="1:25" x14ac:dyDescent="0.3">
      <c r="A285" s="38" t="s">
        <v>179</v>
      </c>
      <c r="B285" s="45">
        <v>354202</v>
      </c>
      <c r="C285" s="41">
        <f t="shared" si="56"/>
        <v>67298</v>
      </c>
      <c r="D285" s="42">
        <v>421500</v>
      </c>
      <c r="E285" s="50">
        <v>357983</v>
      </c>
      <c r="F285" s="43">
        <v>68017</v>
      </c>
      <c r="G285" s="44">
        <v>426000</v>
      </c>
      <c r="H285" s="50">
        <v>350840</v>
      </c>
      <c r="I285" s="43">
        <v>66660</v>
      </c>
      <c r="J285" s="44">
        <v>417500</v>
      </c>
      <c r="L285" s="63">
        <f t="shared" si="51"/>
        <v>421500</v>
      </c>
      <c r="M285" s="59">
        <f t="shared" si="52"/>
        <v>421666.66666666669</v>
      </c>
      <c r="N285" s="59">
        <f t="shared" si="53"/>
        <v>4252.4502740576909</v>
      </c>
      <c r="O285" s="64">
        <f t="shared" si="54"/>
        <v>1.0084862310018239E-2</v>
      </c>
      <c r="Q285" s="63">
        <f>+VLOOKUP(A285,'PRECIOS 2025 VS 2026'!$B$7:$G$1477,5,FALSE)</f>
        <v>41163.21</v>
      </c>
      <c r="R285" s="197">
        <f t="shared" si="45"/>
        <v>9.2397262021110595</v>
      </c>
      <c r="S285" s="63">
        <f t="shared" si="46"/>
        <v>43262.533709999996</v>
      </c>
      <c r="U285" t="e">
        <f>+VLOOKUP(A285,'GRUPO 1'!$A$3:$F$440,5,FALSE)</f>
        <v>#N/A</v>
      </c>
      <c r="V285" t="e">
        <f>+VLOOKUP(A285,'GRUPO 3'!$B$3:$F$1178,5,FALSE)</f>
        <v>#N/A</v>
      </c>
      <c r="W285">
        <f t="shared" si="47"/>
        <v>0</v>
      </c>
      <c r="X285" s="199">
        <f t="shared" si="48"/>
        <v>0</v>
      </c>
      <c r="Y285" s="199">
        <f t="shared" si="49"/>
        <v>0</v>
      </c>
    </row>
    <row r="286" spans="1:25" x14ac:dyDescent="0.3">
      <c r="A286" s="38" t="s">
        <v>178</v>
      </c>
      <c r="B286" s="45">
        <v>477731</v>
      </c>
      <c r="C286" s="41">
        <f t="shared" si="56"/>
        <v>90769</v>
      </c>
      <c r="D286" s="42">
        <v>568500</v>
      </c>
      <c r="E286" s="50">
        <v>495798</v>
      </c>
      <c r="F286" s="43">
        <v>94202</v>
      </c>
      <c r="G286" s="44">
        <v>590000</v>
      </c>
      <c r="H286" s="50">
        <v>507563</v>
      </c>
      <c r="I286" s="43">
        <v>96437</v>
      </c>
      <c r="J286" s="44">
        <v>604000</v>
      </c>
      <c r="L286" s="63">
        <f t="shared" si="51"/>
        <v>590000</v>
      </c>
      <c r="M286" s="59">
        <f t="shared" si="52"/>
        <v>587500</v>
      </c>
      <c r="N286" s="59">
        <f t="shared" si="53"/>
        <v>17881.554742247667</v>
      </c>
      <c r="O286" s="64">
        <f t="shared" si="54"/>
        <v>3.0436688922974752E-2</v>
      </c>
      <c r="Q286" s="63">
        <f>+VLOOKUP(A286,'PRECIOS 2025 VS 2026'!$B$7:$G$1477,5,FALSE)</f>
        <v>133131.24</v>
      </c>
      <c r="R286" s="197">
        <f t="shared" si="45"/>
        <v>3.4317171536898479</v>
      </c>
      <c r="S286" s="63">
        <f t="shared" si="46"/>
        <v>139920.93323999998</v>
      </c>
      <c r="U286" t="e">
        <f>+VLOOKUP(A286,'GRUPO 1'!$A$3:$F$440,5,FALSE)</f>
        <v>#N/A</v>
      </c>
      <c r="V286" t="e">
        <f>+VLOOKUP(A286,'GRUPO 3'!$B$3:$F$1178,5,FALSE)</f>
        <v>#N/A</v>
      </c>
      <c r="W286">
        <f t="shared" si="47"/>
        <v>0</v>
      </c>
      <c r="X286" s="199">
        <f t="shared" si="48"/>
        <v>0</v>
      </c>
      <c r="Y286" s="199">
        <f t="shared" si="49"/>
        <v>0</v>
      </c>
    </row>
    <row r="287" spans="1:25" x14ac:dyDescent="0.3">
      <c r="A287" s="38" t="s">
        <v>177</v>
      </c>
      <c r="B287" s="45">
        <v>509244</v>
      </c>
      <c r="C287" s="41">
        <f t="shared" si="56"/>
        <v>96756</v>
      </c>
      <c r="D287" s="42">
        <v>606000</v>
      </c>
      <c r="E287" s="50">
        <v>413445</v>
      </c>
      <c r="F287" s="43">
        <v>78555</v>
      </c>
      <c r="G287" s="44">
        <v>492000</v>
      </c>
      <c r="H287" s="50">
        <v>484454</v>
      </c>
      <c r="I287" s="43">
        <v>92046</v>
      </c>
      <c r="J287" s="44">
        <v>576500</v>
      </c>
      <c r="L287" s="63">
        <f t="shared" si="51"/>
        <v>576500</v>
      </c>
      <c r="M287" s="59">
        <f t="shared" si="52"/>
        <v>558166.66666666663</v>
      </c>
      <c r="N287" s="59">
        <f t="shared" si="53"/>
        <v>59169.952960377901</v>
      </c>
      <c r="O287" s="64">
        <f t="shared" si="54"/>
        <v>0.10600767923626976</v>
      </c>
      <c r="Q287" s="63">
        <f>+VLOOKUP(A287,'PRECIOS 2025 VS 2026'!$B$7:$G$1477,5,FALSE)</f>
        <v>311765.84999999998</v>
      </c>
      <c r="R287" s="197">
        <f t="shared" si="45"/>
        <v>0.84914415738606408</v>
      </c>
      <c r="S287" s="63">
        <f t="shared" si="46"/>
        <v>327665.90834999998</v>
      </c>
      <c r="U287" t="e">
        <f>+VLOOKUP(A287,'GRUPO 1'!$A$3:$F$440,5,FALSE)</f>
        <v>#N/A</v>
      </c>
      <c r="V287" t="e">
        <f>+VLOOKUP(A287,'GRUPO 3'!$B$3:$F$1178,5,FALSE)</f>
        <v>#N/A</v>
      </c>
      <c r="W287">
        <f t="shared" si="47"/>
        <v>0</v>
      </c>
      <c r="X287" s="199">
        <f t="shared" si="48"/>
        <v>0</v>
      </c>
      <c r="Y287" s="199">
        <f t="shared" si="49"/>
        <v>0</v>
      </c>
    </row>
    <row r="288" spans="1:25" x14ac:dyDescent="0.3">
      <c r="A288" s="38" t="s">
        <v>176</v>
      </c>
      <c r="B288" s="45">
        <v>576891</v>
      </c>
      <c r="C288" s="41">
        <f t="shared" si="56"/>
        <v>109609</v>
      </c>
      <c r="D288" s="42">
        <v>686500</v>
      </c>
      <c r="E288" s="50">
        <v>584034</v>
      </c>
      <c r="F288" s="43">
        <v>110966</v>
      </c>
      <c r="G288" s="44">
        <v>695000</v>
      </c>
      <c r="H288" s="50">
        <v>621849</v>
      </c>
      <c r="I288" s="43">
        <v>118151</v>
      </c>
      <c r="J288" s="44">
        <v>740000</v>
      </c>
      <c r="L288" s="63">
        <f t="shared" si="51"/>
        <v>695000</v>
      </c>
      <c r="M288" s="59">
        <f t="shared" si="52"/>
        <v>707166.66666666663</v>
      </c>
      <c r="N288" s="59">
        <f t="shared" si="53"/>
        <v>28750.362316557566</v>
      </c>
      <c r="O288" s="64">
        <f t="shared" si="54"/>
        <v>4.0655709144318972E-2</v>
      </c>
      <c r="Q288" s="63" t="e">
        <f>+VLOOKUP(A288,'PRECIOS 2025 VS 2026'!$B$7:$G$1477,5,FALSE)</f>
        <v>#N/A</v>
      </c>
      <c r="R288" s="197" t="e">
        <f t="shared" si="45"/>
        <v>#N/A</v>
      </c>
      <c r="S288" s="63">
        <f t="shared" si="46"/>
        <v>686500</v>
      </c>
      <c r="U288" t="e">
        <f>+VLOOKUP(A288,'GRUPO 1'!$A$3:$F$440,5,FALSE)</f>
        <v>#N/A</v>
      </c>
      <c r="V288" t="e">
        <f>+VLOOKUP(A288,'GRUPO 3'!$B$3:$F$1178,5,FALSE)</f>
        <v>#N/A</v>
      </c>
      <c r="W288">
        <f t="shared" si="47"/>
        <v>0</v>
      </c>
      <c r="X288" s="199">
        <f t="shared" si="48"/>
        <v>0</v>
      </c>
      <c r="Y288" s="199">
        <f t="shared" si="49"/>
        <v>0</v>
      </c>
    </row>
    <row r="289" spans="1:25" x14ac:dyDescent="0.3">
      <c r="A289" s="38" t="s">
        <v>175</v>
      </c>
      <c r="B289" s="45">
        <v>513445</v>
      </c>
      <c r="C289" s="41">
        <f t="shared" si="56"/>
        <v>97555</v>
      </c>
      <c r="D289" s="42">
        <v>611000</v>
      </c>
      <c r="E289" s="50">
        <v>501681</v>
      </c>
      <c r="F289" s="43">
        <v>95319</v>
      </c>
      <c r="G289" s="44">
        <v>597000</v>
      </c>
      <c r="H289" s="50">
        <v>542437</v>
      </c>
      <c r="I289" s="43">
        <v>103063</v>
      </c>
      <c r="J289" s="44">
        <v>645500</v>
      </c>
      <c r="L289" s="63">
        <f t="shared" si="51"/>
        <v>611000</v>
      </c>
      <c r="M289" s="59">
        <f t="shared" si="52"/>
        <v>617833.33333333337</v>
      </c>
      <c r="N289" s="59">
        <f t="shared" si="53"/>
        <v>24961.637232628258</v>
      </c>
      <c r="O289" s="64">
        <f t="shared" si="54"/>
        <v>4.0401894630636509E-2</v>
      </c>
      <c r="Q289" s="63">
        <f>+VLOOKUP(A289,'PRECIOS 2025 VS 2026'!$B$7:$G$1477,5,FALSE)</f>
        <v>151619.49</v>
      </c>
      <c r="R289" s="197">
        <f t="shared" si="45"/>
        <v>3.0298249255422243</v>
      </c>
      <c r="S289" s="63">
        <f t="shared" si="46"/>
        <v>159352.08398999998</v>
      </c>
      <c r="U289" t="e">
        <f>+VLOOKUP(A289,'GRUPO 1'!$A$3:$F$440,5,FALSE)</f>
        <v>#N/A</v>
      </c>
      <c r="V289" t="e">
        <f>+VLOOKUP(A289,'GRUPO 3'!$B$3:$F$1178,5,FALSE)</f>
        <v>#N/A</v>
      </c>
      <c r="W289">
        <f t="shared" si="47"/>
        <v>0</v>
      </c>
      <c r="X289" s="199">
        <f t="shared" si="48"/>
        <v>0</v>
      </c>
      <c r="Y289" s="199">
        <f t="shared" si="49"/>
        <v>0</v>
      </c>
    </row>
    <row r="290" spans="1:25" x14ac:dyDescent="0.3">
      <c r="A290" s="38" t="s">
        <v>174</v>
      </c>
      <c r="B290" s="45">
        <v>730672</v>
      </c>
      <c r="C290" s="41">
        <f t="shared" ref="C290:C299" si="57">+D290-B290</f>
        <v>138828</v>
      </c>
      <c r="D290" s="42">
        <v>869500</v>
      </c>
      <c r="E290" s="50">
        <v>714286</v>
      </c>
      <c r="F290" s="43">
        <v>135714</v>
      </c>
      <c r="G290" s="44">
        <v>850000</v>
      </c>
      <c r="H290" s="50">
        <v>711765</v>
      </c>
      <c r="I290" s="43">
        <v>135235</v>
      </c>
      <c r="J290" s="44">
        <v>847000</v>
      </c>
      <c r="L290" s="63">
        <f t="shared" si="51"/>
        <v>850000</v>
      </c>
      <c r="M290" s="59">
        <f t="shared" si="52"/>
        <v>855500</v>
      </c>
      <c r="N290" s="59">
        <f t="shared" si="53"/>
        <v>12216.791722870616</v>
      </c>
      <c r="O290" s="64">
        <f t="shared" si="54"/>
        <v>1.4280294240643619E-2</v>
      </c>
      <c r="Q290" s="63" t="e">
        <f>+VLOOKUP(A290,'PRECIOS 2025 VS 2026'!$B$7:$G$1477,5,FALSE)</f>
        <v>#N/A</v>
      </c>
      <c r="R290" s="197" t="e">
        <f t="shared" si="45"/>
        <v>#N/A</v>
      </c>
      <c r="S290" s="63">
        <f t="shared" si="46"/>
        <v>847000</v>
      </c>
      <c r="U290" t="e">
        <f>+VLOOKUP(A290,'GRUPO 1'!$A$3:$F$440,5,FALSE)</f>
        <v>#N/A</v>
      </c>
      <c r="V290" t="e">
        <f>+VLOOKUP(A290,'GRUPO 3'!$B$3:$F$1178,5,FALSE)</f>
        <v>#N/A</v>
      </c>
      <c r="W290">
        <f t="shared" si="47"/>
        <v>0</v>
      </c>
      <c r="X290" s="199">
        <f t="shared" si="48"/>
        <v>0</v>
      </c>
      <c r="Y290" s="199">
        <f t="shared" si="49"/>
        <v>0</v>
      </c>
    </row>
    <row r="291" spans="1:25" x14ac:dyDescent="0.3">
      <c r="A291" s="38" t="s">
        <v>173</v>
      </c>
      <c r="B291" s="45">
        <v>31801681</v>
      </c>
      <c r="C291" s="41">
        <f t="shared" si="57"/>
        <v>6042319</v>
      </c>
      <c r="D291" s="42">
        <v>37844000</v>
      </c>
      <c r="E291" s="50">
        <v>30222689</v>
      </c>
      <c r="F291" s="43">
        <v>5742311</v>
      </c>
      <c r="G291" s="44">
        <v>35965000</v>
      </c>
      <c r="H291" s="50">
        <v>31837815</v>
      </c>
      <c r="I291" s="43">
        <v>6049185</v>
      </c>
      <c r="J291" s="44">
        <v>37887000</v>
      </c>
      <c r="L291" s="63">
        <f t="shared" si="51"/>
        <v>37844000</v>
      </c>
      <c r="M291" s="59">
        <f t="shared" si="52"/>
        <v>37232000</v>
      </c>
      <c r="N291" s="59">
        <f t="shared" si="53"/>
        <v>1097464.8058138357</v>
      </c>
      <c r="O291" s="64">
        <f t="shared" si="54"/>
        <v>2.9476386060749777E-2</v>
      </c>
      <c r="Q291" s="63">
        <f>+V291</f>
        <v>15018831.100000001</v>
      </c>
      <c r="R291" s="197">
        <f t="shared" si="45"/>
        <v>1.5197699972802807</v>
      </c>
      <c r="S291" s="63">
        <f t="shared" si="46"/>
        <v>15784791.486100001</v>
      </c>
      <c r="U291" t="e">
        <f>+VLOOKUP(A291,'GRUPO 1'!$A$3:$F$440,5,FALSE)</f>
        <v>#N/A</v>
      </c>
      <c r="V291">
        <f>+VLOOKUP(A291,'GRUPO 3'!$B$3:$F$1178,5,FALSE)</f>
        <v>15018831.100000001</v>
      </c>
      <c r="W291">
        <f t="shared" si="47"/>
        <v>0</v>
      </c>
      <c r="X291" s="199">
        <f t="shared" si="48"/>
        <v>0</v>
      </c>
      <c r="Y291" s="199">
        <f t="shared" si="49"/>
        <v>0</v>
      </c>
    </row>
    <row r="292" spans="1:25" ht="22.8" x14ac:dyDescent="0.3">
      <c r="A292" s="38" t="s">
        <v>172</v>
      </c>
      <c r="B292" s="45">
        <v>26926471</v>
      </c>
      <c r="C292" s="41">
        <f t="shared" si="57"/>
        <v>5116029</v>
      </c>
      <c r="D292" s="42">
        <v>32042500</v>
      </c>
      <c r="E292" s="50">
        <v>24743697</v>
      </c>
      <c r="F292" s="43">
        <v>4701303</v>
      </c>
      <c r="G292" s="44">
        <v>29445000</v>
      </c>
      <c r="H292" s="50">
        <v>27298739</v>
      </c>
      <c r="I292" s="43">
        <v>5186761</v>
      </c>
      <c r="J292" s="44">
        <v>32485500</v>
      </c>
      <c r="L292" s="63">
        <f t="shared" si="51"/>
        <v>32042500</v>
      </c>
      <c r="M292" s="59">
        <f t="shared" si="52"/>
        <v>31324333.333333332</v>
      </c>
      <c r="N292" s="59">
        <f t="shared" si="53"/>
        <v>1642553.6774587713</v>
      </c>
      <c r="O292" s="64">
        <f t="shared" si="54"/>
        <v>5.2436987564261163E-2</v>
      </c>
      <c r="Q292" s="63" t="e">
        <f>+VLOOKUP(A292,'PRECIOS 2025 VS 2026'!$B$7:$G$1477,5,FALSE)</f>
        <v>#N/A</v>
      </c>
      <c r="R292" s="197" t="e">
        <f t="shared" si="45"/>
        <v>#N/A</v>
      </c>
      <c r="S292" s="63">
        <f t="shared" si="46"/>
        <v>29445000</v>
      </c>
      <c r="U292" t="e">
        <f>+VLOOKUP(A292,'GRUPO 1'!$A$3:$F$440,5,FALSE)</f>
        <v>#N/A</v>
      </c>
      <c r="V292" t="e">
        <f>+VLOOKUP(A292,'GRUPO 3'!$B$3:$F$1178,5,FALSE)</f>
        <v>#N/A</v>
      </c>
      <c r="W292">
        <f t="shared" si="47"/>
        <v>0</v>
      </c>
      <c r="X292" s="199">
        <f t="shared" si="48"/>
        <v>-1</v>
      </c>
      <c r="Y292" s="199">
        <f t="shared" si="49"/>
        <v>-1</v>
      </c>
    </row>
    <row r="293" spans="1:25" x14ac:dyDescent="0.3">
      <c r="A293" s="38" t="s">
        <v>171</v>
      </c>
      <c r="B293" s="45">
        <v>2115126</v>
      </c>
      <c r="C293" s="41">
        <f t="shared" si="57"/>
        <v>401874</v>
      </c>
      <c r="D293" s="42">
        <v>2517000</v>
      </c>
      <c r="E293" s="50">
        <v>2037815</v>
      </c>
      <c r="F293" s="43">
        <v>387185</v>
      </c>
      <c r="G293" s="44">
        <v>2425000</v>
      </c>
      <c r="H293" s="50">
        <v>2073529</v>
      </c>
      <c r="I293" s="43">
        <v>393971</v>
      </c>
      <c r="J293" s="44">
        <v>2467500</v>
      </c>
      <c r="L293" s="63">
        <f t="shared" si="51"/>
        <v>2467500</v>
      </c>
      <c r="M293" s="59">
        <f t="shared" si="52"/>
        <v>2469833.3333333335</v>
      </c>
      <c r="N293" s="59">
        <f t="shared" si="53"/>
        <v>46044.362666165041</v>
      </c>
      <c r="O293" s="64">
        <f t="shared" si="54"/>
        <v>1.8642700316957299E-2</v>
      </c>
      <c r="Q293" s="63" t="e">
        <f>+VLOOKUP(A293,'PRECIOS 2025 VS 2026'!$B$7:$G$1477,5,FALSE)</f>
        <v>#N/A</v>
      </c>
      <c r="R293" s="197" t="e">
        <f t="shared" si="45"/>
        <v>#N/A</v>
      </c>
      <c r="S293" s="63">
        <f t="shared" si="46"/>
        <v>2425000</v>
      </c>
      <c r="U293" t="e">
        <f>+VLOOKUP(A293,'GRUPO 1'!$A$3:$F$440,5,FALSE)</f>
        <v>#N/A</v>
      </c>
      <c r="V293" t="e">
        <f>+VLOOKUP(A293,'GRUPO 3'!$B$3:$F$1178,5,FALSE)</f>
        <v>#N/A</v>
      </c>
      <c r="W293">
        <f t="shared" si="47"/>
        <v>0</v>
      </c>
      <c r="X293" s="199">
        <f t="shared" si="48"/>
        <v>0</v>
      </c>
      <c r="Y293" s="199">
        <f t="shared" si="49"/>
        <v>0</v>
      </c>
    </row>
    <row r="294" spans="1:25" x14ac:dyDescent="0.3">
      <c r="A294" s="38" t="s">
        <v>170</v>
      </c>
      <c r="B294" s="45">
        <v>6145378</v>
      </c>
      <c r="C294" s="41">
        <f t="shared" si="57"/>
        <v>1167622</v>
      </c>
      <c r="D294" s="42">
        <v>7313000</v>
      </c>
      <c r="E294" s="50">
        <v>5789916</v>
      </c>
      <c r="F294" s="43">
        <v>1100084</v>
      </c>
      <c r="G294" s="44">
        <v>6890000</v>
      </c>
      <c r="H294" s="50">
        <v>6282773</v>
      </c>
      <c r="I294" s="43">
        <v>1193727</v>
      </c>
      <c r="J294" s="44">
        <v>7476500</v>
      </c>
      <c r="L294" s="63">
        <f t="shared" si="51"/>
        <v>7313000</v>
      </c>
      <c r="M294" s="59">
        <f t="shared" si="52"/>
        <v>7226500</v>
      </c>
      <c r="N294" s="59">
        <f t="shared" si="53"/>
        <v>302666.89610857674</v>
      </c>
      <c r="O294" s="64">
        <f t="shared" si="54"/>
        <v>4.1882916502951187E-2</v>
      </c>
      <c r="Q294" s="63" t="e">
        <f>+VLOOKUP(A294,'PRECIOS 2025 VS 2026'!$B$7:$G$1477,5,FALSE)</f>
        <v>#N/A</v>
      </c>
      <c r="R294" s="197" t="e">
        <f t="shared" si="45"/>
        <v>#N/A</v>
      </c>
      <c r="S294" s="63">
        <f t="shared" si="46"/>
        <v>6890000</v>
      </c>
      <c r="U294" t="e">
        <f>+VLOOKUP(A294,'GRUPO 1'!$A$3:$F$440,5,FALSE)</f>
        <v>#N/A</v>
      </c>
      <c r="V294" t="e">
        <f>+VLOOKUP(A294,'GRUPO 3'!$B$3:$F$1178,5,FALSE)</f>
        <v>#N/A</v>
      </c>
      <c r="W294">
        <f t="shared" si="47"/>
        <v>0</v>
      </c>
      <c r="X294" s="199">
        <f t="shared" si="48"/>
        <v>0</v>
      </c>
      <c r="Y294" s="199">
        <f t="shared" si="49"/>
        <v>0</v>
      </c>
    </row>
    <row r="295" spans="1:25" x14ac:dyDescent="0.3">
      <c r="A295" s="38" t="s">
        <v>169</v>
      </c>
      <c r="B295" s="45">
        <v>5444118</v>
      </c>
      <c r="C295" s="41">
        <f t="shared" si="57"/>
        <v>1034382</v>
      </c>
      <c r="D295" s="42">
        <v>6478500</v>
      </c>
      <c r="E295" s="50">
        <v>6084034</v>
      </c>
      <c r="F295" s="43">
        <v>1155966</v>
      </c>
      <c r="G295" s="44">
        <v>7240000</v>
      </c>
      <c r="H295" s="50">
        <v>5225630</v>
      </c>
      <c r="I295" s="43">
        <v>992870</v>
      </c>
      <c r="J295" s="44">
        <v>6218500</v>
      </c>
      <c r="L295" s="63">
        <f t="shared" si="51"/>
        <v>6478500</v>
      </c>
      <c r="M295" s="59">
        <f t="shared" si="52"/>
        <v>6645666.666666667</v>
      </c>
      <c r="N295" s="59">
        <f t="shared" si="53"/>
        <v>530871.06093036698</v>
      </c>
      <c r="O295" s="64">
        <f t="shared" si="54"/>
        <v>7.9882288347850772E-2</v>
      </c>
      <c r="Q295" s="63" t="e">
        <f>+VLOOKUP(A295,'PRECIOS 2025 VS 2026'!$B$7:$G$1477,5,FALSE)</f>
        <v>#N/A</v>
      </c>
      <c r="R295" s="197" t="e">
        <f t="shared" si="45"/>
        <v>#N/A</v>
      </c>
      <c r="S295" s="63">
        <f t="shared" si="46"/>
        <v>6218500</v>
      </c>
      <c r="U295" t="e">
        <f>+VLOOKUP(A295,'GRUPO 1'!$A$3:$F$440,5,FALSE)</f>
        <v>#N/A</v>
      </c>
      <c r="V295" t="e">
        <f>+VLOOKUP(A295,'GRUPO 3'!$B$3:$F$1178,5,FALSE)</f>
        <v>#N/A</v>
      </c>
      <c r="W295">
        <f t="shared" si="47"/>
        <v>0</v>
      </c>
      <c r="X295" s="199">
        <f t="shared" si="48"/>
        <v>0</v>
      </c>
      <c r="Y295" s="199">
        <f t="shared" si="49"/>
        <v>0</v>
      </c>
    </row>
    <row r="296" spans="1:25" x14ac:dyDescent="0.3">
      <c r="A296" s="38" t="s">
        <v>168</v>
      </c>
      <c r="B296" s="45">
        <v>18067</v>
      </c>
      <c r="C296" s="41">
        <f t="shared" si="57"/>
        <v>3433</v>
      </c>
      <c r="D296" s="42">
        <v>21500</v>
      </c>
      <c r="E296" s="50">
        <v>19328</v>
      </c>
      <c r="F296" s="43">
        <v>3672</v>
      </c>
      <c r="G296" s="44">
        <v>23000</v>
      </c>
      <c r="H296" s="50">
        <v>17647</v>
      </c>
      <c r="I296" s="43">
        <v>3353</v>
      </c>
      <c r="J296" s="44">
        <v>21000</v>
      </c>
      <c r="L296" s="63">
        <f t="shared" si="51"/>
        <v>21500</v>
      </c>
      <c r="M296" s="59">
        <f t="shared" si="52"/>
        <v>21833.333333333332</v>
      </c>
      <c r="N296" s="59">
        <f t="shared" si="53"/>
        <v>1040.8329997330663</v>
      </c>
      <c r="O296" s="64">
        <f t="shared" si="54"/>
        <v>4.7671740445789298E-2</v>
      </c>
      <c r="Q296" s="63">
        <f>+VLOOKUP(A296,'PRECIOS 2025 VS 2026'!$B$7:$G$1477,5,FALSE)</f>
        <v>16280.55</v>
      </c>
      <c r="R296" s="197">
        <f t="shared" si="45"/>
        <v>0.32059420596970012</v>
      </c>
      <c r="S296" s="63">
        <f t="shared" si="46"/>
        <v>17110.858049999999</v>
      </c>
      <c r="U296" t="e">
        <f>+VLOOKUP(A296,'GRUPO 1'!$A$3:$F$440,5,FALSE)</f>
        <v>#N/A</v>
      </c>
      <c r="V296" t="e">
        <f>+VLOOKUP(A296,'GRUPO 3'!$B$3:$F$1178,5,FALSE)</f>
        <v>#N/A</v>
      </c>
      <c r="W296">
        <f t="shared" si="47"/>
        <v>0</v>
      </c>
      <c r="X296" s="199">
        <f t="shared" si="48"/>
        <v>0</v>
      </c>
      <c r="Y296" s="199">
        <f t="shared" si="49"/>
        <v>0</v>
      </c>
    </row>
    <row r="297" spans="1:25" x14ac:dyDescent="0.3">
      <c r="A297" s="38" t="s">
        <v>167</v>
      </c>
      <c r="B297" s="45">
        <v>925210</v>
      </c>
      <c r="C297" s="41">
        <f t="shared" si="57"/>
        <v>175790</v>
      </c>
      <c r="D297" s="42">
        <v>1101000</v>
      </c>
      <c r="E297" s="50">
        <v>894958</v>
      </c>
      <c r="F297" s="43">
        <v>170042</v>
      </c>
      <c r="G297" s="44">
        <v>1065000</v>
      </c>
      <c r="H297" s="50">
        <v>1045798</v>
      </c>
      <c r="I297" s="43">
        <v>198702</v>
      </c>
      <c r="J297" s="44">
        <v>1244500</v>
      </c>
      <c r="L297" s="63">
        <f t="shared" si="51"/>
        <v>1101000</v>
      </c>
      <c r="M297" s="59">
        <f t="shared" si="52"/>
        <v>1136833.3333333333</v>
      </c>
      <c r="N297" s="59">
        <f t="shared" si="53"/>
        <v>94963.589513735904</v>
      </c>
      <c r="O297" s="64">
        <f t="shared" si="54"/>
        <v>8.3533431620351192E-2</v>
      </c>
      <c r="Q297" s="63">
        <f>+VLOOKUP(A297,'PRECIOS 2025 VS 2026'!$B$7:$G$1477,5,FALSE)</f>
        <v>764127.54</v>
      </c>
      <c r="R297" s="197">
        <f t="shared" si="45"/>
        <v>0.44085894352139166</v>
      </c>
      <c r="S297" s="63">
        <f t="shared" si="46"/>
        <v>803098.04454000003</v>
      </c>
      <c r="U297" t="e">
        <f>+VLOOKUP(A297,'GRUPO 1'!$A$3:$F$440,5,FALSE)</f>
        <v>#N/A</v>
      </c>
      <c r="V297" t="e">
        <f>+VLOOKUP(A297,'GRUPO 3'!$B$3:$F$1178,5,FALSE)</f>
        <v>#N/A</v>
      </c>
      <c r="W297">
        <f t="shared" si="47"/>
        <v>0</v>
      </c>
      <c r="X297" s="199">
        <f t="shared" si="48"/>
        <v>0</v>
      </c>
      <c r="Y297" s="199">
        <f t="shared" si="49"/>
        <v>0</v>
      </c>
    </row>
    <row r="298" spans="1:25" x14ac:dyDescent="0.3">
      <c r="A298" s="38" t="s">
        <v>166</v>
      </c>
      <c r="B298" s="45">
        <v>211345</v>
      </c>
      <c r="C298" s="41">
        <f t="shared" si="57"/>
        <v>40155</v>
      </c>
      <c r="D298" s="42">
        <v>251500</v>
      </c>
      <c r="E298" s="50">
        <v>231000</v>
      </c>
      <c r="F298" s="54"/>
      <c r="G298" s="44">
        <v>231000</v>
      </c>
      <c r="H298" s="50">
        <v>201681</v>
      </c>
      <c r="I298" s="54">
        <v>38319</v>
      </c>
      <c r="J298" s="44">
        <v>240000</v>
      </c>
      <c r="L298" s="63">
        <f t="shared" si="51"/>
        <v>240000</v>
      </c>
      <c r="M298" s="59">
        <f t="shared" si="52"/>
        <v>240833.33333333334</v>
      </c>
      <c r="N298" s="59">
        <f t="shared" si="53"/>
        <v>10275.375094532235</v>
      </c>
      <c r="O298" s="64">
        <f t="shared" si="54"/>
        <v>4.266591734753869E-2</v>
      </c>
      <c r="Q298" s="63" t="e">
        <f>+VLOOKUP(A298,'PRECIOS 2025 VS 2026'!$B$7:$G$1477,5,FALSE)</f>
        <v>#N/A</v>
      </c>
      <c r="R298" s="197" t="e">
        <f t="shared" si="45"/>
        <v>#N/A</v>
      </c>
      <c r="S298" s="63">
        <f t="shared" si="46"/>
        <v>231000</v>
      </c>
      <c r="U298" t="e">
        <f>+VLOOKUP(A298,'GRUPO 1'!$A$3:$F$440,5,FALSE)</f>
        <v>#N/A</v>
      </c>
      <c r="V298" t="e">
        <f>+VLOOKUP(A298,'GRUPO 3'!$B$3:$F$1178,5,FALSE)</f>
        <v>#N/A</v>
      </c>
      <c r="W298">
        <f t="shared" si="47"/>
        <v>1</v>
      </c>
      <c r="X298" s="199">
        <f t="shared" si="48"/>
        <v>43890</v>
      </c>
      <c r="Y298" s="199">
        <f t="shared" si="49"/>
        <v>0</v>
      </c>
    </row>
    <row r="299" spans="1:25" x14ac:dyDescent="0.3">
      <c r="A299" s="38" t="s">
        <v>165</v>
      </c>
      <c r="B299" s="45">
        <v>210504</v>
      </c>
      <c r="C299" s="41">
        <f t="shared" si="57"/>
        <v>39996</v>
      </c>
      <c r="D299" s="42">
        <v>250500</v>
      </c>
      <c r="E299" s="50">
        <v>204000</v>
      </c>
      <c r="F299" s="54"/>
      <c r="G299" s="44">
        <v>204000</v>
      </c>
      <c r="H299" s="50">
        <v>212185</v>
      </c>
      <c r="I299" s="54">
        <v>40315</v>
      </c>
      <c r="J299" s="44">
        <v>252500</v>
      </c>
      <c r="L299" s="63">
        <f t="shared" si="51"/>
        <v>250500</v>
      </c>
      <c r="M299" s="59">
        <f t="shared" si="52"/>
        <v>235666.66666666666</v>
      </c>
      <c r="N299" s="59">
        <f t="shared" si="53"/>
        <v>27442.363843760497</v>
      </c>
      <c r="O299" s="64">
        <f t="shared" si="54"/>
        <v>0.11644567401878571</v>
      </c>
      <c r="Q299" s="63" t="e">
        <f>+VLOOKUP(A299,'PRECIOS 2025 VS 2026'!$B$7:$G$1477,5,FALSE)</f>
        <v>#N/A</v>
      </c>
      <c r="R299" s="197" t="e">
        <f t="shared" si="45"/>
        <v>#N/A</v>
      </c>
      <c r="S299" s="63">
        <f t="shared" si="46"/>
        <v>204000</v>
      </c>
      <c r="U299" t="e">
        <f>+VLOOKUP(A299,'GRUPO 1'!$A$3:$F$440,5,FALSE)</f>
        <v>#N/A</v>
      </c>
      <c r="V299" t="e">
        <f>+VLOOKUP(A299,'GRUPO 3'!$B$3:$F$1178,5,FALSE)</f>
        <v>#N/A</v>
      </c>
      <c r="W299">
        <f t="shared" si="47"/>
        <v>0</v>
      </c>
      <c r="X299" s="199">
        <f t="shared" si="48"/>
        <v>38760</v>
      </c>
      <c r="Y299" s="199">
        <f t="shared" si="49"/>
        <v>0</v>
      </c>
    </row>
    <row r="300" spans="1:25" x14ac:dyDescent="0.3">
      <c r="A300" s="37" t="s">
        <v>164</v>
      </c>
      <c r="B300" s="45"/>
      <c r="C300" s="41"/>
      <c r="D300" s="42"/>
      <c r="E300" s="53"/>
      <c r="F300" s="54"/>
      <c r="G300" s="55"/>
      <c r="H300" s="53"/>
      <c r="I300" s="54"/>
      <c r="J300" s="55"/>
      <c r="L300" s="63" t="str">
        <f t="shared" si="51"/>
        <v/>
      </c>
      <c r="M300" s="59" t="str">
        <f t="shared" si="52"/>
        <v/>
      </c>
      <c r="N300" s="59" t="str">
        <f t="shared" si="53"/>
        <v/>
      </c>
      <c r="O300" s="64" t="str">
        <f t="shared" si="54"/>
        <v/>
      </c>
      <c r="Q300" s="63">
        <f>+VLOOKUP(A300,'PRECIOS 2025 VS 2026'!$B$7:$G$1477,5,FALSE)</f>
        <v>0</v>
      </c>
      <c r="R300" s="197" t="e">
        <f t="shared" si="45"/>
        <v>#VALUE!</v>
      </c>
      <c r="S300" s="63"/>
      <c r="U300" t="e">
        <f>+VLOOKUP(A300,'GRUPO 1'!$A$3:$F$440,5,FALSE)</f>
        <v>#N/A</v>
      </c>
      <c r="V300" t="e">
        <f>+VLOOKUP(A300,'GRUPO 3'!$B$3:$F$1178,5,FALSE)</f>
        <v>#N/A</v>
      </c>
      <c r="W300">
        <f t="shared" si="47"/>
        <v>0</v>
      </c>
      <c r="X300" s="199">
        <f t="shared" si="48"/>
        <v>0</v>
      </c>
      <c r="Y300" s="199">
        <f t="shared" si="49"/>
        <v>0</v>
      </c>
    </row>
    <row r="301" spans="1:25" x14ac:dyDescent="0.3">
      <c r="A301" s="38" t="s">
        <v>163</v>
      </c>
      <c r="B301" s="45">
        <v>31092</v>
      </c>
      <c r="C301" s="41">
        <f t="shared" ref="C301:C308" si="58">+D301-B301</f>
        <v>5908</v>
      </c>
      <c r="D301" s="42">
        <v>37000</v>
      </c>
      <c r="E301" s="50">
        <v>28151</v>
      </c>
      <c r="F301" s="43">
        <v>5349</v>
      </c>
      <c r="G301" s="44">
        <v>33500</v>
      </c>
      <c r="H301" s="50">
        <v>31092</v>
      </c>
      <c r="I301" s="43">
        <v>5908</v>
      </c>
      <c r="J301" s="44">
        <v>37000</v>
      </c>
      <c r="L301" s="63">
        <f t="shared" si="51"/>
        <v>37000</v>
      </c>
      <c r="M301" s="59">
        <f t="shared" si="52"/>
        <v>35833.333333333336</v>
      </c>
      <c r="N301" s="59">
        <f t="shared" si="53"/>
        <v>2020.7259421636902</v>
      </c>
      <c r="O301" s="64">
        <f t="shared" si="54"/>
        <v>5.6392351874335535E-2</v>
      </c>
      <c r="Q301" s="63">
        <f>+VLOOKUP(A301,'PRECIOS 2025 VS 2026'!$B$7:$G$1477,5,FALSE)</f>
        <v>51784.92</v>
      </c>
      <c r="R301" s="197">
        <f t="shared" si="45"/>
        <v>-0.28550628252394711</v>
      </c>
      <c r="S301" s="63">
        <f t="shared" si="46"/>
        <v>37000</v>
      </c>
      <c r="U301" t="e">
        <f>+VLOOKUP(A301,'GRUPO 1'!$A$3:$F$440,5,FALSE)</f>
        <v>#N/A</v>
      </c>
      <c r="V301" t="e">
        <f>+VLOOKUP(A301,'GRUPO 3'!$B$3:$F$1178,5,FALSE)</f>
        <v>#N/A</v>
      </c>
      <c r="W301">
        <f t="shared" si="47"/>
        <v>-1</v>
      </c>
      <c r="X301" s="199">
        <f t="shared" si="48"/>
        <v>0</v>
      </c>
      <c r="Y301" s="199">
        <f t="shared" si="49"/>
        <v>-1</v>
      </c>
    </row>
    <row r="302" spans="1:25" x14ac:dyDescent="0.3">
      <c r="A302" s="38" t="s">
        <v>162</v>
      </c>
      <c r="B302" s="45">
        <v>136555</v>
      </c>
      <c r="C302" s="41">
        <f t="shared" si="58"/>
        <v>25945</v>
      </c>
      <c r="D302" s="42">
        <v>162500</v>
      </c>
      <c r="E302" s="50">
        <v>120168</v>
      </c>
      <c r="F302" s="43">
        <v>22832</v>
      </c>
      <c r="G302" s="44">
        <v>143000</v>
      </c>
      <c r="H302" s="50">
        <v>135294</v>
      </c>
      <c r="I302" s="43">
        <v>25706</v>
      </c>
      <c r="J302" s="44">
        <v>161000</v>
      </c>
      <c r="L302" s="63">
        <f t="shared" si="51"/>
        <v>161000</v>
      </c>
      <c r="M302" s="59">
        <f t="shared" si="52"/>
        <v>155500</v>
      </c>
      <c r="N302" s="59">
        <f t="shared" si="53"/>
        <v>10851.267207105353</v>
      </c>
      <c r="O302" s="64">
        <f t="shared" si="54"/>
        <v>6.9783068855982983E-2</v>
      </c>
      <c r="Q302" s="63">
        <f>+VLOOKUP(A302,'PRECIOS 2025 VS 2026'!$B$7:$G$1477,5,FALSE)</f>
        <v>101208.69</v>
      </c>
      <c r="R302" s="197">
        <f t="shared" si="45"/>
        <v>0.59077249196684589</v>
      </c>
      <c r="S302" s="63">
        <f t="shared" si="46"/>
        <v>106370.33318999999</v>
      </c>
      <c r="U302" t="e">
        <f>+VLOOKUP(A302,'GRUPO 1'!$A$3:$F$440,5,FALSE)</f>
        <v>#N/A</v>
      </c>
      <c r="V302" t="e">
        <f>+VLOOKUP(A302,'GRUPO 3'!$B$3:$F$1178,5,FALSE)</f>
        <v>#N/A</v>
      </c>
      <c r="W302">
        <f t="shared" si="47"/>
        <v>0</v>
      </c>
      <c r="X302" s="199">
        <f t="shared" si="48"/>
        <v>0</v>
      </c>
      <c r="Y302" s="199">
        <f t="shared" si="49"/>
        <v>0</v>
      </c>
    </row>
    <row r="303" spans="1:25" x14ac:dyDescent="0.3">
      <c r="A303" s="38" t="s">
        <v>161</v>
      </c>
      <c r="B303" s="45">
        <v>5832353</v>
      </c>
      <c r="C303" s="41">
        <f t="shared" si="58"/>
        <v>1108147</v>
      </c>
      <c r="D303" s="42">
        <v>6940500</v>
      </c>
      <c r="E303" s="50">
        <v>5848739</v>
      </c>
      <c r="F303" s="43">
        <v>1111261</v>
      </c>
      <c r="G303" s="44">
        <v>6960000</v>
      </c>
      <c r="H303" s="50">
        <v>6386975</v>
      </c>
      <c r="I303" s="43">
        <v>1213525</v>
      </c>
      <c r="J303" s="44">
        <v>7600500</v>
      </c>
      <c r="L303" s="63">
        <f t="shared" si="51"/>
        <v>6960000</v>
      </c>
      <c r="M303" s="59">
        <f t="shared" si="52"/>
        <v>7167000</v>
      </c>
      <c r="N303" s="59">
        <f t="shared" si="53"/>
        <v>375548.59871926031</v>
      </c>
      <c r="O303" s="64">
        <f t="shared" si="54"/>
        <v>5.2399692858833585E-2</v>
      </c>
      <c r="Q303" s="63" t="e">
        <f>+VLOOKUP(A303,'PRECIOS 2025 VS 2026'!$B$7:$G$1477,5,FALSE)</f>
        <v>#N/A</v>
      </c>
      <c r="R303" s="197" t="e">
        <f t="shared" si="45"/>
        <v>#N/A</v>
      </c>
      <c r="S303" s="63">
        <f t="shared" si="46"/>
        <v>6940500</v>
      </c>
      <c r="U303" t="e">
        <f>+VLOOKUP(A303,'GRUPO 1'!$A$3:$F$440,5,FALSE)</f>
        <v>#N/A</v>
      </c>
      <c r="V303" t="e">
        <f>+VLOOKUP(A303,'GRUPO 3'!$B$3:$F$1178,5,FALSE)</f>
        <v>#N/A</v>
      </c>
      <c r="W303">
        <f t="shared" si="47"/>
        <v>0</v>
      </c>
      <c r="X303" s="199">
        <f t="shared" si="48"/>
        <v>-1</v>
      </c>
      <c r="Y303" s="199">
        <f t="shared" si="49"/>
        <v>0</v>
      </c>
    </row>
    <row r="304" spans="1:25" x14ac:dyDescent="0.3">
      <c r="A304" s="38" t="s">
        <v>160</v>
      </c>
      <c r="B304" s="45">
        <v>154202</v>
      </c>
      <c r="C304" s="41">
        <f t="shared" si="58"/>
        <v>29298</v>
      </c>
      <c r="D304" s="42">
        <v>183500</v>
      </c>
      <c r="E304" s="50">
        <v>160504</v>
      </c>
      <c r="F304" s="43">
        <v>30496</v>
      </c>
      <c r="G304" s="44">
        <v>191000</v>
      </c>
      <c r="H304" s="50">
        <v>147899</v>
      </c>
      <c r="I304" s="43">
        <v>28101</v>
      </c>
      <c r="J304" s="44">
        <v>176000</v>
      </c>
      <c r="L304" s="63">
        <f t="shared" si="51"/>
        <v>183500</v>
      </c>
      <c r="M304" s="59">
        <f t="shared" si="52"/>
        <v>183500</v>
      </c>
      <c r="N304" s="59">
        <f t="shared" si="53"/>
        <v>7500</v>
      </c>
      <c r="O304" s="64">
        <f t="shared" si="54"/>
        <v>4.0871934604904632E-2</v>
      </c>
      <c r="Q304" s="63">
        <f>+VLOOKUP(A304,'PRECIOS 2025 VS 2026'!$B$7:$G$1477,5,FALSE)</f>
        <v>71877.960000000006</v>
      </c>
      <c r="R304" s="197">
        <f t="shared" si="45"/>
        <v>1.552938341600123</v>
      </c>
      <c r="S304" s="63">
        <f t="shared" si="46"/>
        <v>75543.735960000005</v>
      </c>
      <c r="U304" t="e">
        <f>+VLOOKUP(A304,'GRUPO 1'!$A$3:$F$440,5,FALSE)</f>
        <v>#N/A</v>
      </c>
      <c r="V304" t="e">
        <f>+VLOOKUP(A304,'GRUPO 3'!$B$3:$F$1178,5,FALSE)</f>
        <v>#N/A</v>
      </c>
      <c r="W304">
        <f t="shared" si="47"/>
        <v>0</v>
      </c>
      <c r="X304" s="199">
        <f t="shared" si="48"/>
        <v>0</v>
      </c>
      <c r="Y304" s="199">
        <f t="shared" si="49"/>
        <v>0</v>
      </c>
    </row>
    <row r="305" spans="1:25" x14ac:dyDescent="0.3">
      <c r="A305" s="38" t="s">
        <v>159</v>
      </c>
      <c r="B305" s="45">
        <v>1176891</v>
      </c>
      <c r="C305" s="41">
        <f t="shared" si="58"/>
        <v>223609</v>
      </c>
      <c r="D305" s="42">
        <v>1400500</v>
      </c>
      <c r="E305" s="50">
        <v>1134454</v>
      </c>
      <c r="F305" s="43">
        <v>215546</v>
      </c>
      <c r="G305" s="44">
        <v>1350000</v>
      </c>
      <c r="H305" s="50">
        <v>1101681</v>
      </c>
      <c r="I305" s="43">
        <v>209319</v>
      </c>
      <c r="J305" s="44">
        <v>1311000</v>
      </c>
      <c r="L305" s="63">
        <f t="shared" si="51"/>
        <v>1350000</v>
      </c>
      <c r="M305" s="59">
        <f t="shared" si="52"/>
        <v>1353833.3333333333</v>
      </c>
      <c r="N305" s="59">
        <f t="shared" si="53"/>
        <v>44872.968849111523</v>
      </c>
      <c r="O305" s="64">
        <f t="shared" si="54"/>
        <v>3.3145120410521874E-2</v>
      </c>
      <c r="Q305" s="63" t="e">
        <f>+VLOOKUP(A305,'PRECIOS 2025 VS 2026'!$B$7:$G$1477,5,FALSE)</f>
        <v>#N/A</v>
      </c>
      <c r="R305" s="197" t="e">
        <f t="shared" si="45"/>
        <v>#N/A</v>
      </c>
      <c r="S305" s="63">
        <f t="shared" si="46"/>
        <v>1311000</v>
      </c>
      <c r="U305" t="e">
        <f>+VLOOKUP(A305,'GRUPO 1'!$A$3:$F$440,5,FALSE)</f>
        <v>#N/A</v>
      </c>
      <c r="V305" t="e">
        <f>+VLOOKUP(A305,'GRUPO 3'!$B$3:$F$1178,5,FALSE)</f>
        <v>#N/A</v>
      </c>
      <c r="W305">
        <f t="shared" si="47"/>
        <v>0</v>
      </c>
      <c r="X305" s="199">
        <f t="shared" si="48"/>
        <v>0</v>
      </c>
      <c r="Y305" s="199">
        <f t="shared" si="49"/>
        <v>0</v>
      </c>
    </row>
    <row r="306" spans="1:25" x14ac:dyDescent="0.3">
      <c r="A306" s="38" t="s">
        <v>158</v>
      </c>
      <c r="B306" s="45">
        <v>1535294</v>
      </c>
      <c r="C306" s="41">
        <f t="shared" si="58"/>
        <v>291706</v>
      </c>
      <c r="D306" s="42">
        <v>1827000</v>
      </c>
      <c r="E306" s="50">
        <v>1256303</v>
      </c>
      <c r="F306" s="43">
        <v>238697</v>
      </c>
      <c r="G306" s="44">
        <v>1495000</v>
      </c>
      <c r="H306" s="50">
        <v>1346218</v>
      </c>
      <c r="I306" s="43">
        <v>255782</v>
      </c>
      <c r="J306" s="44">
        <v>1602000</v>
      </c>
      <c r="L306" s="63">
        <f t="shared" si="51"/>
        <v>1602000</v>
      </c>
      <c r="M306" s="59">
        <f t="shared" si="52"/>
        <v>1641333.3333333333</v>
      </c>
      <c r="N306" s="59">
        <f t="shared" si="53"/>
        <v>169458.94291341881</v>
      </c>
      <c r="O306" s="64">
        <f t="shared" si="54"/>
        <v>0.1032446849594347</v>
      </c>
      <c r="Q306" s="63" t="e">
        <f>+VLOOKUP(A306,'PRECIOS 2025 VS 2026'!$B$7:$G$1477,5,FALSE)</f>
        <v>#N/A</v>
      </c>
      <c r="R306" s="197" t="e">
        <f t="shared" si="45"/>
        <v>#N/A</v>
      </c>
      <c r="S306" s="63">
        <f t="shared" si="46"/>
        <v>1495000</v>
      </c>
      <c r="U306" t="e">
        <f>+VLOOKUP(A306,'GRUPO 1'!$A$3:$F$440,5,FALSE)</f>
        <v>#N/A</v>
      </c>
      <c r="V306" t="e">
        <f>+VLOOKUP(A306,'GRUPO 3'!$B$3:$F$1178,5,FALSE)</f>
        <v>#N/A</v>
      </c>
      <c r="W306">
        <f t="shared" si="47"/>
        <v>0</v>
      </c>
      <c r="X306" s="199">
        <f t="shared" si="48"/>
        <v>1</v>
      </c>
      <c r="Y306" s="199">
        <f t="shared" si="49"/>
        <v>-1</v>
      </c>
    </row>
    <row r="307" spans="1:25" x14ac:dyDescent="0.3">
      <c r="A307" s="38" t="s">
        <v>157</v>
      </c>
      <c r="B307" s="45">
        <v>7400000</v>
      </c>
      <c r="C307" s="41">
        <f t="shared" si="58"/>
        <v>1406000</v>
      </c>
      <c r="D307" s="42">
        <v>8806000</v>
      </c>
      <c r="E307" s="50">
        <v>7949580</v>
      </c>
      <c r="F307" s="43">
        <v>1510420</v>
      </c>
      <c r="G307" s="44">
        <v>9460000</v>
      </c>
      <c r="H307" s="50">
        <v>7357563</v>
      </c>
      <c r="I307" s="43">
        <v>1397937</v>
      </c>
      <c r="J307" s="44">
        <v>8755500</v>
      </c>
      <c r="L307" s="63">
        <f t="shared" si="51"/>
        <v>8806000</v>
      </c>
      <c r="M307" s="59">
        <f t="shared" si="52"/>
        <v>9007166.666666666</v>
      </c>
      <c r="N307" s="59">
        <f t="shared" si="53"/>
        <v>392977.20459758647</v>
      </c>
      <c r="O307" s="64">
        <f t="shared" si="54"/>
        <v>4.3629391920979942E-2</v>
      </c>
      <c r="Q307" s="63">
        <f>+VLOOKUP(A307,'PRECIOS 2025 VS 2026'!$B$7:$G$1477,5,FALSE)</f>
        <v>5579365.7699999996</v>
      </c>
      <c r="R307" s="197">
        <f t="shared" si="45"/>
        <v>0.57831559410380806</v>
      </c>
      <c r="S307" s="63">
        <f t="shared" si="46"/>
        <v>5863913.4242699994</v>
      </c>
      <c r="U307" t="e">
        <f>+VLOOKUP(A307,'GRUPO 1'!$A$3:$F$440,5,FALSE)</f>
        <v>#N/A</v>
      </c>
      <c r="V307" t="e">
        <f>+VLOOKUP(A307,'GRUPO 3'!$B$3:$F$1178,5,FALSE)</f>
        <v>#N/A</v>
      </c>
      <c r="W307">
        <f t="shared" si="47"/>
        <v>0</v>
      </c>
      <c r="X307" s="199">
        <f t="shared" si="48"/>
        <v>0</v>
      </c>
      <c r="Y307" s="199">
        <f t="shared" si="49"/>
        <v>0</v>
      </c>
    </row>
    <row r="308" spans="1:25" x14ac:dyDescent="0.3">
      <c r="A308" s="38" t="s">
        <v>156</v>
      </c>
      <c r="B308" s="45">
        <v>651261</v>
      </c>
      <c r="C308" s="41">
        <f t="shared" si="58"/>
        <v>123739</v>
      </c>
      <c r="D308" s="42">
        <v>775000</v>
      </c>
      <c r="E308" s="50">
        <v>743697</v>
      </c>
      <c r="F308" s="43">
        <v>141303</v>
      </c>
      <c r="G308" s="44">
        <v>885000</v>
      </c>
      <c r="H308" s="50">
        <v>644118</v>
      </c>
      <c r="I308" s="43">
        <v>122382</v>
      </c>
      <c r="J308" s="44">
        <v>766500</v>
      </c>
      <c r="L308" s="63">
        <f t="shared" si="51"/>
        <v>775000</v>
      </c>
      <c r="M308" s="59">
        <f t="shared" si="52"/>
        <v>808833.33333333337</v>
      </c>
      <c r="N308" s="59">
        <f t="shared" si="53"/>
        <v>66099.041848829642</v>
      </c>
      <c r="O308" s="64">
        <f t="shared" si="54"/>
        <v>8.1721461177205398E-2</v>
      </c>
      <c r="Q308" s="63">
        <f>+VLOOKUP(A308,'PRECIOS 2025 VS 2026'!$B$7:$G$1477,5,FALSE)</f>
        <v>633009.96</v>
      </c>
      <c r="R308" s="197">
        <f t="shared" si="45"/>
        <v>0.22430932998273842</v>
      </c>
      <c r="S308" s="63">
        <f t="shared" si="46"/>
        <v>665293.46795999992</v>
      </c>
      <c r="U308" t="e">
        <f>+VLOOKUP(A308,'GRUPO 1'!$A$3:$F$440,5,FALSE)</f>
        <v>#N/A</v>
      </c>
      <c r="V308" t="e">
        <f>+VLOOKUP(A308,'GRUPO 3'!$B$3:$F$1178,5,FALSE)</f>
        <v>#N/A</v>
      </c>
      <c r="W308">
        <f t="shared" si="47"/>
        <v>1</v>
      </c>
      <c r="X308" s="199">
        <f t="shared" si="48"/>
        <v>-1</v>
      </c>
      <c r="Y308" s="199">
        <f t="shared" si="49"/>
        <v>0</v>
      </c>
    </row>
    <row r="309" spans="1:25" x14ac:dyDescent="0.3">
      <c r="A309" s="37" t="s">
        <v>155</v>
      </c>
      <c r="B309" s="45"/>
      <c r="C309" s="41"/>
      <c r="D309" s="42"/>
      <c r="E309" s="53"/>
      <c r="F309" s="54"/>
      <c r="G309" s="55"/>
      <c r="H309" s="53"/>
      <c r="I309" s="54"/>
      <c r="J309" s="55"/>
      <c r="L309" s="63" t="str">
        <f t="shared" si="51"/>
        <v/>
      </c>
      <c r="M309" s="59" t="str">
        <f t="shared" si="52"/>
        <v/>
      </c>
      <c r="N309" s="59" t="str">
        <f t="shared" si="53"/>
        <v/>
      </c>
      <c r="O309" s="64" t="str">
        <f t="shared" si="54"/>
        <v/>
      </c>
      <c r="Q309" s="63" t="e">
        <f>+VLOOKUP(A309,'PRECIOS 2025 VS 2026'!$B$7:$G$1477,5,FALSE)</f>
        <v>#N/A</v>
      </c>
      <c r="R309" s="197" t="e">
        <f t="shared" si="45"/>
        <v>#VALUE!</v>
      </c>
      <c r="S309" s="63"/>
      <c r="U309" t="e">
        <f>+VLOOKUP(A309,'GRUPO 1'!$A$3:$F$440,5,FALSE)</f>
        <v>#N/A</v>
      </c>
      <c r="V309" t="e">
        <f>+VLOOKUP(A309,'GRUPO 3'!$B$3:$F$1178,5,FALSE)</f>
        <v>#N/A</v>
      </c>
      <c r="W309">
        <f t="shared" si="47"/>
        <v>0</v>
      </c>
      <c r="X309" s="199">
        <f t="shared" si="48"/>
        <v>0</v>
      </c>
      <c r="Y309" s="199">
        <f t="shared" si="49"/>
        <v>0</v>
      </c>
    </row>
    <row r="310" spans="1:25" x14ac:dyDescent="0.3">
      <c r="A310" s="38" t="s">
        <v>154</v>
      </c>
      <c r="B310" s="45">
        <v>5794538</v>
      </c>
      <c r="C310" s="41">
        <f>+D310-B310</f>
        <v>1100962</v>
      </c>
      <c r="D310" s="42">
        <v>6895500</v>
      </c>
      <c r="E310" s="50">
        <v>6084034</v>
      </c>
      <c r="F310" s="43">
        <v>1155966</v>
      </c>
      <c r="G310" s="44">
        <v>7240000</v>
      </c>
      <c r="H310" s="50">
        <v>5645378</v>
      </c>
      <c r="I310" s="43">
        <v>1072622</v>
      </c>
      <c r="J310" s="44">
        <v>6718000</v>
      </c>
      <c r="L310" s="63">
        <f t="shared" si="51"/>
        <v>6895500</v>
      </c>
      <c r="M310" s="59">
        <f t="shared" si="52"/>
        <v>6951166.666666667</v>
      </c>
      <c r="N310" s="59">
        <f t="shared" si="53"/>
        <v>265414.92673422367</v>
      </c>
      <c r="O310" s="64">
        <f t="shared" si="54"/>
        <v>3.8182788510450094E-2</v>
      </c>
      <c r="Q310" s="63" t="e">
        <f>+VLOOKUP(A310,'PRECIOS 2025 VS 2026'!$B$7:$G$1477,5,FALSE)</f>
        <v>#N/A</v>
      </c>
      <c r="R310" s="197" t="e">
        <f t="shared" si="45"/>
        <v>#N/A</v>
      </c>
      <c r="S310" s="63">
        <f t="shared" si="46"/>
        <v>6718000</v>
      </c>
      <c r="U310" t="e">
        <f>+VLOOKUP(A310,'GRUPO 1'!$A$3:$F$440,5,FALSE)</f>
        <v>#N/A</v>
      </c>
      <c r="V310" t="e">
        <f>+VLOOKUP(A310,'GRUPO 3'!$B$3:$F$1178,5,FALSE)</f>
        <v>#N/A</v>
      </c>
      <c r="W310">
        <f t="shared" si="47"/>
        <v>0</v>
      </c>
      <c r="X310" s="199">
        <f t="shared" si="48"/>
        <v>0</v>
      </c>
      <c r="Y310" s="199">
        <f t="shared" si="49"/>
        <v>0</v>
      </c>
    </row>
    <row r="311" spans="1:25" x14ac:dyDescent="0.3">
      <c r="A311" s="38" t="s">
        <v>153</v>
      </c>
      <c r="B311" s="45">
        <v>1990336</v>
      </c>
      <c r="C311" s="41">
        <f>+D311-B311</f>
        <v>378164</v>
      </c>
      <c r="D311" s="42">
        <v>2368500</v>
      </c>
      <c r="E311" s="50">
        <v>2197479</v>
      </c>
      <c r="F311" s="43">
        <v>417521</v>
      </c>
      <c r="G311" s="44">
        <v>2615000</v>
      </c>
      <c r="H311" s="50">
        <v>2080252</v>
      </c>
      <c r="I311" s="43">
        <v>395248</v>
      </c>
      <c r="J311" s="44">
        <v>2475500</v>
      </c>
      <c r="L311" s="63">
        <f t="shared" si="51"/>
        <v>2475500</v>
      </c>
      <c r="M311" s="59">
        <f t="shared" si="52"/>
        <v>2486333.3333333335</v>
      </c>
      <c r="N311" s="59">
        <f t="shared" si="53"/>
        <v>123606.56670797605</v>
      </c>
      <c r="O311" s="64">
        <f t="shared" si="54"/>
        <v>4.9714398729578779E-2</v>
      </c>
      <c r="Q311" s="63" t="e">
        <f>+VLOOKUP(A311,'PRECIOS 2025 VS 2026'!$B$7:$G$1477,5,FALSE)</f>
        <v>#N/A</v>
      </c>
      <c r="R311" s="197" t="e">
        <f t="shared" si="45"/>
        <v>#N/A</v>
      </c>
      <c r="S311" s="63">
        <f t="shared" si="46"/>
        <v>2368500</v>
      </c>
      <c r="U311" t="e">
        <f>+VLOOKUP(A311,'GRUPO 1'!$A$3:$F$440,5,FALSE)</f>
        <v>#N/A</v>
      </c>
      <c r="V311" t="e">
        <f>+VLOOKUP(A311,'GRUPO 3'!$B$3:$F$1178,5,FALSE)</f>
        <v>#N/A</v>
      </c>
      <c r="W311">
        <f t="shared" si="47"/>
        <v>0</v>
      </c>
      <c r="X311" s="199">
        <f t="shared" si="48"/>
        <v>0</v>
      </c>
      <c r="Y311" s="199">
        <f t="shared" si="49"/>
        <v>0</v>
      </c>
    </row>
    <row r="312" spans="1:25" x14ac:dyDescent="0.3">
      <c r="A312" s="38" t="s">
        <v>152</v>
      </c>
      <c r="B312" s="45">
        <v>614706</v>
      </c>
      <c r="C312" s="41">
        <f>+D312-B312</f>
        <v>116794</v>
      </c>
      <c r="D312" s="42">
        <v>731500</v>
      </c>
      <c r="E312" s="50">
        <v>584034</v>
      </c>
      <c r="F312" s="43">
        <v>110966</v>
      </c>
      <c r="G312" s="44">
        <v>695000</v>
      </c>
      <c r="H312" s="50">
        <v>605882</v>
      </c>
      <c r="I312" s="43">
        <v>115118</v>
      </c>
      <c r="J312" s="44">
        <v>721000</v>
      </c>
      <c r="L312" s="63">
        <f t="shared" si="51"/>
        <v>721000</v>
      </c>
      <c r="M312" s="59">
        <f t="shared" si="52"/>
        <v>715833.33333333337</v>
      </c>
      <c r="N312" s="59">
        <f t="shared" si="53"/>
        <v>18790.511790085264</v>
      </c>
      <c r="O312" s="64">
        <f t="shared" si="54"/>
        <v>2.6249841848780344E-2</v>
      </c>
      <c r="Q312" s="63" t="e">
        <f>+VLOOKUP(A312,'PRECIOS 2025 VS 2026'!$B$7:$G$1477,5,FALSE)</f>
        <v>#N/A</v>
      </c>
      <c r="R312" s="197" t="e">
        <f t="shared" si="45"/>
        <v>#N/A</v>
      </c>
      <c r="S312" s="63">
        <f t="shared" si="46"/>
        <v>695000</v>
      </c>
      <c r="U312" t="e">
        <f>+VLOOKUP(A312,'GRUPO 1'!$A$3:$F$440,5,FALSE)</f>
        <v>#N/A</v>
      </c>
      <c r="V312" t="e">
        <f>+VLOOKUP(A312,'GRUPO 3'!$B$3:$F$1178,5,FALSE)</f>
        <v>#N/A</v>
      </c>
      <c r="W312">
        <f t="shared" si="47"/>
        <v>0</v>
      </c>
      <c r="X312" s="199">
        <f t="shared" si="48"/>
        <v>0</v>
      </c>
      <c r="Y312" s="199">
        <f t="shared" si="49"/>
        <v>0</v>
      </c>
    </row>
    <row r="313" spans="1:25" x14ac:dyDescent="0.3">
      <c r="A313" s="37" t="s">
        <v>151</v>
      </c>
      <c r="B313" s="45"/>
      <c r="C313" s="41"/>
      <c r="D313" s="42"/>
      <c r="E313" s="53"/>
      <c r="F313" s="54"/>
      <c r="G313" s="55"/>
      <c r="H313" s="53"/>
      <c r="I313" s="54"/>
      <c r="J313" s="55"/>
      <c r="L313" s="63" t="str">
        <f t="shared" si="51"/>
        <v/>
      </c>
      <c r="M313" s="59" t="str">
        <f t="shared" si="52"/>
        <v/>
      </c>
      <c r="N313" s="59" t="str">
        <f t="shared" si="53"/>
        <v/>
      </c>
      <c r="O313" s="64" t="str">
        <f t="shared" si="54"/>
        <v/>
      </c>
      <c r="Q313" s="63">
        <f>+VLOOKUP(A313,'PRECIOS 2025 VS 2026'!$B$7:$G$1477,5,FALSE)</f>
        <v>0</v>
      </c>
      <c r="R313" s="197" t="e">
        <f t="shared" si="45"/>
        <v>#VALUE!</v>
      </c>
      <c r="S313" s="63"/>
      <c r="U313" t="e">
        <f>+VLOOKUP(A313,'GRUPO 1'!$A$3:$F$440,5,FALSE)</f>
        <v>#N/A</v>
      </c>
      <c r="V313" t="e">
        <f>+VLOOKUP(A313,'GRUPO 3'!$B$3:$F$1178,5,FALSE)</f>
        <v>#N/A</v>
      </c>
      <c r="W313">
        <f t="shared" si="47"/>
        <v>0</v>
      </c>
      <c r="X313" s="199">
        <f t="shared" si="48"/>
        <v>0</v>
      </c>
      <c r="Y313" s="199">
        <f t="shared" si="49"/>
        <v>0</v>
      </c>
    </row>
    <row r="314" spans="1:25" x14ac:dyDescent="0.3">
      <c r="A314" s="38" t="s">
        <v>150</v>
      </c>
      <c r="B314" s="45">
        <v>786975</v>
      </c>
      <c r="C314" s="41">
        <f t="shared" ref="C314:C327" si="59">+D314-B314</f>
        <v>149525</v>
      </c>
      <c r="D314" s="42">
        <v>936500</v>
      </c>
      <c r="E314" s="50">
        <v>873950</v>
      </c>
      <c r="F314" s="43">
        <v>166050</v>
      </c>
      <c r="G314" s="44">
        <v>1040000</v>
      </c>
      <c r="H314" s="50">
        <v>808824</v>
      </c>
      <c r="I314" s="43">
        <v>153676</v>
      </c>
      <c r="J314" s="44">
        <v>962500</v>
      </c>
      <c r="L314" s="63">
        <f t="shared" si="51"/>
        <v>962500</v>
      </c>
      <c r="M314" s="59">
        <f t="shared" si="52"/>
        <v>979666.66666666663</v>
      </c>
      <c r="N314" s="59">
        <f t="shared" si="53"/>
        <v>53843.136362338082</v>
      </c>
      <c r="O314" s="64">
        <f t="shared" si="54"/>
        <v>5.4960669985374022E-2</v>
      </c>
      <c r="Q314" s="63">
        <f>+VLOOKUP(A314,'PRECIOS 2025 VS 2026'!$B$7:$G$1477,5,FALSE)</f>
        <v>486493.92</v>
      </c>
      <c r="R314" s="197">
        <f t="shared" si="45"/>
        <v>0.97844199162859025</v>
      </c>
      <c r="S314" s="63">
        <f t="shared" si="46"/>
        <v>511305.10991999996</v>
      </c>
      <c r="U314" t="e">
        <f>+VLOOKUP(A314,'GRUPO 1'!$A$3:$F$440,5,FALSE)</f>
        <v>#N/A</v>
      </c>
      <c r="V314" t="e">
        <f>+VLOOKUP(A314,'GRUPO 3'!$B$3:$F$1178,5,FALSE)</f>
        <v>#N/A</v>
      </c>
      <c r="W314">
        <f t="shared" si="47"/>
        <v>0</v>
      </c>
      <c r="X314" s="199">
        <f t="shared" si="48"/>
        <v>1</v>
      </c>
      <c r="Y314" s="199">
        <f t="shared" si="49"/>
        <v>1</v>
      </c>
    </row>
    <row r="315" spans="1:25" x14ac:dyDescent="0.3">
      <c r="A315" s="38" t="s">
        <v>149</v>
      </c>
      <c r="B315" s="45">
        <v>6971429</v>
      </c>
      <c r="C315" s="41">
        <f t="shared" si="59"/>
        <v>1324571</v>
      </c>
      <c r="D315" s="42">
        <v>8296000</v>
      </c>
      <c r="E315" s="50">
        <v>7949580</v>
      </c>
      <c r="F315" s="43">
        <v>1510420</v>
      </c>
      <c r="G315" s="44">
        <v>9460000</v>
      </c>
      <c r="H315" s="50">
        <v>7417647</v>
      </c>
      <c r="I315" s="43">
        <v>1409353</v>
      </c>
      <c r="J315" s="44">
        <v>8827000</v>
      </c>
      <c r="L315" s="63">
        <f t="shared" si="51"/>
        <v>8827000</v>
      </c>
      <c r="M315" s="59">
        <f t="shared" si="52"/>
        <v>8861000</v>
      </c>
      <c r="N315" s="59">
        <f t="shared" si="53"/>
        <v>582744.36934216705</v>
      </c>
      <c r="O315" s="64">
        <f t="shared" si="54"/>
        <v>6.576507948788704E-2</v>
      </c>
      <c r="Q315" s="63" t="e">
        <f>+VLOOKUP(A315,'PRECIOS 2025 VS 2026'!$B$7:$G$1477,5,FALSE)</f>
        <v>#N/A</v>
      </c>
      <c r="R315" s="197" t="e">
        <f t="shared" si="45"/>
        <v>#N/A</v>
      </c>
      <c r="S315" s="63">
        <f t="shared" si="46"/>
        <v>8296000</v>
      </c>
      <c r="U315" t="e">
        <f>+VLOOKUP(A315,'GRUPO 1'!$A$3:$F$440,5,FALSE)</f>
        <v>#N/A</v>
      </c>
      <c r="V315" t="e">
        <f>+VLOOKUP(A315,'GRUPO 3'!$B$3:$F$1178,5,FALSE)</f>
        <v>#N/A</v>
      </c>
      <c r="W315">
        <f t="shared" si="47"/>
        <v>1</v>
      </c>
      <c r="X315" s="199">
        <f t="shared" si="48"/>
        <v>0</v>
      </c>
      <c r="Y315" s="199">
        <f t="shared" si="49"/>
        <v>0</v>
      </c>
    </row>
    <row r="316" spans="1:25" x14ac:dyDescent="0.3">
      <c r="A316" s="38" t="s">
        <v>148</v>
      </c>
      <c r="B316" s="45">
        <v>21826891</v>
      </c>
      <c r="C316" s="41">
        <f t="shared" si="59"/>
        <v>4147109</v>
      </c>
      <c r="D316" s="42">
        <v>25974000</v>
      </c>
      <c r="E316" s="50">
        <v>21525210</v>
      </c>
      <c r="F316" s="43">
        <v>4089790</v>
      </c>
      <c r="G316" s="44">
        <v>25615000</v>
      </c>
      <c r="H316" s="50">
        <v>24807983</v>
      </c>
      <c r="I316" s="43">
        <v>4713517</v>
      </c>
      <c r="J316" s="44">
        <v>29521500</v>
      </c>
      <c r="L316" s="63">
        <f t="shared" si="51"/>
        <v>25974000</v>
      </c>
      <c r="M316" s="59">
        <f t="shared" si="52"/>
        <v>27036833.333333332</v>
      </c>
      <c r="N316" s="59">
        <f t="shared" si="53"/>
        <v>2159258.3410359523</v>
      </c>
      <c r="O316" s="64">
        <f t="shared" si="54"/>
        <v>7.9863581448861215E-2</v>
      </c>
      <c r="Q316" s="63" t="e">
        <f>+VLOOKUP(A316,'PRECIOS 2025 VS 2026'!$B$7:$G$1477,5,FALSE)</f>
        <v>#N/A</v>
      </c>
      <c r="R316" s="197" t="e">
        <f t="shared" si="45"/>
        <v>#N/A</v>
      </c>
      <c r="S316" s="63">
        <f t="shared" si="46"/>
        <v>25615000</v>
      </c>
      <c r="U316" t="e">
        <f>+VLOOKUP(A316,'GRUPO 1'!$A$3:$F$440,5,FALSE)</f>
        <v>#N/A</v>
      </c>
      <c r="V316" t="e">
        <f>+VLOOKUP(A316,'GRUPO 3'!$B$3:$F$1178,5,FALSE)</f>
        <v>#N/A</v>
      </c>
      <c r="W316">
        <f t="shared" si="47"/>
        <v>0</v>
      </c>
      <c r="X316" s="199">
        <f t="shared" si="48"/>
        <v>0</v>
      </c>
      <c r="Y316" s="199">
        <f t="shared" si="49"/>
        <v>0</v>
      </c>
    </row>
    <row r="317" spans="1:25" x14ac:dyDescent="0.3">
      <c r="A317" s="38" t="s">
        <v>147</v>
      </c>
      <c r="B317" s="45">
        <v>882773</v>
      </c>
      <c r="C317" s="41">
        <f t="shared" si="59"/>
        <v>167727</v>
      </c>
      <c r="D317" s="42">
        <v>1050500</v>
      </c>
      <c r="E317" s="50">
        <v>777311</v>
      </c>
      <c r="F317" s="43">
        <v>147689</v>
      </c>
      <c r="G317" s="44">
        <v>925000</v>
      </c>
      <c r="H317" s="50">
        <v>905462</v>
      </c>
      <c r="I317" s="43">
        <v>172038</v>
      </c>
      <c r="J317" s="44">
        <v>1077500</v>
      </c>
      <c r="L317" s="63">
        <f t="shared" si="51"/>
        <v>1050500</v>
      </c>
      <c r="M317" s="59">
        <f t="shared" si="52"/>
        <v>1017666.6666666666</v>
      </c>
      <c r="N317" s="59">
        <f t="shared" si="53"/>
        <v>81379.256161096317</v>
      </c>
      <c r="O317" s="64">
        <f t="shared" si="54"/>
        <v>7.9966514406580078E-2</v>
      </c>
      <c r="Q317" s="63">
        <f>+VLOOKUP(A317,'PRECIOS 2025 VS 2026'!$B$7:$G$1477,5,FALSE)</f>
        <v>748960.74</v>
      </c>
      <c r="R317" s="197">
        <f t="shared" si="45"/>
        <v>0.40261023561795778</v>
      </c>
      <c r="S317" s="63">
        <f t="shared" si="46"/>
        <v>787157.73773999989</v>
      </c>
      <c r="U317" t="e">
        <f>+VLOOKUP(A317,'GRUPO 1'!$A$3:$F$440,5,FALSE)</f>
        <v>#N/A</v>
      </c>
      <c r="V317" t="e">
        <f>+VLOOKUP(A317,'GRUPO 3'!$B$3:$F$1178,5,FALSE)</f>
        <v>#N/A</v>
      </c>
      <c r="W317">
        <f t="shared" si="47"/>
        <v>0</v>
      </c>
      <c r="X317" s="199">
        <f t="shared" si="48"/>
        <v>0</v>
      </c>
      <c r="Y317" s="199">
        <f t="shared" si="49"/>
        <v>0</v>
      </c>
    </row>
    <row r="318" spans="1:25" x14ac:dyDescent="0.3">
      <c r="A318" s="38" t="s">
        <v>146</v>
      </c>
      <c r="B318" s="45">
        <v>1762185</v>
      </c>
      <c r="C318" s="41">
        <f t="shared" si="59"/>
        <v>334815</v>
      </c>
      <c r="D318" s="42">
        <v>2097000</v>
      </c>
      <c r="E318" s="50">
        <v>1512605</v>
      </c>
      <c r="F318" s="43">
        <v>287395</v>
      </c>
      <c r="G318" s="44">
        <v>1800000</v>
      </c>
      <c r="H318" s="50">
        <v>1675630</v>
      </c>
      <c r="I318" s="43">
        <v>318370</v>
      </c>
      <c r="J318" s="44">
        <v>1994000</v>
      </c>
      <c r="L318" s="63">
        <f t="shared" si="51"/>
        <v>1994000</v>
      </c>
      <c r="M318" s="59">
        <f t="shared" si="52"/>
        <v>1963666.6666666667</v>
      </c>
      <c r="N318" s="59">
        <f t="shared" si="53"/>
        <v>150805.61439592802</v>
      </c>
      <c r="O318" s="64">
        <f t="shared" si="54"/>
        <v>7.6797970325544737E-2</v>
      </c>
      <c r="Q318" s="63" t="e">
        <f>+VLOOKUP(A318,'PRECIOS 2025 VS 2026'!$B$7:$G$1477,5,FALSE)</f>
        <v>#N/A</v>
      </c>
      <c r="R318" s="197" t="e">
        <f t="shared" si="45"/>
        <v>#N/A</v>
      </c>
      <c r="S318" s="63">
        <f t="shared" si="46"/>
        <v>1800000</v>
      </c>
      <c r="U318" t="e">
        <f>+VLOOKUP(A318,'GRUPO 1'!$A$3:$F$440,5,FALSE)</f>
        <v>#N/A</v>
      </c>
      <c r="V318" t="e">
        <f>+VLOOKUP(A318,'GRUPO 3'!$B$3:$F$1178,5,FALSE)</f>
        <v>#N/A</v>
      </c>
      <c r="W318">
        <f t="shared" si="47"/>
        <v>0</v>
      </c>
      <c r="X318" s="199">
        <f t="shared" si="48"/>
        <v>0</v>
      </c>
      <c r="Y318" s="199">
        <f t="shared" si="49"/>
        <v>0</v>
      </c>
    </row>
    <row r="319" spans="1:25" x14ac:dyDescent="0.3">
      <c r="A319" s="38" t="s">
        <v>145</v>
      </c>
      <c r="B319" s="45">
        <v>1189916</v>
      </c>
      <c r="C319" s="41">
        <f t="shared" si="59"/>
        <v>226084</v>
      </c>
      <c r="D319" s="42">
        <v>1416000</v>
      </c>
      <c r="E319" s="50">
        <v>1134454</v>
      </c>
      <c r="F319" s="43">
        <v>215546</v>
      </c>
      <c r="G319" s="44">
        <v>1350000</v>
      </c>
      <c r="H319" s="50">
        <v>1194538</v>
      </c>
      <c r="I319" s="43">
        <v>226962</v>
      </c>
      <c r="J319" s="44">
        <v>1421500</v>
      </c>
      <c r="L319" s="63">
        <f t="shared" si="51"/>
        <v>1416000</v>
      </c>
      <c r="M319" s="59">
        <f t="shared" si="52"/>
        <v>1395833.3333333333</v>
      </c>
      <c r="N319" s="59">
        <f t="shared" si="53"/>
        <v>39787.979759386297</v>
      </c>
      <c r="O319" s="64">
        <f t="shared" si="54"/>
        <v>2.8504821320157348E-2</v>
      </c>
      <c r="Q319" s="63" t="e">
        <f>+VLOOKUP(A319,'PRECIOS 2025 VS 2026'!$B$7:$G$1477,5,FALSE)</f>
        <v>#N/A</v>
      </c>
      <c r="R319" s="197" t="e">
        <f t="shared" si="45"/>
        <v>#N/A</v>
      </c>
      <c r="S319" s="63">
        <f t="shared" si="46"/>
        <v>1350000</v>
      </c>
      <c r="U319" t="e">
        <f>+VLOOKUP(A319,'GRUPO 1'!$A$3:$F$440,5,FALSE)</f>
        <v>#N/A</v>
      </c>
      <c r="V319" t="e">
        <f>+VLOOKUP(A319,'GRUPO 3'!$B$3:$F$1178,5,FALSE)</f>
        <v>#N/A</v>
      </c>
      <c r="W319">
        <f t="shared" si="47"/>
        <v>0</v>
      </c>
      <c r="X319" s="199">
        <f t="shared" si="48"/>
        <v>0</v>
      </c>
      <c r="Y319" s="199">
        <f t="shared" si="49"/>
        <v>0</v>
      </c>
    </row>
    <row r="320" spans="1:25" x14ac:dyDescent="0.3">
      <c r="A320" s="38" t="s">
        <v>144</v>
      </c>
      <c r="B320" s="45">
        <v>3188655</v>
      </c>
      <c r="C320" s="41">
        <f t="shared" si="59"/>
        <v>605845</v>
      </c>
      <c r="D320" s="42">
        <v>3794500</v>
      </c>
      <c r="E320" s="50">
        <v>3046218</v>
      </c>
      <c r="F320" s="43">
        <v>578782</v>
      </c>
      <c r="G320" s="44">
        <v>3625000</v>
      </c>
      <c r="H320" s="50">
        <v>3107143</v>
      </c>
      <c r="I320" s="43">
        <v>590357</v>
      </c>
      <c r="J320" s="44">
        <v>3697500</v>
      </c>
      <c r="L320" s="63">
        <f t="shared" si="51"/>
        <v>3697500</v>
      </c>
      <c r="M320" s="59">
        <f t="shared" si="52"/>
        <v>3705666.6666666665</v>
      </c>
      <c r="N320" s="59">
        <f t="shared" si="53"/>
        <v>85044.596144219147</v>
      </c>
      <c r="O320" s="64">
        <f t="shared" si="54"/>
        <v>2.2949877523851529E-2</v>
      </c>
      <c r="Q320" s="63">
        <f>+V320</f>
        <v>4924917.4000000004</v>
      </c>
      <c r="R320" s="197">
        <f t="shared" si="45"/>
        <v>-0.24922598701858437</v>
      </c>
      <c r="S320" s="63">
        <f t="shared" si="46"/>
        <v>3697500</v>
      </c>
      <c r="U320" t="e">
        <f>+VLOOKUP(A320,'GRUPO 1'!$A$3:$F$440,5,FALSE)</f>
        <v>#N/A</v>
      </c>
      <c r="V320">
        <f>+VLOOKUP(A320,'GRUPO 3'!$B$3:$F$1178,5,FALSE)</f>
        <v>4924917.4000000004</v>
      </c>
      <c r="W320">
        <f t="shared" si="47"/>
        <v>-1</v>
      </c>
      <c r="X320" s="199">
        <f t="shared" si="48"/>
        <v>-1</v>
      </c>
      <c r="Y320" s="199">
        <f t="shared" si="49"/>
        <v>0</v>
      </c>
    </row>
    <row r="321" spans="1:25" x14ac:dyDescent="0.3">
      <c r="A321" s="38" t="s">
        <v>143</v>
      </c>
      <c r="B321" s="45">
        <v>702521</v>
      </c>
      <c r="C321" s="41">
        <f t="shared" si="59"/>
        <v>133479</v>
      </c>
      <c r="D321" s="42">
        <v>836000</v>
      </c>
      <c r="E321" s="50">
        <v>714286</v>
      </c>
      <c r="F321" s="43">
        <v>135714</v>
      </c>
      <c r="G321" s="44">
        <v>850000</v>
      </c>
      <c r="H321" s="50">
        <v>751681</v>
      </c>
      <c r="I321" s="43">
        <v>142819</v>
      </c>
      <c r="J321" s="44">
        <v>894500</v>
      </c>
      <c r="L321" s="63">
        <f t="shared" si="51"/>
        <v>850000</v>
      </c>
      <c r="M321" s="59">
        <f t="shared" si="52"/>
        <v>860166.66666666663</v>
      </c>
      <c r="N321" s="59">
        <f t="shared" si="53"/>
        <v>30546.412773570213</v>
      </c>
      <c r="O321" s="64">
        <f t="shared" si="54"/>
        <v>3.5512202410660977E-2</v>
      </c>
      <c r="Q321" s="63" t="e">
        <f>+VLOOKUP(A321,'PRECIOS 2025 VS 2026'!$B$7:$G$1477,5,FALSE)</f>
        <v>#N/A</v>
      </c>
      <c r="R321" s="197" t="e">
        <f t="shared" si="45"/>
        <v>#N/A</v>
      </c>
      <c r="S321" s="63">
        <f t="shared" si="46"/>
        <v>836000</v>
      </c>
      <c r="U321" t="e">
        <f>+VLOOKUP(A321,'GRUPO 1'!$A$3:$F$440,5,FALSE)</f>
        <v>#N/A</v>
      </c>
      <c r="V321" t="e">
        <f>+VLOOKUP(A321,'GRUPO 3'!$B$3:$F$1178,5,FALSE)</f>
        <v>#N/A</v>
      </c>
      <c r="W321">
        <f t="shared" si="47"/>
        <v>0</v>
      </c>
      <c r="X321" s="199">
        <f t="shared" si="48"/>
        <v>0</v>
      </c>
      <c r="Y321" s="199">
        <f t="shared" si="49"/>
        <v>0</v>
      </c>
    </row>
    <row r="322" spans="1:25" x14ac:dyDescent="0.3">
      <c r="A322" s="38" t="s">
        <v>142</v>
      </c>
      <c r="B322" s="45">
        <v>2133613</v>
      </c>
      <c r="C322" s="41">
        <f t="shared" si="59"/>
        <v>405387</v>
      </c>
      <c r="D322" s="42">
        <v>2539000</v>
      </c>
      <c r="E322" s="50">
        <v>2037815</v>
      </c>
      <c r="F322" s="43">
        <v>387185</v>
      </c>
      <c r="G322" s="44">
        <v>2425000</v>
      </c>
      <c r="H322" s="50">
        <v>2171429</v>
      </c>
      <c r="I322" s="43">
        <v>412571</v>
      </c>
      <c r="J322" s="44">
        <v>2584000</v>
      </c>
      <c r="L322" s="63">
        <f t="shared" si="51"/>
        <v>2539000</v>
      </c>
      <c r="M322" s="59">
        <f t="shared" si="52"/>
        <v>2516000</v>
      </c>
      <c r="N322" s="59">
        <f t="shared" si="53"/>
        <v>81957.305958651428</v>
      </c>
      <c r="O322" s="64">
        <f t="shared" si="54"/>
        <v>3.2574445929511697E-2</v>
      </c>
      <c r="Q322" s="63">
        <f>+V322</f>
        <v>788996</v>
      </c>
      <c r="R322" s="197">
        <f t="shared" si="45"/>
        <v>2.218013779537539</v>
      </c>
      <c r="S322" s="63">
        <f t="shared" si="46"/>
        <v>829234.79599999997</v>
      </c>
      <c r="U322" t="e">
        <f>+VLOOKUP(A322,'GRUPO 1'!$A$3:$F$440,5,FALSE)</f>
        <v>#N/A</v>
      </c>
      <c r="V322">
        <f>+VLOOKUP(A322,'GRUPO 3'!$B$3:$F$1178,5,FALSE)</f>
        <v>788996</v>
      </c>
      <c r="W322">
        <f t="shared" si="47"/>
        <v>-1</v>
      </c>
      <c r="X322" s="199">
        <f t="shared" si="48"/>
        <v>0</v>
      </c>
      <c r="Y322" s="199">
        <f t="shared" si="49"/>
        <v>1</v>
      </c>
    </row>
    <row r="323" spans="1:25" x14ac:dyDescent="0.3">
      <c r="A323" s="38" t="s">
        <v>141</v>
      </c>
      <c r="B323" s="45">
        <v>162185</v>
      </c>
      <c r="C323" s="41">
        <f t="shared" si="59"/>
        <v>30815</v>
      </c>
      <c r="D323" s="42">
        <v>193000</v>
      </c>
      <c r="E323" s="50">
        <v>156303</v>
      </c>
      <c r="F323" s="43">
        <v>29697</v>
      </c>
      <c r="G323" s="44">
        <v>186000</v>
      </c>
      <c r="H323" s="50">
        <v>181513</v>
      </c>
      <c r="I323" s="43">
        <v>34487</v>
      </c>
      <c r="J323" s="44">
        <v>216000</v>
      </c>
      <c r="L323" s="63">
        <f t="shared" si="51"/>
        <v>193000</v>
      </c>
      <c r="M323" s="59">
        <f t="shared" si="52"/>
        <v>198333.33333333334</v>
      </c>
      <c r="N323" s="59">
        <f t="shared" si="53"/>
        <v>15695.00982265807</v>
      </c>
      <c r="O323" s="64">
        <f t="shared" si="54"/>
        <v>7.9134503307519685E-2</v>
      </c>
      <c r="Q323" s="63">
        <f>+VLOOKUP(A323,'PRECIOS 2025 VS 2026'!$B$7:$G$1477,5,FALSE)</f>
        <v>146267.54999999999</v>
      </c>
      <c r="R323" s="197">
        <f t="shared" ref="R323:R386" si="60">+(L323-Q323)/Q323</f>
        <v>0.31949977968455762</v>
      </c>
      <c r="S323" s="63">
        <f t="shared" ref="S323:S386" si="61">IF(ISNA(R323),MIN(D323,G323,J323),IF(R323&lt;=5.1%,L323,Q323*1.051))</f>
        <v>153727.19504999998</v>
      </c>
      <c r="U323" t="e">
        <f>+VLOOKUP(A323,'GRUPO 1'!$A$3:$F$440,5,FALSE)</f>
        <v>#N/A</v>
      </c>
      <c r="V323" t="e">
        <f>+VLOOKUP(A323,'GRUPO 3'!$B$3:$F$1178,5,FALSE)</f>
        <v>#N/A</v>
      </c>
      <c r="W323">
        <f t="shared" ref="W323:W386" si="62">+ROUND((B323*1.19)-D323,0)</f>
        <v>0</v>
      </c>
      <c r="X323" s="199">
        <f t="shared" ref="X323:X386" si="63">ROUND((E323*1.19)-G323,0)</f>
        <v>1</v>
      </c>
      <c r="Y323" s="199">
        <f t="shared" ref="Y323:Y386" si="64">ROUND((H323*1.19)-J323,0)</f>
        <v>0</v>
      </c>
    </row>
    <row r="324" spans="1:25" x14ac:dyDescent="0.3">
      <c r="A324" s="38" t="s">
        <v>140</v>
      </c>
      <c r="B324" s="45">
        <v>142857</v>
      </c>
      <c r="C324" s="41">
        <f t="shared" si="59"/>
        <v>27143</v>
      </c>
      <c r="D324" s="42">
        <v>170000</v>
      </c>
      <c r="E324" s="50">
        <v>152101</v>
      </c>
      <c r="F324" s="43">
        <v>28899</v>
      </c>
      <c r="G324" s="44">
        <v>181000</v>
      </c>
      <c r="H324" s="50">
        <v>139076</v>
      </c>
      <c r="I324" s="43">
        <v>26424</v>
      </c>
      <c r="J324" s="44">
        <v>165500</v>
      </c>
      <c r="L324" s="63">
        <f t="shared" si="51"/>
        <v>170000</v>
      </c>
      <c r="M324" s="59">
        <f t="shared" si="52"/>
        <v>172166.66666666666</v>
      </c>
      <c r="N324" s="59">
        <f t="shared" si="53"/>
        <v>7973.9158092704574</v>
      </c>
      <c r="O324" s="64">
        <f t="shared" si="54"/>
        <v>4.6315096665656093E-2</v>
      </c>
      <c r="Q324" s="63">
        <f>+VLOOKUP(A324,'PRECIOS 2025 VS 2026'!$B$7:$G$1477,5,FALSE)</f>
        <v>130701.78</v>
      </c>
      <c r="R324" s="197">
        <f t="shared" si="60"/>
        <v>0.300670886043021</v>
      </c>
      <c r="S324" s="63">
        <f t="shared" si="61"/>
        <v>137367.57077999998</v>
      </c>
      <c r="U324" t="e">
        <f>+VLOOKUP(A324,'GRUPO 1'!$A$3:$F$440,5,FALSE)</f>
        <v>#N/A</v>
      </c>
      <c r="V324" t="e">
        <f>+VLOOKUP(A324,'GRUPO 3'!$B$3:$F$1178,5,FALSE)</f>
        <v>#N/A</v>
      </c>
      <c r="W324">
        <f t="shared" si="62"/>
        <v>0</v>
      </c>
      <c r="X324" s="199">
        <f t="shared" si="63"/>
        <v>0</v>
      </c>
      <c r="Y324" s="199">
        <f t="shared" si="64"/>
        <v>0</v>
      </c>
    </row>
    <row r="325" spans="1:25" x14ac:dyDescent="0.3">
      <c r="A325" s="38" t="s">
        <v>139</v>
      </c>
      <c r="B325" s="45">
        <v>151681</v>
      </c>
      <c r="C325" s="41">
        <f t="shared" si="59"/>
        <v>28819</v>
      </c>
      <c r="D325" s="42">
        <v>180500</v>
      </c>
      <c r="E325" s="50">
        <v>128571</v>
      </c>
      <c r="F325" s="43">
        <v>24429</v>
      </c>
      <c r="G325" s="44">
        <v>153000</v>
      </c>
      <c r="H325" s="50">
        <v>145378</v>
      </c>
      <c r="I325" s="43">
        <v>27622</v>
      </c>
      <c r="J325" s="44">
        <v>173000</v>
      </c>
      <c r="L325" s="63">
        <f t="shared" si="51"/>
        <v>173000</v>
      </c>
      <c r="M325" s="59">
        <f t="shared" si="52"/>
        <v>168833.33333333334</v>
      </c>
      <c r="N325" s="59">
        <f t="shared" si="53"/>
        <v>14215.601757693317</v>
      </c>
      <c r="O325" s="64">
        <f t="shared" si="54"/>
        <v>8.419902324398805E-2</v>
      </c>
      <c r="Q325" s="63">
        <f>+VLOOKUP(A325,'PRECIOS 2025 VS 2026'!$B$7:$G$1477,5,FALSE)</f>
        <v>124587.54</v>
      </c>
      <c r="R325" s="197">
        <f t="shared" si="60"/>
        <v>0.38858187584408527</v>
      </c>
      <c r="S325" s="63">
        <f t="shared" si="61"/>
        <v>130941.50453999998</v>
      </c>
      <c r="U325" t="e">
        <f>+VLOOKUP(A325,'GRUPO 1'!$A$3:$F$440,5,FALSE)</f>
        <v>#N/A</v>
      </c>
      <c r="V325" t="e">
        <f>+VLOOKUP(A325,'GRUPO 3'!$B$3:$F$1178,5,FALSE)</f>
        <v>#N/A</v>
      </c>
      <c r="W325">
        <f t="shared" si="62"/>
        <v>0</v>
      </c>
      <c r="X325" s="199">
        <f t="shared" si="63"/>
        <v>-1</v>
      </c>
      <c r="Y325" s="199">
        <f t="shared" si="64"/>
        <v>0</v>
      </c>
    </row>
    <row r="326" spans="1:25" x14ac:dyDescent="0.3">
      <c r="A326" s="38" t="s">
        <v>138</v>
      </c>
      <c r="B326" s="45">
        <v>406303</v>
      </c>
      <c r="C326" s="41">
        <f t="shared" si="59"/>
        <v>77197</v>
      </c>
      <c r="D326" s="42">
        <v>483500</v>
      </c>
      <c r="E326" s="50">
        <v>411765</v>
      </c>
      <c r="F326" s="43">
        <v>78235</v>
      </c>
      <c r="G326" s="44">
        <v>490000</v>
      </c>
      <c r="H326" s="50">
        <v>407983</v>
      </c>
      <c r="I326" s="43">
        <v>77517</v>
      </c>
      <c r="J326" s="44">
        <v>485500</v>
      </c>
      <c r="L326" s="63">
        <f t="shared" si="51"/>
        <v>485500</v>
      </c>
      <c r="M326" s="59">
        <f t="shared" si="52"/>
        <v>486333.33333333331</v>
      </c>
      <c r="N326" s="59">
        <f t="shared" si="53"/>
        <v>3329.1640592396961</v>
      </c>
      <c r="O326" s="64">
        <f t="shared" si="54"/>
        <v>6.8454367222200744E-3</v>
      </c>
      <c r="Q326" s="63">
        <f>+VLOOKUP(A326,'PRECIOS 2025 VS 2026'!$B$7:$G$1477,5,FALSE)</f>
        <v>346633.65</v>
      </c>
      <c r="R326" s="197">
        <f t="shared" si="60"/>
        <v>0.40061416426247126</v>
      </c>
      <c r="S326" s="63">
        <f t="shared" si="61"/>
        <v>364311.96614999999</v>
      </c>
      <c r="U326" t="e">
        <f>+VLOOKUP(A326,'GRUPO 1'!$A$3:$F$440,5,FALSE)</f>
        <v>#N/A</v>
      </c>
      <c r="V326" t="e">
        <f>+VLOOKUP(A326,'GRUPO 3'!$B$3:$F$1178,5,FALSE)</f>
        <v>#N/A</v>
      </c>
      <c r="W326">
        <f t="shared" si="62"/>
        <v>1</v>
      </c>
      <c r="X326" s="199">
        <f t="shared" si="63"/>
        <v>0</v>
      </c>
      <c r="Y326" s="199">
        <f t="shared" si="64"/>
        <v>0</v>
      </c>
    </row>
    <row r="327" spans="1:25" x14ac:dyDescent="0.3">
      <c r="A327" s="38" t="s">
        <v>137</v>
      </c>
      <c r="B327" s="45">
        <v>736555</v>
      </c>
      <c r="C327" s="41">
        <f t="shared" si="59"/>
        <v>139945</v>
      </c>
      <c r="D327" s="42">
        <v>876500</v>
      </c>
      <c r="E327" s="50">
        <v>760504</v>
      </c>
      <c r="F327" s="43">
        <v>144496</v>
      </c>
      <c r="G327" s="44">
        <v>905000</v>
      </c>
      <c r="H327" s="50">
        <v>719748</v>
      </c>
      <c r="I327" s="43">
        <v>136752</v>
      </c>
      <c r="J327" s="44">
        <v>856500</v>
      </c>
      <c r="L327" s="63">
        <f t="shared" si="51"/>
        <v>876500</v>
      </c>
      <c r="M327" s="59">
        <f t="shared" si="52"/>
        <v>879333.33333333337</v>
      </c>
      <c r="N327" s="59">
        <f t="shared" si="53"/>
        <v>24373.824757992606</v>
      </c>
      <c r="O327" s="64">
        <f t="shared" si="54"/>
        <v>2.7718527018187195E-2</v>
      </c>
      <c r="Q327" s="63">
        <f>+VLOOKUP(A327,'PRECIOS 2025 VS 2026'!$B$7:$G$1477,5,FALSE)</f>
        <v>654040.53</v>
      </c>
      <c r="R327" s="197">
        <f t="shared" si="60"/>
        <v>0.34013101603963286</v>
      </c>
      <c r="S327" s="63">
        <f t="shared" si="61"/>
        <v>687396.59702999995</v>
      </c>
      <c r="U327" t="e">
        <f>+VLOOKUP(A327,'GRUPO 1'!$A$3:$F$440,5,FALSE)</f>
        <v>#N/A</v>
      </c>
      <c r="V327" t="e">
        <f>+VLOOKUP(A327,'GRUPO 3'!$B$3:$F$1178,5,FALSE)</f>
        <v>#N/A</v>
      </c>
      <c r="W327">
        <f t="shared" si="62"/>
        <v>0</v>
      </c>
      <c r="X327" s="199">
        <f t="shared" si="63"/>
        <v>0</v>
      </c>
      <c r="Y327" s="199">
        <f t="shared" si="64"/>
        <v>0</v>
      </c>
    </row>
    <row r="328" spans="1:25" x14ac:dyDescent="0.3">
      <c r="A328" s="37" t="s">
        <v>136</v>
      </c>
      <c r="B328" s="45"/>
      <c r="C328" s="41"/>
      <c r="D328" s="42"/>
      <c r="E328" s="53"/>
      <c r="F328" s="54"/>
      <c r="G328" s="55"/>
      <c r="H328" s="53"/>
      <c r="I328" s="54"/>
      <c r="J328" s="55"/>
      <c r="L328" s="63" t="str">
        <f t="shared" si="51"/>
        <v/>
      </c>
      <c r="M328" s="59" t="str">
        <f t="shared" si="52"/>
        <v/>
      </c>
      <c r="N328" s="59" t="str">
        <f t="shared" si="53"/>
        <v/>
      </c>
      <c r="O328" s="64" t="str">
        <f t="shared" si="54"/>
        <v/>
      </c>
      <c r="Q328" s="63">
        <f>+VLOOKUP(A328,'PRECIOS 2025 VS 2026'!$B$7:$G$1477,5,FALSE)</f>
        <v>0</v>
      </c>
      <c r="R328" s="197" t="e">
        <f t="shared" si="60"/>
        <v>#VALUE!</v>
      </c>
      <c r="S328" s="63"/>
      <c r="U328" t="e">
        <f>+VLOOKUP(A328,'GRUPO 1'!$A$3:$F$440,5,FALSE)</f>
        <v>#N/A</v>
      </c>
      <c r="V328" t="e">
        <f>+VLOOKUP(A328,'GRUPO 3'!$B$3:$F$1178,5,FALSE)</f>
        <v>#N/A</v>
      </c>
      <c r="W328">
        <f t="shared" si="62"/>
        <v>0</v>
      </c>
      <c r="X328" s="199">
        <f t="shared" si="63"/>
        <v>0</v>
      </c>
      <c r="Y328" s="199">
        <f t="shared" si="64"/>
        <v>0</v>
      </c>
    </row>
    <row r="329" spans="1:25" x14ac:dyDescent="0.3">
      <c r="A329" s="38" t="s">
        <v>135</v>
      </c>
      <c r="B329" s="45">
        <v>21352521</v>
      </c>
      <c r="C329" s="41">
        <f t="shared" ref="C329:C342" si="65">+D329-B329</f>
        <v>4056979</v>
      </c>
      <c r="D329" s="42">
        <v>25409500</v>
      </c>
      <c r="E329" s="50">
        <v>19731092</v>
      </c>
      <c r="F329" s="43">
        <v>3748908</v>
      </c>
      <c r="G329" s="44">
        <v>23480000</v>
      </c>
      <c r="H329" s="50">
        <v>22877311</v>
      </c>
      <c r="I329" s="43">
        <v>4346689</v>
      </c>
      <c r="J329" s="44">
        <v>27224000</v>
      </c>
      <c r="L329" s="63">
        <f t="shared" si="51"/>
        <v>25409500</v>
      </c>
      <c r="M329" s="59">
        <f t="shared" si="52"/>
        <v>25371166.666666668</v>
      </c>
      <c r="N329" s="59">
        <f t="shared" si="53"/>
        <v>1872294.3367252203</v>
      </c>
      <c r="O329" s="64">
        <f t="shared" si="54"/>
        <v>7.3796146677996166E-2</v>
      </c>
      <c r="Q329" s="63" t="e">
        <f>+VLOOKUP(A329,'PRECIOS 2025 VS 2026'!$B$7:$G$1477,5,FALSE)</f>
        <v>#N/A</v>
      </c>
      <c r="R329" s="197" t="e">
        <f t="shared" si="60"/>
        <v>#N/A</v>
      </c>
      <c r="S329" s="63">
        <f t="shared" si="61"/>
        <v>23480000</v>
      </c>
      <c r="U329" t="e">
        <f>+VLOOKUP(A329,'GRUPO 1'!$A$3:$F$440,5,FALSE)</f>
        <v>#N/A</v>
      </c>
      <c r="V329" t="e">
        <f>+VLOOKUP(A329,'GRUPO 3'!$B$3:$F$1178,5,FALSE)</f>
        <v>#N/A</v>
      </c>
      <c r="W329">
        <f t="shared" si="62"/>
        <v>0</v>
      </c>
      <c r="X329" s="199">
        <f t="shared" si="63"/>
        <v>-1</v>
      </c>
      <c r="Y329" s="199">
        <f t="shared" si="64"/>
        <v>0</v>
      </c>
    </row>
    <row r="330" spans="1:25" x14ac:dyDescent="0.3">
      <c r="A330" s="38" t="s">
        <v>134</v>
      </c>
      <c r="B330" s="45">
        <v>23529</v>
      </c>
      <c r="C330" s="41">
        <f t="shared" si="65"/>
        <v>4471</v>
      </c>
      <c r="D330" s="42">
        <v>28000</v>
      </c>
      <c r="E330" s="50">
        <v>22689</v>
      </c>
      <c r="F330" s="43">
        <v>4311</v>
      </c>
      <c r="G330" s="44">
        <v>27000</v>
      </c>
      <c r="H330" s="50">
        <v>22689</v>
      </c>
      <c r="I330" s="43">
        <v>4311</v>
      </c>
      <c r="J330" s="44">
        <v>27000</v>
      </c>
      <c r="L330" s="63">
        <f t="shared" si="51"/>
        <v>27000</v>
      </c>
      <c r="M330" s="59">
        <f t="shared" si="52"/>
        <v>27333.333333333332</v>
      </c>
      <c r="N330" s="59">
        <f t="shared" si="53"/>
        <v>577.35026918962581</v>
      </c>
      <c r="O330" s="64">
        <f t="shared" si="54"/>
        <v>2.11225708240107E-2</v>
      </c>
      <c r="Q330" s="63">
        <f>+VLOOKUP(A330,'PRECIOS 2025 VS 2026'!$B$7:$G$1477,5,FALSE)</f>
        <v>19674.27</v>
      </c>
      <c r="R330" s="197">
        <f t="shared" si="60"/>
        <v>0.37235079116023106</v>
      </c>
      <c r="S330" s="63">
        <f t="shared" si="61"/>
        <v>20677.657769999998</v>
      </c>
      <c r="U330" t="e">
        <f>+VLOOKUP(A330,'GRUPO 1'!$A$3:$F$440,5,FALSE)</f>
        <v>#N/A</v>
      </c>
      <c r="V330" t="e">
        <f>+VLOOKUP(A330,'GRUPO 3'!$B$3:$F$1178,5,FALSE)</f>
        <v>#N/A</v>
      </c>
      <c r="W330">
        <f t="shared" si="62"/>
        <v>0</v>
      </c>
      <c r="X330" s="199">
        <f t="shared" si="63"/>
        <v>0</v>
      </c>
      <c r="Y330" s="199">
        <f t="shared" si="64"/>
        <v>0</v>
      </c>
    </row>
    <row r="331" spans="1:25" x14ac:dyDescent="0.3">
      <c r="A331" s="38" t="s">
        <v>133</v>
      </c>
      <c r="B331" s="45">
        <v>16976471</v>
      </c>
      <c r="C331" s="41">
        <f t="shared" si="65"/>
        <v>3225529</v>
      </c>
      <c r="D331" s="42">
        <v>20202000</v>
      </c>
      <c r="E331" s="50">
        <v>15747899</v>
      </c>
      <c r="F331" s="43">
        <v>2992101</v>
      </c>
      <c r="G331" s="44">
        <v>18740000</v>
      </c>
      <c r="H331" s="50">
        <v>17718908</v>
      </c>
      <c r="I331" s="43">
        <v>3366592</v>
      </c>
      <c r="J331" s="44">
        <v>21085500</v>
      </c>
      <c r="L331" s="63">
        <f t="shared" si="51"/>
        <v>20202000</v>
      </c>
      <c r="M331" s="59">
        <f t="shared" si="52"/>
        <v>20009166.666666668</v>
      </c>
      <c r="N331" s="59">
        <f t="shared" si="53"/>
        <v>1184580.5516440549</v>
      </c>
      <c r="O331" s="64">
        <f t="shared" si="54"/>
        <v>5.9201893381069751E-2</v>
      </c>
      <c r="Q331" s="63" t="e">
        <f>+VLOOKUP(A331,'PRECIOS 2025 VS 2026'!$B$7:$G$1477,5,FALSE)</f>
        <v>#N/A</v>
      </c>
      <c r="R331" s="197" t="e">
        <f t="shared" si="60"/>
        <v>#N/A</v>
      </c>
      <c r="S331" s="63">
        <f t="shared" si="61"/>
        <v>18740000</v>
      </c>
      <c r="U331" t="e">
        <f>+VLOOKUP(A331,'GRUPO 1'!$A$3:$F$440,5,FALSE)</f>
        <v>#N/A</v>
      </c>
      <c r="V331" t="e">
        <f>+VLOOKUP(A331,'GRUPO 3'!$B$3:$F$1178,5,FALSE)</f>
        <v>#N/A</v>
      </c>
      <c r="W331">
        <f t="shared" si="62"/>
        <v>0</v>
      </c>
      <c r="X331" s="199">
        <f t="shared" si="63"/>
        <v>0</v>
      </c>
      <c r="Y331" s="199">
        <f t="shared" si="64"/>
        <v>1</v>
      </c>
    </row>
    <row r="332" spans="1:25" x14ac:dyDescent="0.3">
      <c r="A332" s="38" t="s">
        <v>132</v>
      </c>
      <c r="B332" s="45">
        <v>113025</v>
      </c>
      <c r="C332" s="41">
        <f t="shared" si="65"/>
        <v>21475</v>
      </c>
      <c r="D332" s="42">
        <v>134500</v>
      </c>
      <c r="E332" s="50">
        <v>106723</v>
      </c>
      <c r="F332" s="43">
        <v>20277</v>
      </c>
      <c r="G332" s="44">
        <v>127000</v>
      </c>
      <c r="H332" s="50">
        <v>107143</v>
      </c>
      <c r="I332" s="43">
        <v>20357</v>
      </c>
      <c r="J332" s="44">
        <v>127500</v>
      </c>
      <c r="L332" s="63">
        <f t="shared" si="51"/>
        <v>127500</v>
      </c>
      <c r="M332" s="59">
        <f t="shared" si="52"/>
        <v>129666.66666666667</v>
      </c>
      <c r="N332" s="59">
        <f t="shared" si="53"/>
        <v>4193.248541803041</v>
      </c>
      <c r="O332" s="64">
        <f t="shared" si="54"/>
        <v>3.2338677700280517E-2</v>
      </c>
      <c r="Q332" s="63">
        <f>+VLOOKUP(A332,'PRECIOS 2025 VS 2026'!$B$7:$G$1477,5,FALSE)</f>
        <v>96075.54</v>
      </c>
      <c r="R332" s="197">
        <f t="shared" si="60"/>
        <v>0.32708075333222181</v>
      </c>
      <c r="S332" s="63">
        <f t="shared" si="61"/>
        <v>100975.39253999999</v>
      </c>
      <c r="U332" t="e">
        <f>+VLOOKUP(A332,'GRUPO 1'!$A$3:$F$440,5,FALSE)</f>
        <v>#N/A</v>
      </c>
      <c r="V332" t="e">
        <f>+VLOOKUP(A332,'GRUPO 3'!$B$3:$F$1178,5,FALSE)</f>
        <v>#N/A</v>
      </c>
      <c r="W332">
        <f t="shared" si="62"/>
        <v>0</v>
      </c>
      <c r="X332" s="199">
        <f t="shared" si="63"/>
        <v>0</v>
      </c>
      <c r="Y332" s="199">
        <f t="shared" si="64"/>
        <v>0</v>
      </c>
    </row>
    <row r="333" spans="1:25" x14ac:dyDescent="0.3">
      <c r="A333" s="38" t="s">
        <v>131</v>
      </c>
      <c r="B333" s="45">
        <v>73109</v>
      </c>
      <c r="C333" s="41">
        <f t="shared" si="65"/>
        <v>13891</v>
      </c>
      <c r="D333" s="42">
        <v>87000</v>
      </c>
      <c r="E333" s="50">
        <v>74790</v>
      </c>
      <c r="F333" s="43">
        <v>14210</v>
      </c>
      <c r="G333" s="44">
        <v>89000</v>
      </c>
      <c r="H333" s="50">
        <v>76891</v>
      </c>
      <c r="I333" s="43">
        <v>14609</v>
      </c>
      <c r="J333" s="44">
        <v>91500</v>
      </c>
      <c r="L333" s="63">
        <f t="shared" si="51"/>
        <v>89000</v>
      </c>
      <c r="M333" s="59">
        <f t="shared" si="52"/>
        <v>89166.666666666672</v>
      </c>
      <c r="N333" s="59">
        <f t="shared" si="53"/>
        <v>2254.6248764114471</v>
      </c>
      <c r="O333" s="64">
        <f t="shared" si="54"/>
        <v>2.5285512632651743E-2</v>
      </c>
      <c r="Q333" s="63">
        <f>+VLOOKUP(A333,'PRECIOS 2025 VS 2026'!$B$7:$G$1477,5,FALSE)</f>
        <v>63295.65</v>
      </c>
      <c r="R333" s="197">
        <f t="shared" si="60"/>
        <v>0.40609978726816137</v>
      </c>
      <c r="S333" s="63">
        <f t="shared" si="61"/>
        <v>66523.728149999995</v>
      </c>
      <c r="U333" t="e">
        <f>+VLOOKUP(A333,'GRUPO 1'!$A$3:$F$440,5,FALSE)</f>
        <v>#N/A</v>
      </c>
      <c r="V333" t="e">
        <f>+VLOOKUP(A333,'GRUPO 3'!$B$3:$F$1178,5,FALSE)</f>
        <v>#N/A</v>
      </c>
      <c r="W333">
        <f t="shared" si="62"/>
        <v>0</v>
      </c>
      <c r="X333" s="199">
        <f t="shared" si="63"/>
        <v>0</v>
      </c>
      <c r="Y333" s="199">
        <f t="shared" si="64"/>
        <v>0</v>
      </c>
    </row>
    <row r="334" spans="1:25" x14ac:dyDescent="0.3">
      <c r="A334" s="38" t="s">
        <v>130</v>
      </c>
      <c r="B334" s="45">
        <v>15126</v>
      </c>
      <c r="C334" s="41">
        <f t="shared" si="65"/>
        <v>2874</v>
      </c>
      <c r="D334" s="42">
        <v>18000</v>
      </c>
      <c r="E334" s="50">
        <v>14706</v>
      </c>
      <c r="F334" s="43">
        <v>2794</v>
      </c>
      <c r="G334" s="44">
        <v>17500</v>
      </c>
      <c r="H334" s="50">
        <v>15126</v>
      </c>
      <c r="I334" s="43">
        <v>2874</v>
      </c>
      <c r="J334" s="44">
        <v>18000</v>
      </c>
      <c r="L334" s="63">
        <f t="shared" si="51"/>
        <v>18000</v>
      </c>
      <c r="M334" s="59">
        <f t="shared" si="52"/>
        <v>17833.333333333332</v>
      </c>
      <c r="N334" s="59">
        <f t="shared" si="53"/>
        <v>288.6751345948129</v>
      </c>
      <c r="O334" s="64">
        <f t="shared" si="54"/>
        <v>1.6187390724942782E-2</v>
      </c>
      <c r="Q334" s="63">
        <f>+VLOOKUP(A334,'PRECIOS 2025 VS 2026'!$B$7:$G$1477,5,FALSE)</f>
        <v>12054.24</v>
      </c>
      <c r="R334" s="197">
        <f t="shared" si="60"/>
        <v>0.49325050770517265</v>
      </c>
      <c r="S334" s="63">
        <f t="shared" si="61"/>
        <v>12669.006239999999</v>
      </c>
      <c r="U334" t="e">
        <f>+VLOOKUP(A334,'GRUPO 1'!$A$3:$F$440,5,FALSE)</f>
        <v>#N/A</v>
      </c>
      <c r="V334">
        <f>+VLOOKUP(A334,'GRUPO 3'!$B$3:$F$1178,5,FALSE)</f>
        <v>78916.5</v>
      </c>
      <c r="W334">
        <f t="shared" si="62"/>
        <v>0</v>
      </c>
      <c r="X334" s="199">
        <f t="shared" si="63"/>
        <v>0</v>
      </c>
      <c r="Y334" s="199">
        <f t="shared" si="64"/>
        <v>0</v>
      </c>
    </row>
    <row r="335" spans="1:25" x14ac:dyDescent="0.3">
      <c r="A335" s="38" t="s">
        <v>129</v>
      </c>
      <c r="B335" s="45">
        <v>6303</v>
      </c>
      <c r="C335" s="41">
        <f t="shared" si="65"/>
        <v>1197</v>
      </c>
      <c r="D335" s="42">
        <v>7500</v>
      </c>
      <c r="E335" s="50">
        <v>5462</v>
      </c>
      <c r="F335" s="43">
        <v>1038</v>
      </c>
      <c r="G335" s="44">
        <v>6500</v>
      </c>
      <c r="H335" s="50">
        <v>6303</v>
      </c>
      <c r="I335" s="43">
        <v>1197</v>
      </c>
      <c r="J335" s="44">
        <v>7500</v>
      </c>
      <c r="L335" s="63">
        <f t="shared" ref="L335:L398" si="66">IF(D335="","",MEDIAN(D335,G335,J335))</f>
        <v>7500</v>
      </c>
      <c r="M335" s="59">
        <f t="shared" ref="M335:M398" si="67">IF(D335="","",AVERAGE(D335,G335,J335))</f>
        <v>7166.666666666667</v>
      </c>
      <c r="N335" s="59">
        <f t="shared" ref="N335:N398" si="68">IF(D335="","",_xlfn.STDEV.S(D335,G335,J335))</f>
        <v>577.35026918962569</v>
      </c>
      <c r="O335" s="64">
        <f t="shared" ref="O335:O398" si="69">IF(D335="","",N335/M335)</f>
        <v>8.0560502677622187E-2</v>
      </c>
      <c r="Q335" s="63">
        <f>+VLOOKUP(A335,'PRECIOS 2025 VS 2026'!$B$7:$G$1477,5,FALSE)</f>
        <v>4726.26</v>
      </c>
      <c r="R335" s="197">
        <f t="shared" si="60"/>
        <v>0.58687841972299448</v>
      </c>
      <c r="S335" s="63">
        <f t="shared" si="61"/>
        <v>4967.2992599999998</v>
      </c>
      <c r="U335" t="e">
        <f>+VLOOKUP(A335,'GRUPO 1'!$A$3:$F$440,5,FALSE)</f>
        <v>#N/A</v>
      </c>
      <c r="V335" t="e">
        <f>+VLOOKUP(A335,'GRUPO 3'!$B$3:$F$1178,5,FALSE)</f>
        <v>#N/A</v>
      </c>
      <c r="W335">
        <f t="shared" si="62"/>
        <v>1</v>
      </c>
      <c r="X335" s="199">
        <f t="shared" si="63"/>
        <v>0</v>
      </c>
      <c r="Y335" s="199">
        <f t="shared" si="64"/>
        <v>1</v>
      </c>
    </row>
    <row r="336" spans="1:25" x14ac:dyDescent="0.3">
      <c r="A336" s="38" t="s">
        <v>128</v>
      </c>
      <c r="B336" s="45">
        <v>214286</v>
      </c>
      <c r="C336" s="41">
        <f t="shared" si="65"/>
        <v>40714</v>
      </c>
      <c r="D336" s="42">
        <v>255000</v>
      </c>
      <c r="E336" s="50">
        <v>186555</v>
      </c>
      <c r="F336" s="43">
        <v>35445</v>
      </c>
      <c r="G336" s="44">
        <v>222000</v>
      </c>
      <c r="H336" s="50">
        <v>235294</v>
      </c>
      <c r="I336" s="43">
        <v>44706</v>
      </c>
      <c r="J336" s="44">
        <v>280000</v>
      </c>
      <c r="L336" s="63">
        <f t="shared" si="66"/>
        <v>255000</v>
      </c>
      <c r="M336" s="59">
        <f t="shared" si="67"/>
        <v>252333.33333333334</v>
      </c>
      <c r="N336" s="59">
        <f t="shared" si="68"/>
        <v>29091.808698211484</v>
      </c>
      <c r="O336" s="64">
        <f t="shared" si="69"/>
        <v>0.11529118374456333</v>
      </c>
      <c r="Q336" s="63">
        <f>+VLOOKUP(A336,'PRECIOS 2025 VS 2026'!$B$7:$G$1477,5,FALSE)</f>
        <v>183681.63</v>
      </c>
      <c r="R336" s="197">
        <f t="shared" si="60"/>
        <v>0.38827165242381612</v>
      </c>
      <c r="S336" s="63">
        <f t="shared" si="61"/>
        <v>193049.39312999998</v>
      </c>
      <c r="U336" t="e">
        <f>+VLOOKUP(A336,'GRUPO 1'!$A$3:$F$440,5,FALSE)</f>
        <v>#N/A</v>
      </c>
      <c r="V336" t="e">
        <f>+VLOOKUP(A336,'GRUPO 3'!$B$3:$F$1178,5,FALSE)</f>
        <v>#N/A</v>
      </c>
      <c r="W336">
        <f t="shared" si="62"/>
        <v>0</v>
      </c>
      <c r="X336" s="199">
        <f t="shared" si="63"/>
        <v>0</v>
      </c>
      <c r="Y336" s="199">
        <f t="shared" si="64"/>
        <v>0</v>
      </c>
    </row>
    <row r="337" spans="1:25" x14ac:dyDescent="0.3">
      <c r="A337" s="38" t="s">
        <v>127</v>
      </c>
      <c r="B337" s="45">
        <v>5882</v>
      </c>
      <c r="C337" s="41">
        <f t="shared" si="65"/>
        <v>1118</v>
      </c>
      <c r="D337" s="42">
        <v>7000</v>
      </c>
      <c r="E337" s="50">
        <v>5042</v>
      </c>
      <c r="F337" s="46">
        <v>958</v>
      </c>
      <c r="G337" s="44">
        <v>6000</v>
      </c>
      <c r="H337" s="50">
        <v>5042</v>
      </c>
      <c r="I337" s="46">
        <v>958</v>
      </c>
      <c r="J337" s="44">
        <v>6000</v>
      </c>
      <c r="L337" s="63">
        <f t="shared" si="66"/>
        <v>6000</v>
      </c>
      <c r="M337" s="59">
        <f t="shared" si="67"/>
        <v>6333.333333333333</v>
      </c>
      <c r="N337" s="59">
        <f t="shared" si="68"/>
        <v>577.35026918962569</v>
      </c>
      <c r="O337" s="64">
        <f t="shared" si="69"/>
        <v>9.1160568819414589E-2</v>
      </c>
      <c r="Q337" s="63">
        <f>+VLOOKUP(A337,'PRECIOS 2025 VS 2026'!$B$7:$G$1477,5,FALSE)</f>
        <v>4910.3999999999996</v>
      </c>
      <c r="R337" s="197">
        <f t="shared" si="60"/>
        <v>0.22189638318670585</v>
      </c>
      <c r="S337" s="63">
        <f t="shared" si="61"/>
        <v>5160.8303999999989</v>
      </c>
      <c r="U337" t="e">
        <f>+VLOOKUP(A337,'GRUPO 1'!$A$3:$F$440,5,FALSE)</f>
        <v>#N/A</v>
      </c>
      <c r="V337" t="e">
        <f>+VLOOKUP(A337,'GRUPO 3'!$B$3:$F$1178,5,FALSE)</f>
        <v>#N/A</v>
      </c>
      <c r="W337">
        <f t="shared" si="62"/>
        <v>0</v>
      </c>
      <c r="X337" s="199">
        <f t="shared" si="63"/>
        <v>0</v>
      </c>
      <c r="Y337" s="199">
        <f t="shared" si="64"/>
        <v>0</v>
      </c>
    </row>
    <row r="338" spans="1:25" x14ac:dyDescent="0.3">
      <c r="A338" s="38" t="s">
        <v>126</v>
      </c>
      <c r="B338" s="45">
        <v>5882</v>
      </c>
      <c r="C338" s="41">
        <f t="shared" si="65"/>
        <v>1118</v>
      </c>
      <c r="D338" s="42">
        <v>7000</v>
      </c>
      <c r="E338" s="50">
        <v>5462</v>
      </c>
      <c r="F338" s="43">
        <v>1038</v>
      </c>
      <c r="G338" s="44">
        <v>6500</v>
      </c>
      <c r="H338" s="50">
        <v>5882</v>
      </c>
      <c r="I338" s="43">
        <v>1118</v>
      </c>
      <c r="J338" s="44">
        <v>7000</v>
      </c>
      <c r="L338" s="63">
        <f t="shared" si="66"/>
        <v>7000</v>
      </c>
      <c r="M338" s="59">
        <f t="shared" si="67"/>
        <v>6833.333333333333</v>
      </c>
      <c r="N338" s="59">
        <f t="shared" si="68"/>
        <v>288.67513459481285</v>
      </c>
      <c r="O338" s="64">
        <f t="shared" si="69"/>
        <v>4.2245141648021393E-2</v>
      </c>
      <c r="Q338" s="63">
        <f>+VLOOKUP(A338,'PRECIOS 2025 VS 2026'!$B$7:$G$1477,5,FALSE)</f>
        <v>6778.53</v>
      </c>
      <c r="R338" s="197">
        <f t="shared" si="60"/>
        <v>3.2672275552369061E-2</v>
      </c>
      <c r="S338" s="63">
        <f t="shared" si="61"/>
        <v>7000</v>
      </c>
      <c r="U338" t="e">
        <f>+VLOOKUP(A338,'GRUPO 1'!$A$3:$F$440,5,FALSE)</f>
        <v>#N/A</v>
      </c>
      <c r="V338" t="e">
        <f>+VLOOKUP(A338,'GRUPO 3'!$B$3:$F$1178,5,FALSE)</f>
        <v>#N/A</v>
      </c>
      <c r="W338">
        <f t="shared" si="62"/>
        <v>0</v>
      </c>
      <c r="X338" s="199">
        <f t="shared" si="63"/>
        <v>0</v>
      </c>
      <c r="Y338" s="199">
        <f t="shared" si="64"/>
        <v>0</v>
      </c>
    </row>
    <row r="339" spans="1:25" x14ac:dyDescent="0.3">
      <c r="A339" s="38" t="s">
        <v>125</v>
      </c>
      <c r="B339" s="45">
        <v>97479</v>
      </c>
      <c r="C339" s="41">
        <f t="shared" si="65"/>
        <v>18521</v>
      </c>
      <c r="D339" s="42">
        <v>116000</v>
      </c>
      <c r="E339" s="50">
        <v>94958</v>
      </c>
      <c r="F339" s="43">
        <v>18042</v>
      </c>
      <c r="G339" s="44">
        <v>113000</v>
      </c>
      <c r="H339" s="50">
        <v>88655</v>
      </c>
      <c r="I339" s="43">
        <v>16845</v>
      </c>
      <c r="J339" s="44">
        <v>105500</v>
      </c>
      <c r="L339" s="63">
        <f t="shared" si="66"/>
        <v>113000</v>
      </c>
      <c r="M339" s="59">
        <f t="shared" si="67"/>
        <v>111500</v>
      </c>
      <c r="N339" s="59">
        <f t="shared" si="68"/>
        <v>5408.3269131959842</v>
      </c>
      <c r="O339" s="64">
        <f t="shared" si="69"/>
        <v>4.8505174109381023E-2</v>
      </c>
      <c r="Q339" s="63" t="e">
        <f>+VLOOKUP(A339,'PRECIOS 2025 VS 2026'!$B$7:$G$1477,5,FALSE)</f>
        <v>#N/A</v>
      </c>
      <c r="R339" s="197" t="e">
        <f t="shared" si="60"/>
        <v>#N/A</v>
      </c>
      <c r="S339" s="63">
        <f t="shared" si="61"/>
        <v>105500</v>
      </c>
      <c r="U339" t="e">
        <f>+VLOOKUP(A339,'GRUPO 1'!$A$3:$F$440,5,FALSE)</f>
        <v>#N/A</v>
      </c>
      <c r="V339" t="e">
        <f>+VLOOKUP(A339,'GRUPO 3'!$B$3:$F$1178,5,FALSE)</f>
        <v>#N/A</v>
      </c>
      <c r="W339">
        <f t="shared" si="62"/>
        <v>0</v>
      </c>
      <c r="X339" s="199">
        <f t="shared" si="63"/>
        <v>0</v>
      </c>
      <c r="Y339" s="199">
        <f t="shared" si="64"/>
        <v>-1</v>
      </c>
    </row>
    <row r="340" spans="1:25" x14ac:dyDescent="0.3">
      <c r="A340" s="38" t="s">
        <v>124</v>
      </c>
      <c r="B340" s="45">
        <v>103361</v>
      </c>
      <c r="C340" s="41">
        <f t="shared" si="65"/>
        <v>19639</v>
      </c>
      <c r="D340" s="42">
        <v>123000</v>
      </c>
      <c r="E340" s="50">
        <v>106723</v>
      </c>
      <c r="F340" s="43">
        <v>20277</v>
      </c>
      <c r="G340" s="44">
        <v>127000</v>
      </c>
      <c r="H340" s="50">
        <v>107143</v>
      </c>
      <c r="I340" s="43">
        <v>20357</v>
      </c>
      <c r="J340" s="44">
        <v>127500</v>
      </c>
      <c r="L340" s="63">
        <f t="shared" si="66"/>
        <v>127000</v>
      </c>
      <c r="M340" s="59">
        <f t="shared" si="67"/>
        <v>125833.33333333333</v>
      </c>
      <c r="N340" s="59">
        <f t="shared" si="68"/>
        <v>2466.4414311581236</v>
      </c>
      <c r="O340" s="64">
        <f t="shared" si="69"/>
        <v>1.9600859055561248E-2</v>
      </c>
      <c r="Q340" s="63">
        <f>+VLOOKUP(A340,'PRECIOS 2025 VS 2026'!$B$7:$G$1477,5,FALSE)</f>
        <v>98568.36</v>
      </c>
      <c r="R340" s="197">
        <f t="shared" si="60"/>
        <v>0.28844590698272754</v>
      </c>
      <c r="S340" s="63">
        <f t="shared" si="61"/>
        <v>103595.34636</v>
      </c>
      <c r="U340" t="e">
        <f>+VLOOKUP(A340,'GRUPO 1'!$A$3:$F$440,5,FALSE)</f>
        <v>#N/A</v>
      </c>
      <c r="V340" t="e">
        <f>+VLOOKUP(A340,'GRUPO 3'!$B$3:$F$1178,5,FALSE)</f>
        <v>#N/A</v>
      </c>
      <c r="W340">
        <f t="shared" si="62"/>
        <v>0</v>
      </c>
      <c r="X340" s="199">
        <f t="shared" si="63"/>
        <v>0</v>
      </c>
      <c r="Y340" s="199">
        <f t="shared" si="64"/>
        <v>0</v>
      </c>
    </row>
    <row r="341" spans="1:25" x14ac:dyDescent="0.3">
      <c r="A341" s="38" t="s">
        <v>123</v>
      </c>
      <c r="B341" s="45">
        <v>242857</v>
      </c>
      <c r="C341" s="41">
        <f t="shared" si="65"/>
        <v>46143</v>
      </c>
      <c r="D341" s="42">
        <v>289000</v>
      </c>
      <c r="E341" s="50">
        <v>236134</v>
      </c>
      <c r="F341" s="43">
        <v>44866</v>
      </c>
      <c r="G341" s="44">
        <v>281000</v>
      </c>
      <c r="H341" s="50">
        <v>254202</v>
      </c>
      <c r="I341" s="43">
        <v>48298</v>
      </c>
      <c r="J341" s="44">
        <v>302500</v>
      </c>
      <c r="L341" s="63">
        <f t="shared" si="66"/>
        <v>289000</v>
      </c>
      <c r="M341" s="59">
        <f t="shared" si="67"/>
        <v>290833.33333333331</v>
      </c>
      <c r="N341" s="59">
        <f t="shared" si="68"/>
        <v>10866.615541802026</v>
      </c>
      <c r="O341" s="64">
        <f t="shared" si="69"/>
        <v>3.7363721060637345E-2</v>
      </c>
      <c r="Q341" s="63">
        <f>+VLOOKUP(A341,'PRECIOS 2025 VS 2026'!$B$7:$G$1477,5,FALSE)</f>
        <v>1679780.52</v>
      </c>
      <c r="R341" s="197">
        <f t="shared" si="60"/>
        <v>-0.82795371385780803</v>
      </c>
      <c r="S341" s="63">
        <f t="shared" si="61"/>
        <v>289000</v>
      </c>
      <c r="U341" t="e">
        <f>+VLOOKUP(A341,'GRUPO 1'!$A$3:$F$440,5,FALSE)</f>
        <v>#N/A</v>
      </c>
      <c r="V341" t="e">
        <f>+VLOOKUP(A341,'GRUPO 3'!$B$3:$F$1178,5,FALSE)</f>
        <v>#N/A</v>
      </c>
      <c r="W341">
        <f t="shared" si="62"/>
        <v>0</v>
      </c>
      <c r="X341" s="199">
        <f t="shared" si="63"/>
        <v>-1</v>
      </c>
      <c r="Y341" s="199">
        <f t="shared" si="64"/>
        <v>0</v>
      </c>
    </row>
    <row r="342" spans="1:25" x14ac:dyDescent="0.3">
      <c r="A342" s="38" t="s">
        <v>122</v>
      </c>
      <c r="B342" s="45">
        <v>1066807</v>
      </c>
      <c r="C342" s="41">
        <f t="shared" si="65"/>
        <v>202693</v>
      </c>
      <c r="D342" s="42">
        <v>1269500</v>
      </c>
      <c r="E342" s="50">
        <v>1016807</v>
      </c>
      <c r="F342" s="43">
        <v>193193</v>
      </c>
      <c r="G342" s="44">
        <v>1210000</v>
      </c>
      <c r="H342" s="50">
        <v>1001681</v>
      </c>
      <c r="I342" s="43">
        <v>190319</v>
      </c>
      <c r="J342" s="44">
        <v>1192000</v>
      </c>
      <c r="L342" s="63">
        <f t="shared" si="66"/>
        <v>1210000</v>
      </c>
      <c r="M342" s="59">
        <f t="shared" si="67"/>
        <v>1223833.3333333333</v>
      </c>
      <c r="N342" s="59">
        <f t="shared" si="68"/>
        <v>40559.626888487692</v>
      </c>
      <c r="O342" s="64">
        <f t="shared" si="69"/>
        <v>3.3141462798709817E-2</v>
      </c>
      <c r="Q342" s="63">
        <f>+VLOOKUP(A342,'PRECIOS 2025 VS 2026'!$B$7:$G$1477,5,FALSE)</f>
        <v>911610.81</v>
      </c>
      <c r="R342" s="197">
        <f t="shared" si="60"/>
        <v>0.32732081138879859</v>
      </c>
      <c r="S342" s="63">
        <f t="shared" si="61"/>
        <v>958102.96131000004</v>
      </c>
      <c r="U342" t="e">
        <f>+VLOOKUP(A342,'GRUPO 1'!$A$3:$F$440,5,FALSE)</f>
        <v>#N/A</v>
      </c>
      <c r="V342" t="e">
        <f>+VLOOKUP(A342,'GRUPO 3'!$B$3:$F$1178,5,FALSE)</f>
        <v>#N/A</v>
      </c>
      <c r="W342">
        <f t="shared" si="62"/>
        <v>0</v>
      </c>
      <c r="X342" s="199">
        <f t="shared" si="63"/>
        <v>0</v>
      </c>
      <c r="Y342" s="199">
        <f t="shared" si="64"/>
        <v>0</v>
      </c>
    </row>
    <row r="343" spans="1:25" x14ac:dyDescent="0.3">
      <c r="A343" s="38" t="s">
        <v>121</v>
      </c>
      <c r="B343" s="45"/>
      <c r="C343" s="41"/>
      <c r="D343" s="42"/>
      <c r="E343" s="50">
        <v>1512605</v>
      </c>
      <c r="F343" s="43">
        <v>287395</v>
      </c>
      <c r="G343" s="44">
        <v>1800000</v>
      </c>
      <c r="H343" s="50"/>
      <c r="I343" s="43"/>
      <c r="J343" s="44"/>
      <c r="L343" s="63" t="str">
        <f t="shared" si="66"/>
        <v/>
      </c>
      <c r="M343" s="59" t="str">
        <f t="shared" si="67"/>
        <v/>
      </c>
      <c r="N343" s="59" t="str">
        <f t="shared" si="68"/>
        <v/>
      </c>
      <c r="O343" s="64" t="str">
        <f t="shared" si="69"/>
        <v/>
      </c>
      <c r="Q343" s="63" t="e">
        <f>+VLOOKUP(A343,'PRECIOS 2025 VS 2026'!$B$7:$G$1477,5,FALSE)</f>
        <v>#N/A</v>
      </c>
      <c r="R343" s="197" t="e">
        <f t="shared" si="60"/>
        <v>#VALUE!</v>
      </c>
      <c r="S343" s="63"/>
      <c r="U343" t="e">
        <f>+VLOOKUP(A343,'GRUPO 1'!$A$3:$F$440,5,FALSE)</f>
        <v>#N/A</v>
      </c>
      <c r="V343" t="e">
        <f>+VLOOKUP(A343,'GRUPO 3'!$B$3:$F$1178,5,FALSE)</f>
        <v>#N/A</v>
      </c>
      <c r="W343">
        <f t="shared" si="62"/>
        <v>0</v>
      </c>
      <c r="X343" s="199">
        <f t="shared" si="63"/>
        <v>0</v>
      </c>
      <c r="Y343" s="199">
        <f t="shared" si="64"/>
        <v>0</v>
      </c>
    </row>
    <row r="344" spans="1:25" x14ac:dyDescent="0.3">
      <c r="A344" s="38" t="s">
        <v>120</v>
      </c>
      <c r="B344" s="45">
        <v>14130672</v>
      </c>
      <c r="C344" s="41">
        <f t="shared" ref="C344:C355" si="70">+D344-B344</f>
        <v>2684828</v>
      </c>
      <c r="D344" s="42">
        <v>16815500</v>
      </c>
      <c r="E344" s="50">
        <v>11827731</v>
      </c>
      <c r="F344" s="43">
        <v>2247269</v>
      </c>
      <c r="G344" s="44">
        <v>14075000</v>
      </c>
      <c r="H344" s="50">
        <v>13047899</v>
      </c>
      <c r="I344" s="43">
        <v>2479101</v>
      </c>
      <c r="J344" s="44">
        <v>15527000</v>
      </c>
      <c r="L344" s="63">
        <f t="shared" si="66"/>
        <v>15527000</v>
      </c>
      <c r="M344" s="59">
        <f t="shared" si="67"/>
        <v>15472500</v>
      </c>
      <c r="N344" s="59">
        <f t="shared" si="68"/>
        <v>1371062.6353307131</v>
      </c>
      <c r="O344" s="64">
        <f t="shared" si="69"/>
        <v>8.8612870275050132E-2</v>
      </c>
      <c r="Q344" s="63" t="e">
        <f>+VLOOKUP(A344,'PRECIOS 2025 VS 2026'!$B$7:$G$1477,5,FALSE)</f>
        <v>#N/A</v>
      </c>
      <c r="R344" s="197" t="e">
        <f t="shared" si="60"/>
        <v>#N/A</v>
      </c>
      <c r="S344" s="63">
        <f t="shared" si="61"/>
        <v>14075000</v>
      </c>
      <c r="U344" t="e">
        <f>+VLOOKUP(A344,'GRUPO 1'!$A$3:$F$440,5,FALSE)</f>
        <v>#N/A</v>
      </c>
      <c r="V344" t="e">
        <f>+VLOOKUP(A344,'GRUPO 3'!$B$3:$F$1178,5,FALSE)</f>
        <v>#N/A</v>
      </c>
      <c r="W344">
        <f t="shared" si="62"/>
        <v>0</v>
      </c>
      <c r="X344" s="199">
        <f t="shared" si="63"/>
        <v>0</v>
      </c>
      <c r="Y344" s="199">
        <f t="shared" si="64"/>
        <v>0</v>
      </c>
    </row>
    <row r="345" spans="1:25" x14ac:dyDescent="0.3">
      <c r="A345" s="38" t="s">
        <v>119</v>
      </c>
      <c r="B345" s="45">
        <v>728992</v>
      </c>
      <c r="C345" s="41">
        <f t="shared" si="70"/>
        <v>138508</v>
      </c>
      <c r="D345" s="42">
        <v>867500</v>
      </c>
      <c r="E345" s="50">
        <v>714286</v>
      </c>
      <c r="F345" s="43">
        <v>135714</v>
      </c>
      <c r="G345" s="44">
        <v>850000</v>
      </c>
      <c r="H345" s="50">
        <v>719328</v>
      </c>
      <c r="I345" s="43">
        <v>136672</v>
      </c>
      <c r="J345" s="44">
        <v>856000</v>
      </c>
      <c r="L345" s="63">
        <f t="shared" si="66"/>
        <v>856000</v>
      </c>
      <c r="M345" s="59">
        <f t="shared" si="67"/>
        <v>857833.33333333337</v>
      </c>
      <c r="N345" s="59">
        <f t="shared" si="68"/>
        <v>8892.8810479694002</v>
      </c>
      <c r="O345" s="64">
        <f t="shared" si="69"/>
        <v>1.0366676955083816E-2</v>
      </c>
      <c r="Q345" s="63" t="e">
        <f>+VLOOKUP(A345,'PRECIOS 2025 VS 2026'!$B$7:$G$1477,5,FALSE)</f>
        <v>#N/A</v>
      </c>
      <c r="R345" s="197" t="e">
        <f t="shared" si="60"/>
        <v>#N/A</v>
      </c>
      <c r="S345" s="63">
        <f t="shared" si="61"/>
        <v>850000</v>
      </c>
      <c r="U345" t="e">
        <f>+VLOOKUP(A345,'GRUPO 1'!$A$3:$F$440,5,FALSE)</f>
        <v>#N/A</v>
      </c>
      <c r="V345" t="e">
        <f>+VLOOKUP(A345,'GRUPO 3'!$B$3:$F$1178,5,FALSE)</f>
        <v>#N/A</v>
      </c>
      <c r="W345">
        <f t="shared" si="62"/>
        <v>0</v>
      </c>
      <c r="X345" s="199">
        <f t="shared" si="63"/>
        <v>0</v>
      </c>
      <c r="Y345" s="199">
        <f t="shared" si="64"/>
        <v>0</v>
      </c>
    </row>
    <row r="346" spans="1:25" x14ac:dyDescent="0.3">
      <c r="A346" s="38" t="s">
        <v>118</v>
      </c>
      <c r="B346" s="45">
        <v>1152101</v>
      </c>
      <c r="C346" s="41">
        <f t="shared" si="70"/>
        <v>218899</v>
      </c>
      <c r="D346" s="42">
        <v>1371000</v>
      </c>
      <c r="E346" s="50">
        <v>1134454</v>
      </c>
      <c r="F346" s="43">
        <v>215546</v>
      </c>
      <c r="G346" s="44">
        <v>1350000</v>
      </c>
      <c r="H346" s="50">
        <v>1105042</v>
      </c>
      <c r="I346" s="43">
        <v>209958</v>
      </c>
      <c r="J346" s="44">
        <v>1315000</v>
      </c>
      <c r="L346" s="63">
        <f t="shared" si="66"/>
        <v>1350000</v>
      </c>
      <c r="M346" s="59">
        <f t="shared" si="67"/>
        <v>1345333.3333333333</v>
      </c>
      <c r="N346" s="59">
        <f t="shared" si="68"/>
        <v>28290.16319029166</v>
      </c>
      <c r="O346" s="64">
        <f t="shared" si="69"/>
        <v>2.1028367088918479E-2</v>
      </c>
      <c r="Q346" s="63" t="e">
        <f>+VLOOKUP(A346,'PRECIOS 2025 VS 2026'!$B$7:$G$1477,5,FALSE)</f>
        <v>#N/A</v>
      </c>
      <c r="R346" s="197" t="e">
        <f t="shared" si="60"/>
        <v>#N/A</v>
      </c>
      <c r="S346" s="63">
        <f t="shared" si="61"/>
        <v>1315000</v>
      </c>
      <c r="U346" t="e">
        <f>+VLOOKUP(A346,'GRUPO 1'!$A$3:$F$440,5,FALSE)</f>
        <v>#N/A</v>
      </c>
      <c r="V346" t="e">
        <f>+VLOOKUP(A346,'GRUPO 3'!$B$3:$F$1178,5,FALSE)</f>
        <v>#N/A</v>
      </c>
      <c r="W346">
        <f t="shared" si="62"/>
        <v>0</v>
      </c>
      <c r="X346" s="199">
        <f t="shared" si="63"/>
        <v>0</v>
      </c>
      <c r="Y346" s="199">
        <f t="shared" si="64"/>
        <v>0</v>
      </c>
    </row>
    <row r="347" spans="1:25" x14ac:dyDescent="0.3">
      <c r="A347" s="38" t="s">
        <v>117</v>
      </c>
      <c r="B347" s="45">
        <v>1836134</v>
      </c>
      <c r="C347" s="41">
        <f t="shared" si="70"/>
        <v>348866</v>
      </c>
      <c r="D347" s="42">
        <v>2185000</v>
      </c>
      <c r="E347" s="50">
        <v>1491597</v>
      </c>
      <c r="F347" s="43">
        <v>283403</v>
      </c>
      <c r="G347" s="44">
        <v>1775000</v>
      </c>
      <c r="H347" s="50">
        <v>1811765</v>
      </c>
      <c r="I347" s="43">
        <v>344235</v>
      </c>
      <c r="J347" s="44">
        <v>2156000</v>
      </c>
      <c r="L347" s="63">
        <f t="shared" si="66"/>
        <v>2156000</v>
      </c>
      <c r="M347" s="59">
        <f t="shared" si="67"/>
        <v>2038666.6666666667</v>
      </c>
      <c r="N347" s="59">
        <f t="shared" si="68"/>
        <v>228801.95220612374</v>
      </c>
      <c r="O347" s="64">
        <f t="shared" si="69"/>
        <v>0.11223117341699987</v>
      </c>
      <c r="Q347" s="63" t="e">
        <f>+VLOOKUP(A347,'PRECIOS 2025 VS 2026'!$B$7:$G$1477,5,FALSE)</f>
        <v>#N/A</v>
      </c>
      <c r="R347" s="197" t="e">
        <f t="shared" si="60"/>
        <v>#N/A</v>
      </c>
      <c r="S347" s="63">
        <f t="shared" si="61"/>
        <v>1775000</v>
      </c>
      <c r="U347" t="e">
        <f>+VLOOKUP(A347,'GRUPO 1'!$A$3:$F$440,5,FALSE)</f>
        <v>#N/A</v>
      </c>
      <c r="V347" t="e">
        <f>+VLOOKUP(A347,'GRUPO 3'!$B$3:$F$1178,5,FALSE)</f>
        <v>#N/A</v>
      </c>
      <c r="W347">
        <f t="shared" si="62"/>
        <v>-1</v>
      </c>
      <c r="X347" s="199">
        <f t="shared" si="63"/>
        <v>0</v>
      </c>
      <c r="Y347" s="199">
        <f t="shared" si="64"/>
        <v>0</v>
      </c>
    </row>
    <row r="348" spans="1:25" x14ac:dyDescent="0.3">
      <c r="A348" s="38" t="s">
        <v>116</v>
      </c>
      <c r="B348" s="45">
        <v>1809664</v>
      </c>
      <c r="C348" s="41">
        <f t="shared" si="70"/>
        <v>343836</v>
      </c>
      <c r="D348" s="42">
        <v>2153500</v>
      </c>
      <c r="E348" s="50">
        <v>1491597</v>
      </c>
      <c r="F348" s="43">
        <v>283403</v>
      </c>
      <c r="G348" s="44">
        <v>1775000</v>
      </c>
      <c r="H348" s="50">
        <v>1827731</v>
      </c>
      <c r="I348" s="43">
        <v>347269</v>
      </c>
      <c r="J348" s="44">
        <v>2175000</v>
      </c>
      <c r="L348" s="63">
        <f t="shared" si="66"/>
        <v>2153500</v>
      </c>
      <c r="M348" s="59">
        <f t="shared" si="67"/>
        <v>2034500</v>
      </c>
      <c r="N348" s="59">
        <f t="shared" si="68"/>
        <v>224990.55535733051</v>
      </c>
      <c r="O348" s="64">
        <f t="shared" si="69"/>
        <v>0.11058764087359572</v>
      </c>
      <c r="Q348" s="63" t="e">
        <f>+VLOOKUP(A348,'PRECIOS 2025 VS 2026'!$B$7:$G$1477,5,FALSE)</f>
        <v>#N/A</v>
      </c>
      <c r="R348" s="197" t="e">
        <f t="shared" si="60"/>
        <v>#N/A</v>
      </c>
      <c r="S348" s="63">
        <f t="shared" si="61"/>
        <v>1775000</v>
      </c>
      <c r="U348" t="e">
        <f>+VLOOKUP(A348,'GRUPO 1'!$A$3:$F$440,5,FALSE)</f>
        <v>#N/A</v>
      </c>
      <c r="V348" t="e">
        <f>+VLOOKUP(A348,'GRUPO 3'!$B$3:$F$1178,5,FALSE)</f>
        <v>#N/A</v>
      </c>
      <c r="W348">
        <f t="shared" si="62"/>
        <v>0</v>
      </c>
      <c r="X348" s="199">
        <f t="shared" si="63"/>
        <v>0</v>
      </c>
      <c r="Y348" s="199">
        <f t="shared" si="64"/>
        <v>0</v>
      </c>
    </row>
    <row r="349" spans="1:25" ht="22.8" x14ac:dyDescent="0.3">
      <c r="A349" s="38" t="s">
        <v>115</v>
      </c>
      <c r="B349" s="45">
        <v>334454</v>
      </c>
      <c r="C349" s="41">
        <f t="shared" si="70"/>
        <v>63546</v>
      </c>
      <c r="D349" s="42">
        <v>398000</v>
      </c>
      <c r="E349" s="50">
        <v>322689</v>
      </c>
      <c r="F349" s="43">
        <v>61311</v>
      </c>
      <c r="G349" s="44">
        <v>384000</v>
      </c>
      <c r="H349" s="50">
        <v>333193</v>
      </c>
      <c r="I349" s="43">
        <v>63307</v>
      </c>
      <c r="J349" s="44">
        <v>396500</v>
      </c>
      <c r="L349" s="63">
        <f t="shared" si="66"/>
        <v>396500</v>
      </c>
      <c r="M349" s="59">
        <f t="shared" si="67"/>
        <v>392833.33333333331</v>
      </c>
      <c r="N349" s="59">
        <f t="shared" si="68"/>
        <v>7686.5683717334696</v>
      </c>
      <c r="O349" s="64">
        <f t="shared" si="69"/>
        <v>1.956699627933849E-2</v>
      </c>
      <c r="Q349" s="63" t="e">
        <f>+VLOOKUP(A349,'PRECIOS 2025 VS 2026'!$B$7:$G$1477,5,FALSE)</f>
        <v>#N/A</v>
      </c>
      <c r="R349" s="197" t="e">
        <f t="shared" si="60"/>
        <v>#N/A</v>
      </c>
      <c r="S349" s="63">
        <f t="shared" si="61"/>
        <v>384000</v>
      </c>
      <c r="U349" t="e">
        <f>+VLOOKUP(A349,'GRUPO 1'!$A$3:$F$440,5,FALSE)</f>
        <v>#N/A</v>
      </c>
      <c r="V349" t="e">
        <f>+VLOOKUP(A349,'GRUPO 3'!$B$3:$F$1178,5,FALSE)</f>
        <v>#N/A</v>
      </c>
      <c r="W349">
        <f t="shared" si="62"/>
        <v>0</v>
      </c>
      <c r="X349" s="199">
        <f t="shared" si="63"/>
        <v>0</v>
      </c>
      <c r="Y349" s="199">
        <f t="shared" si="64"/>
        <v>0</v>
      </c>
    </row>
    <row r="350" spans="1:25" x14ac:dyDescent="0.3">
      <c r="A350" s="38" t="s">
        <v>114</v>
      </c>
      <c r="B350" s="45">
        <v>1606303</v>
      </c>
      <c r="C350" s="41">
        <f t="shared" si="70"/>
        <v>305197</v>
      </c>
      <c r="D350" s="42">
        <v>1911500</v>
      </c>
      <c r="E350" s="50">
        <v>1382353</v>
      </c>
      <c r="F350" s="43">
        <v>262647</v>
      </c>
      <c r="G350" s="44">
        <v>1645000</v>
      </c>
      <c r="H350" s="50">
        <v>1598319</v>
      </c>
      <c r="I350" s="43">
        <v>303681</v>
      </c>
      <c r="J350" s="44">
        <v>1902000</v>
      </c>
      <c r="L350" s="63">
        <f t="shared" si="66"/>
        <v>1902000</v>
      </c>
      <c r="M350" s="59">
        <f t="shared" si="67"/>
        <v>1819500</v>
      </c>
      <c r="N350" s="59">
        <f t="shared" si="68"/>
        <v>151196.06476360423</v>
      </c>
      <c r="O350" s="64">
        <f t="shared" si="69"/>
        <v>8.3097589867328514E-2</v>
      </c>
      <c r="Q350" s="63" t="e">
        <f>+VLOOKUP(A350,'PRECIOS 2025 VS 2026'!$B$7:$G$1477,5,FALSE)</f>
        <v>#N/A</v>
      </c>
      <c r="R350" s="197" t="e">
        <f t="shared" si="60"/>
        <v>#N/A</v>
      </c>
      <c r="S350" s="63">
        <f t="shared" si="61"/>
        <v>1645000</v>
      </c>
      <c r="U350" t="e">
        <f>+VLOOKUP(A350,'GRUPO 1'!$A$3:$F$440,5,FALSE)</f>
        <v>#N/A</v>
      </c>
      <c r="V350" t="e">
        <f>+VLOOKUP(A350,'GRUPO 3'!$B$3:$F$1178,5,FALSE)</f>
        <v>#N/A</v>
      </c>
      <c r="W350">
        <f t="shared" si="62"/>
        <v>1</v>
      </c>
      <c r="X350" s="199">
        <f t="shared" si="63"/>
        <v>0</v>
      </c>
      <c r="Y350" s="199">
        <f t="shared" si="64"/>
        <v>0</v>
      </c>
    </row>
    <row r="351" spans="1:25" x14ac:dyDescent="0.3">
      <c r="A351" s="38" t="s">
        <v>113</v>
      </c>
      <c r="B351" s="45">
        <v>1786975</v>
      </c>
      <c r="C351" s="41">
        <f t="shared" si="70"/>
        <v>339525</v>
      </c>
      <c r="D351" s="42">
        <v>2126500</v>
      </c>
      <c r="E351" s="50">
        <v>1899160</v>
      </c>
      <c r="F351" s="43">
        <v>360840</v>
      </c>
      <c r="G351" s="44">
        <v>2260000</v>
      </c>
      <c r="H351" s="50">
        <v>1730252</v>
      </c>
      <c r="I351" s="43">
        <v>328748</v>
      </c>
      <c r="J351" s="44">
        <v>2059000</v>
      </c>
      <c r="L351" s="63">
        <f t="shared" si="66"/>
        <v>2126500</v>
      </c>
      <c r="M351" s="59">
        <f t="shared" si="67"/>
        <v>2148500</v>
      </c>
      <c r="N351" s="59">
        <f t="shared" si="68"/>
        <v>102290.0288395697</v>
      </c>
      <c r="O351" s="64">
        <f t="shared" si="69"/>
        <v>4.7609973860632857E-2</v>
      </c>
      <c r="Q351" s="63" t="e">
        <f>+VLOOKUP(A351,'PRECIOS 2025 VS 2026'!$B$7:$G$1477,5,FALSE)</f>
        <v>#N/A</v>
      </c>
      <c r="R351" s="197" t="e">
        <f t="shared" si="60"/>
        <v>#N/A</v>
      </c>
      <c r="S351" s="63">
        <f t="shared" si="61"/>
        <v>2059000</v>
      </c>
      <c r="U351" t="e">
        <f>+VLOOKUP(A351,'GRUPO 1'!$A$3:$F$440,5,FALSE)</f>
        <v>#N/A</v>
      </c>
      <c r="V351" t="e">
        <f>+VLOOKUP(A351,'GRUPO 3'!$B$3:$F$1178,5,FALSE)</f>
        <v>#N/A</v>
      </c>
      <c r="W351">
        <f t="shared" si="62"/>
        <v>0</v>
      </c>
      <c r="X351" s="199">
        <f t="shared" si="63"/>
        <v>0</v>
      </c>
      <c r="Y351" s="199">
        <f t="shared" si="64"/>
        <v>0</v>
      </c>
    </row>
    <row r="352" spans="1:25" x14ac:dyDescent="0.3">
      <c r="A352" s="38" t="s">
        <v>112</v>
      </c>
      <c r="B352" s="45">
        <v>1423529</v>
      </c>
      <c r="C352" s="41">
        <f t="shared" si="70"/>
        <v>270471</v>
      </c>
      <c r="D352" s="42">
        <v>1694000</v>
      </c>
      <c r="E352" s="50">
        <v>1415966</v>
      </c>
      <c r="F352" s="43">
        <v>269034</v>
      </c>
      <c r="G352" s="44">
        <v>1685000</v>
      </c>
      <c r="H352" s="50">
        <v>1382353</v>
      </c>
      <c r="I352" s="43">
        <v>262647</v>
      </c>
      <c r="J352" s="44">
        <v>1645000</v>
      </c>
      <c r="L352" s="63">
        <f t="shared" si="66"/>
        <v>1685000</v>
      </c>
      <c r="M352" s="59">
        <f t="shared" si="67"/>
        <v>1674666.6666666667</v>
      </c>
      <c r="N352" s="59">
        <f t="shared" si="68"/>
        <v>26083.200212652842</v>
      </c>
      <c r="O352" s="64">
        <f t="shared" si="69"/>
        <v>1.557515936265098E-2</v>
      </c>
      <c r="Q352" s="63" t="e">
        <f>+VLOOKUP(A352,'PRECIOS 2025 VS 2026'!$B$7:$G$1477,5,FALSE)</f>
        <v>#N/A</v>
      </c>
      <c r="R352" s="197" t="e">
        <f t="shared" si="60"/>
        <v>#N/A</v>
      </c>
      <c r="S352" s="63">
        <f t="shared" si="61"/>
        <v>1645000</v>
      </c>
      <c r="U352" t="e">
        <f>+VLOOKUP(A352,'GRUPO 1'!$A$3:$F$440,5,FALSE)</f>
        <v>#N/A</v>
      </c>
      <c r="V352" t="e">
        <f>+VLOOKUP(A352,'GRUPO 3'!$B$3:$F$1178,5,FALSE)</f>
        <v>#N/A</v>
      </c>
      <c r="W352">
        <f t="shared" si="62"/>
        <v>0</v>
      </c>
      <c r="X352" s="199">
        <f t="shared" si="63"/>
        <v>0</v>
      </c>
      <c r="Y352" s="199">
        <f t="shared" si="64"/>
        <v>0</v>
      </c>
    </row>
    <row r="353" spans="1:25" x14ac:dyDescent="0.3">
      <c r="A353" s="38" t="s">
        <v>109</v>
      </c>
      <c r="B353" s="45">
        <v>34034</v>
      </c>
      <c r="C353" s="41">
        <f t="shared" si="70"/>
        <v>6466</v>
      </c>
      <c r="D353" s="42">
        <v>40500</v>
      </c>
      <c r="E353" s="50">
        <v>31513</v>
      </c>
      <c r="F353" s="43">
        <v>5987</v>
      </c>
      <c r="G353" s="44">
        <v>37500</v>
      </c>
      <c r="H353" s="50">
        <v>32773</v>
      </c>
      <c r="I353" s="43">
        <v>6227</v>
      </c>
      <c r="J353" s="44">
        <v>39000</v>
      </c>
      <c r="L353" s="63">
        <f t="shared" si="66"/>
        <v>39000</v>
      </c>
      <c r="M353" s="59">
        <f t="shared" si="67"/>
        <v>39000</v>
      </c>
      <c r="N353" s="59">
        <f t="shared" si="68"/>
        <v>1500</v>
      </c>
      <c r="O353" s="64">
        <f t="shared" si="69"/>
        <v>3.8461538461538464E-2</v>
      </c>
      <c r="Q353" s="63">
        <f>+VLOOKUP(A353,'PRECIOS 2025 VS 2026'!$B$7:$G$1477,5,FALSE)</f>
        <v>78889.14</v>
      </c>
      <c r="R353" s="197">
        <f t="shared" si="60"/>
        <v>-0.50563537642823841</v>
      </c>
      <c r="S353" s="63">
        <f t="shared" si="61"/>
        <v>39000</v>
      </c>
      <c r="U353" t="e">
        <f>+VLOOKUP(A353,'GRUPO 1'!$A$3:$F$440,5,FALSE)</f>
        <v>#N/A</v>
      </c>
      <c r="V353" t="e">
        <f>+VLOOKUP(A353,'GRUPO 3'!$B$3:$F$1178,5,FALSE)</f>
        <v>#N/A</v>
      </c>
      <c r="W353">
        <f t="shared" si="62"/>
        <v>0</v>
      </c>
      <c r="X353" s="199">
        <f t="shared" si="63"/>
        <v>0</v>
      </c>
      <c r="Y353" s="199">
        <f t="shared" si="64"/>
        <v>0</v>
      </c>
    </row>
    <row r="354" spans="1:25" x14ac:dyDescent="0.3">
      <c r="A354" s="38" t="s">
        <v>111</v>
      </c>
      <c r="B354" s="45">
        <v>92857</v>
      </c>
      <c r="C354" s="41">
        <f t="shared" si="70"/>
        <v>17643</v>
      </c>
      <c r="D354" s="42">
        <v>110500</v>
      </c>
      <c r="E354" s="50">
        <v>84874</v>
      </c>
      <c r="F354" s="43">
        <v>16126</v>
      </c>
      <c r="G354" s="44">
        <v>101000</v>
      </c>
      <c r="H354" s="50">
        <v>100000</v>
      </c>
      <c r="I354" s="43">
        <v>19000</v>
      </c>
      <c r="J354" s="44">
        <v>119000</v>
      </c>
      <c r="L354" s="63">
        <f t="shared" si="66"/>
        <v>110500</v>
      </c>
      <c r="M354" s="59">
        <f t="shared" si="67"/>
        <v>110166.66666666667</v>
      </c>
      <c r="N354" s="59">
        <f t="shared" si="68"/>
        <v>9004.6284394933991</v>
      </c>
      <c r="O354" s="64">
        <f t="shared" si="69"/>
        <v>8.1736415487080771E-2</v>
      </c>
      <c r="Q354" s="63">
        <f>+VLOOKUP(A354,'PRECIOS 2025 VS 2026'!$B$7:$G$1477,5,FALSE)</f>
        <v>82577.88</v>
      </c>
      <c r="R354" s="197">
        <f t="shared" si="60"/>
        <v>0.33813074397163012</v>
      </c>
      <c r="S354" s="63">
        <f t="shared" si="61"/>
        <v>86789.351880000002</v>
      </c>
      <c r="U354" t="e">
        <f>+VLOOKUP(A354,'GRUPO 1'!$A$3:$F$440,5,FALSE)</f>
        <v>#N/A</v>
      </c>
      <c r="V354" t="e">
        <f>+VLOOKUP(A354,'GRUPO 3'!$B$3:$F$1178,5,FALSE)</f>
        <v>#N/A</v>
      </c>
      <c r="W354">
        <f t="shared" si="62"/>
        <v>0</v>
      </c>
      <c r="X354" s="199">
        <f t="shared" si="63"/>
        <v>0</v>
      </c>
      <c r="Y354" s="199">
        <f t="shared" si="64"/>
        <v>0</v>
      </c>
    </row>
    <row r="355" spans="1:25" x14ac:dyDescent="0.3">
      <c r="A355" s="38" t="s">
        <v>110</v>
      </c>
      <c r="B355" s="45">
        <v>123529</v>
      </c>
      <c r="C355" s="41">
        <f t="shared" si="70"/>
        <v>23471</v>
      </c>
      <c r="D355" s="42">
        <v>147000</v>
      </c>
      <c r="E355" s="50">
        <v>115126</v>
      </c>
      <c r="F355" s="43">
        <v>21874</v>
      </c>
      <c r="G355" s="44">
        <v>137000</v>
      </c>
      <c r="H355" s="50">
        <v>124790</v>
      </c>
      <c r="I355" s="43">
        <v>23710</v>
      </c>
      <c r="J355" s="44">
        <v>148500</v>
      </c>
      <c r="L355" s="63">
        <f t="shared" si="66"/>
        <v>147000</v>
      </c>
      <c r="M355" s="59">
        <f t="shared" si="67"/>
        <v>144166.66666666666</v>
      </c>
      <c r="N355" s="59">
        <f t="shared" si="68"/>
        <v>6251.666444503684</v>
      </c>
      <c r="O355" s="64">
        <f t="shared" si="69"/>
        <v>4.3364160308696074E-2</v>
      </c>
      <c r="Q355" s="63">
        <f>+VLOOKUP(A355,'PRECIOS 2025 VS 2026'!$B$7:$G$1477,5,FALSE)</f>
        <v>94686.57</v>
      </c>
      <c r="R355" s="197">
        <f t="shared" si="60"/>
        <v>0.55249049574823539</v>
      </c>
      <c r="S355" s="63">
        <f t="shared" si="61"/>
        <v>99515.585070000001</v>
      </c>
      <c r="U355" t="e">
        <f>+VLOOKUP(A355,'GRUPO 1'!$A$3:$F$440,5,FALSE)</f>
        <v>#N/A</v>
      </c>
      <c r="V355" t="e">
        <f>+VLOOKUP(A355,'GRUPO 3'!$B$3:$F$1178,5,FALSE)</f>
        <v>#N/A</v>
      </c>
      <c r="W355">
        <f t="shared" si="62"/>
        <v>0</v>
      </c>
      <c r="X355" s="199">
        <f t="shared" si="63"/>
        <v>0</v>
      </c>
      <c r="Y355" s="199">
        <f t="shared" si="64"/>
        <v>0</v>
      </c>
    </row>
    <row r="356" spans="1:25" x14ac:dyDescent="0.3">
      <c r="A356" s="38" t="s">
        <v>109</v>
      </c>
      <c r="B356" s="45"/>
      <c r="C356" s="41"/>
      <c r="D356" s="42"/>
      <c r="E356" s="50">
        <v>81513</v>
      </c>
      <c r="F356" s="43">
        <v>15487</v>
      </c>
      <c r="G356" s="44">
        <v>97000</v>
      </c>
      <c r="H356" s="50"/>
      <c r="I356" s="43"/>
      <c r="J356" s="44"/>
      <c r="L356" s="63" t="str">
        <f t="shared" si="66"/>
        <v/>
      </c>
      <c r="M356" s="59" t="str">
        <f t="shared" si="67"/>
        <v/>
      </c>
      <c r="N356" s="59" t="str">
        <f t="shared" si="68"/>
        <v/>
      </c>
      <c r="O356" s="64" t="str">
        <f t="shared" si="69"/>
        <v/>
      </c>
      <c r="Q356" s="63">
        <f>+VLOOKUP(A356,'PRECIOS 2025 VS 2026'!$B$7:$G$1477,5,FALSE)</f>
        <v>78889.14</v>
      </c>
      <c r="R356" s="197" t="e">
        <f t="shared" si="60"/>
        <v>#VALUE!</v>
      </c>
      <c r="S356" s="63"/>
      <c r="U356" t="e">
        <f>+VLOOKUP(A356,'GRUPO 1'!$A$3:$F$440,5,FALSE)</f>
        <v>#N/A</v>
      </c>
      <c r="V356" t="e">
        <f>+VLOOKUP(A356,'GRUPO 3'!$B$3:$F$1178,5,FALSE)</f>
        <v>#N/A</v>
      </c>
      <c r="W356">
        <f t="shared" si="62"/>
        <v>0</v>
      </c>
      <c r="X356" s="199">
        <f t="shared" si="63"/>
        <v>0</v>
      </c>
      <c r="Y356" s="199">
        <f t="shared" si="64"/>
        <v>0</v>
      </c>
    </row>
    <row r="357" spans="1:25" x14ac:dyDescent="0.3">
      <c r="A357" s="38" t="s">
        <v>108</v>
      </c>
      <c r="B357" s="45">
        <v>3435714</v>
      </c>
      <c r="C357" s="41">
        <f>+D357-B357</f>
        <v>652786</v>
      </c>
      <c r="D357" s="42">
        <v>4088500</v>
      </c>
      <c r="E357" s="50">
        <v>3285714</v>
      </c>
      <c r="F357" s="43">
        <v>624286</v>
      </c>
      <c r="G357" s="44">
        <v>3910000</v>
      </c>
      <c r="H357" s="50">
        <v>3056723</v>
      </c>
      <c r="I357" s="43">
        <v>580777</v>
      </c>
      <c r="J357" s="44">
        <v>3637500</v>
      </c>
      <c r="L357" s="63">
        <f t="shared" si="66"/>
        <v>3910000</v>
      </c>
      <c r="M357" s="59">
        <f t="shared" si="67"/>
        <v>3878666.6666666665</v>
      </c>
      <c r="N357" s="59">
        <f t="shared" si="68"/>
        <v>227126.80012128319</v>
      </c>
      <c r="O357" s="64">
        <f t="shared" si="69"/>
        <v>5.8557958092458715E-2</v>
      </c>
      <c r="Q357" s="63">
        <f>+VLOOKUP(A357,'PRECIOS 2025 VS 2026'!$B$7:$G$1477,5,FALSE)</f>
        <v>2962984.86</v>
      </c>
      <c r="R357" s="197">
        <f t="shared" si="60"/>
        <v>0.31961524771341565</v>
      </c>
      <c r="S357" s="63">
        <f t="shared" si="61"/>
        <v>3114097.0878599999</v>
      </c>
      <c r="U357" t="e">
        <f>+VLOOKUP(A357,'GRUPO 1'!$A$3:$F$440,5,FALSE)</f>
        <v>#N/A</v>
      </c>
      <c r="V357" t="e">
        <f>+VLOOKUP(A357,'GRUPO 3'!$B$3:$F$1178,5,FALSE)</f>
        <v>#N/A</v>
      </c>
      <c r="W357">
        <f t="shared" si="62"/>
        <v>0</v>
      </c>
      <c r="X357" s="199">
        <f t="shared" si="63"/>
        <v>0</v>
      </c>
      <c r="Y357" s="199">
        <f t="shared" si="64"/>
        <v>0</v>
      </c>
    </row>
    <row r="358" spans="1:25" x14ac:dyDescent="0.3">
      <c r="A358" s="38" t="s">
        <v>107</v>
      </c>
      <c r="B358" s="45">
        <v>2313025</v>
      </c>
      <c r="C358" s="41">
        <f>+D358-B358</f>
        <v>439475</v>
      </c>
      <c r="D358" s="42">
        <v>2752500</v>
      </c>
      <c r="E358" s="50">
        <v>2222689</v>
      </c>
      <c r="F358" s="43">
        <v>422311</v>
      </c>
      <c r="G358" s="44">
        <v>2645000</v>
      </c>
      <c r="H358" s="50">
        <v>2326050</v>
      </c>
      <c r="I358" s="43">
        <v>441950</v>
      </c>
      <c r="J358" s="44">
        <v>2768000</v>
      </c>
      <c r="L358" s="63">
        <f t="shared" si="66"/>
        <v>2752500</v>
      </c>
      <c r="M358" s="59">
        <f t="shared" si="67"/>
        <v>2721833.3333333335</v>
      </c>
      <c r="N358" s="59">
        <f t="shared" si="68"/>
        <v>66989.427026459423</v>
      </c>
      <c r="O358" s="64">
        <f t="shared" si="69"/>
        <v>2.4611876930914E-2</v>
      </c>
      <c r="Q358" s="63">
        <f>+VLOOKUP(A358,'PRECIOS 2025 VS 2026'!$B$7:$G$1477,5,FALSE)</f>
        <v>2043247.14</v>
      </c>
      <c r="R358" s="197">
        <f t="shared" si="60"/>
        <v>0.34712044672187825</v>
      </c>
      <c r="S358" s="63">
        <f t="shared" si="61"/>
        <v>2147452.7441399996</v>
      </c>
      <c r="U358" t="e">
        <f>+VLOOKUP(A358,'GRUPO 1'!$A$3:$F$440,5,FALSE)</f>
        <v>#N/A</v>
      </c>
      <c r="V358" t="e">
        <f>+VLOOKUP(A358,'GRUPO 3'!$B$3:$F$1178,5,FALSE)</f>
        <v>#N/A</v>
      </c>
      <c r="W358">
        <f t="shared" si="62"/>
        <v>0</v>
      </c>
      <c r="X358" s="199">
        <f t="shared" si="63"/>
        <v>0</v>
      </c>
      <c r="Y358" s="199">
        <f t="shared" si="64"/>
        <v>-1</v>
      </c>
    </row>
    <row r="359" spans="1:25" x14ac:dyDescent="0.3">
      <c r="A359" s="38" t="s">
        <v>106</v>
      </c>
      <c r="B359" s="45">
        <v>209664</v>
      </c>
      <c r="C359" s="41">
        <f>+D359-B359</f>
        <v>39836</v>
      </c>
      <c r="D359" s="42">
        <v>249500</v>
      </c>
      <c r="E359" s="50">
        <v>221008</v>
      </c>
      <c r="F359" s="43">
        <v>41992</v>
      </c>
      <c r="G359" s="44">
        <v>263000</v>
      </c>
      <c r="H359" s="50">
        <v>226891</v>
      </c>
      <c r="I359" s="43">
        <v>43109</v>
      </c>
      <c r="J359" s="44">
        <v>270000</v>
      </c>
      <c r="L359" s="63">
        <f t="shared" si="66"/>
        <v>263000</v>
      </c>
      <c r="M359" s="59">
        <f t="shared" si="67"/>
        <v>260833.33333333334</v>
      </c>
      <c r="N359" s="59">
        <f t="shared" si="68"/>
        <v>10420.332688227058</v>
      </c>
      <c r="O359" s="64">
        <f t="shared" si="69"/>
        <v>3.9950157271158047E-2</v>
      </c>
      <c r="Q359" s="63">
        <f>+VLOOKUP(A359,'PRECIOS 2025 VS 2026'!$B$7:$G$1477,5,FALSE)</f>
        <v>181965.96</v>
      </c>
      <c r="R359" s="197">
        <f t="shared" si="60"/>
        <v>0.44532526852824567</v>
      </c>
      <c r="S359" s="63">
        <f t="shared" si="61"/>
        <v>191246.22395999997</v>
      </c>
      <c r="U359" t="e">
        <f>+VLOOKUP(A359,'GRUPO 1'!$A$3:$F$440,5,FALSE)</f>
        <v>#N/A</v>
      </c>
      <c r="V359" t="e">
        <f>+VLOOKUP(A359,'GRUPO 3'!$B$3:$F$1178,5,FALSE)</f>
        <v>#N/A</v>
      </c>
      <c r="W359">
        <f t="shared" si="62"/>
        <v>0</v>
      </c>
      <c r="X359" s="199">
        <f t="shared" si="63"/>
        <v>0</v>
      </c>
      <c r="Y359" s="199">
        <f t="shared" si="64"/>
        <v>0</v>
      </c>
    </row>
    <row r="360" spans="1:25" x14ac:dyDescent="0.3">
      <c r="A360" s="38" t="s">
        <v>105</v>
      </c>
      <c r="B360" s="45">
        <v>77731</v>
      </c>
      <c r="C360" s="41">
        <f t="shared" ref="C360:C365" si="71">+D360-B360</f>
        <v>14769</v>
      </c>
      <c r="D360" s="42">
        <v>92500</v>
      </c>
      <c r="E360" s="50">
        <v>66387</v>
      </c>
      <c r="F360" s="43">
        <v>12613</v>
      </c>
      <c r="G360" s="44">
        <v>79000</v>
      </c>
      <c r="H360" s="50">
        <v>73529</v>
      </c>
      <c r="I360" s="43">
        <v>13971</v>
      </c>
      <c r="J360" s="44">
        <v>87500</v>
      </c>
      <c r="L360" s="63">
        <f t="shared" si="66"/>
        <v>87500</v>
      </c>
      <c r="M360" s="59">
        <f t="shared" si="67"/>
        <v>86333.333333333328</v>
      </c>
      <c r="N360" s="59">
        <f t="shared" si="68"/>
        <v>6825.1984098144239</v>
      </c>
      <c r="O360" s="64">
        <f t="shared" si="69"/>
        <v>7.9056352237232716E-2</v>
      </c>
      <c r="Q360" s="63">
        <f>+VLOOKUP(A360,'PRECIOS 2025 VS 2026'!$B$7:$G$1477,5,FALSE)</f>
        <v>64490.58</v>
      </c>
      <c r="R360" s="197">
        <f t="shared" si="60"/>
        <v>0.35678730133920328</v>
      </c>
      <c r="S360" s="63">
        <f t="shared" si="61"/>
        <v>67779.599579999995</v>
      </c>
      <c r="U360" t="e">
        <f>+VLOOKUP(A360,'GRUPO 1'!$A$3:$F$440,5,FALSE)</f>
        <v>#N/A</v>
      </c>
      <c r="V360" t="e">
        <f>+VLOOKUP(A360,'GRUPO 3'!$B$3:$F$1178,5,FALSE)</f>
        <v>#N/A</v>
      </c>
      <c r="W360">
        <f t="shared" si="62"/>
        <v>0</v>
      </c>
      <c r="X360" s="199">
        <f t="shared" si="63"/>
        <v>1</v>
      </c>
      <c r="Y360" s="199">
        <f t="shared" si="64"/>
        <v>0</v>
      </c>
    </row>
    <row r="361" spans="1:25" x14ac:dyDescent="0.3">
      <c r="A361" s="38" t="s">
        <v>104</v>
      </c>
      <c r="B361" s="45">
        <v>936975</v>
      </c>
      <c r="C361" s="41">
        <f t="shared" si="71"/>
        <v>178025</v>
      </c>
      <c r="D361" s="42">
        <v>1115000</v>
      </c>
      <c r="E361" s="50">
        <v>899160</v>
      </c>
      <c r="F361" s="43">
        <v>170840</v>
      </c>
      <c r="G361" s="44">
        <v>1070000</v>
      </c>
      <c r="H361" s="50">
        <v>974790</v>
      </c>
      <c r="I361" s="43">
        <v>185210</v>
      </c>
      <c r="J361" s="44">
        <v>1160000</v>
      </c>
      <c r="L361" s="63">
        <f t="shared" si="66"/>
        <v>1115000</v>
      </c>
      <c r="M361" s="59">
        <f t="shared" si="67"/>
        <v>1115000</v>
      </c>
      <c r="N361" s="59">
        <f t="shared" si="68"/>
        <v>45000</v>
      </c>
      <c r="O361" s="64">
        <f t="shared" si="69"/>
        <v>4.0358744394618833E-2</v>
      </c>
      <c r="Q361" s="63">
        <f>+VLOOKUP(A361,'PRECIOS 2025 VS 2026'!$B$7:$G$1477,5,FALSE)</f>
        <v>800160.57</v>
      </c>
      <c r="R361" s="197">
        <f t="shared" si="60"/>
        <v>0.39347031308978403</v>
      </c>
      <c r="S361" s="63">
        <f t="shared" si="61"/>
        <v>840968.75906999991</v>
      </c>
      <c r="U361" t="e">
        <f>+VLOOKUP(A361,'GRUPO 1'!$A$3:$F$440,5,FALSE)</f>
        <v>#N/A</v>
      </c>
      <c r="V361" t="e">
        <f>+VLOOKUP(A361,'GRUPO 3'!$B$3:$F$1178,5,FALSE)</f>
        <v>#N/A</v>
      </c>
      <c r="W361">
        <f t="shared" si="62"/>
        <v>0</v>
      </c>
      <c r="X361" s="199">
        <f t="shared" si="63"/>
        <v>0</v>
      </c>
      <c r="Y361" s="199">
        <f t="shared" si="64"/>
        <v>0</v>
      </c>
    </row>
    <row r="362" spans="1:25" x14ac:dyDescent="0.3">
      <c r="A362" s="38" t="s">
        <v>103</v>
      </c>
      <c r="B362" s="45">
        <v>1360924</v>
      </c>
      <c r="C362" s="41">
        <f t="shared" si="71"/>
        <v>258576</v>
      </c>
      <c r="D362" s="42">
        <v>1619500</v>
      </c>
      <c r="E362" s="50">
        <v>1189076</v>
      </c>
      <c r="F362" s="43">
        <v>225924</v>
      </c>
      <c r="G362" s="44">
        <v>1415000</v>
      </c>
      <c r="H362" s="50">
        <v>1196218</v>
      </c>
      <c r="I362" s="43">
        <v>227282</v>
      </c>
      <c r="J362" s="44">
        <v>1423500</v>
      </c>
      <c r="L362" s="63">
        <f t="shared" si="66"/>
        <v>1423500</v>
      </c>
      <c r="M362" s="59">
        <f t="shared" si="67"/>
        <v>1486000</v>
      </c>
      <c r="N362" s="59">
        <f t="shared" si="68"/>
        <v>115692.48030879103</v>
      </c>
      <c r="O362" s="64">
        <f t="shared" si="69"/>
        <v>7.7854966560424649E-2</v>
      </c>
      <c r="Q362" s="63">
        <f>+VLOOKUP(A362,'PRECIOS 2025 VS 2026'!$B$7:$G$1477,5,FALSE)</f>
        <v>988764.48</v>
      </c>
      <c r="R362" s="197">
        <f t="shared" si="60"/>
        <v>0.43967550290641511</v>
      </c>
      <c r="S362" s="63">
        <f t="shared" si="61"/>
        <v>1039191.4684799999</v>
      </c>
      <c r="U362" t="e">
        <f>+VLOOKUP(A362,'GRUPO 1'!$A$3:$F$440,5,FALSE)</f>
        <v>#N/A</v>
      </c>
      <c r="V362" t="e">
        <f>+VLOOKUP(A362,'GRUPO 3'!$B$3:$F$1178,5,FALSE)</f>
        <v>#N/A</v>
      </c>
      <c r="W362">
        <f t="shared" si="62"/>
        <v>0</v>
      </c>
      <c r="X362" s="199">
        <f t="shared" si="63"/>
        <v>0</v>
      </c>
      <c r="Y362" s="199">
        <f t="shared" si="64"/>
        <v>-1</v>
      </c>
    </row>
    <row r="363" spans="1:25" x14ac:dyDescent="0.3">
      <c r="A363" s="38" t="s">
        <v>102</v>
      </c>
      <c r="B363" s="45">
        <v>1879832</v>
      </c>
      <c r="C363" s="41">
        <f t="shared" si="71"/>
        <v>357168</v>
      </c>
      <c r="D363" s="42">
        <v>2237000</v>
      </c>
      <c r="E363" s="50">
        <v>1827731</v>
      </c>
      <c r="F363" s="43">
        <v>347269</v>
      </c>
      <c r="G363" s="44">
        <v>2175000</v>
      </c>
      <c r="H363" s="50">
        <v>2007143</v>
      </c>
      <c r="I363" s="43">
        <v>381357</v>
      </c>
      <c r="J363" s="44">
        <v>2388500</v>
      </c>
      <c r="L363" s="63">
        <f t="shared" si="66"/>
        <v>2237000</v>
      </c>
      <c r="M363" s="59">
        <f t="shared" si="67"/>
        <v>2266833.3333333335</v>
      </c>
      <c r="N363" s="59">
        <f t="shared" si="68"/>
        <v>109832.06878381802</v>
      </c>
      <c r="O363" s="64">
        <f t="shared" si="69"/>
        <v>4.8451761833902512E-2</v>
      </c>
      <c r="Q363" s="63">
        <f>+VLOOKUP(A363,'PRECIOS 2025 VS 2026'!$B$7:$G$1477,5,FALSE)</f>
        <v>1769565.6</v>
      </c>
      <c r="R363" s="197">
        <f t="shared" si="60"/>
        <v>0.26415206082215875</v>
      </c>
      <c r="S363" s="63">
        <f t="shared" si="61"/>
        <v>1859813.4456</v>
      </c>
      <c r="U363" t="e">
        <f>+VLOOKUP(A363,'GRUPO 1'!$A$3:$F$440,5,FALSE)</f>
        <v>#N/A</v>
      </c>
      <c r="V363" t="e">
        <f>+VLOOKUP(A363,'GRUPO 3'!$B$3:$F$1178,5,FALSE)</f>
        <v>#N/A</v>
      </c>
      <c r="W363">
        <f t="shared" si="62"/>
        <v>0</v>
      </c>
      <c r="X363" s="199">
        <f t="shared" si="63"/>
        <v>0</v>
      </c>
      <c r="Y363" s="199">
        <f t="shared" si="64"/>
        <v>0</v>
      </c>
    </row>
    <row r="364" spans="1:25" ht="22.8" x14ac:dyDescent="0.3">
      <c r="A364" s="38" t="s">
        <v>101</v>
      </c>
      <c r="B364" s="45">
        <v>1463445</v>
      </c>
      <c r="C364" s="41">
        <f t="shared" si="71"/>
        <v>278055</v>
      </c>
      <c r="D364" s="42">
        <v>1741500</v>
      </c>
      <c r="E364" s="50">
        <v>1264706</v>
      </c>
      <c r="F364" s="43">
        <v>240294</v>
      </c>
      <c r="G364" s="44">
        <v>1505000</v>
      </c>
      <c r="H364" s="50">
        <v>1626471</v>
      </c>
      <c r="I364" s="43">
        <v>309029</v>
      </c>
      <c r="J364" s="44">
        <v>1935500</v>
      </c>
      <c r="L364" s="63">
        <f t="shared" si="66"/>
        <v>1741500</v>
      </c>
      <c r="M364" s="59">
        <f t="shared" si="67"/>
        <v>1727333.3333333333</v>
      </c>
      <c r="N364" s="59">
        <f t="shared" si="68"/>
        <v>215599.35837876005</v>
      </c>
      <c r="O364" s="64">
        <f t="shared" si="69"/>
        <v>0.12481630164729451</v>
      </c>
      <c r="Q364" s="63" t="e">
        <f>+VLOOKUP(A364,'PRECIOS 2025 VS 2026'!$B$7:$G$1477,5,FALSE)</f>
        <v>#N/A</v>
      </c>
      <c r="R364" s="197" t="e">
        <f t="shared" si="60"/>
        <v>#N/A</v>
      </c>
      <c r="S364" s="63">
        <f t="shared" si="61"/>
        <v>1505000</v>
      </c>
      <c r="U364" t="e">
        <f>+VLOOKUP(A364,'GRUPO 1'!$A$3:$F$440,5,FALSE)</f>
        <v>#N/A</v>
      </c>
      <c r="V364" t="e">
        <f>+VLOOKUP(A364,'GRUPO 3'!$B$3:$F$1178,5,FALSE)</f>
        <v>#N/A</v>
      </c>
      <c r="W364">
        <f t="shared" si="62"/>
        <v>0</v>
      </c>
      <c r="X364" s="199">
        <f t="shared" si="63"/>
        <v>0</v>
      </c>
      <c r="Y364" s="199">
        <f t="shared" si="64"/>
        <v>0</v>
      </c>
    </row>
    <row r="365" spans="1:25" x14ac:dyDescent="0.3">
      <c r="A365" s="38" t="s">
        <v>100</v>
      </c>
      <c r="B365" s="45">
        <v>1635714</v>
      </c>
      <c r="C365" s="41">
        <f t="shared" si="71"/>
        <v>310786</v>
      </c>
      <c r="D365" s="42">
        <v>1946500</v>
      </c>
      <c r="E365" s="50">
        <v>1491597</v>
      </c>
      <c r="F365" s="43">
        <v>283403</v>
      </c>
      <c r="G365" s="44">
        <v>1775000</v>
      </c>
      <c r="H365" s="50">
        <v>1669748</v>
      </c>
      <c r="I365" s="43">
        <v>317252</v>
      </c>
      <c r="J365" s="44">
        <v>1987000</v>
      </c>
      <c r="L365" s="63">
        <f t="shared" si="66"/>
        <v>1946500</v>
      </c>
      <c r="M365" s="59">
        <f t="shared" si="67"/>
        <v>1902833.3333333333</v>
      </c>
      <c r="N365" s="59">
        <f t="shared" si="68"/>
        <v>112543.69521805002</v>
      </c>
      <c r="O365" s="64">
        <f t="shared" si="69"/>
        <v>5.9145324630664811E-2</v>
      </c>
      <c r="Q365" s="63">
        <f>+VLOOKUP(A365,'PRECIOS 2025 VS 2026'!$B$7:$G$1477,5,FALSE)</f>
        <v>169381.08</v>
      </c>
      <c r="R365" s="197">
        <f t="shared" si="60"/>
        <v>10.49183840367531</v>
      </c>
      <c r="S365" s="63">
        <f t="shared" si="61"/>
        <v>178019.51507999998</v>
      </c>
      <c r="U365" t="e">
        <f>+VLOOKUP(A365,'GRUPO 1'!$A$3:$F$440,5,FALSE)</f>
        <v>#N/A</v>
      </c>
      <c r="V365" t="e">
        <f>+VLOOKUP(A365,'GRUPO 3'!$B$3:$F$1178,5,FALSE)</f>
        <v>#N/A</v>
      </c>
      <c r="W365">
        <f t="shared" si="62"/>
        <v>0</v>
      </c>
      <c r="X365" s="199">
        <f t="shared" si="63"/>
        <v>0</v>
      </c>
      <c r="Y365" s="199">
        <f t="shared" si="64"/>
        <v>0</v>
      </c>
    </row>
    <row r="366" spans="1:25" x14ac:dyDescent="0.3">
      <c r="A366" s="37" t="s">
        <v>99</v>
      </c>
      <c r="B366" s="45"/>
      <c r="C366" s="41"/>
      <c r="D366" s="42"/>
      <c r="E366" s="53"/>
      <c r="F366" s="54"/>
      <c r="G366" s="55"/>
      <c r="H366" s="53"/>
      <c r="I366" s="54"/>
      <c r="J366" s="55"/>
      <c r="L366" s="63" t="str">
        <f t="shared" si="66"/>
        <v/>
      </c>
      <c r="M366" s="59" t="str">
        <f t="shared" si="67"/>
        <v/>
      </c>
      <c r="N366" s="59" t="str">
        <f t="shared" si="68"/>
        <v/>
      </c>
      <c r="O366" s="64" t="str">
        <f t="shared" si="69"/>
        <v/>
      </c>
      <c r="Q366" s="63">
        <f>+VLOOKUP(A366,'PRECIOS 2025 VS 2026'!$B$7:$G$1477,5,FALSE)</f>
        <v>0</v>
      </c>
      <c r="R366" s="197" t="e">
        <f t="shared" si="60"/>
        <v>#VALUE!</v>
      </c>
      <c r="S366" s="63"/>
      <c r="U366" t="e">
        <f>+VLOOKUP(A366,'GRUPO 1'!$A$3:$F$440,5,FALSE)</f>
        <v>#N/A</v>
      </c>
      <c r="V366" t="e">
        <f>+VLOOKUP(A366,'GRUPO 3'!$B$3:$F$1178,5,FALSE)</f>
        <v>#N/A</v>
      </c>
      <c r="W366">
        <f t="shared" si="62"/>
        <v>0</v>
      </c>
      <c r="X366" s="199">
        <f t="shared" si="63"/>
        <v>0</v>
      </c>
      <c r="Y366" s="199">
        <f t="shared" si="64"/>
        <v>0</v>
      </c>
    </row>
    <row r="367" spans="1:25" x14ac:dyDescent="0.3">
      <c r="A367" s="38" t="s">
        <v>98</v>
      </c>
      <c r="B367" s="45">
        <v>5148739</v>
      </c>
      <c r="C367" s="41">
        <f t="shared" ref="C367:C372" si="72">+D367-B367</f>
        <v>978261</v>
      </c>
      <c r="D367" s="42">
        <v>6127000</v>
      </c>
      <c r="E367" s="50">
        <v>4991597</v>
      </c>
      <c r="F367" s="43">
        <v>948403</v>
      </c>
      <c r="G367" s="44">
        <v>5940000</v>
      </c>
      <c r="H367" s="50">
        <v>4910504</v>
      </c>
      <c r="I367" s="43">
        <v>932996</v>
      </c>
      <c r="J367" s="44">
        <v>5843500</v>
      </c>
      <c r="L367" s="63">
        <f t="shared" si="66"/>
        <v>5940000</v>
      </c>
      <c r="M367" s="59">
        <f t="shared" si="67"/>
        <v>5970166.666666667</v>
      </c>
      <c r="N367" s="59">
        <f t="shared" si="68"/>
        <v>144137.37660070456</v>
      </c>
      <c r="O367" s="64">
        <f t="shared" si="69"/>
        <v>2.4142940163709201E-2</v>
      </c>
      <c r="Q367" s="63">
        <f>+VLOOKUP(A367,'PRECIOS 2025 VS 2026'!$B$7:$G$1477,5,FALSE)</f>
        <v>4570479.54</v>
      </c>
      <c r="R367" s="197">
        <f t="shared" si="60"/>
        <v>0.29964480707422658</v>
      </c>
      <c r="S367" s="63">
        <f t="shared" si="61"/>
        <v>4803573.9965399997</v>
      </c>
      <c r="U367" t="e">
        <f>+VLOOKUP(A367,'GRUPO 1'!$A$3:$F$440,5,FALSE)</f>
        <v>#N/A</v>
      </c>
      <c r="V367" t="e">
        <f>+VLOOKUP(A367,'GRUPO 3'!$B$3:$F$1178,5,FALSE)</f>
        <v>#N/A</v>
      </c>
      <c r="W367">
        <f t="shared" si="62"/>
        <v>-1</v>
      </c>
      <c r="X367" s="199">
        <f t="shared" si="63"/>
        <v>0</v>
      </c>
      <c r="Y367" s="199">
        <f t="shared" si="64"/>
        <v>0</v>
      </c>
    </row>
    <row r="368" spans="1:25" x14ac:dyDescent="0.3">
      <c r="A368" s="38" t="s">
        <v>97</v>
      </c>
      <c r="B368" s="45">
        <v>5482353</v>
      </c>
      <c r="C368" s="41">
        <f t="shared" si="72"/>
        <v>1041647</v>
      </c>
      <c r="D368" s="42">
        <v>6524000</v>
      </c>
      <c r="E368" s="50">
        <v>5344538</v>
      </c>
      <c r="F368" s="43">
        <v>1015462</v>
      </c>
      <c r="G368" s="44">
        <v>6360000</v>
      </c>
      <c r="H368" s="50">
        <v>5648319</v>
      </c>
      <c r="I368" s="43">
        <v>1073181</v>
      </c>
      <c r="J368" s="44">
        <v>6721500</v>
      </c>
      <c r="L368" s="63">
        <f t="shared" si="66"/>
        <v>6524000</v>
      </c>
      <c r="M368" s="59">
        <f t="shared" si="67"/>
        <v>6535166.666666667</v>
      </c>
      <c r="N368" s="59">
        <f t="shared" si="68"/>
        <v>181008.51729499729</v>
      </c>
      <c r="O368" s="64">
        <f t="shared" si="69"/>
        <v>2.7697613010889386E-2</v>
      </c>
      <c r="Q368" s="63">
        <f>+VLOOKUP(A368,'PRECIOS 2025 VS 2026'!$B$7:$G$1477,5,FALSE)</f>
        <v>4438724.4000000004</v>
      </c>
      <c r="R368" s="197">
        <f t="shared" si="60"/>
        <v>0.46979163653413569</v>
      </c>
      <c r="S368" s="63">
        <f t="shared" si="61"/>
        <v>4665099.3443999998</v>
      </c>
      <c r="U368" t="e">
        <f>+VLOOKUP(A368,'GRUPO 1'!$A$3:$F$440,5,FALSE)</f>
        <v>#N/A</v>
      </c>
      <c r="V368" t="e">
        <f>+VLOOKUP(A368,'GRUPO 3'!$B$3:$F$1178,5,FALSE)</f>
        <v>#N/A</v>
      </c>
      <c r="W368">
        <f t="shared" si="62"/>
        <v>0</v>
      </c>
      <c r="X368" s="199">
        <f t="shared" si="63"/>
        <v>0</v>
      </c>
      <c r="Y368" s="199">
        <f t="shared" si="64"/>
        <v>0</v>
      </c>
    </row>
    <row r="369" spans="1:25" x14ac:dyDescent="0.3">
      <c r="A369" s="38" t="s">
        <v>96</v>
      </c>
      <c r="B369" s="45">
        <v>126891</v>
      </c>
      <c r="C369" s="41">
        <f t="shared" si="72"/>
        <v>24109</v>
      </c>
      <c r="D369" s="42">
        <v>151000</v>
      </c>
      <c r="E369" s="50">
        <v>117647</v>
      </c>
      <c r="F369" s="43">
        <v>22353</v>
      </c>
      <c r="G369" s="44">
        <v>140000</v>
      </c>
      <c r="H369" s="50">
        <v>132773</v>
      </c>
      <c r="I369" s="43">
        <v>25227</v>
      </c>
      <c r="J369" s="44">
        <v>158000</v>
      </c>
      <c r="L369" s="63">
        <f t="shared" si="66"/>
        <v>151000</v>
      </c>
      <c r="M369" s="59">
        <f t="shared" si="67"/>
        <v>149666.66666666666</v>
      </c>
      <c r="N369" s="59">
        <f t="shared" si="68"/>
        <v>9073.7717258774665</v>
      </c>
      <c r="O369" s="64">
        <f t="shared" si="69"/>
        <v>6.0626537143947438E-2</v>
      </c>
      <c r="Q369" s="63" t="e">
        <f>+VLOOKUP(A369,'PRECIOS 2025 VS 2026'!$B$7:$G$1477,5,FALSE)</f>
        <v>#N/A</v>
      </c>
      <c r="R369" s="197" t="e">
        <f t="shared" si="60"/>
        <v>#N/A</v>
      </c>
      <c r="S369" s="63">
        <f t="shared" si="61"/>
        <v>140000</v>
      </c>
      <c r="U369" t="e">
        <f>+VLOOKUP(A369,'GRUPO 1'!$A$3:$F$440,5,FALSE)</f>
        <v>#N/A</v>
      </c>
      <c r="V369" t="e">
        <f>+VLOOKUP(A369,'GRUPO 3'!$B$3:$F$1178,5,FALSE)</f>
        <v>#N/A</v>
      </c>
      <c r="W369">
        <f t="shared" si="62"/>
        <v>0</v>
      </c>
      <c r="X369" s="199">
        <f t="shared" si="63"/>
        <v>0</v>
      </c>
      <c r="Y369" s="199">
        <f t="shared" si="64"/>
        <v>0</v>
      </c>
    </row>
    <row r="370" spans="1:25" x14ac:dyDescent="0.3">
      <c r="A370" s="38" t="s">
        <v>95</v>
      </c>
      <c r="B370" s="45">
        <v>14286</v>
      </c>
      <c r="C370" s="41">
        <f t="shared" si="72"/>
        <v>2714</v>
      </c>
      <c r="D370" s="42">
        <v>17000</v>
      </c>
      <c r="E370" s="50">
        <v>13445</v>
      </c>
      <c r="F370" s="43">
        <v>2555</v>
      </c>
      <c r="G370" s="44">
        <v>16000</v>
      </c>
      <c r="H370" s="50">
        <v>13866</v>
      </c>
      <c r="I370" s="43">
        <v>2634</v>
      </c>
      <c r="J370" s="44">
        <v>16500</v>
      </c>
      <c r="L370" s="63">
        <f t="shared" si="66"/>
        <v>16500</v>
      </c>
      <c r="M370" s="59">
        <f t="shared" si="67"/>
        <v>16500</v>
      </c>
      <c r="N370" s="59">
        <f t="shared" si="68"/>
        <v>500</v>
      </c>
      <c r="O370" s="64">
        <f t="shared" si="69"/>
        <v>3.0303030303030304E-2</v>
      </c>
      <c r="Q370" s="63">
        <f>+VLOOKUP(A370,'PRECIOS 2025 VS 2026'!$B$7:$G$1477,5,FALSE)</f>
        <v>11585.97</v>
      </c>
      <c r="R370" s="197">
        <f t="shared" si="60"/>
        <v>0.42413626135748678</v>
      </c>
      <c r="S370" s="63">
        <f t="shared" si="61"/>
        <v>12176.854469999998</v>
      </c>
      <c r="U370" t="e">
        <f>+VLOOKUP(A370,'GRUPO 1'!$A$3:$F$440,5,FALSE)</f>
        <v>#N/A</v>
      </c>
      <c r="V370" t="e">
        <f>+VLOOKUP(A370,'GRUPO 3'!$B$3:$F$1178,5,FALSE)</f>
        <v>#N/A</v>
      </c>
      <c r="W370">
        <f t="shared" si="62"/>
        <v>0</v>
      </c>
      <c r="X370" s="199">
        <f t="shared" si="63"/>
        <v>0</v>
      </c>
      <c r="Y370" s="199">
        <f t="shared" si="64"/>
        <v>1</v>
      </c>
    </row>
    <row r="371" spans="1:25" x14ac:dyDescent="0.3">
      <c r="A371" s="38" t="s">
        <v>94</v>
      </c>
      <c r="B371" s="45">
        <v>82773</v>
      </c>
      <c r="C371" s="41">
        <f t="shared" si="72"/>
        <v>15727</v>
      </c>
      <c r="D371" s="42">
        <v>98500</v>
      </c>
      <c r="E371" s="50">
        <v>71429</v>
      </c>
      <c r="F371" s="43">
        <v>13571</v>
      </c>
      <c r="G371" s="44">
        <v>85000</v>
      </c>
      <c r="H371" s="50">
        <v>80672</v>
      </c>
      <c r="I371" s="43">
        <v>15328</v>
      </c>
      <c r="J371" s="44">
        <v>96000</v>
      </c>
      <c r="L371" s="63">
        <f t="shared" si="66"/>
        <v>96000</v>
      </c>
      <c r="M371" s="59">
        <f t="shared" si="67"/>
        <v>93166.666666666672</v>
      </c>
      <c r="N371" s="59">
        <f t="shared" si="68"/>
        <v>7182.1538088050811</v>
      </c>
      <c r="O371" s="64">
        <f t="shared" si="69"/>
        <v>7.7089307429034859E-2</v>
      </c>
      <c r="Q371" s="63" t="e">
        <f>+VLOOKUP(A371,'PRECIOS 2025 VS 2026'!$B$7:$G$1477,5,FALSE)</f>
        <v>#N/A</v>
      </c>
      <c r="R371" s="197" t="e">
        <f t="shared" si="60"/>
        <v>#N/A</v>
      </c>
      <c r="S371" s="63">
        <f t="shared" si="61"/>
        <v>85000</v>
      </c>
      <c r="U371" t="e">
        <f>+VLOOKUP(A371,'GRUPO 1'!$A$3:$F$440,5,FALSE)</f>
        <v>#N/A</v>
      </c>
      <c r="V371" t="e">
        <f>+VLOOKUP(A371,'GRUPO 3'!$B$3:$F$1178,5,FALSE)</f>
        <v>#N/A</v>
      </c>
      <c r="W371">
        <f t="shared" si="62"/>
        <v>0</v>
      </c>
      <c r="X371" s="199">
        <f t="shared" si="63"/>
        <v>1</v>
      </c>
      <c r="Y371" s="199">
        <f t="shared" si="64"/>
        <v>0</v>
      </c>
    </row>
    <row r="372" spans="1:25" x14ac:dyDescent="0.3">
      <c r="A372" s="38" t="s">
        <v>93</v>
      </c>
      <c r="B372" s="45">
        <v>62605</v>
      </c>
      <c r="C372" s="41">
        <f t="shared" si="72"/>
        <v>11895</v>
      </c>
      <c r="D372" s="42">
        <v>74500</v>
      </c>
      <c r="E372" s="50">
        <v>51681</v>
      </c>
      <c r="F372" s="43">
        <v>9819</v>
      </c>
      <c r="G372" s="44">
        <v>61500</v>
      </c>
      <c r="H372" s="50">
        <v>61345</v>
      </c>
      <c r="I372" s="43">
        <v>11655</v>
      </c>
      <c r="J372" s="44">
        <v>73000</v>
      </c>
      <c r="L372" s="63">
        <f t="shared" si="66"/>
        <v>73000</v>
      </c>
      <c r="M372" s="59">
        <f t="shared" si="67"/>
        <v>69666.666666666672</v>
      </c>
      <c r="N372" s="59">
        <f t="shared" si="68"/>
        <v>7112.1960977839562</v>
      </c>
      <c r="O372" s="64">
        <f t="shared" si="69"/>
        <v>0.10208893920264052</v>
      </c>
      <c r="Q372" s="63">
        <f>+VLOOKUP(A372,'PRECIOS 2025 VS 2026'!$B$7:$G$1477,5,FALSE)</f>
        <v>46358.73</v>
      </c>
      <c r="R372" s="197">
        <f t="shared" si="60"/>
        <v>0.57467644174031507</v>
      </c>
      <c r="S372" s="63">
        <f t="shared" si="61"/>
        <v>48723.025229999999</v>
      </c>
      <c r="U372" t="e">
        <f>+VLOOKUP(A372,'GRUPO 1'!$A$3:$F$440,5,FALSE)</f>
        <v>#N/A</v>
      </c>
      <c r="V372" t="e">
        <f>+VLOOKUP(A372,'GRUPO 3'!$B$3:$F$1178,5,FALSE)</f>
        <v>#N/A</v>
      </c>
      <c r="W372">
        <f t="shared" si="62"/>
        <v>0</v>
      </c>
      <c r="X372" s="199">
        <f t="shared" si="63"/>
        <v>0</v>
      </c>
      <c r="Y372" s="199">
        <f t="shared" si="64"/>
        <v>1</v>
      </c>
    </row>
    <row r="373" spans="1:25" x14ac:dyDescent="0.3">
      <c r="A373" s="37" t="s">
        <v>92</v>
      </c>
      <c r="B373" s="45"/>
      <c r="C373" s="41"/>
      <c r="D373" s="42"/>
      <c r="E373" s="53"/>
      <c r="F373" s="54"/>
      <c r="G373" s="55"/>
      <c r="H373" s="53"/>
      <c r="I373" s="54"/>
      <c r="J373" s="55"/>
      <c r="L373" s="63" t="str">
        <f t="shared" si="66"/>
        <v/>
      </c>
      <c r="M373" s="59" t="str">
        <f t="shared" si="67"/>
        <v/>
      </c>
      <c r="N373" s="59" t="str">
        <f t="shared" si="68"/>
        <v/>
      </c>
      <c r="O373" s="64" t="str">
        <f t="shared" si="69"/>
        <v/>
      </c>
      <c r="Q373" s="63">
        <f>+VLOOKUP(A373,'PRECIOS 2025 VS 2026'!$B$7:$G$1477,5,FALSE)</f>
        <v>0</v>
      </c>
      <c r="R373" s="197" t="e">
        <f t="shared" si="60"/>
        <v>#VALUE!</v>
      </c>
      <c r="S373" s="63"/>
      <c r="U373" t="e">
        <f>+VLOOKUP(A373,'GRUPO 1'!$A$3:$F$440,5,FALSE)</f>
        <v>#N/A</v>
      </c>
      <c r="V373" t="e">
        <f>+VLOOKUP(A373,'GRUPO 3'!$B$3:$F$1178,5,FALSE)</f>
        <v>#N/A</v>
      </c>
      <c r="W373">
        <f t="shared" si="62"/>
        <v>0</v>
      </c>
      <c r="X373" s="199">
        <f t="shared" si="63"/>
        <v>0</v>
      </c>
      <c r="Y373" s="199">
        <f t="shared" si="64"/>
        <v>0</v>
      </c>
    </row>
    <row r="374" spans="1:25" x14ac:dyDescent="0.3">
      <c r="A374" s="38" t="s">
        <v>91</v>
      </c>
      <c r="B374" s="45">
        <v>2468487</v>
      </c>
      <c r="C374" s="41">
        <f>+D374-B374</f>
        <v>469013</v>
      </c>
      <c r="D374" s="42">
        <v>2937500</v>
      </c>
      <c r="E374" s="50">
        <v>2584034</v>
      </c>
      <c r="F374" s="43">
        <v>490966</v>
      </c>
      <c r="G374" s="44">
        <v>3075000</v>
      </c>
      <c r="H374" s="50">
        <v>2534454</v>
      </c>
      <c r="I374" s="43">
        <v>481546</v>
      </c>
      <c r="J374" s="44">
        <v>3016000</v>
      </c>
      <c r="L374" s="63">
        <f t="shared" si="66"/>
        <v>3016000</v>
      </c>
      <c r="M374" s="59">
        <f t="shared" si="67"/>
        <v>3009500</v>
      </c>
      <c r="N374" s="59">
        <f t="shared" si="68"/>
        <v>68980.069585351972</v>
      </c>
      <c r="O374" s="64">
        <f t="shared" si="69"/>
        <v>2.292077407720617E-2</v>
      </c>
      <c r="Q374" s="63">
        <f>+VLOOKUP(A374,'PRECIOS 2025 VS 2026'!$B$7:$G$1477,5,FALSE)</f>
        <v>2300205.6</v>
      </c>
      <c r="R374" s="197">
        <f t="shared" si="60"/>
        <v>0.31118713909747886</v>
      </c>
      <c r="S374" s="63">
        <f t="shared" si="61"/>
        <v>2417516.0855999999</v>
      </c>
      <c r="U374" t="e">
        <f>+VLOOKUP(A374,'GRUPO 1'!$A$3:$F$440,5,FALSE)</f>
        <v>#N/A</v>
      </c>
      <c r="V374">
        <f>+VLOOKUP(A374,'GRUPO 3'!$B$3:$F$1178,5,FALSE)</f>
        <v>524999.80000000005</v>
      </c>
      <c r="W374">
        <f t="shared" si="62"/>
        <v>0</v>
      </c>
      <c r="X374" s="199">
        <f t="shared" si="63"/>
        <v>0</v>
      </c>
      <c r="Y374" s="199">
        <f t="shared" si="64"/>
        <v>0</v>
      </c>
    </row>
    <row r="375" spans="1:25" x14ac:dyDescent="0.3">
      <c r="A375" s="38" t="s">
        <v>90</v>
      </c>
      <c r="B375" s="45">
        <v>1774790</v>
      </c>
      <c r="C375" s="41">
        <f>+D375-B375</f>
        <v>337210</v>
      </c>
      <c r="D375" s="42">
        <v>2112000</v>
      </c>
      <c r="E375" s="50">
        <v>1600840</v>
      </c>
      <c r="F375" s="43">
        <v>304160</v>
      </c>
      <c r="G375" s="44">
        <v>1905000</v>
      </c>
      <c r="H375" s="50">
        <v>1642437</v>
      </c>
      <c r="I375" s="43">
        <v>312063</v>
      </c>
      <c r="J375" s="44">
        <v>1954500</v>
      </c>
      <c r="L375" s="63">
        <f t="shared" si="66"/>
        <v>1954500</v>
      </c>
      <c r="M375" s="59">
        <f t="shared" si="67"/>
        <v>1990500</v>
      </c>
      <c r="N375" s="59">
        <f t="shared" si="68"/>
        <v>108093.70934517882</v>
      </c>
      <c r="O375" s="64">
        <f t="shared" si="69"/>
        <v>5.4304802484390263E-2</v>
      </c>
      <c r="Q375" s="63">
        <f>+VLOOKUP(A375,'PRECIOS 2025 VS 2026'!$B$7:$G$1477,5,FALSE)</f>
        <v>1408152.24</v>
      </c>
      <c r="R375" s="197">
        <f t="shared" si="60"/>
        <v>0.38798912822096565</v>
      </c>
      <c r="S375" s="63">
        <f t="shared" si="61"/>
        <v>1479968.0042399999</v>
      </c>
      <c r="U375" t="e">
        <f>+VLOOKUP(A375,'GRUPO 1'!$A$3:$F$440,5,FALSE)</f>
        <v>#N/A</v>
      </c>
      <c r="V375" t="e">
        <f>+VLOOKUP(A375,'GRUPO 3'!$B$3:$F$1178,5,FALSE)</f>
        <v>#N/A</v>
      </c>
      <c r="W375">
        <f t="shared" si="62"/>
        <v>0</v>
      </c>
      <c r="X375" s="199">
        <f t="shared" si="63"/>
        <v>0</v>
      </c>
      <c r="Y375" s="199">
        <f t="shared" si="64"/>
        <v>0</v>
      </c>
    </row>
    <row r="376" spans="1:25" x14ac:dyDescent="0.3">
      <c r="A376" s="38" t="s">
        <v>89</v>
      </c>
      <c r="B376" s="45">
        <v>92437</v>
      </c>
      <c r="C376" s="41">
        <f>+D376-B376</f>
        <v>17563</v>
      </c>
      <c r="D376" s="42">
        <v>110000</v>
      </c>
      <c r="E376" s="50">
        <v>79832</v>
      </c>
      <c r="F376" s="43">
        <v>15168</v>
      </c>
      <c r="G376" s="44">
        <v>95000</v>
      </c>
      <c r="H376" s="50">
        <v>92437</v>
      </c>
      <c r="I376" s="43">
        <v>17563</v>
      </c>
      <c r="J376" s="44">
        <v>110000</v>
      </c>
      <c r="L376" s="63">
        <f t="shared" si="66"/>
        <v>110000</v>
      </c>
      <c r="M376" s="59">
        <f t="shared" si="67"/>
        <v>105000</v>
      </c>
      <c r="N376" s="59">
        <f t="shared" si="68"/>
        <v>8660.2540378443864</v>
      </c>
      <c r="O376" s="64">
        <f t="shared" si="69"/>
        <v>8.2478609884232251E-2</v>
      </c>
      <c r="Q376" s="63">
        <f>+VLOOKUP(A376,'PRECIOS 2025 VS 2026'!$B$7:$G$1477,5,FALSE)</f>
        <v>77562.539999999994</v>
      </c>
      <c r="R376" s="197">
        <f t="shared" si="60"/>
        <v>0.41821038867473925</v>
      </c>
      <c r="S376" s="63">
        <f t="shared" si="61"/>
        <v>81518.229539999986</v>
      </c>
      <c r="U376" t="e">
        <f>+VLOOKUP(A376,'GRUPO 1'!$A$3:$F$440,5,FALSE)</f>
        <v>#N/A</v>
      </c>
      <c r="V376" t="e">
        <f>+VLOOKUP(A376,'GRUPO 3'!$B$3:$F$1178,5,FALSE)</f>
        <v>#N/A</v>
      </c>
      <c r="W376">
        <f t="shared" si="62"/>
        <v>0</v>
      </c>
      <c r="X376" s="199">
        <f t="shared" si="63"/>
        <v>0</v>
      </c>
      <c r="Y376" s="199">
        <f t="shared" si="64"/>
        <v>0</v>
      </c>
    </row>
    <row r="377" spans="1:25" x14ac:dyDescent="0.3">
      <c r="A377" s="37" t="s">
        <v>88</v>
      </c>
      <c r="B377" s="45"/>
      <c r="C377" s="41"/>
      <c r="D377" s="42"/>
      <c r="E377" s="53"/>
      <c r="F377" s="54"/>
      <c r="G377" s="55"/>
      <c r="H377" s="53"/>
      <c r="I377" s="54"/>
      <c r="J377" s="55"/>
      <c r="L377" s="63" t="str">
        <f t="shared" si="66"/>
        <v/>
      </c>
      <c r="M377" s="59" t="str">
        <f t="shared" si="67"/>
        <v/>
      </c>
      <c r="N377" s="59" t="str">
        <f t="shared" si="68"/>
        <v/>
      </c>
      <c r="O377" s="64" t="str">
        <f t="shared" si="69"/>
        <v/>
      </c>
      <c r="Q377" s="63">
        <f>+VLOOKUP(A377,'PRECIOS 2025 VS 2026'!$B$7:$G$1477,5,FALSE)</f>
        <v>0</v>
      </c>
      <c r="R377" s="197" t="e">
        <f t="shared" si="60"/>
        <v>#VALUE!</v>
      </c>
      <c r="S377" s="63"/>
      <c r="U377" t="e">
        <f>+VLOOKUP(A377,'GRUPO 1'!$A$3:$F$440,5,FALSE)</f>
        <v>#N/A</v>
      </c>
      <c r="V377" t="e">
        <f>+VLOOKUP(A377,'GRUPO 3'!$B$3:$F$1178,5,FALSE)</f>
        <v>#N/A</v>
      </c>
      <c r="W377">
        <f t="shared" si="62"/>
        <v>0</v>
      </c>
      <c r="X377" s="199">
        <f t="shared" si="63"/>
        <v>0</v>
      </c>
      <c r="Y377" s="199">
        <f t="shared" si="64"/>
        <v>0</v>
      </c>
    </row>
    <row r="378" spans="1:25" x14ac:dyDescent="0.3">
      <c r="A378" s="38" t="s">
        <v>87</v>
      </c>
      <c r="B378" s="45">
        <v>1998319</v>
      </c>
      <c r="C378" s="41">
        <f t="shared" ref="C378:C397" si="73">+D378-B378</f>
        <v>379681</v>
      </c>
      <c r="D378" s="42">
        <v>2378000</v>
      </c>
      <c r="E378" s="50">
        <v>2037815</v>
      </c>
      <c r="F378" s="43">
        <v>387185</v>
      </c>
      <c r="G378" s="44">
        <v>2425000</v>
      </c>
      <c r="H378" s="50">
        <v>2220168</v>
      </c>
      <c r="I378" s="43">
        <v>421832</v>
      </c>
      <c r="J378" s="44">
        <v>2642000</v>
      </c>
      <c r="L378" s="63">
        <f t="shared" si="66"/>
        <v>2425000</v>
      </c>
      <c r="M378" s="59">
        <f t="shared" si="67"/>
        <v>2481666.6666666665</v>
      </c>
      <c r="N378" s="59">
        <f t="shared" si="68"/>
        <v>140827.31742575136</v>
      </c>
      <c r="O378" s="64">
        <f t="shared" si="69"/>
        <v>5.6747072166185908E-2</v>
      </c>
      <c r="Q378" s="63" t="e">
        <f>+VLOOKUP(A378,'PRECIOS 2025 VS 2026'!$B$7:$G$1477,5,FALSE)</f>
        <v>#N/A</v>
      </c>
      <c r="R378" s="197" t="e">
        <f t="shared" si="60"/>
        <v>#N/A</v>
      </c>
      <c r="S378" s="63">
        <f t="shared" si="61"/>
        <v>2378000</v>
      </c>
      <c r="U378" t="e">
        <f>+VLOOKUP(A378,'GRUPO 1'!$A$3:$F$440,5,FALSE)</f>
        <v>#N/A</v>
      </c>
      <c r="V378" t="e">
        <f>+VLOOKUP(A378,'GRUPO 3'!$B$3:$F$1178,5,FALSE)</f>
        <v>#N/A</v>
      </c>
      <c r="W378">
        <f t="shared" si="62"/>
        <v>0</v>
      </c>
      <c r="X378" s="199">
        <f t="shared" si="63"/>
        <v>0</v>
      </c>
      <c r="Y378" s="199">
        <f t="shared" si="64"/>
        <v>0</v>
      </c>
    </row>
    <row r="379" spans="1:25" x14ac:dyDescent="0.3">
      <c r="A379" s="38" t="s">
        <v>86</v>
      </c>
      <c r="B379" s="45">
        <v>71429</v>
      </c>
      <c r="C379" s="41">
        <f t="shared" si="73"/>
        <v>13571</v>
      </c>
      <c r="D379" s="42">
        <v>85000</v>
      </c>
      <c r="E379" s="50">
        <v>70168</v>
      </c>
      <c r="F379" s="43">
        <v>13332</v>
      </c>
      <c r="G379" s="44">
        <v>83500</v>
      </c>
      <c r="H379" s="50">
        <v>68487</v>
      </c>
      <c r="I379" s="43">
        <v>13013</v>
      </c>
      <c r="J379" s="44">
        <v>81500</v>
      </c>
      <c r="L379" s="63">
        <f t="shared" si="66"/>
        <v>83500</v>
      </c>
      <c r="M379" s="59">
        <f t="shared" si="67"/>
        <v>83333.333333333328</v>
      </c>
      <c r="N379" s="59">
        <f t="shared" si="68"/>
        <v>1755.9422921421231</v>
      </c>
      <c r="O379" s="64">
        <f t="shared" si="69"/>
        <v>2.1071307505705478E-2</v>
      </c>
      <c r="Q379" s="63">
        <f>+VLOOKUP(A379,'PRECIOS 2025 VS 2026'!$B$7:$G$1477,5,FALSE)</f>
        <v>693413.82</v>
      </c>
      <c r="R379" s="197">
        <f t="shared" si="60"/>
        <v>-0.87958128668390256</v>
      </c>
      <c r="S379" s="63">
        <f t="shared" si="61"/>
        <v>83500</v>
      </c>
      <c r="U379" t="e">
        <f>+VLOOKUP(A379,'GRUPO 1'!$A$3:$F$440,5,FALSE)</f>
        <v>#N/A</v>
      </c>
      <c r="V379" t="e">
        <f>+VLOOKUP(A379,'GRUPO 3'!$B$3:$F$1178,5,FALSE)</f>
        <v>#N/A</v>
      </c>
      <c r="W379">
        <f t="shared" si="62"/>
        <v>1</v>
      </c>
      <c r="X379" s="199">
        <f t="shared" si="63"/>
        <v>0</v>
      </c>
      <c r="Y379" s="199">
        <f t="shared" si="64"/>
        <v>0</v>
      </c>
    </row>
    <row r="380" spans="1:25" x14ac:dyDescent="0.3">
      <c r="A380" s="38" t="s">
        <v>85</v>
      </c>
      <c r="B380" s="45">
        <v>3365966</v>
      </c>
      <c r="C380" s="41">
        <f t="shared" si="73"/>
        <v>639534</v>
      </c>
      <c r="D380" s="42">
        <v>4005500</v>
      </c>
      <c r="E380" s="50">
        <v>3046218</v>
      </c>
      <c r="F380" s="43">
        <v>578782</v>
      </c>
      <c r="G380" s="44">
        <v>3625000</v>
      </c>
      <c r="H380" s="50">
        <v>3152941</v>
      </c>
      <c r="I380" s="43">
        <v>599059</v>
      </c>
      <c r="J380" s="44">
        <v>3752000</v>
      </c>
      <c r="L380" s="63">
        <f t="shared" si="66"/>
        <v>3752000</v>
      </c>
      <c r="M380" s="59">
        <f t="shared" si="67"/>
        <v>3794166.6666666665</v>
      </c>
      <c r="N380" s="59">
        <f t="shared" si="68"/>
        <v>193722.955101695</v>
      </c>
      <c r="O380" s="64">
        <f t="shared" si="69"/>
        <v>5.1058103694714259E-2</v>
      </c>
      <c r="Q380" s="63" t="e">
        <f>+VLOOKUP(A380,'PRECIOS 2025 VS 2026'!$B$7:$G$1477,5,FALSE)</f>
        <v>#N/A</v>
      </c>
      <c r="R380" s="197" t="e">
        <f t="shared" si="60"/>
        <v>#N/A</v>
      </c>
      <c r="S380" s="63">
        <f t="shared" si="61"/>
        <v>3625000</v>
      </c>
      <c r="U380" t="e">
        <f>+VLOOKUP(A380,'GRUPO 1'!$A$3:$F$440,5,FALSE)</f>
        <v>#N/A</v>
      </c>
      <c r="V380" t="e">
        <f>+VLOOKUP(A380,'GRUPO 3'!$B$3:$F$1178,5,FALSE)</f>
        <v>#N/A</v>
      </c>
      <c r="W380">
        <f t="shared" si="62"/>
        <v>0</v>
      </c>
      <c r="X380" s="199">
        <f t="shared" si="63"/>
        <v>-1</v>
      </c>
      <c r="Y380" s="199">
        <f t="shared" si="64"/>
        <v>0</v>
      </c>
    </row>
    <row r="381" spans="1:25" x14ac:dyDescent="0.3">
      <c r="A381" s="38" t="s">
        <v>84</v>
      </c>
      <c r="B381" s="45">
        <v>634874</v>
      </c>
      <c r="C381" s="41">
        <f t="shared" si="73"/>
        <v>120626</v>
      </c>
      <c r="D381" s="42">
        <v>755500</v>
      </c>
      <c r="E381" s="50">
        <v>584034</v>
      </c>
      <c r="F381" s="43">
        <v>110966</v>
      </c>
      <c r="G381" s="44">
        <v>695000</v>
      </c>
      <c r="H381" s="50">
        <v>601681</v>
      </c>
      <c r="I381" s="43">
        <v>114319</v>
      </c>
      <c r="J381" s="44">
        <v>716000</v>
      </c>
      <c r="L381" s="63">
        <f t="shared" si="66"/>
        <v>716000</v>
      </c>
      <c r="M381" s="59">
        <f t="shared" si="67"/>
        <v>722166.66666666663</v>
      </c>
      <c r="N381" s="59">
        <f t="shared" si="68"/>
        <v>30717.801570641954</v>
      </c>
      <c r="O381" s="64">
        <f t="shared" si="69"/>
        <v>4.2535612606473976E-2</v>
      </c>
      <c r="Q381" s="63" t="e">
        <f>+VLOOKUP(A381,'PRECIOS 2025 VS 2026'!$B$7:$G$1477,5,FALSE)</f>
        <v>#N/A</v>
      </c>
      <c r="R381" s="197" t="e">
        <f t="shared" si="60"/>
        <v>#N/A</v>
      </c>
      <c r="S381" s="63">
        <f t="shared" si="61"/>
        <v>695000</v>
      </c>
      <c r="U381" t="e">
        <f>+VLOOKUP(A381,'GRUPO 1'!$A$3:$F$440,5,FALSE)</f>
        <v>#N/A</v>
      </c>
      <c r="V381" t="e">
        <f>+VLOOKUP(A381,'GRUPO 3'!$B$3:$F$1178,5,FALSE)</f>
        <v>#N/A</v>
      </c>
      <c r="W381">
        <f t="shared" si="62"/>
        <v>0</v>
      </c>
      <c r="X381" s="199">
        <f t="shared" si="63"/>
        <v>0</v>
      </c>
      <c r="Y381" s="199">
        <f t="shared" si="64"/>
        <v>0</v>
      </c>
    </row>
    <row r="382" spans="1:25" x14ac:dyDescent="0.3">
      <c r="A382" s="38" t="s">
        <v>83</v>
      </c>
      <c r="B382" s="45">
        <v>1736555</v>
      </c>
      <c r="C382" s="41">
        <f t="shared" si="73"/>
        <v>329945</v>
      </c>
      <c r="D382" s="42">
        <v>2066500</v>
      </c>
      <c r="E382" s="50">
        <v>1512605</v>
      </c>
      <c r="F382" s="43">
        <v>287395</v>
      </c>
      <c r="G382" s="44">
        <v>1800000</v>
      </c>
      <c r="H382" s="50">
        <v>1555882</v>
      </c>
      <c r="I382" s="43">
        <v>295618</v>
      </c>
      <c r="J382" s="44">
        <v>1851500</v>
      </c>
      <c r="L382" s="63">
        <f t="shared" si="66"/>
        <v>1851500</v>
      </c>
      <c r="M382" s="59">
        <f t="shared" si="67"/>
        <v>1906000</v>
      </c>
      <c r="N382" s="59">
        <f t="shared" si="68"/>
        <v>141362.12363996234</v>
      </c>
      <c r="O382" s="64">
        <f t="shared" si="69"/>
        <v>7.4166906421806053E-2</v>
      </c>
      <c r="Q382" s="63" t="e">
        <f>+VLOOKUP(A382,'PRECIOS 2025 VS 2026'!$B$7:$G$1477,5,FALSE)</f>
        <v>#N/A</v>
      </c>
      <c r="R382" s="197" t="e">
        <f t="shared" si="60"/>
        <v>#N/A</v>
      </c>
      <c r="S382" s="63">
        <f t="shared" si="61"/>
        <v>1800000</v>
      </c>
      <c r="U382" t="e">
        <f>+VLOOKUP(A382,'GRUPO 1'!$A$3:$F$440,5,FALSE)</f>
        <v>#N/A</v>
      </c>
      <c r="V382" t="e">
        <f>+VLOOKUP(A382,'GRUPO 3'!$B$3:$F$1178,5,FALSE)</f>
        <v>#N/A</v>
      </c>
      <c r="W382">
        <f t="shared" si="62"/>
        <v>0</v>
      </c>
      <c r="X382" s="199">
        <f t="shared" si="63"/>
        <v>0</v>
      </c>
      <c r="Y382" s="199">
        <f t="shared" si="64"/>
        <v>0</v>
      </c>
    </row>
    <row r="383" spans="1:25" x14ac:dyDescent="0.3">
      <c r="A383" s="38" t="s">
        <v>82</v>
      </c>
      <c r="B383" s="45">
        <v>780672</v>
      </c>
      <c r="C383" s="41">
        <f t="shared" si="73"/>
        <v>148328</v>
      </c>
      <c r="D383" s="42">
        <v>929000</v>
      </c>
      <c r="E383" s="50">
        <v>676471</v>
      </c>
      <c r="F383" s="43">
        <v>128529</v>
      </c>
      <c r="G383" s="44">
        <v>805000</v>
      </c>
      <c r="H383" s="50">
        <v>779412</v>
      </c>
      <c r="I383" s="43">
        <v>148088</v>
      </c>
      <c r="J383" s="44">
        <v>927500</v>
      </c>
      <c r="L383" s="63">
        <f t="shared" si="66"/>
        <v>927500</v>
      </c>
      <c r="M383" s="59">
        <f t="shared" si="67"/>
        <v>887166.66666666663</v>
      </c>
      <c r="N383" s="59">
        <f t="shared" si="68"/>
        <v>71162.373016456753</v>
      </c>
      <c r="O383" s="64">
        <f t="shared" si="69"/>
        <v>8.021308249083986E-2</v>
      </c>
      <c r="Q383" s="63" t="e">
        <f>+VLOOKUP(A383,'PRECIOS 2025 VS 2026'!$B$7:$G$1477,5,FALSE)</f>
        <v>#N/A</v>
      </c>
      <c r="R383" s="197" t="e">
        <f t="shared" si="60"/>
        <v>#N/A</v>
      </c>
      <c r="S383" s="63">
        <f t="shared" si="61"/>
        <v>805000</v>
      </c>
      <c r="U383" t="e">
        <f>+VLOOKUP(A383,'GRUPO 1'!$A$3:$F$440,5,FALSE)</f>
        <v>#N/A</v>
      </c>
      <c r="V383" t="e">
        <f>+VLOOKUP(A383,'GRUPO 3'!$B$3:$F$1178,5,FALSE)</f>
        <v>#N/A</v>
      </c>
      <c r="W383">
        <f t="shared" si="62"/>
        <v>0</v>
      </c>
      <c r="X383" s="199">
        <f t="shared" si="63"/>
        <v>0</v>
      </c>
      <c r="Y383" s="199">
        <f t="shared" si="64"/>
        <v>0</v>
      </c>
    </row>
    <row r="384" spans="1:25" x14ac:dyDescent="0.3">
      <c r="A384" s="38" t="s">
        <v>81</v>
      </c>
      <c r="B384" s="45">
        <v>745798</v>
      </c>
      <c r="C384" s="41">
        <f t="shared" si="73"/>
        <v>141702</v>
      </c>
      <c r="D384" s="42">
        <v>887500</v>
      </c>
      <c r="E384" s="50">
        <v>752101</v>
      </c>
      <c r="F384" s="43">
        <v>142899</v>
      </c>
      <c r="G384" s="44">
        <v>895000</v>
      </c>
      <c r="H384" s="50">
        <v>780252</v>
      </c>
      <c r="I384" s="43">
        <v>148248</v>
      </c>
      <c r="J384" s="44">
        <v>928500</v>
      </c>
      <c r="L384" s="63">
        <f t="shared" si="66"/>
        <v>895000</v>
      </c>
      <c r="M384" s="59">
        <f t="shared" si="67"/>
        <v>903666.66666666663</v>
      </c>
      <c r="N384" s="59">
        <f t="shared" si="68"/>
        <v>21830.788655780012</v>
      </c>
      <c r="O384" s="64">
        <f t="shared" si="69"/>
        <v>2.4158010316244944E-2</v>
      </c>
      <c r="Q384" s="63" t="e">
        <f>+VLOOKUP(A384,'PRECIOS 2025 VS 2026'!$B$7:$G$1477,5,FALSE)</f>
        <v>#N/A</v>
      </c>
      <c r="R384" s="197" t="e">
        <f t="shared" si="60"/>
        <v>#N/A</v>
      </c>
      <c r="S384" s="63">
        <f t="shared" si="61"/>
        <v>887500</v>
      </c>
      <c r="U384" t="e">
        <f>+VLOOKUP(A384,'GRUPO 1'!$A$3:$F$440,5,FALSE)</f>
        <v>#N/A</v>
      </c>
      <c r="V384" t="e">
        <f>+VLOOKUP(A384,'GRUPO 3'!$B$3:$F$1178,5,FALSE)</f>
        <v>#N/A</v>
      </c>
      <c r="W384">
        <f t="shared" si="62"/>
        <v>0</v>
      </c>
      <c r="X384" s="199">
        <f t="shared" si="63"/>
        <v>0</v>
      </c>
      <c r="Y384" s="199">
        <f t="shared" si="64"/>
        <v>0</v>
      </c>
    </row>
    <row r="385" spans="1:25" x14ac:dyDescent="0.3">
      <c r="A385" s="38" t="s">
        <v>80</v>
      </c>
      <c r="B385" s="45">
        <v>157563</v>
      </c>
      <c r="C385" s="41">
        <f t="shared" si="73"/>
        <v>29937</v>
      </c>
      <c r="D385" s="42">
        <v>187500</v>
      </c>
      <c r="E385" s="50">
        <v>156303</v>
      </c>
      <c r="F385" s="43">
        <v>29697</v>
      </c>
      <c r="G385" s="44">
        <v>186000</v>
      </c>
      <c r="H385" s="50">
        <v>147479</v>
      </c>
      <c r="I385" s="43">
        <v>28021</v>
      </c>
      <c r="J385" s="44">
        <v>175500</v>
      </c>
      <c r="L385" s="63">
        <f t="shared" si="66"/>
        <v>186000</v>
      </c>
      <c r="M385" s="59">
        <f t="shared" si="67"/>
        <v>183000</v>
      </c>
      <c r="N385" s="59">
        <f t="shared" si="68"/>
        <v>6538.3484153110103</v>
      </c>
      <c r="O385" s="64">
        <f t="shared" si="69"/>
        <v>3.5728679865087487E-2</v>
      </c>
      <c r="Q385" s="63">
        <f>+VLOOKUP(A385,'PRECIOS 2025 VS 2026'!$B$7:$G$1477,5,FALSE)</f>
        <v>137513.97</v>
      </c>
      <c r="R385" s="197">
        <f t="shared" si="60"/>
        <v>0.3525898495985535</v>
      </c>
      <c r="S385" s="63">
        <f t="shared" si="61"/>
        <v>144527.18247</v>
      </c>
      <c r="U385" t="e">
        <f>+VLOOKUP(A385,'GRUPO 1'!$A$3:$F$440,5,FALSE)</f>
        <v>#N/A</v>
      </c>
      <c r="V385" t="e">
        <f>+VLOOKUP(A385,'GRUPO 3'!$B$3:$F$1178,5,FALSE)</f>
        <v>#N/A</v>
      </c>
      <c r="W385">
        <f t="shared" si="62"/>
        <v>0</v>
      </c>
      <c r="X385" s="199">
        <f t="shared" si="63"/>
        <v>1</v>
      </c>
      <c r="Y385" s="199">
        <f t="shared" si="64"/>
        <v>0</v>
      </c>
    </row>
    <row r="386" spans="1:25" x14ac:dyDescent="0.3">
      <c r="A386" s="38" t="s">
        <v>79</v>
      </c>
      <c r="B386" s="45">
        <v>289916</v>
      </c>
      <c r="C386" s="41">
        <f t="shared" si="73"/>
        <v>55084</v>
      </c>
      <c r="D386" s="42">
        <v>345000</v>
      </c>
      <c r="E386" s="50">
        <v>265546</v>
      </c>
      <c r="F386" s="43">
        <v>50454</v>
      </c>
      <c r="G386" s="44">
        <v>316000</v>
      </c>
      <c r="H386" s="50">
        <v>300000</v>
      </c>
      <c r="I386" s="43">
        <v>57000</v>
      </c>
      <c r="J386" s="44">
        <v>357000</v>
      </c>
      <c r="L386" s="63">
        <f t="shared" si="66"/>
        <v>345000</v>
      </c>
      <c r="M386" s="59">
        <f t="shared" si="67"/>
        <v>339333.33333333331</v>
      </c>
      <c r="N386" s="59">
        <f t="shared" si="68"/>
        <v>21079.215671683171</v>
      </c>
      <c r="O386" s="64">
        <f t="shared" si="69"/>
        <v>6.2119496085510331E-2</v>
      </c>
      <c r="Q386" s="63">
        <f>+VLOOKUP(A386,'PRECIOS 2025 VS 2026'!$B$7:$G$1477,5,FALSE)</f>
        <v>259387.92</v>
      </c>
      <c r="R386" s="197">
        <f t="shared" si="60"/>
        <v>0.33005422920234673</v>
      </c>
      <c r="S386" s="63">
        <f t="shared" si="61"/>
        <v>272616.70392</v>
      </c>
      <c r="U386" t="e">
        <f>+VLOOKUP(A386,'GRUPO 1'!$A$3:$F$440,5,FALSE)</f>
        <v>#N/A</v>
      </c>
      <c r="V386" t="e">
        <f>+VLOOKUP(A386,'GRUPO 3'!$B$3:$F$1178,5,FALSE)</f>
        <v>#N/A</v>
      </c>
      <c r="W386">
        <f t="shared" si="62"/>
        <v>0</v>
      </c>
      <c r="X386" s="199">
        <f t="shared" si="63"/>
        <v>0</v>
      </c>
      <c r="Y386" s="199">
        <f t="shared" si="64"/>
        <v>0</v>
      </c>
    </row>
    <row r="387" spans="1:25" x14ac:dyDescent="0.3">
      <c r="A387" s="38" t="s">
        <v>78</v>
      </c>
      <c r="B387" s="45">
        <v>1719328</v>
      </c>
      <c r="C387" s="41">
        <f t="shared" si="73"/>
        <v>326672</v>
      </c>
      <c r="D387" s="42">
        <v>2046000</v>
      </c>
      <c r="E387" s="50">
        <v>1722689</v>
      </c>
      <c r="F387" s="43">
        <v>327311</v>
      </c>
      <c r="G387" s="44">
        <v>2050000</v>
      </c>
      <c r="H387" s="50">
        <v>1846218</v>
      </c>
      <c r="I387" s="43">
        <v>350782</v>
      </c>
      <c r="J387" s="44">
        <v>2197000</v>
      </c>
      <c r="L387" s="63">
        <f t="shared" si="66"/>
        <v>2050000</v>
      </c>
      <c r="M387" s="59">
        <f t="shared" si="67"/>
        <v>2097666.6666666665</v>
      </c>
      <c r="N387" s="59">
        <f t="shared" si="68"/>
        <v>86048.43597261564</v>
      </c>
      <c r="O387" s="64">
        <f t="shared" si="69"/>
        <v>4.1021024617487196E-2</v>
      </c>
      <c r="Q387" s="63">
        <f>+VLOOKUP(A387,'PRECIOS 2025 VS 2026'!$B$7:$G$1477,5,FALSE)</f>
        <v>1557207.63</v>
      </c>
      <c r="R387" s="197">
        <f t="shared" ref="R387:R450" si="74">+(L387-Q387)/Q387</f>
        <v>0.31645900039675517</v>
      </c>
      <c r="S387" s="63">
        <f t="shared" ref="S387:S450" si="75">IF(ISNA(R387),MIN(D387,G387,J387),IF(R387&lt;=5.1%,L387,Q387*1.051))</f>
        <v>1636625.2191299999</v>
      </c>
      <c r="U387" t="e">
        <f>+VLOOKUP(A387,'GRUPO 1'!$A$3:$F$440,5,FALSE)</f>
        <v>#N/A</v>
      </c>
      <c r="V387" t="e">
        <f>+VLOOKUP(A387,'GRUPO 3'!$B$3:$F$1178,5,FALSE)</f>
        <v>#N/A</v>
      </c>
      <c r="W387">
        <f t="shared" ref="W387:W450" si="76">+ROUND((B387*1.19)-D387,0)</f>
        <v>0</v>
      </c>
      <c r="X387" s="199">
        <f t="shared" ref="X387:X450" si="77">ROUND((E387*1.19)-G387,0)</f>
        <v>0</v>
      </c>
      <c r="Y387" s="199">
        <f t="shared" ref="Y387:Y450" si="78">ROUND((H387*1.19)-J387,0)</f>
        <v>-1</v>
      </c>
    </row>
    <row r="388" spans="1:25" x14ac:dyDescent="0.3">
      <c r="A388" s="38" t="s">
        <v>77</v>
      </c>
      <c r="B388" s="45">
        <v>569748</v>
      </c>
      <c r="C388" s="41">
        <f t="shared" si="73"/>
        <v>108252</v>
      </c>
      <c r="D388" s="42">
        <v>678000</v>
      </c>
      <c r="E388" s="50">
        <v>491597</v>
      </c>
      <c r="F388" s="43">
        <v>93403</v>
      </c>
      <c r="G388" s="44">
        <v>585000</v>
      </c>
      <c r="H388" s="50">
        <v>563866</v>
      </c>
      <c r="I388" s="43">
        <v>107134</v>
      </c>
      <c r="J388" s="44">
        <v>671000</v>
      </c>
      <c r="L388" s="63">
        <f t="shared" si="66"/>
        <v>671000</v>
      </c>
      <c r="M388" s="59">
        <f t="shared" si="67"/>
        <v>644666.66666666663</v>
      </c>
      <c r="N388" s="59">
        <f t="shared" si="68"/>
        <v>51791.247651831422</v>
      </c>
      <c r="O388" s="64">
        <f t="shared" si="69"/>
        <v>8.0338026347204897E-2</v>
      </c>
      <c r="Q388" s="63">
        <f>+VLOOKUP(A388,'PRECIOS 2025 VS 2026'!$B$7:$G$1477,5,FALSE)</f>
        <v>478212.57</v>
      </c>
      <c r="R388" s="197">
        <f t="shared" si="74"/>
        <v>0.40314170328061427</v>
      </c>
      <c r="S388" s="63">
        <f t="shared" si="75"/>
        <v>502601.41106999997</v>
      </c>
      <c r="U388" t="e">
        <f>+VLOOKUP(A388,'GRUPO 1'!$A$3:$F$440,5,FALSE)</f>
        <v>#N/A</v>
      </c>
      <c r="V388" t="e">
        <f>+VLOOKUP(A388,'GRUPO 3'!$B$3:$F$1178,5,FALSE)</f>
        <v>#N/A</v>
      </c>
      <c r="W388">
        <f t="shared" si="76"/>
        <v>0</v>
      </c>
      <c r="X388" s="199">
        <f t="shared" si="77"/>
        <v>0</v>
      </c>
      <c r="Y388" s="199">
        <f t="shared" si="78"/>
        <v>1</v>
      </c>
    </row>
    <row r="389" spans="1:25" x14ac:dyDescent="0.3">
      <c r="A389" s="38" t="s">
        <v>76</v>
      </c>
      <c r="B389" s="45">
        <v>356723</v>
      </c>
      <c r="C389" s="41">
        <f t="shared" si="73"/>
        <v>67777</v>
      </c>
      <c r="D389" s="42">
        <v>424500</v>
      </c>
      <c r="E389" s="50">
        <v>388235</v>
      </c>
      <c r="F389" s="43">
        <v>73765</v>
      </c>
      <c r="G389" s="44">
        <v>462000</v>
      </c>
      <c r="H389" s="50">
        <v>381092</v>
      </c>
      <c r="I389" s="43">
        <v>72408</v>
      </c>
      <c r="J389" s="44">
        <v>453500</v>
      </c>
      <c r="L389" s="63">
        <f t="shared" si="66"/>
        <v>453500</v>
      </c>
      <c r="M389" s="59">
        <f t="shared" si="67"/>
        <v>446666.66666666669</v>
      </c>
      <c r="N389" s="59">
        <f t="shared" si="68"/>
        <v>19661.722542374901</v>
      </c>
      <c r="O389" s="64">
        <f t="shared" si="69"/>
        <v>4.4018781811287086E-2</v>
      </c>
      <c r="Q389" s="63">
        <f>+VLOOKUP(A389,'PRECIOS 2025 VS 2026'!$B$7:$G$1477,5,FALSE)</f>
        <v>335851.56</v>
      </c>
      <c r="R389" s="197">
        <f t="shared" si="74"/>
        <v>0.35029892372689886</v>
      </c>
      <c r="S389" s="63">
        <f t="shared" si="75"/>
        <v>352979.98955999996</v>
      </c>
      <c r="U389" t="e">
        <f>+VLOOKUP(A389,'GRUPO 1'!$A$3:$F$440,5,FALSE)</f>
        <v>#N/A</v>
      </c>
      <c r="V389" t="e">
        <f>+VLOOKUP(A389,'GRUPO 3'!$B$3:$F$1178,5,FALSE)</f>
        <v>#N/A</v>
      </c>
      <c r="W389">
        <f t="shared" si="76"/>
        <v>0</v>
      </c>
      <c r="X389" s="199">
        <f t="shared" si="77"/>
        <v>0</v>
      </c>
      <c r="Y389" s="199">
        <f t="shared" si="78"/>
        <v>-1</v>
      </c>
    </row>
    <row r="390" spans="1:25" x14ac:dyDescent="0.3">
      <c r="A390" s="38" t="s">
        <v>75</v>
      </c>
      <c r="B390" s="45">
        <v>10084</v>
      </c>
      <c r="C390" s="41">
        <f t="shared" si="73"/>
        <v>1916</v>
      </c>
      <c r="D390" s="42">
        <v>12000</v>
      </c>
      <c r="E390" s="50">
        <v>8824</v>
      </c>
      <c r="F390" s="43">
        <v>1676</v>
      </c>
      <c r="G390" s="44">
        <v>10500</v>
      </c>
      <c r="H390" s="50">
        <v>9664</v>
      </c>
      <c r="I390" s="43">
        <v>1836</v>
      </c>
      <c r="J390" s="44">
        <v>11500</v>
      </c>
      <c r="L390" s="63">
        <f t="shared" si="66"/>
        <v>11500</v>
      </c>
      <c r="M390" s="59">
        <f t="shared" si="67"/>
        <v>11333.333333333334</v>
      </c>
      <c r="N390" s="59">
        <f t="shared" si="68"/>
        <v>763.76261582597328</v>
      </c>
      <c r="O390" s="64">
        <f t="shared" si="69"/>
        <v>6.7390819043468234E-2</v>
      </c>
      <c r="Q390" s="63" t="e">
        <f>+VLOOKUP(A390,'PRECIOS 2025 VS 2026'!$B$7:$G$1477,5,FALSE)</f>
        <v>#N/A</v>
      </c>
      <c r="R390" s="197" t="e">
        <f t="shared" si="74"/>
        <v>#N/A</v>
      </c>
      <c r="S390" s="63">
        <f t="shared" si="75"/>
        <v>10500</v>
      </c>
      <c r="U390" t="e">
        <f>+VLOOKUP(A390,'GRUPO 1'!$A$3:$F$440,5,FALSE)</f>
        <v>#N/A</v>
      </c>
      <c r="V390" t="e">
        <f>+VLOOKUP(A390,'GRUPO 3'!$B$3:$F$1178,5,FALSE)</f>
        <v>#N/A</v>
      </c>
      <c r="W390">
        <f t="shared" si="76"/>
        <v>0</v>
      </c>
      <c r="X390" s="199">
        <f t="shared" si="77"/>
        <v>1</v>
      </c>
      <c r="Y390" s="199">
        <f t="shared" si="78"/>
        <v>0</v>
      </c>
    </row>
    <row r="391" spans="1:25" x14ac:dyDescent="0.3">
      <c r="A391" s="38" t="s">
        <v>74</v>
      </c>
      <c r="B391" s="45">
        <v>2467227</v>
      </c>
      <c r="C391" s="41">
        <f t="shared" si="73"/>
        <v>468773</v>
      </c>
      <c r="D391" s="42">
        <v>2936000</v>
      </c>
      <c r="E391" s="50">
        <v>2668067</v>
      </c>
      <c r="F391" s="43">
        <v>506933</v>
      </c>
      <c r="G391" s="44">
        <v>3175000</v>
      </c>
      <c r="H391" s="50">
        <v>2384874</v>
      </c>
      <c r="I391" s="43">
        <v>453126</v>
      </c>
      <c r="J391" s="44">
        <v>2838000</v>
      </c>
      <c r="L391" s="63">
        <f t="shared" si="66"/>
        <v>2936000</v>
      </c>
      <c r="M391" s="59">
        <f t="shared" si="67"/>
        <v>2983000</v>
      </c>
      <c r="N391" s="59">
        <f t="shared" si="68"/>
        <v>173346.47386087783</v>
      </c>
      <c r="O391" s="64">
        <f t="shared" si="69"/>
        <v>5.8111456205456866E-2</v>
      </c>
      <c r="Q391" s="63" t="e">
        <f>+VLOOKUP(A391,'PRECIOS 2025 VS 2026'!$B$7:$G$1477,5,FALSE)</f>
        <v>#N/A</v>
      </c>
      <c r="R391" s="197" t="e">
        <f t="shared" si="74"/>
        <v>#N/A</v>
      </c>
      <c r="S391" s="63">
        <f t="shared" si="75"/>
        <v>2838000</v>
      </c>
      <c r="U391" t="e">
        <f>+VLOOKUP(A391,'GRUPO 1'!$A$3:$F$440,5,FALSE)</f>
        <v>#N/A</v>
      </c>
      <c r="V391" t="e">
        <f>+VLOOKUP(A391,'GRUPO 3'!$B$3:$F$1178,5,FALSE)</f>
        <v>#N/A</v>
      </c>
      <c r="W391">
        <f t="shared" si="76"/>
        <v>0</v>
      </c>
      <c r="X391" s="199">
        <f t="shared" si="77"/>
        <v>0</v>
      </c>
      <c r="Y391" s="199">
        <f t="shared" si="78"/>
        <v>0</v>
      </c>
    </row>
    <row r="392" spans="1:25" x14ac:dyDescent="0.3">
      <c r="A392" s="38" t="s">
        <v>73</v>
      </c>
      <c r="B392" s="45">
        <v>1192437</v>
      </c>
      <c r="C392" s="41">
        <f t="shared" si="73"/>
        <v>226563</v>
      </c>
      <c r="D392" s="42">
        <v>1419000</v>
      </c>
      <c r="E392" s="50">
        <v>1214286</v>
      </c>
      <c r="F392" s="43">
        <v>230714</v>
      </c>
      <c r="G392" s="44">
        <v>1445000</v>
      </c>
      <c r="H392" s="50">
        <v>1143697</v>
      </c>
      <c r="I392" s="43">
        <v>217303</v>
      </c>
      <c r="J392" s="44">
        <v>1361000</v>
      </c>
      <c r="L392" s="63">
        <f t="shared" si="66"/>
        <v>1419000</v>
      </c>
      <c r="M392" s="59">
        <f t="shared" si="67"/>
        <v>1408333.3333333333</v>
      </c>
      <c r="N392" s="59">
        <f t="shared" si="68"/>
        <v>43003.875794320367</v>
      </c>
      <c r="O392" s="64">
        <f t="shared" si="69"/>
        <v>3.0535296422002631E-2</v>
      </c>
      <c r="Q392" s="63">
        <f>+VLOOKUP(A392,'PRECIOS 2025 VS 2026'!$B$7:$G$1477,5,FALSE)</f>
        <v>1058121.8999999999</v>
      </c>
      <c r="R392" s="197">
        <f t="shared" si="74"/>
        <v>0.34105531697245861</v>
      </c>
      <c r="S392" s="63">
        <f t="shared" si="75"/>
        <v>1112086.1168999998</v>
      </c>
      <c r="U392" t="e">
        <f>+VLOOKUP(A392,'GRUPO 1'!$A$3:$F$440,5,FALSE)</f>
        <v>#N/A</v>
      </c>
      <c r="V392" t="e">
        <f>+VLOOKUP(A392,'GRUPO 3'!$B$3:$F$1178,5,FALSE)</f>
        <v>#N/A</v>
      </c>
      <c r="W392">
        <f t="shared" si="76"/>
        <v>0</v>
      </c>
      <c r="X392" s="199">
        <f t="shared" si="77"/>
        <v>0</v>
      </c>
      <c r="Y392" s="199">
        <f t="shared" si="78"/>
        <v>-1</v>
      </c>
    </row>
    <row r="393" spans="1:25" x14ac:dyDescent="0.3">
      <c r="A393" s="38" t="s">
        <v>72</v>
      </c>
      <c r="B393" s="45">
        <v>1764286</v>
      </c>
      <c r="C393" s="41">
        <f t="shared" si="73"/>
        <v>335214</v>
      </c>
      <c r="D393" s="42">
        <v>2099500</v>
      </c>
      <c r="E393" s="50">
        <v>1495798</v>
      </c>
      <c r="F393" s="43">
        <v>284202</v>
      </c>
      <c r="G393" s="44">
        <v>1780000</v>
      </c>
      <c r="H393" s="50">
        <v>1722269</v>
      </c>
      <c r="I393" s="43">
        <v>327231</v>
      </c>
      <c r="J393" s="44">
        <v>2049500</v>
      </c>
      <c r="L393" s="63">
        <f t="shared" si="66"/>
        <v>2049500</v>
      </c>
      <c r="M393" s="59">
        <f t="shared" si="67"/>
        <v>1976333.3333333333</v>
      </c>
      <c r="N393" s="59">
        <f t="shared" si="68"/>
        <v>171857.74155775856</v>
      </c>
      <c r="O393" s="64">
        <f t="shared" si="69"/>
        <v>8.6957872267376571E-2</v>
      </c>
      <c r="Q393" s="63" t="e">
        <f>+VLOOKUP(A393,'PRECIOS 2025 VS 2026'!$B$7:$G$1477,5,FALSE)</f>
        <v>#N/A</v>
      </c>
      <c r="R393" s="197" t="e">
        <f t="shared" si="74"/>
        <v>#N/A</v>
      </c>
      <c r="S393" s="63">
        <f t="shared" si="75"/>
        <v>1780000</v>
      </c>
      <c r="U393" t="e">
        <f>+VLOOKUP(A393,'GRUPO 1'!$A$3:$F$440,5,FALSE)</f>
        <v>#N/A</v>
      </c>
      <c r="V393" t="e">
        <f>+VLOOKUP(A393,'GRUPO 3'!$B$3:$F$1178,5,FALSE)</f>
        <v>#N/A</v>
      </c>
      <c r="W393">
        <f t="shared" si="76"/>
        <v>0</v>
      </c>
      <c r="X393" s="199">
        <f t="shared" si="77"/>
        <v>0</v>
      </c>
      <c r="Y393" s="199">
        <f t="shared" si="78"/>
        <v>0</v>
      </c>
    </row>
    <row r="394" spans="1:25" x14ac:dyDescent="0.3">
      <c r="A394" s="38" t="s">
        <v>71</v>
      </c>
      <c r="B394" s="45">
        <v>1051681</v>
      </c>
      <c r="C394" s="41">
        <f t="shared" si="73"/>
        <v>199819</v>
      </c>
      <c r="D394" s="42">
        <v>1251500</v>
      </c>
      <c r="E394" s="50">
        <v>953782</v>
      </c>
      <c r="F394" s="43">
        <v>181218</v>
      </c>
      <c r="G394" s="44">
        <v>1135000</v>
      </c>
      <c r="H394" s="50">
        <v>1077731</v>
      </c>
      <c r="I394" s="43">
        <v>204769</v>
      </c>
      <c r="J394" s="44">
        <v>1282500</v>
      </c>
      <c r="L394" s="63">
        <f t="shared" si="66"/>
        <v>1251500</v>
      </c>
      <c r="M394" s="59">
        <f t="shared" si="67"/>
        <v>1223000</v>
      </c>
      <c r="N394" s="59">
        <f t="shared" si="68"/>
        <v>77770.49569084667</v>
      </c>
      <c r="O394" s="64">
        <f t="shared" si="69"/>
        <v>6.358993924026711E-2</v>
      </c>
      <c r="Q394" s="63" t="e">
        <f>+VLOOKUP(A394,'PRECIOS 2025 VS 2026'!$B$7:$G$1477,5,FALSE)</f>
        <v>#N/A</v>
      </c>
      <c r="R394" s="197" t="e">
        <f t="shared" si="74"/>
        <v>#N/A</v>
      </c>
      <c r="S394" s="63">
        <f t="shared" si="75"/>
        <v>1135000</v>
      </c>
      <c r="U394" t="e">
        <f>+VLOOKUP(A394,'GRUPO 1'!$A$3:$F$440,5,FALSE)</f>
        <v>#N/A</v>
      </c>
      <c r="V394" t="e">
        <f>+VLOOKUP(A394,'GRUPO 3'!$B$3:$F$1178,5,FALSE)</f>
        <v>#N/A</v>
      </c>
      <c r="W394">
        <f t="shared" si="76"/>
        <v>0</v>
      </c>
      <c r="X394" s="199">
        <f t="shared" si="77"/>
        <v>1</v>
      </c>
      <c r="Y394" s="199">
        <f t="shared" si="78"/>
        <v>0</v>
      </c>
    </row>
    <row r="395" spans="1:25" x14ac:dyDescent="0.3">
      <c r="A395" s="38" t="s">
        <v>70</v>
      </c>
      <c r="B395" s="45">
        <v>375210</v>
      </c>
      <c r="C395" s="41">
        <f t="shared" si="73"/>
        <v>71290</v>
      </c>
      <c r="D395" s="42">
        <v>446500</v>
      </c>
      <c r="E395" s="50">
        <v>308403</v>
      </c>
      <c r="F395" s="43">
        <v>58597</v>
      </c>
      <c r="G395" s="44">
        <v>367000</v>
      </c>
      <c r="H395" s="50">
        <v>344538</v>
      </c>
      <c r="I395" s="43">
        <v>65462</v>
      </c>
      <c r="J395" s="44">
        <v>410000</v>
      </c>
      <c r="L395" s="63">
        <f t="shared" si="66"/>
        <v>410000</v>
      </c>
      <c r="M395" s="59">
        <f t="shared" si="67"/>
        <v>407833.33333333331</v>
      </c>
      <c r="N395" s="59">
        <f t="shared" si="68"/>
        <v>39794.262568030252</v>
      </c>
      <c r="O395" s="64">
        <f t="shared" si="69"/>
        <v>9.7574816268157546E-2</v>
      </c>
      <c r="Q395" s="63" t="e">
        <f>+VLOOKUP(A395,'PRECIOS 2025 VS 2026'!$B$7:$G$1477,5,FALSE)</f>
        <v>#N/A</v>
      </c>
      <c r="R395" s="197" t="e">
        <f t="shared" si="74"/>
        <v>#N/A</v>
      </c>
      <c r="S395" s="63">
        <f t="shared" si="75"/>
        <v>367000</v>
      </c>
      <c r="U395" t="e">
        <f>+VLOOKUP(A395,'GRUPO 1'!$A$3:$F$440,5,FALSE)</f>
        <v>#N/A</v>
      </c>
      <c r="V395" t="e">
        <f>+VLOOKUP(A395,'GRUPO 3'!$B$3:$F$1178,5,FALSE)</f>
        <v>#N/A</v>
      </c>
      <c r="W395">
        <f t="shared" si="76"/>
        <v>0</v>
      </c>
      <c r="X395" s="199">
        <f t="shared" si="77"/>
        <v>0</v>
      </c>
      <c r="Y395" s="199">
        <f t="shared" si="78"/>
        <v>0</v>
      </c>
    </row>
    <row r="396" spans="1:25" x14ac:dyDescent="0.3">
      <c r="A396" s="38" t="s">
        <v>69</v>
      </c>
      <c r="B396" s="45">
        <v>402941</v>
      </c>
      <c r="C396" s="41">
        <f t="shared" si="73"/>
        <v>76559</v>
      </c>
      <c r="D396" s="42">
        <v>479500</v>
      </c>
      <c r="E396" s="50">
        <v>430252</v>
      </c>
      <c r="F396" s="43">
        <v>81748</v>
      </c>
      <c r="G396" s="44">
        <v>512000</v>
      </c>
      <c r="H396" s="50">
        <v>444958</v>
      </c>
      <c r="I396" s="43">
        <v>84542</v>
      </c>
      <c r="J396" s="44">
        <v>529500</v>
      </c>
      <c r="L396" s="63">
        <f t="shared" si="66"/>
        <v>512000</v>
      </c>
      <c r="M396" s="59">
        <f t="shared" si="67"/>
        <v>507000</v>
      </c>
      <c r="N396" s="59">
        <f t="shared" si="68"/>
        <v>25372.228912730548</v>
      </c>
      <c r="O396" s="64">
        <f t="shared" si="69"/>
        <v>5.0043844009330471E-2</v>
      </c>
      <c r="Q396" s="63" t="e">
        <f>+VLOOKUP(A396,'PRECIOS 2025 VS 2026'!$B$7:$G$1477,5,FALSE)</f>
        <v>#N/A</v>
      </c>
      <c r="R396" s="197" t="e">
        <f t="shared" si="74"/>
        <v>#N/A</v>
      </c>
      <c r="S396" s="63">
        <f t="shared" si="75"/>
        <v>479500</v>
      </c>
      <c r="U396" t="e">
        <f>+VLOOKUP(A396,'GRUPO 1'!$A$3:$F$440,5,FALSE)</f>
        <v>#N/A</v>
      </c>
      <c r="V396" t="e">
        <f>+VLOOKUP(A396,'GRUPO 3'!$B$3:$F$1178,5,FALSE)</f>
        <v>#N/A</v>
      </c>
      <c r="W396">
        <f t="shared" si="76"/>
        <v>0</v>
      </c>
      <c r="X396" s="199">
        <f t="shared" si="77"/>
        <v>0</v>
      </c>
      <c r="Y396" s="199">
        <f t="shared" si="78"/>
        <v>0</v>
      </c>
    </row>
    <row r="397" spans="1:25" x14ac:dyDescent="0.3">
      <c r="A397" s="38" t="s">
        <v>68</v>
      </c>
      <c r="B397" s="45">
        <v>552521</v>
      </c>
      <c r="C397" s="41">
        <f t="shared" si="73"/>
        <v>104979</v>
      </c>
      <c r="D397" s="42">
        <v>657500</v>
      </c>
      <c r="E397" s="50">
        <v>472269</v>
      </c>
      <c r="F397" s="43">
        <v>89731</v>
      </c>
      <c r="G397" s="44">
        <v>562000</v>
      </c>
      <c r="H397" s="50">
        <v>590336</v>
      </c>
      <c r="I397" s="43">
        <v>112164</v>
      </c>
      <c r="J397" s="44">
        <v>702500</v>
      </c>
      <c r="L397" s="63">
        <f t="shared" si="66"/>
        <v>657500</v>
      </c>
      <c r="M397" s="59">
        <f t="shared" si="67"/>
        <v>640666.66666666663</v>
      </c>
      <c r="N397" s="59">
        <f t="shared" si="68"/>
        <v>71746.660781762752</v>
      </c>
      <c r="O397" s="64">
        <f t="shared" si="69"/>
        <v>0.11198750382169005</v>
      </c>
      <c r="Q397" s="63">
        <f>+VLOOKUP(A397,'PRECIOS 2025 VS 2026'!$B$7:$G$1477,5,FALSE)</f>
        <v>430898.49</v>
      </c>
      <c r="R397" s="197">
        <f t="shared" si="74"/>
        <v>0.52588142047097919</v>
      </c>
      <c r="S397" s="63">
        <f t="shared" si="75"/>
        <v>452874.31298999995</v>
      </c>
      <c r="U397" t="e">
        <f>+VLOOKUP(A397,'GRUPO 1'!$A$3:$F$440,5,FALSE)</f>
        <v>#N/A</v>
      </c>
      <c r="V397" t="e">
        <f>+VLOOKUP(A397,'GRUPO 3'!$B$3:$F$1178,5,FALSE)</f>
        <v>#N/A</v>
      </c>
      <c r="W397">
        <f t="shared" si="76"/>
        <v>0</v>
      </c>
      <c r="X397" s="199">
        <f t="shared" si="77"/>
        <v>0</v>
      </c>
      <c r="Y397" s="199">
        <f t="shared" si="78"/>
        <v>0</v>
      </c>
    </row>
    <row r="398" spans="1:25" x14ac:dyDescent="0.3">
      <c r="A398" s="37" t="s">
        <v>67</v>
      </c>
      <c r="B398" s="45"/>
      <c r="C398" s="41"/>
      <c r="D398" s="42"/>
      <c r="E398" s="53"/>
      <c r="F398" s="54"/>
      <c r="G398" s="55"/>
      <c r="H398" s="53"/>
      <c r="I398" s="54"/>
      <c r="J398" s="55"/>
      <c r="L398" s="63" t="str">
        <f t="shared" si="66"/>
        <v/>
      </c>
      <c r="M398" s="59" t="str">
        <f t="shared" si="67"/>
        <v/>
      </c>
      <c r="N398" s="59" t="str">
        <f t="shared" si="68"/>
        <v/>
      </c>
      <c r="O398" s="64" t="str">
        <f t="shared" si="69"/>
        <v/>
      </c>
      <c r="Q398" s="63">
        <f>+VLOOKUP(A398,'PRECIOS 2025 VS 2026'!$B$7:$G$1477,5,FALSE)</f>
        <v>0</v>
      </c>
      <c r="R398" s="197" t="e">
        <f t="shared" si="74"/>
        <v>#VALUE!</v>
      </c>
      <c r="S398" s="63"/>
      <c r="U398" t="e">
        <f>+VLOOKUP(A398,'GRUPO 1'!$A$3:$F$440,5,FALSE)</f>
        <v>#N/A</v>
      </c>
      <c r="V398" t="e">
        <f>+VLOOKUP(A398,'GRUPO 3'!$B$3:$F$1178,5,FALSE)</f>
        <v>#N/A</v>
      </c>
      <c r="W398">
        <f t="shared" si="76"/>
        <v>0</v>
      </c>
      <c r="X398" s="199">
        <f t="shared" si="77"/>
        <v>0</v>
      </c>
      <c r="Y398" s="199">
        <f t="shared" si="78"/>
        <v>0</v>
      </c>
    </row>
    <row r="399" spans="1:25" x14ac:dyDescent="0.3">
      <c r="A399" s="38" t="s">
        <v>66</v>
      </c>
      <c r="B399" s="45">
        <v>204202</v>
      </c>
      <c r="C399" s="41">
        <f t="shared" ref="C399:C409" si="79">+D399-B399</f>
        <v>38798</v>
      </c>
      <c r="D399" s="42">
        <v>243000</v>
      </c>
      <c r="E399" s="50">
        <v>217647</v>
      </c>
      <c r="F399" s="43">
        <v>41353</v>
      </c>
      <c r="G399" s="44">
        <v>259000</v>
      </c>
      <c r="H399" s="50">
        <v>211345</v>
      </c>
      <c r="I399" s="43">
        <v>40155</v>
      </c>
      <c r="J399" s="44">
        <v>251500</v>
      </c>
      <c r="L399" s="63">
        <f t="shared" ref="L399:L462" si="80">IF(D399="","",MEDIAN(D399,G399,J399))</f>
        <v>251500</v>
      </c>
      <c r="M399" s="59">
        <f t="shared" ref="M399:M462" si="81">IF(D399="","",AVERAGE(D399,G399,J399))</f>
        <v>251166.66666666666</v>
      </c>
      <c r="N399" s="59">
        <f t="shared" ref="N399:N462" si="82">IF(D399="","",_xlfn.STDEV.S(D399,G399,J399))</f>
        <v>8005.2066390152186</v>
      </c>
      <c r="O399" s="64">
        <f t="shared" ref="O399:O462" si="83">IF(D399="","",N399/M399)</f>
        <v>3.1872090135428875E-2</v>
      </c>
      <c r="Q399" s="63" t="e">
        <f>+VLOOKUP(A399,'PRECIOS 2025 VS 2026'!$B$7:$G$1477,5,FALSE)</f>
        <v>#N/A</v>
      </c>
      <c r="R399" s="197" t="e">
        <f t="shared" si="74"/>
        <v>#N/A</v>
      </c>
      <c r="S399" s="63">
        <f t="shared" si="75"/>
        <v>243000</v>
      </c>
      <c r="U399" t="e">
        <f>+VLOOKUP(A399,'GRUPO 1'!$A$3:$F$440,5,FALSE)</f>
        <v>#N/A</v>
      </c>
      <c r="V399" t="e">
        <f>+VLOOKUP(A399,'GRUPO 3'!$B$3:$F$1178,5,FALSE)</f>
        <v>#N/A</v>
      </c>
      <c r="W399">
        <f t="shared" si="76"/>
        <v>0</v>
      </c>
      <c r="X399" s="199">
        <f t="shared" si="77"/>
        <v>0</v>
      </c>
      <c r="Y399" s="199">
        <f t="shared" si="78"/>
        <v>1</v>
      </c>
    </row>
    <row r="400" spans="1:25" x14ac:dyDescent="0.3">
      <c r="A400" s="38" t="s">
        <v>65</v>
      </c>
      <c r="B400" s="45">
        <v>742017</v>
      </c>
      <c r="C400" s="41">
        <f t="shared" si="79"/>
        <v>140983</v>
      </c>
      <c r="D400" s="42">
        <v>883000</v>
      </c>
      <c r="E400" s="50">
        <v>714286</v>
      </c>
      <c r="F400" s="43">
        <v>135714</v>
      </c>
      <c r="G400" s="44">
        <v>850000</v>
      </c>
      <c r="H400" s="50">
        <v>693697</v>
      </c>
      <c r="I400" s="43">
        <v>131803</v>
      </c>
      <c r="J400" s="44">
        <v>825500</v>
      </c>
      <c r="L400" s="63">
        <f t="shared" si="80"/>
        <v>850000</v>
      </c>
      <c r="M400" s="59">
        <f t="shared" si="81"/>
        <v>852833.33333333337</v>
      </c>
      <c r="N400" s="59">
        <f t="shared" si="82"/>
        <v>28854.520154272766</v>
      </c>
      <c r="O400" s="64">
        <f t="shared" si="83"/>
        <v>3.3833715248316708E-2</v>
      </c>
      <c r="Q400" s="63" t="e">
        <f>+VLOOKUP(A400,'PRECIOS 2025 VS 2026'!$B$7:$G$1477,5,FALSE)</f>
        <v>#N/A</v>
      </c>
      <c r="R400" s="197" t="e">
        <f t="shared" si="74"/>
        <v>#N/A</v>
      </c>
      <c r="S400" s="63">
        <f t="shared" si="75"/>
        <v>825500</v>
      </c>
      <c r="U400" t="e">
        <f>+VLOOKUP(A400,'GRUPO 1'!$A$3:$F$440,5,FALSE)</f>
        <v>#N/A</v>
      </c>
      <c r="V400" t="e">
        <f>+VLOOKUP(A400,'GRUPO 3'!$B$3:$F$1178,5,FALSE)</f>
        <v>#N/A</v>
      </c>
      <c r="W400">
        <f t="shared" si="76"/>
        <v>0</v>
      </c>
      <c r="X400" s="199">
        <f t="shared" si="77"/>
        <v>0</v>
      </c>
      <c r="Y400" s="199">
        <f t="shared" si="78"/>
        <v>-1</v>
      </c>
    </row>
    <row r="401" spans="1:25" x14ac:dyDescent="0.3">
      <c r="A401" s="38" t="s">
        <v>64</v>
      </c>
      <c r="B401" s="45">
        <v>599580</v>
      </c>
      <c r="C401" s="41">
        <f t="shared" si="79"/>
        <v>113920</v>
      </c>
      <c r="D401" s="42">
        <v>713500</v>
      </c>
      <c r="E401" s="50">
        <v>584034</v>
      </c>
      <c r="F401" s="43">
        <v>110966</v>
      </c>
      <c r="G401" s="44">
        <v>695000</v>
      </c>
      <c r="H401" s="50">
        <v>586134</v>
      </c>
      <c r="I401" s="43">
        <v>111366</v>
      </c>
      <c r="J401" s="44">
        <v>697500</v>
      </c>
      <c r="L401" s="63">
        <f t="shared" si="80"/>
        <v>697500</v>
      </c>
      <c r="M401" s="59">
        <f t="shared" si="81"/>
        <v>702000</v>
      </c>
      <c r="N401" s="59">
        <f t="shared" si="82"/>
        <v>10037.429949942365</v>
      </c>
      <c r="O401" s="64">
        <f t="shared" si="83"/>
        <v>1.4298333262026161E-2</v>
      </c>
      <c r="Q401" s="63" t="e">
        <f>+VLOOKUP(A401,'PRECIOS 2025 VS 2026'!$B$7:$G$1477,5,FALSE)</f>
        <v>#N/A</v>
      </c>
      <c r="R401" s="197" t="e">
        <f t="shared" si="74"/>
        <v>#N/A</v>
      </c>
      <c r="S401" s="63">
        <f t="shared" si="75"/>
        <v>695000</v>
      </c>
      <c r="U401" t="e">
        <f>+VLOOKUP(A401,'GRUPO 1'!$A$3:$F$440,5,FALSE)</f>
        <v>#N/A</v>
      </c>
      <c r="V401" t="e">
        <f>+VLOOKUP(A401,'GRUPO 3'!$B$3:$F$1178,5,FALSE)</f>
        <v>#N/A</v>
      </c>
      <c r="W401">
        <f t="shared" si="76"/>
        <v>0</v>
      </c>
      <c r="X401" s="199">
        <f t="shared" si="77"/>
        <v>0</v>
      </c>
      <c r="Y401" s="199">
        <f t="shared" si="78"/>
        <v>-1</v>
      </c>
    </row>
    <row r="402" spans="1:25" x14ac:dyDescent="0.3">
      <c r="A402" s="38" t="s">
        <v>63</v>
      </c>
      <c r="B402" s="45">
        <v>121849</v>
      </c>
      <c r="C402" s="41">
        <f t="shared" si="79"/>
        <v>23151</v>
      </c>
      <c r="D402" s="42">
        <v>145000</v>
      </c>
      <c r="E402" s="50">
        <v>117647</v>
      </c>
      <c r="F402" s="43">
        <v>22353</v>
      </c>
      <c r="G402" s="44">
        <v>140000</v>
      </c>
      <c r="H402" s="50">
        <v>137815</v>
      </c>
      <c r="I402" s="43">
        <v>26185</v>
      </c>
      <c r="J402" s="44">
        <v>164000</v>
      </c>
      <c r="L402" s="63">
        <f t="shared" si="80"/>
        <v>145000</v>
      </c>
      <c r="M402" s="59">
        <f t="shared" si="81"/>
        <v>149666.66666666666</v>
      </c>
      <c r="N402" s="59">
        <f t="shared" si="82"/>
        <v>12662.279942148385</v>
      </c>
      <c r="O402" s="64">
        <f t="shared" si="83"/>
        <v>8.4603206740412384E-2</v>
      </c>
      <c r="Q402" s="63" t="e">
        <f>+VLOOKUP(A402,'PRECIOS 2025 VS 2026'!$B$7:$G$1477,5,FALSE)</f>
        <v>#N/A</v>
      </c>
      <c r="R402" s="197" t="e">
        <f t="shared" si="74"/>
        <v>#N/A</v>
      </c>
      <c r="S402" s="63">
        <f t="shared" si="75"/>
        <v>140000</v>
      </c>
      <c r="U402" t="e">
        <f>+VLOOKUP(A402,'GRUPO 1'!$A$3:$F$440,5,FALSE)</f>
        <v>#N/A</v>
      </c>
      <c r="V402" t="e">
        <f>+VLOOKUP(A402,'GRUPO 3'!$B$3:$F$1178,5,FALSE)</f>
        <v>#N/A</v>
      </c>
      <c r="W402">
        <f t="shared" si="76"/>
        <v>0</v>
      </c>
      <c r="X402" s="199">
        <f t="shared" si="77"/>
        <v>0</v>
      </c>
      <c r="Y402" s="199">
        <f t="shared" si="78"/>
        <v>0</v>
      </c>
    </row>
    <row r="403" spans="1:25" x14ac:dyDescent="0.3">
      <c r="A403" s="38" t="s">
        <v>62</v>
      </c>
      <c r="B403" s="45">
        <v>70588</v>
      </c>
      <c r="C403" s="41">
        <f t="shared" si="79"/>
        <v>13412</v>
      </c>
      <c r="D403" s="42">
        <v>84000</v>
      </c>
      <c r="E403" s="50">
        <v>78571</v>
      </c>
      <c r="F403" s="43">
        <v>14929</v>
      </c>
      <c r="G403" s="44">
        <v>93500</v>
      </c>
      <c r="H403" s="50">
        <v>76891</v>
      </c>
      <c r="I403" s="43">
        <v>14609</v>
      </c>
      <c r="J403" s="44">
        <v>91500</v>
      </c>
      <c r="L403" s="63">
        <f t="shared" si="80"/>
        <v>91500</v>
      </c>
      <c r="M403" s="59">
        <f t="shared" si="81"/>
        <v>89666.666666666672</v>
      </c>
      <c r="N403" s="59">
        <f t="shared" si="82"/>
        <v>5008.3264004389066</v>
      </c>
      <c r="O403" s="64">
        <f t="shared" si="83"/>
        <v>5.585494126883539E-2</v>
      </c>
      <c r="Q403" s="63">
        <f>+VLOOKUP(A403,'PRECIOS 2025 VS 2026'!$B$7:$G$1477,5,FALSE)</f>
        <v>56519.1</v>
      </c>
      <c r="R403" s="197">
        <f t="shared" si="74"/>
        <v>0.61892174503840303</v>
      </c>
      <c r="S403" s="63">
        <f t="shared" si="75"/>
        <v>59401.574099999998</v>
      </c>
      <c r="U403" t="e">
        <f>+VLOOKUP(A403,'GRUPO 1'!$A$3:$F$440,5,FALSE)</f>
        <v>#N/A</v>
      </c>
      <c r="V403" t="e">
        <f>+VLOOKUP(A403,'GRUPO 3'!$B$3:$F$1178,5,FALSE)</f>
        <v>#N/A</v>
      </c>
      <c r="W403">
        <f t="shared" si="76"/>
        <v>0</v>
      </c>
      <c r="X403" s="199">
        <f t="shared" si="77"/>
        <v>-1</v>
      </c>
      <c r="Y403" s="199">
        <f t="shared" si="78"/>
        <v>0</v>
      </c>
    </row>
    <row r="404" spans="1:25" x14ac:dyDescent="0.3">
      <c r="A404" s="38" t="s">
        <v>61</v>
      </c>
      <c r="B404" s="45">
        <v>98319</v>
      </c>
      <c r="C404" s="41">
        <f t="shared" si="79"/>
        <v>18681</v>
      </c>
      <c r="D404" s="42">
        <v>117000</v>
      </c>
      <c r="E404" s="50">
        <v>105882</v>
      </c>
      <c r="F404" s="43">
        <v>20118</v>
      </c>
      <c r="G404" s="44">
        <v>126000</v>
      </c>
      <c r="H404" s="50">
        <v>102101</v>
      </c>
      <c r="I404" s="43">
        <v>19399</v>
      </c>
      <c r="J404" s="44">
        <v>121500</v>
      </c>
      <c r="L404" s="63">
        <f t="shared" si="80"/>
        <v>121500</v>
      </c>
      <c r="M404" s="59">
        <f t="shared" si="81"/>
        <v>121500</v>
      </c>
      <c r="N404" s="59">
        <f t="shared" si="82"/>
        <v>4500</v>
      </c>
      <c r="O404" s="64">
        <f t="shared" si="83"/>
        <v>3.7037037037037035E-2</v>
      </c>
      <c r="Q404" s="63">
        <f>+VLOOKUP(A404,'PRECIOS 2025 VS 2026'!$B$7:$G$1477,5,FALSE)</f>
        <v>68805</v>
      </c>
      <c r="R404" s="197">
        <f t="shared" si="74"/>
        <v>0.76586003924133417</v>
      </c>
      <c r="S404" s="63">
        <f t="shared" si="75"/>
        <v>72314.054999999993</v>
      </c>
      <c r="U404" t="e">
        <f>+VLOOKUP(A404,'GRUPO 1'!$A$3:$F$440,5,FALSE)</f>
        <v>#N/A</v>
      </c>
      <c r="V404" t="e">
        <f>+VLOOKUP(A404,'GRUPO 3'!$B$3:$F$1178,5,FALSE)</f>
        <v>#N/A</v>
      </c>
      <c r="W404">
        <f t="shared" si="76"/>
        <v>0</v>
      </c>
      <c r="X404" s="199">
        <f t="shared" si="77"/>
        <v>0</v>
      </c>
      <c r="Y404" s="199">
        <f t="shared" si="78"/>
        <v>0</v>
      </c>
    </row>
    <row r="405" spans="1:25" x14ac:dyDescent="0.3">
      <c r="A405" s="38" t="s">
        <v>60</v>
      </c>
      <c r="B405" s="45">
        <v>790756</v>
      </c>
      <c r="C405" s="41">
        <f t="shared" si="79"/>
        <v>150244</v>
      </c>
      <c r="D405" s="42">
        <v>941000</v>
      </c>
      <c r="E405" s="50">
        <v>773109</v>
      </c>
      <c r="F405" s="43">
        <v>146891</v>
      </c>
      <c r="G405" s="44">
        <v>920000</v>
      </c>
      <c r="H405" s="50">
        <v>772689</v>
      </c>
      <c r="I405" s="43">
        <v>146811</v>
      </c>
      <c r="J405" s="44">
        <v>919500</v>
      </c>
      <c r="L405" s="63">
        <f t="shared" si="80"/>
        <v>920000</v>
      </c>
      <c r="M405" s="59">
        <f t="shared" si="81"/>
        <v>926833.33333333337</v>
      </c>
      <c r="N405" s="59">
        <f t="shared" si="82"/>
        <v>12271.240089466644</v>
      </c>
      <c r="O405" s="64">
        <f t="shared" si="83"/>
        <v>1.3239964131774836E-2</v>
      </c>
      <c r="Q405" s="63">
        <f>+VLOOKUP(A405,'PRECIOS 2025 VS 2026'!$B$7:$G$1477,5,FALSE)</f>
        <v>63556.02</v>
      </c>
      <c r="R405" s="197">
        <f t="shared" si="74"/>
        <v>13.475418693618638</v>
      </c>
      <c r="S405" s="63">
        <f t="shared" si="75"/>
        <v>66797.377019999985</v>
      </c>
      <c r="U405" t="e">
        <f>+VLOOKUP(A405,'GRUPO 1'!$A$3:$F$440,5,FALSE)</f>
        <v>#N/A</v>
      </c>
      <c r="V405" t="e">
        <f>+VLOOKUP(A405,'GRUPO 3'!$B$3:$F$1178,5,FALSE)</f>
        <v>#N/A</v>
      </c>
      <c r="W405">
        <f t="shared" si="76"/>
        <v>0</v>
      </c>
      <c r="X405" s="199">
        <f t="shared" si="77"/>
        <v>0</v>
      </c>
      <c r="Y405" s="199">
        <f t="shared" si="78"/>
        <v>0</v>
      </c>
    </row>
    <row r="406" spans="1:25" x14ac:dyDescent="0.3">
      <c r="A406" s="38" t="s">
        <v>59</v>
      </c>
      <c r="B406" s="45">
        <v>67227</v>
      </c>
      <c r="C406" s="41">
        <f t="shared" si="79"/>
        <v>12773</v>
      </c>
      <c r="D406" s="42">
        <v>80000</v>
      </c>
      <c r="E406" s="50">
        <v>55882</v>
      </c>
      <c r="F406" s="43">
        <v>10618</v>
      </c>
      <c r="G406" s="44">
        <v>66500</v>
      </c>
      <c r="H406" s="50">
        <v>60084</v>
      </c>
      <c r="I406" s="43">
        <v>11416</v>
      </c>
      <c r="J406" s="44">
        <v>71500</v>
      </c>
      <c r="L406" s="63">
        <f t="shared" si="80"/>
        <v>71500</v>
      </c>
      <c r="M406" s="59">
        <f t="shared" si="81"/>
        <v>72666.666666666672</v>
      </c>
      <c r="N406" s="59">
        <f t="shared" si="82"/>
        <v>6825.1984098144239</v>
      </c>
      <c r="O406" s="64">
        <f t="shared" si="83"/>
        <v>9.3924748758914087E-2</v>
      </c>
      <c r="Q406" s="63">
        <f>+VLOOKUP(A406,'PRECIOS 2025 VS 2026'!$B$7:$G$1477,5,FALSE)</f>
        <v>89409.87</v>
      </c>
      <c r="R406" s="197">
        <f t="shared" si="74"/>
        <v>-0.20031200134839694</v>
      </c>
      <c r="S406" s="63">
        <f t="shared" si="75"/>
        <v>71500</v>
      </c>
      <c r="U406" t="e">
        <f>+VLOOKUP(A406,'GRUPO 1'!$A$3:$F$440,5,FALSE)</f>
        <v>#N/A</v>
      </c>
      <c r="V406" t="e">
        <f>+VLOOKUP(A406,'GRUPO 3'!$B$3:$F$1178,5,FALSE)</f>
        <v>#N/A</v>
      </c>
      <c r="W406">
        <f t="shared" si="76"/>
        <v>0</v>
      </c>
      <c r="X406" s="199">
        <f t="shared" si="77"/>
        <v>0</v>
      </c>
      <c r="Y406" s="199">
        <f t="shared" si="78"/>
        <v>0</v>
      </c>
    </row>
    <row r="407" spans="1:25" x14ac:dyDescent="0.3">
      <c r="A407" s="38" t="s">
        <v>58</v>
      </c>
      <c r="B407" s="45">
        <v>21429</v>
      </c>
      <c r="C407" s="41">
        <f t="shared" si="79"/>
        <v>4071</v>
      </c>
      <c r="D407" s="42">
        <v>25500</v>
      </c>
      <c r="E407" s="50">
        <v>20168</v>
      </c>
      <c r="F407" s="43">
        <v>3832</v>
      </c>
      <c r="G407" s="44">
        <v>24000</v>
      </c>
      <c r="H407" s="50">
        <v>21849</v>
      </c>
      <c r="I407" s="43">
        <v>4151</v>
      </c>
      <c r="J407" s="44">
        <v>26000</v>
      </c>
      <c r="L407" s="63">
        <f t="shared" si="80"/>
        <v>25500</v>
      </c>
      <c r="M407" s="59">
        <f t="shared" si="81"/>
        <v>25166.666666666668</v>
      </c>
      <c r="N407" s="59">
        <f t="shared" si="82"/>
        <v>1040.8329997330663</v>
      </c>
      <c r="O407" s="64">
        <f t="shared" si="83"/>
        <v>4.1357602638399986E-2</v>
      </c>
      <c r="Q407" s="63" t="e">
        <f>+VLOOKUP(A407,'PRECIOS 2025 VS 2026'!$B$7:$G$1477,5,FALSE)</f>
        <v>#N/A</v>
      </c>
      <c r="R407" s="197" t="e">
        <f t="shared" si="74"/>
        <v>#N/A</v>
      </c>
      <c r="S407" s="63">
        <f t="shared" si="75"/>
        <v>24000</v>
      </c>
      <c r="U407" t="e">
        <f>+VLOOKUP(A407,'GRUPO 1'!$A$3:$F$440,5,FALSE)</f>
        <v>#N/A</v>
      </c>
      <c r="V407" t="e">
        <f>+VLOOKUP(A407,'GRUPO 3'!$B$3:$F$1178,5,FALSE)</f>
        <v>#N/A</v>
      </c>
      <c r="W407">
        <f t="shared" si="76"/>
        <v>1</v>
      </c>
      <c r="X407" s="199">
        <f t="shared" si="77"/>
        <v>0</v>
      </c>
      <c r="Y407" s="199">
        <f t="shared" si="78"/>
        <v>0</v>
      </c>
    </row>
    <row r="408" spans="1:25" x14ac:dyDescent="0.3">
      <c r="A408" s="38" t="s">
        <v>57</v>
      </c>
      <c r="B408" s="45">
        <v>4622</v>
      </c>
      <c r="C408" s="41">
        <f t="shared" si="79"/>
        <v>878</v>
      </c>
      <c r="D408" s="42">
        <v>5500</v>
      </c>
      <c r="E408" s="50">
        <v>4622</v>
      </c>
      <c r="F408" s="46">
        <v>878</v>
      </c>
      <c r="G408" s="44">
        <v>5500</v>
      </c>
      <c r="H408" s="50">
        <v>4622</v>
      </c>
      <c r="I408" s="46">
        <v>878</v>
      </c>
      <c r="J408" s="44">
        <v>5500</v>
      </c>
      <c r="L408" s="63">
        <f t="shared" si="80"/>
        <v>5500</v>
      </c>
      <c r="M408" s="59">
        <f t="shared" si="81"/>
        <v>5500</v>
      </c>
      <c r="N408" s="59">
        <f t="shared" si="82"/>
        <v>0</v>
      </c>
      <c r="O408" s="64">
        <f t="shared" si="83"/>
        <v>0</v>
      </c>
      <c r="Q408" s="63">
        <f>+VLOOKUP(A408,'PRECIOS 2025 VS 2026'!$B$7:$G$1477,5,FALSE)</f>
        <v>5473.71</v>
      </c>
      <c r="R408" s="197">
        <f t="shared" si="74"/>
        <v>4.8029581399087569E-3</v>
      </c>
      <c r="S408" s="63">
        <f t="shared" si="75"/>
        <v>5500</v>
      </c>
      <c r="U408" t="e">
        <f>+VLOOKUP(A408,'GRUPO 1'!$A$3:$F$440,5,FALSE)</f>
        <v>#N/A</v>
      </c>
      <c r="V408" t="e">
        <f>+VLOOKUP(A408,'GRUPO 3'!$B$3:$F$1178,5,FALSE)</f>
        <v>#N/A</v>
      </c>
      <c r="W408">
        <f t="shared" si="76"/>
        <v>0</v>
      </c>
      <c r="X408" s="199">
        <f t="shared" si="77"/>
        <v>0</v>
      </c>
      <c r="Y408" s="199">
        <f t="shared" si="78"/>
        <v>0</v>
      </c>
    </row>
    <row r="409" spans="1:25" x14ac:dyDescent="0.3">
      <c r="A409" s="38" t="s">
        <v>56</v>
      </c>
      <c r="B409" s="45">
        <v>5042</v>
      </c>
      <c r="C409" s="41">
        <f t="shared" si="79"/>
        <v>958</v>
      </c>
      <c r="D409" s="42">
        <v>6000</v>
      </c>
      <c r="E409" s="50">
        <v>4622</v>
      </c>
      <c r="F409" s="46">
        <v>878</v>
      </c>
      <c r="G409" s="44">
        <v>5500</v>
      </c>
      <c r="H409" s="50">
        <v>4622</v>
      </c>
      <c r="I409" s="46">
        <v>878</v>
      </c>
      <c r="J409" s="44">
        <v>5500</v>
      </c>
      <c r="L409" s="63">
        <f t="shared" si="80"/>
        <v>5500</v>
      </c>
      <c r="M409" s="59">
        <f t="shared" si="81"/>
        <v>5666.666666666667</v>
      </c>
      <c r="N409" s="59">
        <f t="shared" si="82"/>
        <v>288.67513459481285</v>
      </c>
      <c r="O409" s="64">
        <f t="shared" si="83"/>
        <v>5.0942670810849321E-2</v>
      </c>
      <c r="Q409" s="63">
        <f>+VLOOKUP(A409,'PRECIOS 2025 VS 2026'!$B$7:$G$1477,5,FALSE)</f>
        <v>11075.13</v>
      </c>
      <c r="R409" s="197">
        <f t="shared" si="74"/>
        <v>-0.5033918337753146</v>
      </c>
      <c r="S409" s="63">
        <f t="shared" si="75"/>
        <v>5500</v>
      </c>
      <c r="U409" t="e">
        <f>+VLOOKUP(A409,'GRUPO 1'!$A$3:$F$440,5,FALSE)</f>
        <v>#N/A</v>
      </c>
      <c r="V409" t="e">
        <f>+VLOOKUP(A409,'GRUPO 3'!$B$3:$F$1178,5,FALSE)</f>
        <v>#N/A</v>
      </c>
      <c r="W409">
        <f t="shared" si="76"/>
        <v>0</v>
      </c>
      <c r="X409" s="199">
        <f t="shared" si="77"/>
        <v>0</v>
      </c>
      <c r="Y409" s="199">
        <f t="shared" si="78"/>
        <v>0</v>
      </c>
    </row>
    <row r="410" spans="1:25" x14ac:dyDescent="0.3">
      <c r="A410" s="38" t="s">
        <v>55</v>
      </c>
      <c r="B410" s="45">
        <v>31092</v>
      </c>
      <c r="C410" s="41">
        <f>+D410-B410</f>
        <v>5908</v>
      </c>
      <c r="D410" s="42">
        <v>37000</v>
      </c>
      <c r="E410" s="50">
        <v>28151</v>
      </c>
      <c r="F410" s="43">
        <v>5349</v>
      </c>
      <c r="G410" s="44">
        <v>33500</v>
      </c>
      <c r="H410" s="50">
        <v>30672</v>
      </c>
      <c r="I410" s="43">
        <v>5828</v>
      </c>
      <c r="J410" s="44">
        <v>36500</v>
      </c>
      <c r="L410" s="63">
        <f t="shared" si="80"/>
        <v>36500</v>
      </c>
      <c r="M410" s="59">
        <f t="shared" si="81"/>
        <v>35666.666666666664</v>
      </c>
      <c r="N410" s="59">
        <f t="shared" si="82"/>
        <v>1892.9694486000913</v>
      </c>
      <c r="O410" s="64">
        <f t="shared" si="83"/>
        <v>5.3073909773834339E-2</v>
      </c>
      <c r="Q410" s="63" t="e">
        <f>+VLOOKUP(A410,'PRECIOS 2025 VS 2026'!$B$7:$G$1477,5,FALSE)</f>
        <v>#N/A</v>
      </c>
      <c r="R410" s="197" t="e">
        <f t="shared" si="74"/>
        <v>#N/A</v>
      </c>
      <c r="S410" s="63">
        <f t="shared" si="75"/>
        <v>33500</v>
      </c>
      <c r="U410" t="e">
        <f>+VLOOKUP(A410,'GRUPO 1'!$A$3:$F$440,5,FALSE)</f>
        <v>#N/A</v>
      </c>
      <c r="V410" t="e">
        <f>+VLOOKUP(A410,'GRUPO 3'!$B$3:$F$1178,5,FALSE)</f>
        <v>#N/A</v>
      </c>
      <c r="W410">
        <f t="shared" si="76"/>
        <v>-1</v>
      </c>
      <c r="X410" s="199">
        <f t="shared" si="77"/>
        <v>0</v>
      </c>
      <c r="Y410" s="199">
        <f t="shared" si="78"/>
        <v>0</v>
      </c>
    </row>
    <row r="411" spans="1:25" x14ac:dyDescent="0.3">
      <c r="A411" s="38" t="s">
        <v>54</v>
      </c>
      <c r="B411" s="45">
        <v>72269</v>
      </c>
      <c r="C411" s="41">
        <f>+D411-B411</f>
        <v>13731</v>
      </c>
      <c r="D411" s="42">
        <v>86000</v>
      </c>
      <c r="E411" s="50">
        <v>78571</v>
      </c>
      <c r="F411" s="43">
        <v>14929</v>
      </c>
      <c r="G411" s="44">
        <v>93500</v>
      </c>
      <c r="H411" s="50">
        <v>71429</v>
      </c>
      <c r="I411" s="43">
        <v>13571</v>
      </c>
      <c r="J411" s="44">
        <v>85000</v>
      </c>
      <c r="L411" s="63">
        <f t="shared" si="80"/>
        <v>86000</v>
      </c>
      <c r="M411" s="59">
        <f t="shared" si="81"/>
        <v>88166.666666666672</v>
      </c>
      <c r="N411" s="59">
        <f t="shared" si="82"/>
        <v>4645.7866215887843</v>
      </c>
      <c r="O411" s="64">
        <f t="shared" si="83"/>
        <v>5.2693232002897362E-2</v>
      </c>
      <c r="Q411" s="63">
        <f>+VLOOKUP(A411,'PRECIOS 2025 VS 2026'!$B$7:$G$1477,5,FALSE)</f>
        <v>313361.73</v>
      </c>
      <c r="R411" s="197">
        <f t="shared" si="74"/>
        <v>-0.72555678703969373</v>
      </c>
      <c r="S411" s="63">
        <f t="shared" si="75"/>
        <v>86000</v>
      </c>
      <c r="U411" t="e">
        <f>+VLOOKUP(A411,'GRUPO 1'!$A$3:$F$440,5,FALSE)</f>
        <v>#N/A</v>
      </c>
      <c r="V411" t="e">
        <f>+VLOOKUP(A411,'GRUPO 3'!$B$3:$F$1178,5,FALSE)</f>
        <v>#N/A</v>
      </c>
      <c r="W411">
        <f t="shared" si="76"/>
        <v>0</v>
      </c>
      <c r="X411" s="199">
        <f t="shared" si="77"/>
        <v>-1</v>
      </c>
      <c r="Y411" s="199">
        <f t="shared" si="78"/>
        <v>1</v>
      </c>
    </row>
    <row r="412" spans="1:25" x14ac:dyDescent="0.3">
      <c r="A412" s="38" t="s">
        <v>53</v>
      </c>
      <c r="B412" s="45">
        <v>21849</v>
      </c>
      <c r="C412" s="41">
        <f>+D412-B412</f>
        <v>4151</v>
      </c>
      <c r="D412" s="42">
        <v>26000</v>
      </c>
      <c r="E412" s="50">
        <v>20168</v>
      </c>
      <c r="F412" s="43">
        <v>3832</v>
      </c>
      <c r="G412" s="44">
        <v>24000</v>
      </c>
      <c r="H412" s="50">
        <v>23529</v>
      </c>
      <c r="I412" s="43">
        <v>4471</v>
      </c>
      <c r="J412" s="44">
        <v>28000</v>
      </c>
      <c r="L412" s="63">
        <f t="shared" si="80"/>
        <v>26000</v>
      </c>
      <c r="M412" s="59">
        <f t="shared" si="81"/>
        <v>26000</v>
      </c>
      <c r="N412" s="59">
        <f t="shared" si="82"/>
        <v>2000</v>
      </c>
      <c r="O412" s="64">
        <f t="shared" si="83"/>
        <v>7.6923076923076927E-2</v>
      </c>
      <c r="Q412" s="63">
        <f>+V412</f>
        <v>9077.25</v>
      </c>
      <c r="R412" s="197">
        <f t="shared" si="74"/>
        <v>1.8643036161833155</v>
      </c>
      <c r="S412" s="63">
        <f t="shared" si="75"/>
        <v>9540.1897499999995</v>
      </c>
      <c r="U412" t="e">
        <f>+VLOOKUP(A412,'GRUPO 1'!$A$3:$F$440,5,FALSE)</f>
        <v>#N/A</v>
      </c>
      <c r="V412">
        <f>+VLOOKUP(A412,'GRUPO 3'!$B$3:$F$1178,5,FALSE)</f>
        <v>9077.25</v>
      </c>
      <c r="W412">
        <f t="shared" si="76"/>
        <v>0</v>
      </c>
      <c r="X412" s="199">
        <f t="shared" si="77"/>
        <v>0</v>
      </c>
      <c r="Y412" s="199">
        <f t="shared" si="78"/>
        <v>0</v>
      </c>
    </row>
    <row r="413" spans="1:25" x14ac:dyDescent="0.3">
      <c r="A413" s="38" t="s">
        <v>52</v>
      </c>
      <c r="B413" s="45">
        <v>41176</v>
      </c>
      <c r="C413" s="41">
        <f>+D413-B413</f>
        <v>7824</v>
      </c>
      <c r="D413" s="42">
        <v>49000</v>
      </c>
      <c r="E413" s="50">
        <v>35714</v>
      </c>
      <c r="F413" s="43">
        <v>6786</v>
      </c>
      <c r="G413" s="44">
        <v>42500</v>
      </c>
      <c r="H413" s="50">
        <v>41176</v>
      </c>
      <c r="I413" s="43">
        <v>7824</v>
      </c>
      <c r="J413" s="44">
        <v>49000</v>
      </c>
      <c r="L413" s="63">
        <f t="shared" si="80"/>
        <v>49000</v>
      </c>
      <c r="M413" s="59">
        <f t="shared" si="81"/>
        <v>46833.333333333336</v>
      </c>
      <c r="N413" s="59">
        <f t="shared" si="82"/>
        <v>3752.7767497325672</v>
      </c>
      <c r="O413" s="64">
        <f t="shared" si="83"/>
        <v>8.0130464407101074E-2</v>
      </c>
      <c r="Q413" s="63">
        <f>+VLOOKUP(A413,'PRECIOS 2025 VS 2026'!$B$7:$G$1477,5,FALSE)</f>
        <v>14670.81</v>
      </c>
      <c r="R413" s="197">
        <f t="shared" si="74"/>
        <v>2.3399655506410348</v>
      </c>
      <c r="S413" s="63">
        <f t="shared" si="75"/>
        <v>15419.021309999998</v>
      </c>
      <c r="U413" t="e">
        <f>+VLOOKUP(A413,'GRUPO 1'!$A$3:$F$440,5,FALSE)</f>
        <v>#N/A</v>
      </c>
      <c r="V413" t="e">
        <f>+VLOOKUP(A413,'GRUPO 3'!$B$3:$F$1178,5,FALSE)</f>
        <v>#N/A</v>
      </c>
      <c r="W413">
        <f t="shared" si="76"/>
        <v>-1</v>
      </c>
      <c r="X413" s="199">
        <f t="shared" si="77"/>
        <v>0</v>
      </c>
      <c r="Y413" s="199">
        <f t="shared" si="78"/>
        <v>-1</v>
      </c>
    </row>
    <row r="414" spans="1:25" x14ac:dyDescent="0.3">
      <c r="A414" s="37" t="s">
        <v>51</v>
      </c>
      <c r="B414" s="45"/>
      <c r="C414" s="41"/>
      <c r="D414" s="42"/>
      <c r="E414" s="53"/>
      <c r="F414" s="54"/>
      <c r="G414" s="55"/>
      <c r="H414" s="53"/>
      <c r="I414" s="54"/>
      <c r="J414" s="55"/>
      <c r="L414" s="63" t="str">
        <f t="shared" si="80"/>
        <v/>
      </c>
      <c r="M414" s="59" t="str">
        <f t="shared" si="81"/>
        <v/>
      </c>
      <c r="N414" s="59" t="str">
        <f t="shared" si="82"/>
        <v/>
      </c>
      <c r="O414" s="64" t="str">
        <f t="shared" si="83"/>
        <v/>
      </c>
      <c r="Q414" s="63">
        <f>+VLOOKUP(A414,'PRECIOS 2025 VS 2026'!$B$7:$G$1477,5,FALSE)</f>
        <v>0</v>
      </c>
      <c r="R414" s="197" t="e">
        <f t="shared" si="74"/>
        <v>#VALUE!</v>
      </c>
      <c r="S414" s="63"/>
      <c r="U414" t="e">
        <f>+VLOOKUP(A414,'GRUPO 1'!$A$3:$F$440,5,FALSE)</f>
        <v>#N/A</v>
      </c>
      <c r="V414" t="e">
        <f>+VLOOKUP(A414,'GRUPO 3'!$B$3:$F$1178,5,FALSE)</f>
        <v>#N/A</v>
      </c>
      <c r="W414">
        <f t="shared" si="76"/>
        <v>0</v>
      </c>
      <c r="X414" s="199">
        <f t="shared" si="77"/>
        <v>0</v>
      </c>
      <c r="Y414" s="199">
        <f t="shared" si="78"/>
        <v>0</v>
      </c>
    </row>
    <row r="415" spans="1:25" x14ac:dyDescent="0.3">
      <c r="A415" s="38" t="s">
        <v>50</v>
      </c>
      <c r="B415" s="45">
        <v>110084</v>
      </c>
      <c r="C415" s="41">
        <f>+D415-B415</f>
        <v>20916</v>
      </c>
      <c r="D415" s="42">
        <v>131000</v>
      </c>
      <c r="E415" s="50">
        <v>105882</v>
      </c>
      <c r="F415" s="43">
        <v>20118</v>
      </c>
      <c r="G415" s="44">
        <v>126000</v>
      </c>
      <c r="H415" s="50">
        <v>106723</v>
      </c>
      <c r="I415" s="43">
        <v>20277</v>
      </c>
      <c r="J415" s="44">
        <v>127000</v>
      </c>
      <c r="L415" s="63">
        <f t="shared" si="80"/>
        <v>127000</v>
      </c>
      <c r="M415" s="59">
        <f t="shared" si="81"/>
        <v>128000</v>
      </c>
      <c r="N415" s="59">
        <f t="shared" si="82"/>
        <v>2645.7513110645905</v>
      </c>
      <c r="O415" s="64">
        <f t="shared" si="83"/>
        <v>2.0669932117692112E-2</v>
      </c>
      <c r="Q415" s="63">
        <f>+VLOOKUP(A415,'PRECIOS 2025 VS 2026'!$B$7:$G$1477,5,FALSE)</f>
        <v>120766.14</v>
      </c>
      <c r="R415" s="197">
        <f t="shared" si="74"/>
        <v>5.1619270103358449E-2</v>
      </c>
      <c r="S415" s="63">
        <f t="shared" si="75"/>
        <v>126925.21313999999</v>
      </c>
      <c r="U415" t="e">
        <f>+VLOOKUP(A415,'GRUPO 1'!$A$3:$F$440,5,FALSE)</f>
        <v>#N/A</v>
      </c>
      <c r="V415" t="e">
        <f>+VLOOKUP(A415,'GRUPO 3'!$B$3:$F$1178,5,FALSE)</f>
        <v>#N/A</v>
      </c>
      <c r="W415">
        <f t="shared" si="76"/>
        <v>0</v>
      </c>
      <c r="X415" s="199">
        <f t="shared" si="77"/>
        <v>0</v>
      </c>
      <c r="Y415" s="199">
        <f t="shared" si="78"/>
        <v>0</v>
      </c>
    </row>
    <row r="416" spans="1:25" x14ac:dyDescent="0.3">
      <c r="A416" s="38" t="s">
        <v>49</v>
      </c>
      <c r="B416" s="45">
        <v>342857</v>
      </c>
      <c r="C416" s="41">
        <f>+D416-B416</f>
        <v>65143</v>
      </c>
      <c r="D416" s="42">
        <v>408000</v>
      </c>
      <c r="E416" s="50">
        <v>322689</v>
      </c>
      <c r="F416" s="43">
        <v>61311</v>
      </c>
      <c r="G416" s="44">
        <v>384000</v>
      </c>
      <c r="H416" s="50">
        <v>329412</v>
      </c>
      <c r="I416" s="43">
        <v>62588</v>
      </c>
      <c r="J416" s="44">
        <v>392000</v>
      </c>
      <c r="L416" s="63">
        <f t="shared" si="80"/>
        <v>392000</v>
      </c>
      <c r="M416" s="59">
        <f t="shared" si="81"/>
        <v>394666.66666666669</v>
      </c>
      <c r="N416" s="59">
        <f t="shared" si="82"/>
        <v>12220.201853215574</v>
      </c>
      <c r="O416" s="64">
        <f t="shared" si="83"/>
        <v>3.0963349290242165E-2</v>
      </c>
      <c r="Q416" s="63" t="e">
        <f>+VLOOKUP(A416,'PRECIOS 2025 VS 2026'!$B$7:$G$1477,5,FALSE)</f>
        <v>#N/A</v>
      </c>
      <c r="R416" s="197" t="e">
        <f t="shared" si="74"/>
        <v>#N/A</v>
      </c>
      <c r="S416" s="63">
        <f t="shared" si="75"/>
        <v>384000</v>
      </c>
      <c r="U416" t="e">
        <f>+VLOOKUP(A416,'GRUPO 1'!$A$3:$F$440,5,FALSE)</f>
        <v>#N/A</v>
      </c>
      <c r="V416" t="e">
        <f>+VLOOKUP(A416,'GRUPO 3'!$B$3:$F$1178,5,FALSE)</f>
        <v>#N/A</v>
      </c>
      <c r="W416">
        <f t="shared" si="76"/>
        <v>0</v>
      </c>
      <c r="X416" s="199">
        <f t="shared" si="77"/>
        <v>0</v>
      </c>
      <c r="Y416" s="199">
        <f t="shared" si="78"/>
        <v>0</v>
      </c>
    </row>
    <row r="417" spans="1:25" x14ac:dyDescent="0.3">
      <c r="A417" s="35" t="s">
        <v>48</v>
      </c>
      <c r="B417" s="45">
        <v>682353</v>
      </c>
      <c r="C417" s="41">
        <f>+D417-B417</f>
        <v>129647</v>
      </c>
      <c r="D417" s="42">
        <v>812000</v>
      </c>
      <c r="E417" s="50">
        <v>609244</v>
      </c>
      <c r="F417" s="43">
        <v>115756</v>
      </c>
      <c r="G417" s="44">
        <v>725000</v>
      </c>
      <c r="H417" s="50">
        <v>650840</v>
      </c>
      <c r="I417" s="43">
        <v>123660</v>
      </c>
      <c r="J417" s="44">
        <v>774500</v>
      </c>
      <c r="L417" s="63">
        <f t="shared" si="80"/>
        <v>774500</v>
      </c>
      <c r="M417" s="59">
        <f t="shared" si="81"/>
        <v>770500</v>
      </c>
      <c r="N417" s="59">
        <f t="shared" si="82"/>
        <v>43637.713047317222</v>
      </c>
      <c r="O417" s="64">
        <f t="shared" si="83"/>
        <v>5.66355782573877E-2</v>
      </c>
      <c r="Q417" s="63" t="e">
        <f>+VLOOKUP(A417,'PRECIOS 2025 VS 2026'!$B$7:$G$1477,5,FALSE)</f>
        <v>#N/A</v>
      </c>
      <c r="R417" s="197" t="e">
        <f t="shared" si="74"/>
        <v>#N/A</v>
      </c>
      <c r="S417" s="63">
        <f t="shared" si="75"/>
        <v>725000</v>
      </c>
      <c r="U417" t="e">
        <f>+VLOOKUP(A417,'GRUPO 1'!$A$3:$F$440,5,FALSE)</f>
        <v>#N/A</v>
      </c>
      <c r="V417" t="e">
        <f>+VLOOKUP(A417,'GRUPO 3'!$B$3:$F$1178,5,FALSE)</f>
        <v>#N/A</v>
      </c>
      <c r="W417">
        <f t="shared" si="76"/>
        <v>0</v>
      </c>
      <c r="X417" s="199">
        <f t="shared" si="77"/>
        <v>0</v>
      </c>
      <c r="Y417" s="199">
        <f t="shared" si="78"/>
        <v>0</v>
      </c>
    </row>
    <row r="418" spans="1:25" x14ac:dyDescent="0.3">
      <c r="A418" s="35" t="s">
        <v>47</v>
      </c>
      <c r="B418" s="45">
        <v>689496</v>
      </c>
      <c r="C418" s="41">
        <f>+D418-B418</f>
        <v>131004</v>
      </c>
      <c r="D418" s="42">
        <v>820500</v>
      </c>
      <c r="E418" s="50">
        <v>609244</v>
      </c>
      <c r="F418" s="43">
        <v>115756</v>
      </c>
      <c r="G418" s="44">
        <v>725000</v>
      </c>
      <c r="H418" s="50">
        <v>644958</v>
      </c>
      <c r="I418" s="43">
        <v>122542</v>
      </c>
      <c r="J418" s="44">
        <v>767500</v>
      </c>
      <c r="L418" s="63">
        <f t="shared" si="80"/>
        <v>767500</v>
      </c>
      <c r="M418" s="59">
        <f t="shared" si="81"/>
        <v>771000</v>
      </c>
      <c r="N418" s="59">
        <f t="shared" si="82"/>
        <v>47846.107469678238</v>
      </c>
      <c r="O418" s="64">
        <f t="shared" si="83"/>
        <v>6.2057208131878386E-2</v>
      </c>
      <c r="Q418" s="63" t="e">
        <f>+VLOOKUP(A418,'PRECIOS 2025 VS 2026'!$B$7:$G$1477,5,FALSE)</f>
        <v>#N/A</v>
      </c>
      <c r="R418" s="197" t="e">
        <f t="shared" si="74"/>
        <v>#N/A</v>
      </c>
      <c r="S418" s="63">
        <f t="shared" si="75"/>
        <v>725000</v>
      </c>
      <c r="U418" t="e">
        <f>+VLOOKUP(A418,'GRUPO 1'!$A$3:$F$440,5,FALSE)</f>
        <v>#N/A</v>
      </c>
      <c r="V418" t="e">
        <f>+VLOOKUP(A418,'GRUPO 3'!$B$3:$F$1178,5,FALSE)</f>
        <v>#N/A</v>
      </c>
      <c r="W418">
        <f t="shared" si="76"/>
        <v>0</v>
      </c>
      <c r="X418" s="199">
        <f t="shared" si="77"/>
        <v>0</v>
      </c>
      <c r="Y418" s="199">
        <f t="shared" si="78"/>
        <v>0</v>
      </c>
    </row>
    <row r="419" spans="1:25" x14ac:dyDescent="0.3">
      <c r="A419" s="35" t="s">
        <v>46</v>
      </c>
      <c r="B419" s="45">
        <v>1137395</v>
      </c>
      <c r="C419" s="41">
        <f>+D419-B419</f>
        <v>216105</v>
      </c>
      <c r="D419" s="42">
        <v>1353500</v>
      </c>
      <c r="E419" s="50">
        <v>1134454</v>
      </c>
      <c r="F419" s="43">
        <v>215546</v>
      </c>
      <c r="G419" s="44">
        <v>1350000</v>
      </c>
      <c r="H419" s="50">
        <v>1226050</v>
      </c>
      <c r="I419" s="43">
        <v>232950</v>
      </c>
      <c r="J419" s="44">
        <v>1459000</v>
      </c>
      <c r="L419" s="63">
        <f t="shared" si="80"/>
        <v>1353500</v>
      </c>
      <c r="M419" s="59">
        <f t="shared" si="81"/>
        <v>1387500</v>
      </c>
      <c r="N419" s="59">
        <f t="shared" si="82"/>
        <v>61945.540598173815</v>
      </c>
      <c r="O419" s="64">
        <f t="shared" si="83"/>
        <v>4.4645434665350495E-2</v>
      </c>
      <c r="Q419" s="63" t="e">
        <f>+VLOOKUP(A419,'PRECIOS 2025 VS 2026'!$B$7:$G$1477,5,FALSE)</f>
        <v>#N/A</v>
      </c>
      <c r="R419" s="197" t="e">
        <f t="shared" si="74"/>
        <v>#N/A</v>
      </c>
      <c r="S419" s="63">
        <f t="shared" si="75"/>
        <v>1350000</v>
      </c>
      <c r="U419" t="e">
        <f>+VLOOKUP(A419,'GRUPO 1'!$A$3:$F$440,5,FALSE)</f>
        <v>#N/A</v>
      </c>
      <c r="V419" t="e">
        <f>+VLOOKUP(A419,'GRUPO 3'!$B$3:$F$1178,5,FALSE)</f>
        <v>#N/A</v>
      </c>
      <c r="W419">
        <f t="shared" si="76"/>
        <v>0</v>
      </c>
      <c r="X419" s="199">
        <f t="shared" si="77"/>
        <v>0</v>
      </c>
      <c r="Y419" s="199">
        <f t="shared" si="78"/>
        <v>-1</v>
      </c>
    </row>
    <row r="420" spans="1:25" x14ac:dyDescent="0.3">
      <c r="A420" s="39" t="s">
        <v>286</v>
      </c>
      <c r="B420" s="45"/>
      <c r="C420" s="41"/>
      <c r="D420" s="42"/>
      <c r="E420" s="51"/>
      <c r="G420" s="52"/>
      <c r="H420" s="51"/>
      <c r="J420" s="52"/>
      <c r="L420" s="63" t="str">
        <f t="shared" si="80"/>
        <v/>
      </c>
      <c r="M420" s="59" t="str">
        <f t="shared" si="81"/>
        <v/>
      </c>
      <c r="N420" s="59" t="str">
        <f t="shared" si="82"/>
        <v/>
      </c>
      <c r="O420" s="64" t="str">
        <f t="shared" si="83"/>
        <v/>
      </c>
      <c r="Q420" s="63" t="e">
        <f>+VLOOKUP(A420,'PRECIOS 2025 VS 2026'!$B$7:$G$1477,5,FALSE)</f>
        <v>#N/A</v>
      </c>
      <c r="R420" s="197" t="e">
        <f t="shared" si="74"/>
        <v>#VALUE!</v>
      </c>
      <c r="S420" s="63"/>
      <c r="U420" t="e">
        <f>+VLOOKUP(A420,'GRUPO 1'!$A$3:$F$440,5,FALSE)</f>
        <v>#N/A</v>
      </c>
      <c r="V420" t="e">
        <f>+VLOOKUP(A420,'GRUPO 3'!$B$3:$F$1178,5,FALSE)</f>
        <v>#N/A</v>
      </c>
      <c r="W420">
        <f t="shared" si="76"/>
        <v>0</v>
      </c>
      <c r="X420" s="199">
        <f t="shared" si="77"/>
        <v>0</v>
      </c>
      <c r="Y420" s="199">
        <f t="shared" si="78"/>
        <v>0</v>
      </c>
    </row>
    <row r="421" spans="1:25" ht="22.8" x14ac:dyDescent="0.3">
      <c r="A421" s="33" t="s">
        <v>326</v>
      </c>
      <c r="B421" s="45"/>
      <c r="C421" s="41"/>
      <c r="D421" s="42"/>
      <c r="E421" s="53"/>
      <c r="F421" s="54"/>
      <c r="G421" s="55"/>
      <c r="H421" s="53"/>
      <c r="I421" s="54"/>
      <c r="J421" s="55"/>
      <c r="L421" s="63" t="str">
        <f t="shared" si="80"/>
        <v/>
      </c>
      <c r="M421" s="59" t="str">
        <f t="shared" si="81"/>
        <v/>
      </c>
      <c r="N421" s="59" t="str">
        <f t="shared" si="82"/>
        <v/>
      </c>
      <c r="O421" s="64" t="str">
        <f t="shared" si="83"/>
        <v/>
      </c>
      <c r="Q421" s="63" t="e">
        <f>+VLOOKUP(A421,'PRECIOS 2025 VS 2026'!$B$7:$G$1477,5,FALSE)</f>
        <v>#N/A</v>
      </c>
      <c r="R421" s="197" t="e">
        <f t="shared" si="74"/>
        <v>#VALUE!</v>
      </c>
      <c r="S421" s="63"/>
      <c r="U421" t="e">
        <f>+VLOOKUP(A421,'GRUPO 1'!$A$3:$F$440,5,FALSE)</f>
        <v>#N/A</v>
      </c>
      <c r="V421" t="e">
        <f>+VLOOKUP(A421,'GRUPO 3'!$B$3:$F$1178,5,FALSE)</f>
        <v>#N/A</v>
      </c>
      <c r="W421">
        <f t="shared" si="76"/>
        <v>0</v>
      </c>
      <c r="X421" s="199">
        <f t="shared" si="77"/>
        <v>0</v>
      </c>
      <c r="Y421" s="199">
        <f t="shared" si="78"/>
        <v>0</v>
      </c>
    </row>
    <row r="422" spans="1:25" x14ac:dyDescent="0.3">
      <c r="A422" s="33" t="s">
        <v>226</v>
      </c>
      <c r="B422" s="45"/>
      <c r="C422" s="41"/>
      <c r="D422" s="42"/>
      <c r="E422" s="53"/>
      <c r="F422" s="54"/>
      <c r="G422" s="55"/>
      <c r="H422" s="53"/>
      <c r="I422" s="54"/>
      <c r="J422" s="55"/>
      <c r="L422" s="63" t="str">
        <f t="shared" si="80"/>
        <v/>
      </c>
      <c r="M422" s="59" t="str">
        <f t="shared" si="81"/>
        <v/>
      </c>
      <c r="N422" s="59" t="str">
        <f t="shared" si="82"/>
        <v/>
      </c>
      <c r="O422" s="64" t="str">
        <f t="shared" si="83"/>
        <v/>
      </c>
      <c r="Q422" s="63" t="e">
        <f>+VLOOKUP(A422,'PRECIOS 2025 VS 2026'!$B$7:$G$1477,5,FALSE)</f>
        <v>#N/A</v>
      </c>
      <c r="R422" s="197" t="e">
        <f t="shared" si="74"/>
        <v>#VALUE!</v>
      </c>
      <c r="S422" s="63"/>
      <c r="U422" t="e">
        <f>+VLOOKUP(A422,'GRUPO 1'!$A$3:$F$440,5,FALSE)</f>
        <v>#N/A</v>
      </c>
      <c r="V422" t="e">
        <f>+VLOOKUP(A422,'GRUPO 3'!$B$3:$F$1178,5,FALSE)</f>
        <v>#N/A</v>
      </c>
      <c r="W422">
        <f t="shared" si="76"/>
        <v>0</v>
      </c>
      <c r="X422" s="199">
        <f t="shared" si="77"/>
        <v>0</v>
      </c>
      <c r="Y422" s="199">
        <f t="shared" si="78"/>
        <v>0</v>
      </c>
    </row>
    <row r="423" spans="1:25" x14ac:dyDescent="0.3">
      <c r="A423" s="33" t="s">
        <v>225</v>
      </c>
      <c r="B423" s="45">
        <v>591597</v>
      </c>
      <c r="C423" s="41">
        <f>+D423-B423</f>
        <v>112403</v>
      </c>
      <c r="D423" s="42">
        <v>704000</v>
      </c>
      <c r="E423" s="50">
        <v>505882</v>
      </c>
      <c r="F423" s="43">
        <v>96118</v>
      </c>
      <c r="G423" s="44">
        <v>602000</v>
      </c>
      <c r="H423" s="50">
        <v>591176</v>
      </c>
      <c r="I423" s="43">
        <v>112324</v>
      </c>
      <c r="J423" s="44">
        <v>703500</v>
      </c>
      <c r="L423" s="63">
        <f t="shared" si="80"/>
        <v>703500</v>
      </c>
      <c r="M423" s="59">
        <f t="shared" si="81"/>
        <v>669833.33333333337</v>
      </c>
      <c r="N423" s="59">
        <f t="shared" si="82"/>
        <v>58745.921844272161</v>
      </c>
      <c r="O423" s="64">
        <f t="shared" si="83"/>
        <v>8.7702296856340622E-2</v>
      </c>
      <c r="Q423" s="63">
        <f>+VLOOKUP(A423,'PRECIOS 2025 VS 2026'!$B$7:$G$1477,5,FALSE)</f>
        <v>417780</v>
      </c>
      <c r="R423" s="197">
        <f t="shared" si="74"/>
        <v>0.68390061754990661</v>
      </c>
      <c r="S423" s="63">
        <f t="shared" si="75"/>
        <v>439086.77999999997</v>
      </c>
      <c r="U423" t="e">
        <f>+VLOOKUP(A423,'GRUPO 1'!$A$3:$F$440,5,FALSE)</f>
        <v>#N/A</v>
      </c>
      <c r="V423" t="e">
        <f>+VLOOKUP(A423,'GRUPO 3'!$B$3:$F$1178,5,FALSE)</f>
        <v>#N/A</v>
      </c>
      <c r="W423">
        <f t="shared" si="76"/>
        <v>0</v>
      </c>
      <c r="X423" s="199">
        <f t="shared" si="77"/>
        <v>0</v>
      </c>
      <c r="Y423" s="199">
        <f t="shared" si="78"/>
        <v>-1</v>
      </c>
    </row>
    <row r="424" spans="1:25" x14ac:dyDescent="0.3">
      <c r="A424" s="33" t="s">
        <v>285</v>
      </c>
      <c r="B424" s="45">
        <v>3100420</v>
      </c>
      <c r="C424" s="41">
        <f t="shared" ref="C424:C439" si="84">+D424-B424</f>
        <v>589080</v>
      </c>
      <c r="D424" s="42">
        <v>3689500</v>
      </c>
      <c r="E424" s="50">
        <v>3046218</v>
      </c>
      <c r="F424" s="43">
        <v>578782</v>
      </c>
      <c r="G424" s="44">
        <v>3625000</v>
      </c>
      <c r="H424" s="50">
        <v>3101261</v>
      </c>
      <c r="I424" s="43">
        <v>589239</v>
      </c>
      <c r="J424" s="44">
        <v>3690500</v>
      </c>
      <c r="L424" s="63">
        <f t="shared" si="80"/>
        <v>3689500</v>
      </c>
      <c r="M424" s="59">
        <f t="shared" si="81"/>
        <v>3668333.3333333335</v>
      </c>
      <c r="N424" s="59">
        <f t="shared" si="82"/>
        <v>37531.098216456892</v>
      </c>
      <c r="O424" s="64">
        <f t="shared" si="83"/>
        <v>1.0231103557416689E-2</v>
      </c>
      <c r="Q424" s="63" t="e">
        <f>+VLOOKUP(A424,'PRECIOS 2025 VS 2026'!$B$7:$G$1477,5,FALSE)</f>
        <v>#N/A</v>
      </c>
      <c r="R424" s="197" t="e">
        <f t="shared" si="74"/>
        <v>#N/A</v>
      </c>
      <c r="S424" s="63">
        <f t="shared" si="75"/>
        <v>3625000</v>
      </c>
      <c r="U424" t="e">
        <f>+VLOOKUP(A424,'GRUPO 1'!$A$3:$F$440,5,FALSE)</f>
        <v>#N/A</v>
      </c>
      <c r="V424" t="e">
        <f>+VLOOKUP(A424,'GRUPO 3'!$B$3:$F$1178,5,FALSE)</f>
        <v>#N/A</v>
      </c>
      <c r="W424">
        <f t="shared" si="76"/>
        <v>0</v>
      </c>
      <c r="X424" s="199">
        <f t="shared" si="77"/>
        <v>-1</v>
      </c>
      <c r="Y424" s="199">
        <f t="shared" si="78"/>
        <v>1</v>
      </c>
    </row>
    <row r="425" spans="1:25" x14ac:dyDescent="0.3">
      <c r="A425" s="33" t="s">
        <v>223</v>
      </c>
      <c r="B425" s="45">
        <v>17926050</v>
      </c>
      <c r="C425" s="41">
        <f t="shared" si="84"/>
        <v>3405950</v>
      </c>
      <c r="D425" s="42">
        <v>21332000</v>
      </c>
      <c r="E425" s="50">
        <v>15747899</v>
      </c>
      <c r="F425" s="43">
        <v>2992101</v>
      </c>
      <c r="G425" s="44">
        <v>18740000</v>
      </c>
      <c r="H425" s="50">
        <v>16913025</v>
      </c>
      <c r="I425" s="43">
        <v>3213475</v>
      </c>
      <c r="J425" s="44">
        <v>20126500</v>
      </c>
      <c r="L425" s="63">
        <f t="shared" si="80"/>
        <v>20126500</v>
      </c>
      <c r="M425" s="59">
        <f t="shared" si="81"/>
        <v>20066166.666666668</v>
      </c>
      <c r="N425" s="59">
        <f t="shared" si="82"/>
        <v>1297052.8452354334</v>
      </c>
      <c r="O425" s="64">
        <f t="shared" si="83"/>
        <v>6.4638795579728736E-2</v>
      </c>
      <c r="Q425" s="63" t="e">
        <f>+VLOOKUP(A425,'PRECIOS 2025 VS 2026'!$B$7:$G$1477,5,FALSE)</f>
        <v>#N/A</v>
      </c>
      <c r="R425" s="197" t="e">
        <f t="shared" si="74"/>
        <v>#N/A</v>
      </c>
      <c r="S425" s="63">
        <f t="shared" si="75"/>
        <v>18740000</v>
      </c>
      <c r="U425" t="e">
        <f>+VLOOKUP(A425,'GRUPO 1'!$A$3:$F$440,5,FALSE)</f>
        <v>#N/A</v>
      </c>
      <c r="V425" t="e">
        <f>+VLOOKUP(A425,'GRUPO 3'!$B$3:$F$1178,5,FALSE)</f>
        <v>#N/A</v>
      </c>
      <c r="W425">
        <f t="shared" si="76"/>
        <v>-1</v>
      </c>
      <c r="X425" s="199">
        <f t="shared" si="77"/>
        <v>0</v>
      </c>
      <c r="Y425" s="199">
        <f t="shared" si="78"/>
        <v>0</v>
      </c>
    </row>
    <row r="426" spans="1:25" x14ac:dyDescent="0.3">
      <c r="A426" s="33" t="s">
        <v>284</v>
      </c>
      <c r="B426" s="45">
        <v>4118908</v>
      </c>
      <c r="C426" s="41">
        <f t="shared" si="84"/>
        <v>782592</v>
      </c>
      <c r="D426" s="42">
        <v>4901500</v>
      </c>
      <c r="E426" s="50">
        <v>4021008</v>
      </c>
      <c r="F426" s="43">
        <v>763992</v>
      </c>
      <c r="G426" s="44">
        <v>4785000</v>
      </c>
      <c r="H426" s="50">
        <v>4268067</v>
      </c>
      <c r="I426" s="43">
        <v>810933</v>
      </c>
      <c r="J426" s="44">
        <v>5079000</v>
      </c>
      <c r="L426" s="63">
        <f t="shared" si="80"/>
        <v>4901500</v>
      </c>
      <c r="M426" s="59">
        <f t="shared" si="81"/>
        <v>4921833.333333333</v>
      </c>
      <c r="N426" s="59">
        <f t="shared" si="82"/>
        <v>148050.94843780412</v>
      </c>
      <c r="O426" s="64">
        <f t="shared" si="83"/>
        <v>3.0080447347764206E-2</v>
      </c>
      <c r="Q426" s="63" t="e">
        <f>+VLOOKUP(A426,'PRECIOS 2025 VS 2026'!$B$7:$G$1477,5,FALSE)</f>
        <v>#N/A</v>
      </c>
      <c r="R426" s="197" t="e">
        <f t="shared" si="74"/>
        <v>#N/A</v>
      </c>
      <c r="S426" s="63">
        <f t="shared" si="75"/>
        <v>4785000</v>
      </c>
      <c r="U426" t="e">
        <f>+VLOOKUP(A426,'GRUPO 1'!$A$3:$F$440,5,FALSE)</f>
        <v>#N/A</v>
      </c>
      <c r="V426" t="e">
        <f>+VLOOKUP(A426,'GRUPO 3'!$B$3:$F$1178,5,FALSE)</f>
        <v>#N/A</v>
      </c>
      <c r="W426">
        <f t="shared" si="76"/>
        <v>1</v>
      </c>
      <c r="X426" s="199">
        <f t="shared" si="77"/>
        <v>0</v>
      </c>
      <c r="Y426" s="199">
        <f t="shared" si="78"/>
        <v>0</v>
      </c>
    </row>
    <row r="427" spans="1:25" x14ac:dyDescent="0.3">
      <c r="A427" s="33" t="s">
        <v>221</v>
      </c>
      <c r="B427" s="45">
        <v>8845798</v>
      </c>
      <c r="C427" s="41">
        <f t="shared" si="84"/>
        <v>1680702</v>
      </c>
      <c r="D427" s="42">
        <v>10526500</v>
      </c>
      <c r="E427" s="50">
        <v>7852941</v>
      </c>
      <c r="F427" s="43">
        <v>1492059</v>
      </c>
      <c r="G427" s="44">
        <v>9345000</v>
      </c>
      <c r="H427" s="50">
        <v>9805462</v>
      </c>
      <c r="I427" s="43">
        <v>1863038</v>
      </c>
      <c r="J427" s="44">
        <v>11668500</v>
      </c>
      <c r="L427" s="63">
        <f t="shared" si="80"/>
        <v>10526500</v>
      </c>
      <c r="M427" s="59">
        <f t="shared" si="81"/>
        <v>10513333.333333334</v>
      </c>
      <c r="N427" s="59">
        <f t="shared" si="82"/>
        <v>1161805.9576940262</v>
      </c>
      <c r="O427" s="64">
        <f t="shared" si="83"/>
        <v>0.11050785900704116</v>
      </c>
      <c r="Q427" s="63" t="e">
        <f>+VLOOKUP(A427,'PRECIOS 2025 VS 2026'!$B$7:$G$1477,5,FALSE)</f>
        <v>#N/A</v>
      </c>
      <c r="R427" s="197" t="e">
        <f t="shared" si="74"/>
        <v>#N/A</v>
      </c>
      <c r="S427" s="63">
        <f t="shared" si="75"/>
        <v>9345000</v>
      </c>
      <c r="U427" t="e">
        <f>+VLOOKUP(A427,'GRUPO 1'!$A$3:$F$440,5,FALSE)</f>
        <v>#N/A</v>
      </c>
      <c r="V427" t="e">
        <f>+VLOOKUP(A427,'GRUPO 3'!$B$3:$F$1178,5,FALSE)</f>
        <v>#N/A</v>
      </c>
      <c r="W427">
        <f t="shared" si="76"/>
        <v>0</v>
      </c>
      <c r="X427" s="199">
        <f t="shared" si="77"/>
        <v>0</v>
      </c>
      <c r="Y427" s="199">
        <f t="shared" si="78"/>
        <v>0</v>
      </c>
    </row>
    <row r="428" spans="1:25" x14ac:dyDescent="0.3">
      <c r="A428" s="33" t="s">
        <v>219</v>
      </c>
      <c r="B428" s="45">
        <v>756303</v>
      </c>
      <c r="C428" s="41">
        <f t="shared" si="84"/>
        <v>143697</v>
      </c>
      <c r="D428" s="42">
        <v>900000</v>
      </c>
      <c r="E428" s="50">
        <v>714286</v>
      </c>
      <c r="F428" s="43">
        <v>135714</v>
      </c>
      <c r="G428" s="44">
        <v>850000</v>
      </c>
      <c r="H428" s="50">
        <v>691176</v>
      </c>
      <c r="I428" s="43">
        <v>131324</v>
      </c>
      <c r="J428" s="44">
        <v>822500</v>
      </c>
      <c r="L428" s="63">
        <f t="shared" si="80"/>
        <v>850000</v>
      </c>
      <c r="M428" s="59">
        <f t="shared" si="81"/>
        <v>857500</v>
      </c>
      <c r="N428" s="59">
        <f t="shared" si="82"/>
        <v>39290.584113754274</v>
      </c>
      <c r="O428" s="64">
        <f t="shared" si="83"/>
        <v>4.5819923164728014E-2</v>
      </c>
      <c r="Q428" s="63" t="e">
        <f>+VLOOKUP(A428,'PRECIOS 2025 VS 2026'!$B$7:$G$1477,5,FALSE)</f>
        <v>#N/A</v>
      </c>
      <c r="R428" s="197" t="e">
        <f t="shared" si="74"/>
        <v>#N/A</v>
      </c>
      <c r="S428" s="63">
        <f t="shared" si="75"/>
        <v>822500</v>
      </c>
      <c r="U428" t="e">
        <f>+VLOOKUP(A428,'GRUPO 1'!$A$3:$F$440,5,FALSE)</f>
        <v>#N/A</v>
      </c>
      <c r="V428" t="e">
        <f>+VLOOKUP(A428,'GRUPO 3'!$B$3:$F$1178,5,FALSE)</f>
        <v>#N/A</v>
      </c>
      <c r="W428">
        <f t="shared" si="76"/>
        <v>1</v>
      </c>
      <c r="X428" s="199">
        <f t="shared" si="77"/>
        <v>0</v>
      </c>
      <c r="Y428" s="199">
        <f t="shared" si="78"/>
        <v>-1</v>
      </c>
    </row>
    <row r="429" spans="1:25" x14ac:dyDescent="0.3">
      <c r="A429" s="33" t="s">
        <v>218</v>
      </c>
      <c r="B429" s="45">
        <v>7390336</v>
      </c>
      <c r="C429" s="41">
        <f t="shared" si="84"/>
        <v>1404164</v>
      </c>
      <c r="D429" s="42">
        <v>8794500</v>
      </c>
      <c r="E429" s="50">
        <v>7949580</v>
      </c>
      <c r="F429" s="43">
        <v>1510420</v>
      </c>
      <c r="G429" s="44">
        <v>9460000</v>
      </c>
      <c r="H429" s="50">
        <v>7454622</v>
      </c>
      <c r="I429" s="43">
        <v>1416378</v>
      </c>
      <c r="J429" s="44">
        <v>8871000</v>
      </c>
      <c r="L429" s="63">
        <f t="shared" si="80"/>
        <v>8871000</v>
      </c>
      <c r="M429" s="59">
        <f t="shared" si="81"/>
        <v>9041833.333333334</v>
      </c>
      <c r="N429" s="59">
        <f t="shared" si="82"/>
        <v>364157.36067438393</v>
      </c>
      <c r="O429" s="64">
        <f t="shared" si="83"/>
        <v>4.0274726070419042E-2</v>
      </c>
      <c r="Q429" s="63" t="e">
        <f>+VLOOKUP(A429,'PRECIOS 2025 VS 2026'!$B$7:$G$1477,5,FALSE)</f>
        <v>#N/A</v>
      </c>
      <c r="R429" s="197" t="e">
        <f t="shared" si="74"/>
        <v>#N/A</v>
      </c>
      <c r="S429" s="63">
        <f t="shared" si="75"/>
        <v>8794500</v>
      </c>
      <c r="U429" t="e">
        <f>+VLOOKUP(A429,'GRUPO 1'!$A$3:$F$440,5,FALSE)</f>
        <v>#N/A</v>
      </c>
      <c r="V429" t="e">
        <f>+VLOOKUP(A429,'GRUPO 3'!$B$3:$F$1178,5,FALSE)</f>
        <v>#N/A</v>
      </c>
      <c r="W429">
        <f t="shared" si="76"/>
        <v>0</v>
      </c>
      <c r="X429" s="199">
        <f t="shared" si="77"/>
        <v>0</v>
      </c>
      <c r="Y429" s="199">
        <f t="shared" si="78"/>
        <v>0</v>
      </c>
    </row>
    <row r="430" spans="1:25" x14ac:dyDescent="0.3">
      <c r="A430" s="33" t="s">
        <v>283</v>
      </c>
      <c r="B430" s="45">
        <v>2097899</v>
      </c>
      <c r="C430" s="41">
        <f t="shared" si="84"/>
        <v>398601</v>
      </c>
      <c r="D430" s="42">
        <v>2496500</v>
      </c>
      <c r="E430" s="50">
        <v>2058824</v>
      </c>
      <c r="F430" s="43">
        <v>391176</v>
      </c>
      <c r="G430" s="44">
        <v>2450000</v>
      </c>
      <c r="H430" s="50">
        <v>2111765</v>
      </c>
      <c r="I430" s="43">
        <v>401235</v>
      </c>
      <c r="J430" s="44">
        <v>2513000</v>
      </c>
      <c r="L430" s="63">
        <f t="shared" si="80"/>
        <v>2496500</v>
      </c>
      <c r="M430" s="59">
        <f t="shared" si="81"/>
        <v>2486500</v>
      </c>
      <c r="N430" s="59">
        <f t="shared" si="82"/>
        <v>32668.792447839267</v>
      </c>
      <c r="O430" s="64">
        <f t="shared" si="83"/>
        <v>1.3138464688453354E-2</v>
      </c>
      <c r="Q430" s="63" t="e">
        <f>+VLOOKUP(A430,'PRECIOS 2025 VS 2026'!$B$7:$G$1477,5,FALSE)</f>
        <v>#N/A</v>
      </c>
      <c r="R430" s="197" t="e">
        <f t="shared" si="74"/>
        <v>#N/A</v>
      </c>
      <c r="S430" s="63">
        <f t="shared" si="75"/>
        <v>2450000</v>
      </c>
      <c r="U430" t="e">
        <f>+VLOOKUP(A430,'GRUPO 1'!$A$3:$F$440,5,FALSE)</f>
        <v>#N/A</v>
      </c>
      <c r="V430" t="e">
        <f>+VLOOKUP(A430,'GRUPO 3'!$B$3:$F$1178,5,FALSE)</f>
        <v>#N/A</v>
      </c>
      <c r="W430">
        <f t="shared" si="76"/>
        <v>0</v>
      </c>
      <c r="X430" s="199">
        <f t="shared" si="77"/>
        <v>1</v>
      </c>
      <c r="Y430" s="199">
        <f t="shared" si="78"/>
        <v>0</v>
      </c>
    </row>
    <row r="431" spans="1:25" x14ac:dyDescent="0.3">
      <c r="A431" s="33" t="s">
        <v>282</v>
      </c>
      <c r="B431" s="45">
        <v>1805462</v>
      </c>
      <c r="C431" s="41">
        <f t="shared" si="84"/>
        <v>343038</v>
      </c>
      <c r="D431" s="42">
        <v>2148500</v>
      </c>
      <c r="E431" s="50">
        <v>1491597</v>
      </c>
      <c r="F431" s="43">
        <v>283403</v>
      </c>
      <c r="G431" s="44">
        <v>1775000</v>
      </c>
      <c r="H431" s="50">
        <v>1834454</v>
      </c>
      <c r="I431" s="43">
        <v>348546</v>
      </c>
      <c r="J431" s="44">
        <v>2183000</v>
      </c>
      <c r="L431" s="63">
        <f t="shared" si="80"/>
        <v>2148500</v>
      </c>
      <c r="M431" s="59">
        <f t="shared" si="81"/>
        <v>2035500</v>
      </c>
      <c r="N431" s="59">
        <f t="shared" si="82"/>
        <v>226258.14902451579</v>
      </c>
      <c r="O431" s="64">
        <f t="shared" si="83"/>
        <v>0.11115605454410012</v>
      </c>
      <c r="Q431" s="63" t="e">
        <f>+VLOOKUP(A431,'PRECIOS 2025 VS 2026'!$B$7:$G$1477,5,FALSE)</f>
        <v>#N/A</v>
      </c>
      <c r="R431" s="197" t="e">
        <f t="shared" si="74"/>
        <v>#N/A</v>
      </c>
      <c r="S431" s="63">
        <f t="shared" si="75"/>
        <v>1775000</v>
      </c>
      <c r="U431" t="e">
        <f>+VLOOKUP(A431,'GRUPO 1'!$A$3:$F$440,5,FALSE)</f>
        <v>#N/A</v>
      </c>
      <c r="V431" t="e">
        <f>+VLOOKUP(A431,'GRUPO 3'!$B$3:$F$1178,5,FALSE)</f>
        <v>#N/A</v>
      </c>
      <c r="W431">
        <f t="shared" si="76"/>
        <v>0</v>
      </c>
      <c r="X431" s="199">
        <f t="shared" si="77"/>
        <v>0</v>
      </c>
      <c r="Y431" s="199">
        <f t="shared" si="78"/>
        <v>0</v>
      </c>
    </row>
    <row r="432" spans="1:25" x14ac:dyDescent="0.3">
      <c r="A432" s="33" t="s">
        <v>215</v>
      </c>
      <c r="B432" s="45">
        <v>5326050</v>
      </c>
      <c r="C432" s="41">
        <f t="shared" si="84"/>
        <v>1011950</v>
      </c>
      <c r="D432" s="42">
        <v>6338000</v>
      </c>
      <c r="E432" s="50">
        <v>6084034</v>
      </c>
      <c r="F432" s="43">
        <v>1155966</v>
      </c>
      <c r="G432" s="44">
        <v>7240000</v>
      </c>
      <c r="H432" s="50">
        <v>5540756</v>
      </c>
      <c r="I432" s="43">
        <v>1052744</v>
      </c>
      <c r="J432" s="44">
        <v>6593500</v>
      </c>
      <c r="L432" s="63">
        <f t="shared" si="80"/>
        <v>6593500</v>
      </c>
      <c r="M432" s="59">
        <f t="shared" si="81"/>
        <v>6723833.333333333</v>
      </c>
      <c r="N432" s="59">
        <f t="shared" si="82"/>
        <v>464909.75826856261</v>
      </c>
      <c r="O432" s="64">
        <f t="shared" si="83"/>
        <v>6.9143557732726263E-2</v>
      </c>
      <c r="Q432" s="63">
        <f>+VLOOKUP(A432,'PRECIOS 2025 VS 2026'!$B$7:$G$1477,5,FALSE)</f>
        <v>435381.21</v>
      </c>
      <c r="R432" s="197">
        <f t="shared" si="74"/>
        <v>14.144199723272393</v>
      </c>
      <c r="S432" s="63">
        <f t="shared" si="75"/>
        <v>457585.65171000001</v>
      </c>
      <c r="U432" t="e">
        <f>+VLOOKUP(A432,'GRUPO 1'!$A$3:$F$440,5,FALSE)</f>
        <v>#N/A</v>
      </c>
      <c r="V432" t="e">
        <f>+VLOOKUP(A432,'GRUPO 3'!$B$3:$F$1178,5,FALSE)</f>
        <v>#N/A</v>
      </c>
      <c r="W432">
        <f t="shared" si="76"/>
        <v>-1</v>
      </c>
      <c r="X432" s="199">
        <f t="shared" si="77"/>
        <v>0</v>
      </c>
      <c r="Y432" s="199">
        <f t="shared" si="78"/>
        <v>0</v>
      </c>
    </row>
    <row r="433" spans="1:25" x14ac:dyDescent="0.3">
      <c r="A433" s="33" t="s">
        <v>281</v>
      </c>
      <c r="B433" s="45">
        <v>1095378</v>
      </c>
      <c r="C433" s="41">
        <f t="shared" si="84"/>
        <v>208122</v>
      </c>
      <c r="D433" s="42">
        <v>1303500</v>
      </c>
      <c r="E433" s="50">
        <v>983193</v>
      </c>
      <c r="F433" s="43">
        <v>186807</v>
      </c>
      <c r="G433" s="44">
        <v>1170000</v>
      </c>
      <c r="H433" s="50">
        <v>1004622</v>
      </c>
      <c r="I433" s="43">
        <v>190878</v>
      </c>
      <c r="J433" s="44">
        <v>1195500</v>
      </c>
      <c r="L433" s="63">
        <f t="shared" si="80"/>
        <v>1195500</v>
      </c>
      <c r="M433" s="59">
        <f t="shared" si="81"/>
        <v>1223000</v>
      </c>
      <c r="N433" s="59">
        <f t="shared" si="82"/>
        <v>70871.362340510997</v>
      </c>
      <c r="O433" s="64">
        <f t="shared" si="83"/>
        <v>5.794878359812837E-2</v>
      </c>
      <c r="Q433" s="63" t="e">
        <f>+VLOOKUP(A433,'PRECIOS 2025 VS 2026'!$B$7:$G$1477,5,FALSE)</f>
        <v>#N/A</v>
      </c>
      <c r="R433" s="197" t="e">
        <f t="shared" si="74"/>
        <v>#N/A</v>
      </c>
      <c r="S433" s="63">
        <f t="shared" si="75"/>
        <v>1170000</v>
      </c>
      <c r="U433" t="e">
        <f>+VLOOKUP(A433,'GRUPO 1'!$A$3:$F$440,5,FALSE)</f>
        <v>#N/A</v>
      </c>
      <c r="V433" t="e">
        <f>+VLOOKUP(A433,'GRUPO 3'!$B$3:$F$1178,5,FALSE)</f>
        <v>#N/A</v>
      </c>
      <c r="W433">
        <f t="shared" si="76"/>
        <v>0</v>
      </c>
      <c r="X433" s="199">
        <f t="shared" si="77"/>
        <v>0</v>
      </c>
      <c r="Y433" s="199">
        <f t="shared" si="78"/>
        <v>0</v>
      </c>
    </row>
    <row r="434" spans="1:25" x14ac:dyDescent="0.3">
      <c r="A434" s="33" t="s">
        <v>213</v>
      </c>
      <c r="B434" s="45">
        <v>5598739</v>
      </c>
      <c r="C434" s="41">
        <f t="shared" si="84"/>
        <v>1063761</v>
      </c>
      <c r="D434" s="42">
        <v>6662500</v>
      </c>
      <c r="E434" s="50">
        <v>6084034</v>
      </c>
      <c r="F434" s="43">
        <v>1155966</v>
      </c>
      <c r="G434" s="44">
        <v>7240000</v>
      </c>
      <c r="H434" s="50">
        <v>5759664</v>
      </c>
      <c r="I434" s="43">
        <v>1094336</v>
      </c>
      <c r="J434" s="44">
        <v>6854000</v>
      </c>
      <c r="L434" s="63">
        <f t="shared" si="80"/>
        <v>6854000</v>
      </c>
      <c r="M434" s="59">
        <f t="shared" si="81"/>
        <v>6918833.333333333</v>
      </c>
      <c r="N434" s="59">
        <f t="shared" si="82"/>
        <v>294158.26239174948</v>
      </c>
      <c r="O434" s="64">
        <f t="shared" si="83"/>
        <v>4.2515587270264665E-2</v>
      </c>
      <c r="Q434" s="63" t="e">
        <f>+VLOOKUP(A434,'PRECIOS 2025 VS 2026'!$B$7:$G$1477,5,FALSE)</f>
        <v>#N/A</v>
      </c>
      <c r="R434" s="197" t="e">
        <f t="shared" si="74"/>
        <v>#N/A</v>
      </c>
      <c r="S434" s="63">
        <f t="shared" si="75"/>
        <v>6662500</v>
      </c>
      <c r="U434" t="e">
        <f>+VLOOKUP(A434,'GRUPO 1'!$A$3:$F$440,5,FALSE)</f>
        <v>#N/A</v>
      </c>
      <c r="V434" t="e">
        <f>+VLOOKUP(A434,'GRUPO 3'!$B$3:$F$1178,5,FALSE)</f>
        <v>#N/A</v>
      </c>
      <c r="W434">
        <f t="shared" si="76"/>
        <v>-1</v>
      </c>
      <c r="X434" s="199">
        <f t="shared" si="77"/>
        <v>0</v>
      </c>
      <c r="Y434" s="199">
        <f t="shared" si="78"/>
        <v>0</v>
      </c>
    </row>
    <row r="435" spans="1:25" x14ac:dyDescent="0.3">
      <c r="A435" s="33" t="s">
        <v>280</v>
      </c>
      <c r="B435" s="45">
        <v>4134454</v>
      </c>
      <c r="C435" s="41">
        <f t="shared" si="84"/>
        <v>785546</v>
      </c>
      <c r="D435" s="42">
        <v>4920000</v>
      </c>
      <c r="E435" s="50">
        <v>4021008</v>
      </c>
      <c r="F435" s="43">
        <v>763992</v>
      </c>
      <c r="G435" s="44">
        <v>4785000</v>
      </c>
      <c r="H435" s="50">
        <v>4292017</v>
      </c>
      <c r="I435" s="43">
        <v>815483</v>
      </c>
      <c r="J435" s="44">
        <v>5107500</v>
      </c>
      <c r="L435" s="63">
        <f t="shared" si="80"/>
        <v>4920000</v>
      </c>
      <c r="M435" s="59">
        <f t="shared" si="81"/>
        <v>4937500</v>
      </c>
      <c r="N435" s="59">
        <f t="shared" si="82"/>
        <v>161960.64336745517</v>
      </c>
      <c r="O435" s="64">
        <f t="shared" si="83"/>
        <v>3.2802155618725098E-2</v>
      </c>
      <c r="Q435" s="63" t="e">
        <f>+VLOOKUP(A435,'PRECIOS 2025 VS 2026'!$B$7:$G$1477,5,FALSE)</f>
        <v>#N/A</v>
      </c>
      <c r="R435" s="197" t="e">
        <f t="shared" si="74"/>
        <v>#N/A</v>
      </c>
      <c r="S435" s="63">
        <f t="shared" si="75"/>
        <v>4785000</v>
      </c>
      <c r="U435" t="e">
        <f>+VLOOKUP(A435,'GRUPO 1'!$A$3:$F$440,5,FALSE)</f>
        <v>#N/A</v>
      </c>
      <c r="V435" t="e">
        <f>+VLOOKUP(A435,'GRUPO 3'!$B$3:$F$1178,5,FALSE)</f>
        <v>#N/A</v>
      </c>
      <c r="W435">
        <f t="shared" si="76"/>
        <v>0</v>
      </c>
      <c r="X435" s="199">
        <f t="shared" si="77"/>
        <v>0</v>
      </c>
      <c r="Y435" s="199">
        <f t="shared" si="78"/>
        <v>0</v>
      </c>
    </row>
    <row r="436" spans="1:25" x14ac:dyDescent="0.3">
      <c r="A436" s="33" t="s">
        <v>279</v>
      </c>
      <c r="B436" s="45">
        <v>10645378</v>
      </c>
      <c r="C436" s="41">
        <f t="shared" si="84"/>
        <v>2022622</v>
      </c>
      <c r="D436" s="42">
        <v>12668000</v>
      </c>
      <c r="E436" s="50">
        <v>11424370</v>
      </c>
      <c r="F436" s="43">
        <v>2170630</v>
      </c>
      <c r="G436" s="44">
        <v>13595000</v>
      </c>
      <c r="H436" s="50">
        <v>10205882</v>
      </c>
      <c r="I436" s="43">
        <v>1939118</v>
      </c>
      <c r="J436" s="44">
        <v>12145000</v>
      </c>
      <c r="L436" s="63">
        <f t="shared" si="80"/>
        <v>12668000</v>
      </c>
      <c r="M436" s="59">
        <f t="shared" si="81"/>
        <v>12802666.666666666</v>
      </c>
      <c r="N436" s="59">
        <f t="shared" si="82"/>
        <v>734320.32065940637</v>
      </c>
      <c r="O436" s="64">
        <f t="shared" si="83"/>
        <v>5.7356825712825951E-2</v>
      </c>
      <c r="Q436" s="63" t="e">
        <f>+VLOOKUP(A436,'PRECIOS 2025 VS 2026'!$B$7:$G$1477,5,FALSE)</f>
        <v>#N/A</v>
      </c>
      <c r="R436" s="197" t="e">
        <f t="shared" si="74"/>
        <v>#N/A</v>
      </c>
      <c r="S436" s="63">
        <f t="shared" si="75"/>
        <v>12145000</v>
      </c>
      <c r="U436" t="e">
        <f>+VLOOKUP(A436,'GRUPO 1'!$A$3:$F$440,5,FALSE)</f>
        <v>#N/A</v>
      </c>
      <c r="V436" t="e">
        <f>+VLOOKUP(A436,'GRUPO 3'!$B$3:$F$1178,5,FALSE)</f>
        <v>#N/A</v>
      </c>
      <c r="W436">
        <f t="shared" si="76"/>
        <v>0</v>
      </c>
      <c r="X436" s="199">
        <f t="shared" si="77"/>
        <v>0</v>
      </c>
      <c r="Y436" s="199">
        <f t="shared" si="78"/>
        <v>0</v>
      </c>
    </row>
    <row r="437" spans="1:25" x14ac:dyDescent="0.3">
      <c r="A437" s="33" t="s">
        <v>278</v>
      </c>
      <c r="B437" s="45">
        <v>78123950</v>
      </c>
      <c r="C437" s="41">
        <f t="shared" si="84"/>
        <v>14843550</v>
      </c>
      <c r="D437" s="42">
        <v>92967500</v>
      </c>
      <c r="E437" s="50">
        <v>66840336</v>
      </c>
      <c r="F437" s="43">
        <v>12699664</v>
      </c>
      <c r="G437" s="44">
        <v>79540000</v>
      </c>
      <c r="H437" s="50">
        <v>78659664</v>
      </c>
      <c r="I437" s="43">
        <v>14945336</v>
      </c>
      <c r="J437" s="44">
        <v>93605000</v>
      </c>
      <c r="L437" s="63">
        <f t="shared" si="80"/>
        <v>92967500</v>
      </c>
      <c r="M437" s="59">
        <f t="shared" si="81"/>
        <v>88704166.666666672</v>
      </c>
      <c r="N437" s="59">
        <f t="shared" si="82"/>
        <v>7942799.5431921436</v>
      </c>
      <c r="O437" s="64">
        <f t="shared" si="83"/>
        <v>8.9542575525675905E-2</v>
      </c>
      <c r="Q437" s="63" t="e">
        <f>+VLOOKUP(A437,'PRECIOS 2025 VS 2026'!$B$7:$G$1477,5,FALSE)</f>
        <v>#N/A</v>
      </c>
      <c r="R437" s="197" t="e">
        <f t="shared" si="74"/>
        <v>#N/A</v>
      </c>
      <c r="S437" s="63">
        <f t="shared" si="75"/>
        <v>79540000</v>
      </c>
      <c r="U437" t="e">
        <f>+VLOOKUP(A437,'GRUPO 1'!$A$3:$F$440,5,FALSE)</f>
        <v>#N/A</v>
      </c>
      <c r="V437" t="e">
        <f>+VLOOKUP(A437,'GRUPO 3'!$B$3:$F$1178,5,FALSE)</f>
        <v>#N/A</v>
      </c>
      <c r="W437">
        <f t="shared" si="76"/>
        <v>1</v>
      </c>
      <c r="X437" s="199">
        <f t="shared" si="77"/>
        <v>0</v>
      </c>
      <c r="Y437" s="199">
        <f t="shared" si="78"/>
        <v>0</v>
      </c>
    </row>
    <row r="438" spans="1:25" ht="22.8" x14ac:dyDescent="0.3">
      <c r="A438" s="33" t="s">
        <v>277</v>
      </c>
      <c r="B438" s="45">
        <v>23193277</v>
      </c>
      <c r="C438" s="41">
        <f t="shared" si="84"/>
        <v>4406723</v>
      </c>
      <c r="D438" s="42">
        <v>27600000</v>
      </c>
      <c r="E438" s="50">
        <v>19731092</v>
      </c>
      <c r="F438" s="43">
        <v>3748908</v>
      </c>
      <c r="G438" s="44">
        <v>23480000</v>
      </c>
      <c r="H438" s="50">
        <v>22028571</v>
      </c>
      <c r="I438" s="43">
        <v>4185429</v>
      </c>
      <c r="J438" s="44">
        <v>26214000</v>
      </c>
      <c r="L438" s="63">
        <f t="shared" si="80"/>
        <v>26214000</v>
      </c>
      <c r="M438" s="59">
        <f t="shared" si="81"/>
        <v>25764666.666666668</v>
      </c>
      <c r="N438" s="59">
        <f t="shared" si="82"/>
        <v>2096431.5713453023</v>
      </c>
      <c r="O438" s="64">
        <f t="shared" si="83"/>
        <v>8.1368472508033043E-2</v>
      </c>
      <c r="Q438" s="63" t="e">
        <f>+VLOOKUP(A438,'PRECIOS 2025 VS 2026'!$B$7:$G$1477,5,FALSE)</f>
        <v>#N/A</v>
      </c>
      <c r="R438" s="197" t="e">
        <f t="shared" si="74"/>
        <v>#N/A</v>
      </c>
      <c r="S438" s="63">
        <f t="shared" si="75"/>
        <v>23480000</v>
      </c>
      <c r="U438" t="e">
        <f>+VLOOKUP(A438,'GRUPO 1'!$A$3:$F$440,5,FALSE)</f>
        <v>#N/A</v>
      </c>
      <c r="V438" t="e">
        <f>+VLOOKUP(A438,'GRUPO 3'!$B$3:$F$1178,5,FALSE)</f>
        <v>#N/A</v>
      </c>
      <c r="W438">
        <f t="shared" si="76"/>
        <v>0</v>
      </c>
      <c r="X438" s="199">
        <f t="shared" si="77"/>
        <v>-1</v>
      </c>
      <c r="Y438" s="199">
        <f t="shared" si="78"/>
        <v>-1</v>
      </c>
    </row>
    <row r="439" spans="1:25" x14ac:dyDescent="0.3">
      <c r="A439" s="33" t="s">
        <v>208</v>
      </c>
      <c r="B439" s="45">
        <v>2158403</v>
      </c>
      <c r="C439" s="41">
        <f t="shared" si="84"/>
        <v>410097</v>
      </c>
      <c r="D439" s="42">
        <v>2568500</v>
      </c>
      <c r="E439" s="50">
        <v>2037815</v>
      </c>
      <c r="F439" s="43">
        <v>387185</v>
      </c>
      <c r="G439" s="44">
        <v>2425000</v>
      </c>
      <c r="H439" s="50">
        <v>2015126</v>
      </c>
      <c r="I439" s="43">
        <v>382874</v>
      </c>
      <c r="J439" s="44">
        <v>2398000</v>
      </c>
      <c r="L439" s="63">
        <f t="shared" si="80"/>
        <v>2425000</v>
      </c>
      <c r="M439" s="59">
        <f t="shared" si="81"/>
        <v>2463833.3333333335</v>
      </c>
      <c r="N439" s="59">
        <f t="shared" si="82"/>
        <v>91643.785022953598</v>
      </c>
      <c r="O439" s="64">
        <f t="shared" si="83"/>
        <v>3.719561050786184E-2</v>
      </c>
      <c r="Q439" s="63">
        <f>+V439</f>
        <v>479531.65</v>
      </c>
      <c r="R439" s="197">
        <f t="shared" si="74"/>
        <v>4.0570176129146009</v>
      </c>
      <c r="S439" s="63">
        <f t="shared" si="75"/>
        <v>503987.76415</v>
      </c>
      <c r="U439" t="e">
        <f>+VLOOKUP(A439,'GRUPO 1'!$A$3:$F$440,5,FALSE)</f>
        <v>#N/A</v>
      </c>
      <c r="V439">
        <f>+VLOOKUP(A439,'GRUPO 3'!$B$3:$F$1178,5,FALSE)</f>
        <v>479531.65</v>
      </c>
      <c r="W439">
        <f t="shared" si="76"/>
        <v>0</v>
      </c>
      <c r="X439" s="199">
        <f t="shared" si="77"/>
        <v>0</v>
      </c>
      <c r="Y439" s="199">
        <f t="shared" si="78"/>
        <v>0</v>
      </c>
    </row>
    <row r="440" spans="1:25" x14ac:dyDescent="0.3">
      <c r="A440" s="34" t="s">
        <v>207</v>
      </c>
      <c r="B440" s="45"/>
      <c r="C440" s="41"/>
      <c r="D440" s="42"/>
      <c r="E440" s="53"/>
      <c r="F440" s="54"/>
      <c r="G440" s="55"/>
      <c r="H440" s="53"/>
      <c r="I440" s="54"/>
      <c r="J440" s="55"/>
      <c r="L440" s="63" t="str">
        <f t="shared" si="80"/>
        <v/>
      </c>
      <c r="M440" s="59" t="str">
        <f t="shared" si="81"/>
        <v/>
      </c>
      <c r="N440" s="59" t="str">
        <f t="shared" si="82"/>
        <v/>
      </c>
      <c r="O440" s="64" t="str">
        <f t="shared" si="83"/>
        <v/>
      </c>
      <c r="Q440" s="63" t="e">
        <f>+VLOOKUP(A440,'PRECIOS 2025 VS 2026'!$B$7:$G$1477,5,FALSE)</f>
        <v>#N/A</v>
      </c>
      <c r="R440" s="197" t="e">
        <f t="shared" si="74"/>
        <v>#VALUE!</v>
      </c>
      <c r="S440" s="63"/>
      <c r="U440" t="e">
        <f>+VLOOKUP(A440,'GRUPO 1'!$A$3:$F$440,5,FALSE)</f>
        <v>#N/A</v>
      </c>
      <c r="V440" t="e">
        <f>+VLOOKUP(A440,'GRUPO 3'!$B$3:$F$1178,5,FALSE)</f>
        <v>#N/A</v>
      </c>
      <c r="W440">
        <f t="shared" si="76"/>
        <v>0</v>
      </c>
      <c r="X440" s="199">
        <f t="shared" si="77"/>
        <v>0</v>
      </c>
      <c r="Y440" s="199">
        <f t="shared" si="78"/>
        <v>0</v>
      </c>
    </row>
    <row r="441" spans="1:25" x14ac:dyDescent="0.3">
      <c r="A441" s="33" t="s">
        <v>206</v>
      </c>
      <c r="B441" s="45">
        <v>226471</v>
      </c>
      <c r="C441" s="41">
        <f>+D441-B441</f>
        <v>43029</v>
      </c>
      <c r="D441" s="42">
        <v>269500</v>
      </c>
      <c r="E441" s="50">
        <v>221008</v>
      </c>
      <c r="F441" s="43">
        <v>41992</v>
      </c>
      <c r="G441" s="44">
        <v>263000</v>
      </c>
      <c r="H441" s="50">
        <v>225630</v>
      </c>
      <c r="I441" s="43">
        <v>42870</v>
      </c>
      <c r="J441" s="44">
        <v>268500</v>
      </c>
      <c r="L441" s="63">
        <f t="shared" si="80"/>
        <v>268500</v>
      </c>
      <c r="M441" s="59">
        <f t="shared" si="81"/>
        <v>267000</v>
      </c>
      <c r="N441" s="59">
        <f t="shared" si="82"/>
        <v>3500</v>
      </c>
      <c r="O441" s="64">
        <f t="shared" si="83"/>
        <v>1.3108614232209739E-2</v>
      </c>
      <c r="Q441" s="63">
        <f>+VLOOKUP(A441,'PRECIOS 2025 VS 2026'!$B$7:$G$1477,5,FALSE)</f>
        <v>111135.42</v>
      </c>
      <c r="R441" s="197">
        <f t="shared" si="74"/>
        <v>1.41597143376972</v>
      </c>
      <c r="S441" s="63">
        <f t="shared" si="75"/>
        <v>116803.32642</v>
      </c>
      <c r="U441" t="e">
        <f>+VLOOKUP(A441,'GRUPO 1'!$A$3:$F$440,5,FALSE)</f>
        <v>#N/A</v>
      </c>
      <c r="V441" t="e">
        <f>+VLOOKUP(A441,'GRUPO 3'!$B$3:$F$1178,5,FALSE)</f>
        <v>#N/A</v>
      </c>
      <c r="W441">
        <f t="shared" si="76"/>
        <v>0</v>
      </c>
      <c r="X441" s="199">
        <f t="shared" si="77"/>
        <v>0</v>
      </c>
      <c r="Y441" s="199">
        <f t="shared" si="78"/>
        <v>0</v>
      </c>
    </row>
    <row r="442" spans="1:25" x14ac:dyDescent="0.3">
      <c r="A442" s="33" t="s">
        <v>276</v>
      </c>
      <c r="B442" s="45">
        <v>210924</v>
      </c>
      <c r="C442" s="41">
        <f>+D442-B442</f>
        <v>40076</v>
      </c>
      <c r="D442" s="42">
        <v>251000</v>
      </c>
      <c r="E442" s="50">
        <v>214000</v>
      </c>
      <c r="F442" s="54"/>
      <c r="G442" s="44">
        <v>214000</v>
      </c>
      <c r="H442" s="50">
        <v>210084</v>
      </c>
      <c r="I442" s="54">
        <v>39916</v>
      </c>
      <c r="J442" s="44">
        <v>250000</v>
      </c>
      <c r="L442" s="63">
        <f t="shared" si="80"/>
        <v>250000</v>
      </c>
      <c r="M442" s="59">
        <f t="shared" si="81"/>
        <v>238333.33333333334</v>
      </c>
      <c r="N442" s="59">
        <f t="shared" si="82"/>
        <v>21079.215671683171</v>
      </c>
      <c r="O442" s="64">
        <f t="shared" si="83"/>
        <v>8.8444261559509796E-2</v>
      </c>
      <c r="Q442" s="63" t="e">
        <f>+VLOOKUP(A442,'PRECIOS 2025 VS 2026'!$B$7:$G$1477,5,FALSE)</f>
        <v>#N/A</v>
      </c>
      <c r="R442" s="197" t="e">
        <f t="shared" si="74"/>
        <v>#N/A</v>
      </c>
      <c r="S442" s="63">
        <f t="shared" si="75"/>
        <v>214000</v>
      </c>
      <c r="U442" t="e">
        <f>+VLOOKUP(A442,'GRUPO 1'!$A$3:$F$440,5,FALSE)</f>
        <v>#N/A</v>
      </c>
      <c r="V442" t="e">
        <f>+VLOOKUP(A442,'GRUPO 3'!$B$3:$F$1178,5,FALSE)</f>
        <v>#N/A</v>
      </c>
      <c r="W442">
        <f t="shared" si="76"/>
        <v>0</v>
      </c>
      <c r="X442" s="199">
        <f t="shared" si="77"/>
        <v>40660</v>
      </c>
      <c r="Y442" s="199">
        <f t="shared" si="78"/>
        <v>0</v>
      </c>
    </row>
    <row r="443" spans="1:25" x14ac:dyDescent="0.3">
      <c r="A443" s="34" t="s">
        <v>204</v>
      </c>
      <c r="B443" s="45"/>
      <c r="C443" s="41"/>
      <c r="D443" s="42"/>
      <c r="E443" s="53"/>
      <c r="F443" s="54"/>
      <c r="G443" s="55"/>
      <c r="H443" s="53"/>
      <c r="I443" s="54"/>
      <c r="J443" s="55"/>
      <c r="L443" s="63" t="str">
        <f t="shared" si="80"/>
        <v/>
      </c>
      <c r="M443" s="59" t="str">
        <f t="shared" si="81"/>
        <v/>
      </c>
      <c r="N443" s="59" t="str">
        <f t="shared" si="82"/>
        <v/>
      </c>
      <c r="O443" s="64" t="str">
        <f t="shared" si="83"/>
        <v/>
      </c>
      <c r="Q443" s="63" t="e">
        <f>+VLOOKUP(A443,'PRECIOS 2025 VS 2026'!$B$7:$G$1477,5,FALSE)</f>
        <v>#N/A</v>
      </c>
      <c r="R443" s="197" t="e">
        <f t="shared" si="74"/>
        <v>#VALUE!</v>
      </c>
      <c r="S443" s="63"/>
      <c r="U443" t="e">
        <f>+VLOOKUP(A443,'GRUPO 1'!$A$3:$F$440,5,FALSE)</f>
        <v>#N/A</v>
      </c>
      <c r="V443" t="e">
        <f>+VLOOKUP(A443,'GRUPO 3'!$B$3:$F$1178,5,FALSE)</f>
        <v>#N/A</v>
      </c>
      <c r="W443">
        <f t="shared" si="76"/>
        <v>0</v>
      </c>
      <c r="X443" s="199">
        <f t="shared" si="77"/>
        <v>0</v>
      </c>
      <c r="Y443" s="199">
        <f t="shared" si="78"/>
        <v>0</v>
      </c>
    </row>
    <row r="444" spans="1:25" x14ac:dyDescent="0.3">
      <c r="A444" s="33" t="s">
        <v>203</v>
      </c>
      <c r="B444" s="45">
        <v>210504</v>
      </c>
      <c r="C444" s="41">
        <f t="shared" ref="C444:C452" si="85">+D444-B444</f>
        <v>39996</v>
      </c>
      <c r="D444" s="42">
        <v>250500</v>
      </c>
      <c r="E444" s="50">
        <v>187395</v>
      </c>
      <c r="F444" s="43">
        <v>35605</v>
      </c>
      <c r="G444" s="44">
        <v>223000</v>
      </c>
      <c r="H444" s="50">
        <v>205882</v>
      </c>
      <c r="I444" s="43">
        <v>39118</v>
      </c>
      <c r="J444" s="44">
        <v>245000</v>
      </c>
      <c r="L444" s="63">
        <f t="shared" si="80"/>
        <v>245000</v>
      </c>
      <c r="M444" s="59">
        <f t="shared" si="81"/>
        <v>239500</v>
      </c>
      <c r="N444" s="59">
        <f t="shared" si="82"/>
        <v>14551.632210855249</v>
      </c>
      <c r="O444" s="64">
        <f t="shared" si="83"/>
        <v>6.0758380838644044E-2</v>
      </c>
      <c r="Q444" s="63">
        <f>+VLOOKUP(A444,'PRECIOS 2025 VS 2026'!$B$7:$G$1477,5,FALSE)</f>
        <v>112813.47</v>
      </c>
      <c r="R444" s="197">
        <f t="shared" si="74"/>
        <v>1.171726479116368</v>
      </c>
      <c r="S444" s="63">
        <f t="shared" si="75"/>
        <v>118566.95697</v>
      </c>
      <c r="U444" t="e">
        <f>+VLOOKUP(A444,'GRUPO 1'!$A$3:$F$440,5,FALSE)</f>
        <v>#N/A</v>
      </c>
      <c r="V444" t="e">
        <f>+VLOOKUP(A444,'GRUPO 3'!$B$3:$F$1178,5,FALSE)</f>
        <v>#N/A</v>
      </c>
      <c r="W444">
        <f t="shared" si="76"/>
        <v>0</v>
      </c>
      <c r="X444" s="199">
        <f t="shared" si="77"/>
        <v>0</v>
      </c>
      <c r="Y444" s="199">
        <f t="shared" si="78"/>
        <v>0</v>
      </c>
    </row>
    <row r="445" spans="1:25" x14ac:dyDescent="0.3">
      <c r="A445" s="33" t="s">
        <v>202</v>
      </c>
      <c r="B445" s="45">
        <v>486555</v>
      </c>
      <c r="C445" s="41">
        <f t="shared" si="85"/>
        <v>92445</v>
      </c>
      <c r="D445" s="42">
        <v>579000</v>
      </c>
      <c r="E445" s="50">
        <v>502521</v>
      </c>
      <c r="F445" s="43">
        <v>95479</v>
      </c>
      <c r="G445" s="44">
        <v>598000</v>
      </c>
      <c r="H445" s="50">
        <v>491597</v>
      </c>
      <c r="I445" s="43">
        <v>93403</v>
      </c>
      <c r="J445" s="44">
        <v>585000</v>
      </c>
      <c r="L445" s="63">
        <f t="shared" si="80"/>
        <v>585000</v>
      </c>
      <c r="M445" s="59">
        <f t="shared" si="81"/>
        <v>587333.33333333337</v>
      </c>
      <c r="N445" s="59">
        <f t="shared" si="82"/>
        <v>9712.5348562223098</v>
      </c>
      <c r="O445" s="64">
        <f t="shared" si="83"/>
        <v>1.6536665475974419E-2</v>
      </c>
      <c r="Q445" s="63">
        <f>+VLOOKUP(A445,'PRECIOS 2025 VS 2026'!$B$7:$G$1477,5,FALSE)</f>
        <v>463960.53</v>
      </c>
      <c r="R445" s="197">
        <f t="shared" si="74"/>
        <v>0.26088311865666669</v>
      </c>
      <c r="S445" s="63">
        <f t="shared" si="75"/>
        <v>487622.51702999999</v>
      </c>
      <c r="U445" t="e">
        <f>+VLOOKUP(A445,'GRUPO 1'!$A$3:$F$440,5,FALSE)</f>
        <v>#N/A</v>
      </c>
      <c r="V445" t="e">
        <f>+VLOOKUP(A445,'GRUPO 3'!$B$3:$F$1178,5,FALSE)</f>
        <v>#N/A</v>
      </c>
      <c r="W445">
        <f t="shared" si="76"/>
        <v>0</v>
      </c>
      <c r="X445" s="199">
        <f t="shared" si="77"/>
        <v>0</v>
      </c>
      <c r="Y445" s="199">
        <f t="shared" si="78"/>
        <v>0</v>
      </c>
    </row>
    <row r="446" spans="1:25" x14ac:dyDescent="0.3">
      <c r="A446" s="33" t="s">
        <v>275</v>
      </c>
      <c r="B446" s="45">
        <v>4268067</v>
      </c>
      <c r="C446" s="41">
        <f t="shared" si="85"/>
        <v>810933</v>
      </c>
      <c r="D446" s="42">
        <v>5079000</v>
      </c>
      <c r="E446" s="50">
        <v>4021008</v>
      </c>
      <c r="F446" s="43">
        <v>763992</v>
      </c>
      <c r="G446" s="44">
        <v>4785000</v>
      </c>
      <c r="H446" s="50">
        <v>4554622</v>
      </c>
      <c r="I446" s="43">
        <v>865378</v>
      </c>
      <c r="J446" s="44">
        <v>5420000</v>
      </c>
      <c r="L446" s="63">
        <f t="shared" si="80"/>
        <v>5079000</v>
      </c>
      <c r="M446" s="59">
        <f t="shared" si="81"/>
        <v>5094666.666666667</v>
      </c>
      <c r="N446" s="59">
        <f t="shared" si="82"/>
        <v>317789.7627887553</v>
      </c>
      <c r="O446" s="64">
        <f t="shared" si="83"/>
        <v>6.2376948990203206E-2</v>
      </c>
      <c r="Q446" s="63">
        <f>+VLOOKUP(A446,'PRECIOS 2025 VS 2026'!$B$7:$G$1477,5,FALSE)</f>
        <v>1670290.38</v>
      </c>
      <c r="R446" s="197">
        <f t="shared" si="74"/>
        <v>2.0407886322137592</v>
      </c>
      <c r="S446" s="63">
        <f t="shared" si="75"/>
        <v>1755475.1893799999</v>
      </c>
      <c r="U446" t="e">
        <f>+VLOOKUP(A446,'GRUPO 1'!$A$3:$F$440,5,FALSE)</f>
        <v>#N/A</v>
      </c>
      <c r="V446" t="e">
        <f>+VLOOKUP(A446,'GRUPO 3'!$B$3:$F$1178,5,FALSE)</f>
        <v>#N/A</v>
      </c>
      <c r="W446">
        <f t="shared" si="76"/>
        <v>0</v>
      </c>
      <c r="X446" s="199">
        <f t="shared" si="77"/>
        <v>0</v>
      </c>
      <c r="Y446" s="199">
        <f t="shared" si="78"/>
        <v>0</v>
      </c>
    </row>
    <row r="447" spans="1:25" x14ac:dyDescent="0.3">
      <c r="A447" s="33" t="s">
        <v>200</v>
      </c>
      <c r="B447" s="45">
        <v>173950</v>
      </c>
      <c r="C447" s="41">
        <f t="shared" si="85"/>
        <v>33050</v>
      </c>
      <c r="D447" s="42">
        <v>207000</v>
      </c>
      <c r="E447" s="50">
        <v>155462</v>
      </c>
      <c r="F447" s="43">
        <v>29538</v>
      </c>
      <c r="G447" s="44">
        <v>185000</v>
      </c>
      <c r="H447" s="50">
        <v>171849</v>
      </c>
      <c r="I447" s="43">
        <v>32651</v>
      </c>
      <c r="J447" s="44">
        <v>204500</v>
      </c>
      <c r="L447" s="63">
        <f t="shared" si="80"/>
        <v>204500</v>
      </c>
      <c r="M447" s="59">
        <f t="shared" si="81"/>
        <v>198833.33333333334</v>
      </c>
      <c r="N447" s="59">
        <f t="shared" si="82"/>
        <v>12045.054310103102</v>
      </c>
      <c r="O447" s="64">
        <f t="shared" si="83"/>
        <v>6.0578646991298078E-2</v>
      </c>
      <c r="Q447" s="63">
        <f>+VLOOKUP(A447,'PRECIOS 2025 VS 2026'!$B$7:$G$1477,5,FALSE)</f>
        <v>102368.97</v>
      </c>
      <c r="R447" s="197">
        <f t="shared" si="74"/>
        <v>0.99767566284978737</v>
      </c>
      <c r="S447" s="63">
        <f t="shared" si="75"/>
        <v>107589.78747</v>
      </c>
      <c r="U447" t="e">
        <f>+VLOOKUP(A447,'GRUPO 1'!$A$3:$F$440,5,FALSE)</f>
        <v>#N/A</v>
      </c>
      <c r="V447" t="e">
        <f>+VLOOKUP(A447,'GRUPO 3'!$B$3:$F$1178,5,FALSE)</f>
        <v>#N/A</v>
      </c>
      <c r="W447">
        <f t="shared" si="76"/>
        <v>1</v>
      </c>
      <c r="X447" s="199">
        <f t="shared" si="77"/>
        <v>0</v>
      </c>
      <c r="Y447" s="199">
        <f t="shared" si="78"/>
        <v>0</v>
      </c>
    </row>
    <row r="448" spans="1:25" x14ac:dyDescent="0.3">
      <c r="A448" s="33" t="s">
        <v>274</v>
      </c>
      <c r="B448" s="45">
        <v>5462</v>
      </c>
      <c r="C448" s="41">
        <f t="shared" si="85"/>
        <v>1038</v>
      </c>
      <c r="D448" s="42">
        <v>6500</v>
      </c>
      <c r="E448" s="50">
        <v>5462</v>
      </c>
      <c r="F448" s="43">
        <v>1038</v>
      </c>
      <c r="G448" s="44">
        <v>6500</v>
      </c>
      <c r="H448" s="50">
        <v>5042</v>
      </c>
      <c r="I448" s="43">
        <v>958</v>
      </c>
      <c r="J448" s="44">
        <v>6000</v>
      </c>
      <c r="L448" s="63">
        <f t="shared" si="80"/>
        <v>6500</v>
      </c>
      <c r="M448" s="59">
        <f t="shared" si="81"/>
        <v>6333.333333333333</v>
      </c>
      <c r="N448" s="59">
        <f t="shared" si="82"/>
        <v>288.67513459481285</v>
      </c>
      <c r="O448" s="64">
        <f t="shared" si="83"/>
        <v>4.5580284409707295E-2</v>
      </c>
      <c r="Q448" s="63">
        <f>+VLOOKUP(A448,'PRECIOS 2025 VS 2026'!$B$7:$G$1477,5,FALSE)</f>
        <v>4786.6499999999996</v>
      </c>
      <c r="R448" s="197">
        <f t="shared" si="74"/>
        <v>0.35794344687829704</v>
      </c>
      <c r="S448" s="63">
        <f t="shared" si="75"/>
        <v>5030.7691499999992</v>
      </c>
      <c r="U448" t="e">
        <f>+VLOOKUP(A448,'GRUPO 1'!$A$3:$F$440,5,FALSE)</f>
        <v>#N/A</v>
      </c>
      <c r="V448" t="e">
        <f>+VLOOKUP(A448,'GRUPO 3'!$B$3:$F$1178,5,FALSE)</f>
        <v>#N/A</v>
      </c>
      <c r="W448">
        <f t="shared" si="76"/>
        <v>0</v>
      </c>
      <c r="X448" s="199">
        <f t="shared" si="77"/>
        <v>0</v>
      </c>
      <c r="Y448" s="199">
        <f t="shared" si="78"/>
        <v>0</v>
      </c>
    </row>
    <row r="449" spans="1:25" x14ac:dyDescent="0.3">
      <c r="A449" s="33" t="s">
        <v>198</v>
      </c>
      <c r="B449" s="45">
        <v>177311</v>
      </c>
      <c r="C449" s="41">
        <f t="shared" si="85"/>
        <v>33689</v>
      </c>
      <c r="D449" s="42">
        <v>211000</v>
      </c>
      <c r="E449" s="50">
        <v>168067</v>
      </c>
      <c r="F449" s="43">
        <v>31933</v>
      </c>
      <c r="G449" s="44">
        <v>200000</v>
      </c>
      <c r="H449" s="50">
        <v>201681</v>
      </c>
      <c r="I449" s="43">
        <v>38319</v>
      </c>
      <c r="J449" s="44">
        <v>240000</v>
      </c>
      <c r="L449" s="63">
        <f t="shared" si="80"/>
        <v>211000</v>
      </c>
      <c r="M449" s="59">
        <f t="shared" si="81"/>
        <v>217000</v>
      </c>
      <c r="N449" s="59">
        <f t="shared" si="82"/>
        <v>20663.978319771824</v>
      </c>
      <c r="O449" s="64">
        <f t="shared" si="83"/>
        <v>9.5225706542727301E-2</v>
      </c>
      <c r="Q449" s="63">
        <f>+VLOOKUP(A449,'PRECIOS 2025 VS 2026'!$B$7:$G$1477,5,FALSE)</f>
        <v>170572.05</v>
      </c>
      <c r="R449" s="197">
        <f t="shared" si="74"/>
        <v>0.23701391875163613</v>
      </c>
      <c r="S449" s="63">
        <f t="shared" si="75"/>
        <v>179271.22454999998</v>
      </c>
      <c r="U449" t="e">
        <f>+VLOOKUP(A449,'GRUPO 1'!$A$3:$F$440,5,FALSE)</f>
        <v>#N/A</v>
      </c>
      <c r="V449" t="e">
        <f>+VLOOKUP(A449,'GRUPO 3'!$B$3:$F$1178,5,FALSE)</f>
        <v>#N/A</v>
      </c>
      <c r="W449">
        <f t="shared" si="76"/>
        <v>0</v>
      </c>
      <c r="X449" s="199">
        <f t="shared" si="77"/>
        <v>0</v>
      </c>
      <c r="Y449" s="199">
        <f t="shared" si="78"/>
        <v>0</v>
      </c>
    </row>
    <row r="450" spans="1:25" x14ac:dyDescent="0.3">
      <c r="A450" s="33" t="s">
        <v>197</v>
      </c>
      <c r="B450" s="45">
        <v>107983</v>
      </c>
      <c r="C450" s="41">
        <f t="shared" si="85"/>
        <v>20517</v>
      </c>
      <c r="D450" s="42">
        <v>128500</v>
      </c>
      <c r="E450" s="50">
        <v>110084</v>
      </c>
      <c r="F450" s="43">
        <v>20916</v>
      </c>
      <c r="G450" s="44">
        <v>131000</v>
      </c>
      <c r="H450" s="50">
        <v>104622</v>
      </c>
      <c r="I450" s="43">
        <v>19878</v>
      </c>
      <c r="J450" s="44">
        <v>124500</v>
      </c>
      <c r="L450" s="63">
        <f t="shared" si="80"/>
        <v>128500</v>
      </c>
      <c r="M450" s="59">
        <f t="shared" si="81"/>
        <v>128000</v>
      </c>
      <c r="N450" s="59">
        <f t="shared" si="82"/>
        <v>3278.7192621510003</v>
      </c>
      <c r="O450" s="64">
        <f t="shared" si="83"/>
        <v>2.5614994235554689E-2</v>
      </c>
      <c r="Q450" s="63">
        <f>+VLOOKUP(A450,'PRECIOS 2025 VS 2026'!$B$7:$G$1477,5,FALSE)</f>
        <v>96668.55</v>
      </c>
      <c r="R450" s="197">
        <f t="shared" si="74"/>
        <v>0.32928444669957291</v>
      </c>
      <c r="S450" s="63">
        <f t="shared" si="75"/>
        <v>101598.64605</v>
      </c>
      <c r="U450" t="e">
        <f>+VLOOKUP(A450,'GRUPO 1'!$A$3:$F$440,5,FALSE)</f>
        <v>#N/A</v>
      </c>
      <c r="V450" t="e">
        <f>+VLOOKUP(A450,'GRUPO 3'!$B$3:$F$1178,5,FALSE)</f>
        <v>#N/A</v>
      </c>
      <c r="W450">
        <f t="shared" si="76"/>
        <v>0</v>
      </c>
      <c r="X450" s="199">
        <f t="shared" si="77"/>
        <v>0</v>
      </c>
      <c r="Y450" s="199">
        <f t="shared" si="78"/>
        <v>0</v>
      </c>
    </row>
    <row r="451" spans="1:25" x14ac:dyDescent="0.3">
      <c r="A451" s="33" t="s">
        <v>196</v>
      </c>
      <c r="B451" s="45">
        <v>2875630</v>
      </c>
      <c r="C451" s="41">
        <f t="shared" si="85"/>
        <v>546370</v>
      </c>
      <c r="D451" s="42">
        <v>3422000</v>
      </c>
      <c r="E451" s="50">
        <v>2634454</v>
      </c>
      <c r="F451" s="43">
        <v>500546</v>
      </c>
      <c r="G451" s="44">
        <v>3135000</v>
      </c>
      <c r="H451" s="50">
        <v>2810924</v>
      </c>
      <c r="I451" s="43">
        <v>534076</v>
      </c>
      <c r="J451" s="44">
        <v>3345000</v>
      </c>
      <c r="L451" s="63">
        <f t="shared" si="80"/>
        <v>3345000</v>
      </c>
      <c r="M451" s="59">
        <f t="shared" si="81"/>
        <v>3300666.6666666665</v>
      </c>
      <c r="N451" s="59">
        <f t="shared" si="82"/>
        <v>148547.41106237203</v>
      </c>
      <c r="O451" s="64">
        <f t="shared" si="83"/>
        <v>4.5005275013847316E-2</v>
      </c>
      <c r="Q451" s="63">
        <f>+VLOOKUP(A451,'PRECIOS 2025 VS 2026'!$B$7:$G$1477,5,FALSE)</f>
        <v>2350636.2000000002</v>
      </c>
      <c r="R451" s="197">
        <f t="shared" ref="R451:R514" si="86">+(L451-Q451)/Q451</f>
        <v>0.42301901076823362</v>
      </c>
      <c r="S451" s="63">
        <f t="shared" ref="S451:S514" si="87">IF(ISNA(R451),MIN(D451,G451,J451),IF(R451&lt;=5.1%,L451,Q451*1.051))</f>
        <v>2470518.6461999998</v>
      </c>
      <c r="U451" t="e">
        <f>+VLOOKUP(A451,'GRUPO 1'!$A$3:$F$440,5,FALSE)</f>
        <v>#N/A</v>
      </c>
      <c r="V451" t="e">
        <f>+VLOOKUP(A451,'GRUPO 3'!$B$3:$F$1178,5,FALSE)</f>
        <v>#N/A</v>
      </c>
      <c r="W451">
        <f t="shared" ref="W451:W514" si="88">+ROUND((B451*1.19)-D451,0)</f>
        <v>0</v>
      </c>
      <c r="X451" s="199">
        <f t="shared" ref="X451:X514" si="89">ROUND((E451*1.19)-G451,0)</f>
        <v>0</v>
      </c>
      <c r="Y451" s="199">
        <f t="shared" ref="Y451:Y514" si="90">ROUND((H451*1.19)-J451,0)</f>
        <v>0</v>
      </c>
    </row>
    <row r="452" spans="1:25" x14ac:dyDescent="0.3">
      <c r="A452" s="33" t="s">
        <v>195</v>
      </c>
      <c r="B452" s="45">
        <v>7350000</v>
      </c>
      <c r="C452" s="41">
        <f t="shared" si="85"/>
        <v>1396500</v>
      </c>
      <c r="D452" s="42">
        <v>8746500</v>
      </c>
      <c r="E452" s="50">
        <v>6294118</v>
      </c>
      <c r="F452" s="43">
        <v>1195882</v>
      </c>
      <c r="G452" s="44">
        <v>7490000</v>
      </c>
      <c r="H452" s="50">
        <v>6721008</v>
      </c>
      <c r="I452" s="43">
        <v>1276992</v>
      </c>
      <c r="J452" s="44">
        <v>7998000</v>
      </c>
      <c r="L452" s="63">
        <f t="shared" si="80"/>
        <v>7998000</v>
      </c>
      <c r="M452" s="59">
        <f t="shared" si="81"/>
        <v>8078166.666666667</v>
      </c>
      <c r="N452" s="59">
        <f t="shared" si="82"/>
        <v>632074.42863426555</v>
      </c>
      <c r="O452" s="64">
        <f t="shared" si="83"/>
        <v>7.8244786808178285E-2</v>
      </c>
      <c r="Q452" s="63">
        <f>+VLOOKUP(A452,'PRECIOS 2025 VS 2026'!$B$7:$G$1477,5,FALSE)</f>
        <v>2973906.54</v>
      </c>
      <c r="R452" s="197">
        <f t="shared" si="86"/>
        <v>1.6893918461876074</v>
      </c>
      <c r="S452" s="63">
        <f t="shared" si="87"/>
        <v>3125575.77354</v>
      </c>
      <c r="U452" t="e">
        <f>+VLOOKUP(A452,'GRUPO 1'!$A$3:$F$440,5,FALSE)</f>
        <v>#N/A</v>
      </c>
      <c r="V452" t="e">
        <f>+VLOOKUP(A452,'GRUPO 3'!$B$3:$F$1178,5,FALSE)</f>
        <v>#N/A</v>
      </c>
      <c r="W452">
        <f t="shared" si="88"/>
        <v>0</v>
      </c>
      <c r="X452" s="199">
        <f t="shared" si="89"/>
        <v>0</v>
      </c>
      <c r="Y452" s="199">
        <f t="shared" si="90"/>
        <v>0</v>
      </c>
    </row>
    <row r="453" spans="1:25" x14ac:dyDescent="0.3">
      <c r="A453" s="34" t="s">
        <v>194</v>
      </c>
      <c r="B453" s="45"/>
      <c r="C453" s="41"/>
      <c r="D453" s="42"/>
      <c r="E453" s="53"/>
      <c r="F453" s="54"/>
      <c r="G453" s="55"/>
      <c r="H453" s="53"/>
      <c r="I453" s="54"/>
      <c r="J453" s="55"/>
      <c r="L453" s="63" t="str">
        <f t="shared" si="80"/>
        <v/>
      </c>
      <c r="M453" s="59" t="str">
        <f t="shared" si="81"/>
        <v/>
      </c>
      <c r="N453" s="59" t="str">
        <f t="shared" si="82"/>
        <v/>
      </c>
      <c r="O453" s="64" t="str">
        <f t="shared" si="83"/>
        <v/>
      </c>
      <c r="Q453" s="63" t="e">
        <f>+VLOOKUP(A453,'PRECIOS 2025 VS 2026'!$B$7:$G$1477,5,FALSE)</f>
        <v>#N/A</v>
      </c>
      <c r="R453" s="197" t="e">
        <f t="shared" si="86"/>
        <v>#VALUE!</v>
      </c>
      <c r="S453" s="63"/>
      <c r="U453" t="e">
        <f>+VLOOKUP(A453,'GRUPO 1'!$A$3:$F$440,5,FALSE)</f>
        <v>#N/A</v>
      </c>
      <c r="V453" t="e">
        <f>+VLOOKUP(A453,'GRUPO 3'!$B$3:$F$1178,5,FALSE)</f>
        <v>#N/A</v>
      </c>
      <c r="W453">
        <f t="shared" si="88"/>
        <v>0</v>
      </c>
      <c r="X453" s="199">
        <f t="shared" si="89"/>
        <v>0</v>
      </c>
      <c r="Y453" s="199">
        <f t="shared" si="90"/>
        <v>0</v>
      </c>
    </row>
    <row r="454" spans="1:25" x14ac:dyDescent="0.3">
      <c r="A454" s="33" t="s">
        <v>193</v>
      </c>
      <c r="B454" s="45">
        <v>413445</v>
      </c>
      <c r="C454" s="41">
        <f t="shared" ref="C454:C459" si="91">+D454-B454</f>
        <v>78555</v>
      </c>
      <c r="D454" s="42">
        <v>492000</v>
      </c>
      <c r="E454" s="50">
        <v>404202</v>
      </c>
      <c r="F454" s="43">
        <v>76798</v>
      </c>
      <c r="G454" s="44">
        <v>481000</v>
      </c>
      <c r="H454" s="50">
        <v>403361</v>
      </c>
      <c r="I454" s="43">
        <v>76639</v>
      </c>
      <c r="J454" s="44">
        <v>480000</v>
      </c>
      <c r="L454" s="63">
        <f t="shared" si="80"/>
        <v>481000</v>
      </c>
      <c r="M454" s="59">
        <f t="shared" si="81"/>
        <v>484333.33333333331</v>
      </c>
      <c r="N454" s="59">
        <f t="shared" si="82"/>
        <v>6658.3281184793932</v>
      </c>
      <c r="O454" s="64">
        <f t="shared" si="83"/>
        <v>1.3747408365752362E-2</v>
      </c>
      <c r="Q454" s="63">
        <f>+VLOOKUP(A454,'PRECIOS 2025 VS 2026'!$B$7:$G$1477,5,FALSE)</f>
        <v>169002.9</v>
      </c>
      <c r="R454" s="197">
        <f t="shared" si="86"/>
        <v>1.846105007665549</v>
      </c>
      <c r="S454" s="63">
        <f t="shared" si="87"/>
        <v>177622.04789999998</v>
      </c>
      <c r="U454" t="e">
        <f>+VLOOKUP(A454,'GRUPO 1'!$A$3:$F$440,5,FALSE)</f>
        <v>#N/A</v>
      </c>
      <c r="V454">
        <f>+VLOOKUP(A454,'GRUPO 3'!$B$3:$F$1178,5,FALSE)</f>
        <v>206404.90000000002</v>
      </c>
      <c r="W454">
        <f t="shared" si="88"/>
        <v>0</v>
      </c>
      <c r="X454" s="199">
        <f t="shared" si="89"/>
        <v>0</v>
      </c>
      <c r="Y454" s="199">
        <f t="shared" si="90"/>
        <v>0</v>
      </c>
    </row>
    <row r="455" spans="1:25" x14ac:dyDescent="0.3">
      <c r="A455" s="33" t="s">
        <v>192</v>
      </c>
      <c r="B455" s="45">
        <v>340756</v>
      </c>
      <c r="C455" s="41">
        <f t="shared" si="91"/>
        <v>64744</v>
      </c>
      <c r="D455" s="42">
        <v>405500</v>
      </c>
      <c r="E455" s="50">
        <v>340336</v>
      </c>
      <c r="F455" s="43">
        <v>64664</v>
      </c>
      <c r="G455" s="44">
        <v>405000</v>
      </c>
      <c r="H455" s="50">
        <v>334454</v>
      </c>
      <c r="I455" s="43">
        <v>63546</v>
      </c>
      <c r="J455" s="44">
        <v>398000</v>
      </c>
      <c r="L455" s="63">
        <f t="shared" si="80"/>
        <v>405000</v>
      </c>
      <c r="M455" s="59">
        <f t="shared" si="81"/>
        <v>402833.33333333331</v>
      </c>
      <c r="N455" s="59">
        <f t="shared" si="82"/>
        <v>4193.248541803041</v>
      </c>
      <c r="O455" s="64">
        <f t="shared" si="83"/>
        <v>1.0409388188174698E-2</v>
      </c>
      <c r="Q455" s="63">
        <f>+VLOOKUP(A455,'PRECIOS 2025 VS 2026'!$B$7:$G$1477,5,FALSE)</f>
        <v>159286.04999999999</v>
      </c>
      <c r="R455" s="197">
        <f t="shared" si="86"/>
        <v>1.5425955380273415</v>
      </c>
      <c r="S455" s="63">
        <f t="shared" si="87"/>
        <v>167409.63854999997</v>
      </c>
      <c r="U455" t="e">
        <f>+VLOOKUP(A455,'GRUPO 1'!$A$3:$F$440,5,FALSE)</f>
        <v>#N/A</v>
      </c>
      <c r="V455">
        <f>+VLOOKUP(A455,'GRUPO 3'!$B$3:$F$1178,5,FALSE)</f>
        <v>280701.84999999998</v>
      </c>
      <c r="W455">
        <f t="shared" si="88"/>
        <v>0</v>
      </c>
      <c r="X455" s="199">
        <f t="shared" si="89"/>
        <v>0</v>
      </c>
      <c r="Y455" s="199">
        <f t="shared" si="90"/>
        <v>0</v>
      </c>
    </row>
    <row r="456" spans="1:25" x14ac:dyDescent="0.3">
      <c r="A456" s="33" t="s">
        <v>191</v>
      </c>
      <c r="B456" s="45">
        <v>387815</v>
      </c>
      <c r="C456" s="41">
        <f t="shared" si="91"/>
        <v>73685</v>
      </c>
      <c r="D456" s="42">
        <v>461500</v>
      </c>
      <c r="E456" s="50">
        <v>315126</v>
      </c>
      <c r="F456" s="43">
        <v>59874</v>
      </c>
      <c r="G456" s="44">
        <v>375000</v>
      </c>
      <c r="H456" s="50">
        <v>366807</v>
      </c>
      <c r="I456" s="43">
        <v>69693</v>
      </c>
      <c r="J456" s="44">
        <v>436500</v>
      </c>
      <c r="L456" s="63">
        <f t="shared" si="80"/>
        <v>436500</v>
      </c>
      <c r="M456" s="59">
        <f t="shared" si="81"/>
        <v>424333.33333333331</v>
      </c>
      <c r="N456" s="59">
        <f t="shared" si="82"/>
        <v>44514.978752475363</v>
      </c>
      <c r="O456" s="64">
        <f t="shared" si="83"/>
        <v>0.10490568441274634</v>
      </c>
      <c r="Q456" s="63">
        <f>+VLOOKUP(A456,'PRECIOS 2025 VS 2026'!$B$7:$G$1477,5,FALSE)</f>
        <v>115394.4</v>
      </c>
      <c r="R456" s="197">
        <f t="shared" si="86"/>
        <v>2.7826792288013977</v>
      </c>
      <c r="S456" s="63">
        <f t="shared" si="87"/>
        <v>121279.51439999999</v>
      </c>
      <c r="U456" t="e">
        <f>+VLOOKUP(A456,'GRUPO 1'!$A$3:$F$440,5,FALSE)</f>
        <v>#N/A</v>
      </c>
      <c r="V456">
        <f>+VLOOKUP(A456,'GRUPO 3'!$B$3:$F$1178,5,FALSE)</f>
        <v>363552.15</v>
      </c>
      <c r="W456">
        <f t="shared" si="88"/>
        <v>0</v>
      </c>
      <c r="X456" s="199">
        <f t="shared" si="89"/>
        <v>0</v>
      </c>
      <c r="Y456" s="199">
        <f t="shared" si="90"/>
        <v>0</v>
      </c>
    </row>
    <row r="457" spans="1:25" x14ac:dyDescent="0.3">
      <c r="A457" s="33" t="s">
        <v>190</v>
      </c>
      <c r="B457" s="45">
        <v>524370</v>
      </c>
      <c r="C457" s="41">
        <f t="shared" si="91"/>
        <v>99630</v>
      </c>
      <c r="D457" s="42">
        <v>624000</v>
      </c>
      <c r="E457" s="50">
        <v>488235</v>
      </c>
      <c r="F457" s="43">
        <v>92765</v>
      </c>
      <c r="G457" s="44">
        <v>581000</v>
      </c>
      <c r="H457" s="50">
        <v>500000</v>
      </c>
      <c r="I457" s="43">
        <v>95000</v>
      </c>
      <c r="J457" s="44">
        <v>595000</v>
      </c>
      <c r="L457" s="63">
        <f t="shared" si="80"/>
        <v>595000</v>
      </c>
      <c r="M457" s="59">
        <f t="shared" si="81"/>
        <v>600000</v>
      </c>
      <c r="N457" s="59">
        <f t="shared" si="82"/>
        <v>21931.712199461308</v>
      </c>
      <c r="O457" s="64">
        <f t="shared" si="83"/>
        <v>3.6552853665768846E-2</v>
      </c>
      <c r="Q457" s="63">
        <f>+VLOOKUP(A457,'PRECIOS 2025 VS 2026'!$B$7:$G$1477,5,FALSE)</f>
        <v>115447.86</v>
      </c>
      <c r="R457" s="197">
        <f t="shared" si="86"/>
        <v>4.1538417429305321</v>
      </c>
      <c r="S457" s="63">
        <f t="shared" si="87"/>
        <v>121335.70086</v>
      </c>
      <c r="U457" t="e">
        <f>+VLOOKUP(A457,'GRUPO 1'!$A$3:$F$440,5,FALSE)</f>
        <v>#N/A</v>
      </c>
      <c r="V457">
        <f>+VLOOKUP(A457,'GRUPO 3'!$B$3:$F$1178,5,FALSE)</f>
        <v>374500.1</v>
      </c>
      <c r="W457">
        <f t="shared" si="88"/>
        <v>0</v>
      </c>
      <c r="X457" s="199">
        <f t="shared" si="89"/>
        <v>0</v>
      </c>
      <c r="Y457" s="199">
        <f t="shared" si="90"/>
        <v>0</v>
      </c>
    </row>
    <row r="458" spans="1:25" x14ac:dyDescent="0.3">
      <c r="A458" s="33" t="s">
        <v>189</v>
      </c>
      <c r="B458" s="45">
        <v>3079412</v>
      </c>
      <c r="C458" s="41">
        <f t="shared" si="91"/>
        <v>585088</v>
      </c>
      <c r="D458" s="42">
        <v>3664500</v>
      </c>
      <c r="E458" s="50">
        <v>2441176</v>
      </c>
      <c r="F458" s="43">
        <v>463824</v>
      </c>
      <c r="G458" s="44">
        <v>2905000</v>
      </c>
      <c r="H458" s="50">
        <v>2998319</v>
      </c>
      <c r="I458" s="43">
        <v>569681</v>
      </c>
      <c r="J458" s="44">
        <v>3568000</v>
      </c>
      <c r="L458" s="63">
        <f t="shared" si="80"/>
        <v>3568000</v>
      </c>
      <c r="M458" s="59">
        <f t="shared" si="81"/>
        <v>3379166.6666666665</v>
      </c>
      <c r="N458" s="59">
        <f t="shared" si="82"/>
        <v>413465.3351048106</v>
      </c>
      <c r="O458" s="64">
        <f t="shared" si="83"/>
        <v>0.12235718918021522</v>
      </c>
      <c r="Q458" s="63">
        <f>+VLOOKUP(A458,'PRECIOS 2025 VS 2026'!$B$7:$G$1477,5,FALSE)</f>
        <v>2559227.2200000002</v>
      </c>
      <c r="R458" s="197">
        <f t="shared" si="86"/>
        <v>0.39417085443472255</v>
      </c>
      <c r="S458" s="63">
        <f t="shared" si="87"/>
        <v>2689747.80822</v>
      </c>
      <c r="U458" t="e">
        <f>+VLOOKUP(A458,'GRUPO 1'!$A$3:$F$440,5,FALSE)</f>
        <v>#N/A</v>
      </c>
      <c r="V458" t="e">
        <f>+VLOOKUP(A458,'GRUPO 3'!$B$3:$F$1178,5,FALSE)</f>
        <v>#N/A</v>
      </c>
      <c r="W458">
        <f t="shared" si="88"/>
        <v>0</v>
      </c>
      <c r="X458" s="199">
        <f t="shared" si="89"/>
        <v>-1</v>
      </c>
      <c r="Y458" s="199">
        <f t="shared" si="90"/>
        <v>0</v>
      </c>
    </row>
    <row r="459" spans="1:25" x14ac:dyDescent="0.3">
      <c r="A459" s="33" t="s">
        <v>188</v>
      </c>
      <c r="B459" s="45">
        <v>747479</v>
      </c>
      <c r="C459" s="41">
        <f t="shared" si="91"/>
        <v>142021</v>
      </c>
      <c r="D459" s="42">
        <v>889500</v>
      </c>
      <c r="E459" s="50">
        <v>714286</v>
      </c>
      <c r="F459" s="43">
        <v>135714</v>
      </c>
      <c r="G459" s="44">
        <v>850000</v>
      </c>
      <c r="H459" s="50">
        <v>676891</v>
      </c>
      <c r="I459" s="43">
        <v>128609</v>
      </c>
      <c r="J459" s="44">
        <v>805500</v>
      </c>
      <c r="L459" s="63">
        <f t="shared" si="80"/>
        <v>850000</v>
      </c>
      <c r="M459" s="59">
        <f t="shared" si="81"/>
        <v>848333.33333333337</v>
      </c>
      <c r="N459" s="59">
        <f t="shared" si="82"/>
        <v>42024.794268780584</v>
      </c>
      <c r="O459" s="64">
        <f t="shared" si="83"/>
        <v>4.9538067900330746E-2</v>
      </c>
      <c r="Q459" s="63">
        <f>+VLOOKUP(A459,'PRECIOS 2025 VS 2026'!$B$7:$G$1477,5,FALSE)</f>
        <v>652984.19999999995</v>
      </c>
      <c r="R459" s="197">
        <f t="shared" si="86"/>
        <v>0.3017160292699273</v>
      </c>
      <c r="S459" s="63">
        <f t="shared" si="87"/>
        <v>686286.39419999986</v>
      </c>
      <c r="U459" t="e">
        <f>+VLOOKUP(A459,'GRUPO 1'!$A$3:$F$440,5,FALSE)</f>
        <v>#N/A</v>
      </c>
      <c r="V459" t="e">
        <f>+VLOOKUP(A459,'GRUPO 3'!$B$3:$F$1178,5,FALSE)</f>
        <v>#N/A</v>
      </c>
      <c r="W459">
        <f t="shared" si="88"/>
        <v>0</v>
      </c>
      <c r="X459" s="199">
        <f t="shared" si="89"/>
        <v>0</v>
      </c>
      <c r="Y459" s="199">
        <f t="shared" si="90"/>
        <v>0</v>
      </c>
    </row>
    <row r="460" spans="1:25" x14ac:dyDescent="0.3">
      <c r="A460" s="34" t="s">
        <v>136</v>
      </c>
      <c r="B460" s="45"/>
      <c r="C460" s="41"/>
      <c r="D460" s="42"/>
      <c r="E460" s="53"/>
      <c r="F460" s="54"/>
      <c r="G460" s="55"/>
      <c r="H460" s="53"/>
      <c r="I460" s="54"/>
      <c r="J460" s="55"/>
      <c r="L460" s="63" t="str">
        <f t="shared" si="80"/>
        <v/>
      </c>
      <c r="M460" s="59" t="str">
        <f t="shared" si="81"/>
        <v/>
      </c>
      <c r="N460" s="59" t="str">
        <f t="shared" si="82"/>
        <v/>
      </c>
      <c r="O460" s="64" t="str">
        <f t="shared" si="83"/>
        <v/>
      </c>
      <c r="Q460" s="63">
        <f>+VLOOKUP(A460,'PRECIOS 2025 VS 2026'!$B$7:$G$1477,5,FALSE)</f>
        <v>0</v>
      </c>
      <c r="R460" s="197" t="e">
        <f t="shared" si="86"/>
        <v>#VALUE!</v>
      </c>
      <c r="S460" s="63"/>
      <c r="U460" t="e">
        <f>+VLOOKUP(A460,'GRUPO 1'!$A$3:$F$440,5,FALSE)</f>
        <v>#N/A</v>
      </c>
      <c r="V460" t="e">
        <f>+VLOOKUP(A460,'GRUPO 3'!$B$3:$F$1178,5,FALSE)</f>
        <v>#N/A</v>
      </c>
      <c r="W460">
        <f t="shared" si="88"/>
        <v>0</v>
      </c>
      <c r="X460" s="199">
        <f t="shared" si="89"/>
        <v>0</v>
      </c>
      <c r="Y460" s="199">
        <f t="shared" si="90"/>
        <v>0</v>
      </c>
    </row>
    <row r="461" spans="1:25" x14ac:dyDescent="0.3">
      <c r="A461" s="33" t="s">
        <v>187</v>
      </c>
      <c r="B461" s="45">
        <v>825210</v>
      </c>
      <c r="C461" s="41">
        <f t="shared" ref="C461:C466" si="92">+D461-B461</f>
        <v>156790</v>
      </c>
      <c r="D461" s="42">
        <v>982000</v>
      </c>
      <c r="E461" s="50">
        <v>823529</v>
      </c>
      <c r="F461" s="43">
        <v>156471</v>
      </c>
      <c r="G461" s="44">
        <v>980000</v>
      </c>
      <c r="H461" s="50">
        <v>890756</v>
      </c>
      <c r="I461" s="43">
        <v>169244</v>
      </c>
      <c r="J461" s="44">
        <v>1060000</v>
      </c>
      <c r="L461" s="63">
        <f t="shared" si="80"/>
        <v>982000</v>
      </c>
      <c r="M461" s="59">
        <f t="shared" si="81"/>
        <v>1007333.3333333334</v>
      </c>
      <c r="N461" s="59">
        <f t="shared" si="82"/>
        <v>45621.632295801668</v>
      </c>
      <c r="O461" s="64">
        <f t="shared" si="83"/>
        <v>4.5289509228128723E-2</v>
      </c>
      <c r="Q461" s="63">
        <f>+VLOOKUP(A461,'PRECIOS 2025 VS 2026'!$B$7:$G$1477,5,FALSE)</f>
        <v>1563599.07</v>
      </c>
      <c r="R461" s="197">
        <f t="shared" si="86"/>
        <v>-0.37196176510900586</v>
      </c>
      <c r="S461" s="63">
        <f t="shared" si="87"/>
        <v>982000</v>
      </c>
      <c r="U461" t="e">
        <f>+VLOOKUP(A461,'GRUPO 1'!$A$3:$F$440,5,FALSE)</f>
        <v>#N/A</v>
      </c>
      <c r="V461" t="e">
        <f>+VLOOKUP(A461,'GRUPO 3'!$B$3:$F$1178,5,FALSE)</f>
        <v>#N/A</v>
      </c>
      <c r="W461">
        <f t="shared" si="88"/>
        <v>0</v>
      </c>
      <c r="X461" s="199">
        <f t="shared" si="89"/>
        <v>0</v>
      </c>
      <c r="Y461" s="199">
        <f t="shared" si="90"/>
        <v>0</v>
      </c>
    </row>
    <row r="462" spans="1:25" x14ac:dyDescent="0.3">
      <c r="A462" s="33" t="s">
        <v>186</v>
      </c>
      <c r="B462" s="45">
        <v>3061345</v>
      </c>
      <c r="C462" s="41">
        <f t="shared" si="92"/>
        <v>581655</v>
      </c>
      <c r="D462" s="42">
        <v>3643000</v>
      </c>
      <c r="E462" s="50">
        <v>3046218</v>
      </c>
      <c r="F462" s="43">
        <v>578782</v>
      </c>
      <c r="G462" s="44">
        <v>3625000</v>
      </c>
      <c r="H462" s="50">
        <v>3096218</v>
      </c>
      <c r="I462" s="43">
        <v>588282</v>
      </c>
      <c r="J462" s="44">
        <v>3684500</v>
      </c>
      <c r="L462" s="63">
        <f t="shared" si="80"/>
        <v>3643000</v>
      </c>
      <c r="M462" s="59">
        <f t="shared" si="81"/>
        <v>3650833.3333333335</v>
      </c>
      <c r="N462" s="59">
        <f t="shared" si="82"/>
        <v>30513.658144072684</v>
      </c>
      <c r="O462" s="64">
        <f t="shared" si="83"/>
        <v>8.3579981220924943E-3</v>
      </c>
      <c r="Q462" s="63" t="e">
        <f>+VLOOKUP(A462,'PRECIOS 2025 VS 2026'!$B$7:$G$1477,5,FALSE)</f>
        <v>#N/A</v>
      </c>
      <c r="R462" s="197" t="e">
        <f t="shared" si="86"/>
        <v>#N/A</v>
      </c>
      <c r="S462" s="63">
        <f t="shared" si="87"/>
        <v>3625000</v>
      </c>
      <c r="U462" t="e">
        <f>+VLOOKUP(A462,'GRUPO 1'!$A$3:$F$440,5,FALSE)</f>
        <v>#N/A</v>
      </c>
      <c r="V462" t="e">
        <f>+VLOOKUP(A462,'GRUPO 3'!$B$3:$F$1178,5,FALSE)</f>
        <v>#N/A</v>
      </c>
      <c r="W462">
        <f t="shared" si="88"/>
        <v>1</v>
      </c>
      <c r="X462" s="199">
        <f t="shared" si="89"/>
        <v>-1</v>
      </c>
      <c r="Y462" s="199">
        <f t="shared" si="90"/>
        <v>-1</v>
      </c>
    </row>
    <row r="463" spans="1:25" x14ac:dyDescent="0.3">
      <c r="A463" s="33" t="s">
        <v>185</v>
      </c>
      <c r="B463" s="45">
        <v>245798</v>
      </c>
      <c r="C463" s="41">
        <f t="shared" si="92"/>
        <v>46702</v>
      </c>
      <c r="D463" s="42">
        <v>292500</v>
      </c>
      <c r="E463" s="50">
        <v>224370</v>
      </c>
      <c r="F463" s="43">
        <v>42630</v>
      </c>
      <c r="G463" s="44">
        <v>267000</v>
      </c>
      <c r="H463" s="50">
        <v>252941</v>
      </c>
      <c r="I463" s="43">
        <v>48059</v>
      </c>
      <c r="J463" s="44">
        <v>301000</v>
      </c>
      <c r="L463" s="63">
        <f t="shared" ref="L463:L526" si="93">IF(D463="","",MEDIAN(D463,G463,J463))</f>
        <v>292500</v>
      </c>
      <c r="M463" s="59">
        <f t="shared" ref="M463:M526" si="94">IF(D463="","",AVERAGE(D463,G463,J463))</f>
        <v>286833.33333333331</v>
      </c>
      <c r="N463" s="59">
        <f t="shared" ref="N463:N526" si="95">IF(D463="","",_xlfn.STDEV.S(D463,G463,J463))</f>
        <v>17694.160995462127</v>
      </c>
      <c r="O463" s="64">
        <f t="shared" ref="O463:O526" si="96">IF(D463="","",N463/M463)</f>
        <v>6.1687952337462389E-2</v>
      </c>
      <c r="Q463" s="63">
        <f>+VLOOKUP(A463,'PRECIOS 2025 VS 2026'!$B$7:$G$1477,5,FALSE)</f>
        <v>206733.78</v>
      </c>
      <c r="R463" s="197">
        <f t="shared" si="86"/>
        <v>0.41486311525866748</v>
      </c>
      <c r="S463" s="63">
        <f t="shared" si="87"/>
        <v>217277.20277999999</v>
      </c>
      <c r="U463" t="e">
        <f>+VLOOKUP(A463,'GRUPO 1'!$A$3:$F$440,5,FALSE)</f>
        <v>#N/A</v>
      </c>
      <c r="V463" t="e">
        <f>+VLOOKUP(A463,'GRUPO 3'!$B$3:$F$1178,5,FALSE)</f>
        <v>#N/A</v>
      </c>
      <c r="W463">
        <f t="shared" si="88"/>
        <v>0</v>
      </c>
      <c r="X463" s="199">
        <f t="shared" si="89"/>
        <v>0</v>
      </c>
      <c r="Y463" s="199">
        <f t="shared" si="90"/>
        <v>0</v>
      </c>
    </row>
    <row r="464" spans="1:25" x14ac:dyDescent="0.3">
      <c r="A464" s="33" t="s">
        <v>184</v>
      </c>
      <c r="B464" s="45">
        <v>179412</v>
      </c>
      <c r="C464" s="41">
        <f t="shared" si="92"/>
        <v>34088</v>
      </c>
      <c r="D464" s="42">
        <v>213500</v>
      </c>
      <c r="E464" s="50">
        <v>160504</v>
      </c>
      <c r="F464" s="43">
        <v>30496</v>
      </c>
      <c r="G464" s="44">
        <v>191000</v>
      </c>
      <c r="H464" s="50">
        <v>176891</v>
      </c>
      <c r="I464" s="43">
        <v>33609</v>
      </c>
      <c r="J464" s="44">
        <v>210500</v>
      </c>
      <c r="L464" s="63">
        <f t="shared" si="93"/>
        <v>210500</v>
      </c>
      <c r="M464" s="59">
        <f t="shared" si="94"/>
        <v>205000</v>
      </c>
      <c r="N464" s="59">
        <f t="shared" si="95"/>
        <v>12216.791722870616</v>
      </c>
      <c r="O464" s="64">
        <f t="shared" si="96"/>
        <v>5.9594105965222514E-2</v>
      </c>
      <c r="Q464" s="63">
        <f>+VLOOKUP(A464,'PRECIOS 2025 VS 2026'!$B$7:$G$1477,5,FALSE)</f>
        <v>140518.62</v>
      </c>
      <c r="R464" s="197">
        <f t="shared" si="86"/>
        <v>0.49802211265667146</v>
      </c>
      <c r="S464" s="63">
        <f t="shared" si="87"/>
        <v>147685.06961999999</v>
      </c>
      <c r="U464" t="e">
        <f>+VLOOKUP(A464,'GRUPO 1'!$A$3:$F$440,5,FALSE)</f>
        <v>#N/A</v>
      </c>
      <c r="V464" t="e">
        <f>+VLOOKUP(A464,'GRUPO 3'!$B$3:$F$1178,5,FALSE)</f>
        <v>#N/A</v>
      </c>
      <c r="W464">
        <f t="shared" si="88"/>
        <v>0</v>
      </c>
      <c r="X464" s="199">
        <f t="shared" si="89"/>
        <v>0</v>
      </c>
      <c r="Y464" s="199">
        <f t="shared" si="90"/>
        <v>0</v>
      </c>
    </row>
    <row r="465" spans="1:25" x14ac:dyDescent="0.3">
      <c r="A465" s="33" t="s">
        <v>183</v>
      </c>
      <c r="B465" s="45">
        <v>1350000</v>
      </c>
      <c r="C465" s="41">
        <f t="shared" si="92"/>
        <v>256500</v>
      </c>
      <c r="D465" s="42">
        <v>1606500</v>
      </c>
      <c r="E465" s="50">
        <v>1315126</v>
      </c>
      <c r="F465" s="43">
        <v>249874</v>
      </c>
      <c r="G465" s="44">
        <v>1565000</v>
      </c>
      <c r="H465" s="50">
        <v>1418067</v>
      </c>
      <c r="I465" s="43">
        <v>269433</v>
      </c>
      <c r="J465" s="44">
        <v>1687500</v>
      </c>
      <c r="L465" s="63">
        <f t="shared" si="93"/>
        <v>1606500</v>
      </c>
      <c r="M465" s="59">
        <f t="shared" si="94"/>
        <v>1619666.6666666667</v>
      </c>
      <c r="N465" s="59">
        <f t="shared" si="95"/>
        <v>62302.354155628287</v>
      </c>
      <c r="O465" s="64">
        <f t="shared" si="96"/>
        <v>3.8466158153300033E-2</v>
      </c>
      <c r="Q465" s="63">
        <f>+VLOOKUP(A465,'PRECIOS 2025 VS 2026'!$B$7:$G$1477,5,FALSE)</f>
        <v>1257015.8700000001</v>
      </c>
      <c r="R465" s="197">
        <f t="shared" si="86"/>
        <v>0.27802682395728212</v>
      </c>
      <c r="S465" s="63">
        <f t="shared" si="87"/>
        <v>1321123.67937</v>
      </c>
      <c r="U465" t="e">
        <f>+VLOOKUP(A465,'GRUPO 1'!$A$3:$F$440,5,FALSE)</f>
        <v>#N/A</v>
      </c>
      <c r="V465" t="e">
        <f>+VLOOKUP(A465,'GRUPO 3'!$B$3:$F$1178,5,FALSE)</f>
        <v>#N/A</v>
      </c>
      <c r="W465">
        <f t="shared" si="88"/>
        <v>0</v>
      </c>
      <c r="X465" s="199">
        <f t="shared" si="89"/>
        <v>0</v>
      </c>
      <c r="Y465" s="199">
        <f t="shared" si="90"/>
        <v>0</v>
      </c>
    </row>
    <row r="466" spans="1:25" x14ac:dyDescent="0.3">
      <c r="A466" s="33" t="s">
        <v>182</v>
      </c>
      <c r="B466" s="45">
        <v>1165966</v>
      </c>
      <c r="C466" s="41">
        <f t="shared" si="92"/>
        <v>221534</v>
      </c>
      <c r="D466" s="42">
        <v>1387500</v>
      </c>
      <c r="E466" s="50">
        <v>1147059</v>
      </c>
      <c r="F466" s="43">
        <v>217941</v>
      </c>
      <c r="G466" s="44">
        <v>1365000</v>
      </c>
      <c r="H466" s="50">
        <v>1173529</v>
      </c>
      <c r="I466" s="43">
        <v>222971</v>
      </c>
      <c r="J466" s="44">
        <v>1396500</v>
      </c>
      <c r="L466" s="63">
        <f t="shared" si="93"/>
        <v>1387500</v>
      </c>
      <c r="M466" s="59">
        <f t="shared" si="94"/>
        <v>1383000</v>
      </c>
      <c r="N466" s="59">
        <f t="shared" si="95"/>
        <v>16224.980739587952</v>
      </c>
      <c r="O466" s="64">
        <f t="shared" si="96"/>
        <v>1.1731728662030334E-2</v>
      </c>
      <c r="Q466" s="63">
        <f>+VLOOKUP(A466,'PRECIOS 2025 VS 2026'!$B$7:$G$1477,5,FALSE)</f>
        <v>1110833.46</v>
      </c>
      <c r="R466" s="197">
        <f t="shared" si="86"/>
        <v>0.24906212313770243</v>
      </c>
      <c r="S466" s="63">
        <f t="shared" si="87"/>
        <v>1167485.9664599998</v>
      </c>
      <c r="U466" t="e">
        <f>+VLOOKUP(A466,'GRUPO 1'!$A$3:$F$440,5,FALSE)</f>
        <v>#N/A</v>
      </c>
      <c r="V466" t="e">
        <f>+VLOOKUP(A466,'GRUPO 3'!$B$3:$F$1178,5,FALSE)</f>
        <v>#N/A</v>
      </c>
      <c r="W466">
        <f t="shared" si="88"/>
        <v>0</v>
      </c>
      <c r="X466" s="199">
        <f t="shared" si="89"/>
        <v>0</v>
      </c>
      <c r="Y466" s="199">
        <f t="shared" si="90"/>
        <v>0</v>
      </c>
    </row>
    <row r="467" spans="1:25" x14ac:dyDescent="0.3">
      <c r="A467" s="34" t="s">
        <v>181</v>
      </c>
      <c r="B467" s="45"/>
      <c r="C467" s="41"/>
      <c r="D467" s="42"/>
      <c r="E467" s="53"/>
      <c r="F467" s="54"/>
      <c r="G467" s="55"/>
      <c r="H467" s="53"/>
      <c r="I467" s="54"/>
      <c r="J467" s="55"/>
      <c r="L467" s="63" t="str">
        <f t="shared" si="93"/>
        <v/>
      </c>
      <c r="M467" s="59" t="str">
        <f t="shared" si="94"/>
        <v/>
      </c>
      <c r="N467" s="59" t="str">
        <f t="shared" si="95"/>
        <v/>
      </c>
      <c r="O467" s="64" t="str">
        <f t="shared" si="96"/>
        <v/>
      </c>
      <c r="Q467" s="63">
        <f>+VLOOKUP(A467,'PRECIOS 2025 VS 2026'!$B$7:$G$1477,5,FALSE)</f>
        <v>0</v>
      </c>
      <c r="R467" s="197" t="e">
        <f t="shared" si="86"/>
        <v>#VALUE!</v>
      </c>
      <c r="S467" s="63"/>
      <c r="U467" t="e">
        <f>+VLOOKUP(A467,'GRUPO 1'!$A$3:$F$440,5,FALSE)</f>
        <v>#N/A</v>
      </c>
      <c r="V467" t="e">
        <f>+VLOOKUP(A467,'GRUPO 3'!$B$3:$F$1178,5,FALSE)</f>
        <v>#N/A</v>
      </c>
      <c r="W467">
        <f t="shared" si="88"/>
        <v>0</v>
      </c>
      <c r="X467" s="199">
        <f t="shared" si="89"/>
        <v>0</v>
      </c>
      <c r="Y467" s="199">
        <f t="shared" si="90"/>
        <v>0</v>
      </c>
    </row>
    <row r="468" spans="1:25" x14ac:dyDescent="0.3">
      <c r="A468" s="33" t="s">
        <v>273</v>
      </c>
      <c r="B468" s="45">
        <v>17612605</v>
      </c>
      <c r="C468" s="41">
        <f t="shared" ref="C468:C483" si="97">+D468-B468</f>
        <v>3346395</v>
      </c>
      <c r="D468" s="42">
        <v>20959000</v>
      </c>
      <c r="E468" s="50">
        <v>15747899</v>
      </c>
      <c r="F468" s="43">
        <v>2992101</v>
      </c>
      <c r="G468" s="44">
        <v>18740000</v>
      </c>
      <c r="H468" s="50">
        <v>17810924</v>
      </c>
      <c r="I468" s="43">
        <v>3384076</v>
      </c>
      <c r="J468" s="44">
        <v>21195000</v>
      </c>
      <c r="L468" s="63">
        <f t="shared" si="93"/>
        <v>20959000</v>
      </c>
      <c r="M468" s="59">
        <f t="shared" si="94"/>
        <v>20298000</v>
      </c>
      <c r="N468" s="59">
        <f t="shared" si="95"/>
        <v>1354417.5870092651</v>
      </c>
      <c r="O468" s="64">
        <f t="shared" si="96"/>
        <v>6.6726652232203421E-2</v>
      </c>
      <c r="Q468" s="63" t="e">
        <f>+VLOOKUP(A468,'PRECIOS 2025 VS 2026'!$B$7:$G$1477,5,FALSE)</f>
        <v>#N/A</v>
      </c>
      <c r="R468" s="197" t="e">
        <f t="shared" si="86"/>
        <v>#N/A</v>
      </c>
      <c r="S468" s="63">
        <f t="shared" si="87"/>
        <v>18740000</v>
      </c>
      <c r="U468" t="e">
        <f>+VLOOKUP(A468,'GRUPO 1'!$A$3:$F$440,5,FALSE)</f>
        <v>#N/A</v>
      </c>
      <c r="V468" t="e">
        <f>+VLOOKUP(A468,'GRUPO 3'!$B$3:$F$1178,5,FALSE)</f>
        <v>#N/A</v>
      </c>
      <c r="W468">
        <f t="shared" si="88"/>
        <v>0</v>
      </c>
      <c r="X468" s="199">
        <f t="shared" si="89"/>
        <v>0</v>
      </c>
      <c r="Y468" s="199">
        <f t="shared" si="90"/>
        <v>0</v>
      </c>
    </row>
    <row r="469" spans="1:25" x14ac:dyDescent="0.3">
      <c r="A469" s="33" t="s">
        <v>179</v>
      </c>
      <c r="B469" s="45">
        <v>355042</v>
      </c>
      <c r="C469" s="41">
        <f t="shared" si="97"/>
        <v>67458</v>
      </c>
      <c r="D469" s="42">
        <v>422500</v>
      </c>
      <c r="E469" s="50">
        <v>345378</v>
      </c>
      <c r="F469" s="43">
        <v>65622</v>
      </c>
      <c r="G469" s="44">
        <v>411000</v>
      </c>
      <c r="H469" s="50">
        <v>359244</v>
      </c>
      <c r="I469" s="43">
        <v>68256</v>
      </c>
      <c r="J469" s="44">
        <v>427500</v>
      </c>
      <c r="L469" s="63">
        <f t="shared" si="93"/>
        <v>422500</v>
      </c>
      <c r="M469" s="59">
        <f t="shared" si="94"/>
        <v>420333.33333333331</v>
      </c>
      <c r="N469" s="59">
        <f t="shared" si="95"/>
        <v>8460.693430998037</v>
      </c>
      <c r="O469" s="64">
        <f t="shared" si="96"/>
        <v>2.0128533142739186E-2</v>
      </c>
      <c r="Q469" s="63">
        <f>+VLOOKUP(A469,'PRECIOS 2025 VS 2026'!$B$7:$G$1477,5,FALSE)</f>
        <v>41163.21</v>
      </c>
      <c r="R469" s="197">
        <f t="shared" si="86"/>
        <v>9.2640197399571118</v>
      </c>
      <c r="S469" s="63">
        <f t="shared" si="87"/>
        <v>43262.533709999996</v>
      </c>
      <c r="U469" t="e">
        <f>+VLOOKUP(A469,'GRUPO 1'!$A$3:$F$440,5,FALSE)</f>
        <v>#N/A</v>
      </c>
      <c r="V469" t="e">
        <f>+VLOOKUP(A469,'GRUPO 3'!$B$3:$F$1178,5,FALSE)</f>
        <v>#N/A</v>
      </c>
      <c r="W469">
        <f t="shared" si="88"/>
        <v>0</v>
      </c>
      <c r="X469" s="199">
        <f t="shared" si="89"/>
        <v>0</v>
      </c>
      <c r="Y469" s="199">
        <f t="shared" si="90"/>
        <v>0</v>
      </c>
    </row>
    <row r="470" spans="1:25" x14ac:dyDescent="0.3">
      <c r="A470" s="33" t="s">
        <v>178</v>
      </c>
      <c r="B470" s="45">
        <v>573950</v>
      </c>
      <c r="C470" s="41">
        <f t="shared" si="97"/>
        <v>109050</v>
      </c>
      <c r="D470" s="42">
        <v>683000</v>
      </c>
      <c r="E470" s="50">
        <v>481513</v>
      </c>
      <c r="F470" s="43">
        <v>91487</v>
      </c>
      <c r="G470" s="44">
        <v>573000</v>
      </c>
      <c r="H470" s="50">
        <v>567647</v>
      </c>
      <c r="I470" s="43">
        <v>107853</v>
      </c>
      <c r="J470" s="44">
        <v>675500</v>
      </c>
      <c r="L470" s="63">
        <f t="shared" si="93"/>
        <v>675500</v>
      </c>
      <c r="M470" s="59">
        <f t="shared" si="94"/>
        <v>643833.33333333337</v>
      </c>
      <c r="N470" s="59">
        <f t="shared" si="95"/>
        <v>61457.980224974308</v>
      </c>
      <c r="O470" s="64">
        <f t="shared" si="96"/>
        <v>9.5456350336486112E-2</v>
      </c>
      <c r="Q470" s="63">
        <f>+VLOOKUP(A470,'PRECIOS 2025 VS 2026'!$B$7:$G$1477,5,FALSE)</f>
        <v>133131.24</v>
      </c>
      <c r="R470" s="197">
        <f t="shared" si="86"/>
        <v>4.0739405717245631</v>
      </c>
      <c r="S470" s="63">
        <f t="shared" si="87"/>
        <v>139920.93323999998</v>
      </c>
      <c r="U470" t="e">
        <f>+VLOOKUP(A470,'GRUPO 1'!$A$3:$F$440,5,FALSE)</f>
        <v>#N/A</v>
      </c>
      <c r="V470" t="e">
        <f>+VLOOKUP(A470,'GRUPO 3'!$B$3:$F$1178,5,FALSE)</f>
        <v>#N/A</v>
      </c>
      <c r="W470">
        <f t="shared" si="88"/>
        <v>1</v>
      </c>
      <c r="X470" s="199">
        <f t="shared" si="89"/>
        <v>0</v>
      </c>
      <c r="Y470" s="199">
        <f t="shared" si="90"/>
        <v>0</v>
      </c>
    </row>
    <row r="471" spans="1:25" x14ac:dyDescent="0.3">
      <c r="A471" s="33" t="s">
        <v>177</v>
      </c>
      <c r="B471" s="45">
        <v>416807</v>
      </c>
      <c r="C471" s="41">
        <f t="shared" si="97"/>
        <v>79193</v>
      </c>
      <c r="D471" s="42">
        <v>496000</v>
      </c>
      <c r="E471" s="50">
        <v>447899</v>
      </c>
      <c r="F471" s="43">
        <v>85101</v>
      </c>
      <c r="G471" s="44">
        <v>533000</v>
      </c>
      <c r="H471" s="50">
        <v>442857</v>
      </c>
      <c r="I471" s="43">
        <v>84143</v>
      </c>
      <c r="J471" s="44">
        <v>527000</v>
      </c>
      <c r="L471" s="63">
        <f t="shared" si="93"/>
        <v>527000</v>
      </c>
      <c r="M471" s="59">
        <f t="shared" si="94"/>
        <v>518666.66666666669</v>
      </c>
      <c r="N471" s="59">
        <f t="shared" si="95"/>
        <v>19857.828011475307</v>
      </c>
      <c r="O471" s="64">
        <f t="shared" si="96"/>
        <v>3.8286300793332853E-2</v>
      </c>
      <c r="Q471" s="63">
        <f>+VLOOKUP(A471,'PRECIOS 2025 VS 2026'!$B$7:$G$1477,5,FALSE)</f>
        <v>311765.84999999998</v>
      </c>
      <c r="R471" s="197">
        <f t="shared" si="86"/>
        <v>0.69037115514736469</v>
      </c>
      <c r="S471" s="63">
        <f t="shared" si="87"/>
        <v>327665.90834999998</v>
      </c>
      <c r="U471" t="e">
        <f>+VLOOKUP(A471,'GRUPO 1'!$A$3:$F$440,5,FALSE)</f>
        <v>#N/A</v>
      </c>
      <c r="V471" t="e">
        <f>+VLOOKUP(A471,'GRUPO 3'!$B$3:$F$1178,5,FALSE)</f>
        <v>#N/A</v>
      </c>
      <c r="W471">
        <f t="shared" si="88"/>
        <v>0</v>
      </c>
      <c r="X471" s="199">
        <f t="shared" si="89"/>
        <v>0</v>
      </c>
      <c r="Y471" s="199">
        <f t="shared" si="90"/>
        <v>0</v>
      </c>
    </row>
    <row r="472" spans="1:25" x14ac:dyDescent="0.3">
      <c r="A472" s="33" t="s">
        <v>176</v>
      </c>
      <c r="B472" s="45">
        <v>632353</v>
      </c>
      <c r="C472" s="41">
        <f t="shared" si="97"/>
        <v>120147</v>
      </c>
      <c r="D472" s="42">
        <v>752500</v>
      </c>
      <c r="E472" s="50">
        <v>584034</v>
      </c>
      <c r="F472" s="43">
        <v>110966</v>
      </c>
      <c r="G472" s="44">
        <v>695000</v>
      </c>
      <c r="H472" s="50">
        <v>594958</v>
      </c>
      <c r="I472" s="43">
        <v>113042</v>
      </c>
      <c r="J472" s="44">
        <v>708000</v>
      </c>
      <c r="L472" s="63">
        <f t="shared" si="93"/>
        <v>708000</v>
      </c>
      <c r="M472" s="59">
        <f t="shared" si="94"/>
        <v>718500</v>
      </c>
      <c r="N472" s="59">
        <f t="shared" si="95"/>
        <v>30153.772566629203</v>
      </c>
      <c r="O472" s="64">
        <f t="shared" si="96"/>
        <v>4.1967672326554212E-2</v>
      </c>
      <c r="Q472" s="63" t="e">
        <f>+VLOOKUP(A472,'PRECIOS 2025 VS 2026'!$B$7:$G$1477,5,FALSE)</f>
        <v>#N/A</v>
      </c>
      <c r="R472" s="197" t="e">
        <f t="shared" si="86"/>
        <v>#N/A</v>
      </c>
      <c r="S472" s="63">
        <f t="shared" si="87"/>
        <v>695000</v>
      </c>
      <c r="U472" t="e">
        <f>+VLOOKUP(A472,'GRUPO 1'!$A$3:$F$440,5,FALSE)</f>
        <v>#N/A</v>
      </c>
      <c r="V472" t="e">
        <f>+VLOOKUP(A472,'GRUPO 3'!$B$3:$F$1178,5,FALSE)</f>
        <v>#N/A</v>
      </c>
      <c r="W472">
        <f t="shared" si="88"/>
        <v>0</v>
      </c>
      <c r="X472" s="199">
        <f t="shared" si="89"/>
        <v>0</v>
      </c>
      <c r="Y472" s="199">
        <f t="shared" si="90"/>
        <v>0</v>
      </c>
    </row>
    <row r="473" spans="1:25" x14ac:dyDescent="0.3">
      <c r="A473" s="33" t="s">
        <v>272</v>
      </c>
      <c r="B473" s="45">
        <v>473109</v>
      </c>
      <c r="C473" s="41">
        <f t="shared" si="97"/>
        <v>89891</v>
      </c>
      <c r="D473" s="42">
        <v>563000</v>
      </c>
      <c r="E473" s="50">
        <v>462185</v>
      </c>
      <c r="F473" s="43">
        <v>87815</v>
      </c>
      <c r="G473" s="44">
        <v>550000</v>
      </c>
      <c r="H473" s="50">
        <v>479832</v>
      </c>
      <c r="I473" s="43">
        <v>91168</v>
      </c>
      <c r="J473" s="44">
        <v>571000</v>
      </c>
      <c r="L473" s="63">
        <f t="shared" si="93"/>
        <v>563000</v>
      </c>
      <c r="M473" s="59">
        <f t="shared" si="94"/>
        <v>561333.33333333337</v>
      </c>
      <c r="N473" s="59">
        <f t="shared" si="95"/>
        <v>10598.742063723097</v>
      </c>
      <c r="O473" s="64">
        <f t="shared" si="96"/>
        <v>1.8881369472190788E-2</v>
      </c>
      <c r="Q473" s="63">
        <f>+VLOOKUP(A473,'PRECIOS 2025 VS 2026'!$B$7:$G$1477,5,FALSE)</f>
        <v>429324.39</v>
      </c>
      <c r="R473" s="197">
        <f t="shared" si="86"/>
        <v>0.31136272038958696</v>
      </c>
      <c r="S473" s="63">
        <f t="shared" si="87"/>
        <v>451219.93388999999</v>
      </c>
      <c r="U473" t="e">
        <f>+VLOOKUP(A473,'GRUPO 1'!$A$3:$F$440,5,FALSE)</f>
        <v>#N/A</v>
      </c>
      <c r="V473" t="e">
        <f>+VLOOKUP(A473,'GRUPO 3'!$B$3:$F$1178,5,FALSE)</f>
        <v>#N/A</v>
      </c>
      <c r="W473">
        <f t="shared" si="88"/>
        <v>0</v>
      </c>
      <c r="X473" s="199">
        <f t="shared" si="89"/>
        <v>0</v>
      </c>
      <c r="Y473" s="199">
        <f t="shared" si="90"/>
        <v>0</v>
      </c>
    </row>
    <row r="474" spans="1:25" x14ac:dyDescent="0.3">
      <c r="A474" s="33" t="s">
        <v>271</v>
      </c>
      <c r="B474" s="45">
        <v>631933</v>
      </c>
      <c r="C474" s="41">
        <f t="shared" si="97"/>
        <v>120067</v>
      </c>
      <c r="D474" s="42">
        <v>752000</v>
      </c>
      <c r="E474" s="50">
        <v>609244</v>
      </c>
      <c r="F474" s="43">
        <v>115756</v>
      </c>
      <c r="G474" s="44">
        <v>725000</v>
      </c>
      <c r="H474" s="50">
        <v>689496</v>
      </c>
      <c r="I474" s="43">
        <v>131004</v>
      </c>
      <c r="J474" s="44">
        <v>820500</v>
      </c>
      <c r="L474" s="63">
        <f t="shared" si="93"/>
        <v>752000</v>
      </c>
      <c r="M474" s="59">
        <f t="shared" si="94"/>
        <v>765833.33333333337</v>
      </c>
      <c r="N474" s="59">
        <f t="shared" si="95"/>
        <v>49229.902836927613</v>
      </c>
      <c r="O474" s="64">
        <f t="shared" si="96"/>
        <v>6.428278934092832E-2</v>
      </c>
      <c r="Q474" s="63" t="e">
        <f>+VLOOKUP(A474,'PRECIOS 2025 VS 2026'!$B$7:$G$1477,5,FALSE)</f>
        <v>#N/A</v>
      </c>
      <c r="R474" s="197" t="e">
        <f t="shared" si="86"/>
        <v>#N/A</v>
      </c>
      <c r="S474" s="63">
        <f t="shared" si="87"/>
        <v>725000</v>
      </c>
      <c r="U474" t="e">
        <f>+VLOOKUP(A474,'GRUPO 1'!$A$3:$F$440,5,FALSE)</f>
        <v>#N/A</v>
      </c>
      <c r="V474" t="e">
        <f>+VLOOKUP(A474,'GRUPO 3'!$B$3:$F$1178,5,FALSE)</f>
        <v>#N/A</v>
      </c>
      <c r="W474">
        <f t="shared" si="88"/>
        <v>0</v>
      </c>
      <c r="X474" s="199">
        <f t="shared" si="89"/>
        <v>0</v>
      </c>
      <c r="Y474" s="199">
        <f t="shared" si="90"/>
        <v>0</v>
      </c>
    </row>
    <row r="475" spans="1:25" x14ac:dyDescent="0.3">
      <c r="A475" s="33" t="s">
        <v>173</v>
      </c>
      <c r="B475" s="45">
        <v>31997899</v>
      </c>
      <c r="C475" s="41">
        <f t="shared" si="97"/>
        <v>6079601</v>
      </c>
      <c r="D475" s="42">
        <v>38077500</v>
      </c>
      <c r="E475" s="50">
        <v>30222689</v>
      </c>
      <c r="F475" s="43">
        <v>5742311</v>
      </c>
      <c r="G475" s="44">
        <v>35965000</v>
      </c>
      <c r="H475" s="50">
        <v>30466807</v>
      </c>
      <c r="I475" s="43">
        <v>5788693</v>
      </c>
      <c r="J475" s="44">
        <v>36255500</v>
      </c>
      <c r="L475" s="63">
        <f t="shared" si="93"/>
        <v>36255500</v>
      </c>
      <c r="M475" s="59">
        <f t="shared" si="94"/>
        <v>36766000</v>
      </c>
      <c r="N475" s="59">
        <f t="shared" si="95"/>
        <v>1145042.2481288628</v>
      </c>
      <c r="O475" s="64">
        <f t="shared" si="96"/>
        <v>3.1144052878443747E-2</v>
      </c>
      <c r="Q475" s="63">
        <f>+V475</f>
        <v>15018831.100000001</v>
      </c>
      <c r="R475" s="197">
        <f t="shared" si="86"/>
        <v>1.4140027781522888</v>
      </c>
      <c r="S475" s="63">
        <f t="shared" si="87"/>
        <v>15784791.486100001</v>
      </c>
      <c r="U475" t="e">
        <f>+VLOOKUP(A475,'GRUPO 1'!$A$3:$F$440,5,FALSE)</f>
        <v>#N/A</v>
      </c>
      <c r="V475">
        <f>+VLOOKUP(A475,'GRUPO 3'!$B$3:$F$1178,5,FALSE)</f>
        <v>15018831.100000001</v>
      </c>
      <c r="W475">
        <f t="shared" si="88"/>
        <v>0</v>
      </c>
      <c r="X475" s="199">
        <f t="shared" si="89"/>
        <v>0</v>
      </c>
      <c r="Y475" s="199">
        <f t="shared" si="90"/>
        <v>0</v>
      </c>
    </row>
    <row r="476" spans="1:25" ht="22.8" x14ac:dyDescent="0.3">
      <c r="A476" s="33" t="s">
        <v>270</v>
      </c>
      <c r="B476" s="45">
        <v>22039496</v>
      </c>
      <c r="C476" s="41">
        <f t="shared" si="97"/>
        <v>4187504</v>
      </c>
      <c r="D476" s="42">
        <v>26227000</v>
      </c>
      <c r="E476" s="50">
        <v>19731092</v>
      </c>
      <c r="F476" s="43">
        <v>3748908</v>
      </c>
      <c r="G476" s="44">
        <v>23480000</v>
      </c>
      <c r="H476" s="50">
        <v>20514706</v>
      </c>
      <c r="I476" s="43">
        <v>3897794</v>
      </c>
      <c r="J476" s="44">
        <v>24412500</v>
      </c>
      <c r="L476" s="63">
        <f t="shared" si="93"/>
        <v>24412500</v>
      </c>
      <c r="M476" s="59">
        <f t="shared" si="94"/>
        <v>24706500</v>
      </c>
      <c r="N476" s="59">
        <f t="shared" si="95"/>
        <v>1396899.8711432398</v>
      </c>
      <c r="O476" s="64">
        <f t="shared" si="96"/>
        <v>5.6539771766265547E-2</v>
      </c>
      <c r="Q476" s="63" t="e">
        <f>+VLOOKUP(A476,'PRECIOS 2025 VS 2026'!$B$7:$G$1477,5,FALSE)</f>
        <v>#N/A</v>
      </c>
      <c r="R476" s="197" t="e">
        <f t="shared" si="86"/>
        <v>#N/A</v>
      </c>
      <c r="S476" s="63">
        <f t="shared" si="87"/>
        <v>23480000</v>
      </c>
      <c r="U476" t="e">
        <f>+VLOOKUP(A476,'GRUPO 1'!$A$3:$F$440,5,FALSE)</f>
        <v>#N/A</v>
      </c>
      <c r="V476" t="e">
        <f>+VLOOKUP(A476,'GRUPO 3'!$B$3:$F$1178,5,FALSE)</f>
        <v>#N/A</v>
      </c>
      <c r="W476">
        <f t="shared" si="88"/>
        <v>0</v>
      </c>
      <c r="X476" s="199">
        <f t="shared" si="89"/>
        <v>-1</v>
      </c>
      <c r="Y476" s="199">
        <f t="shared" si="90"/>
        <v>0</v>
      </c>
    </row>
    <row r="477" spans="1:25" x14ac:dyDescent="0.3">
      <c r="A477" s="33" t="s">
        <v>171</v>
      </c>
      <c r="B477" s="45">
        <v>3302521</v>
      </c>
      <c r="C477" s="41">
        <f t="shared" si="97"/>
        <v>627479</v>
      </c>
      <c r="D477" s="42">
        <v>3930000</v>
      </c>
      <c r="E477" s="50">
        <v>3046218</v>
      </c>
      <c r="F477" s="43">
        <v>578782</v>
      </c>
      <c r="G477" s="44">
        <v>3625000</v>
      </c>
      <c r="H477" s="50">
        <v>3457983</v>
      </c>
      <c r="I477" s="43">
        <v>657017</v>
      </c>
      <c r="J477" s="44">
        <v>4115000</v>
      </c>
      <c r="L477" s="63">
        <f t="shared" si="93"/>
        <v>3930000</v>
      </c>
      <c r="M477" s="59">
        <f t="shared" si="94"/>
        <v>3890000</v>
      </c>
      <c r="N477" s="59">
        <f t="shared" si="95"/>
        <v>247436.86063317244</v>
      </c>
      <c r="O477" s="64">
        <f t="shared" si="96"/>
        <v>6.3608447463540468E-2</v>
      </c>
      <c r="Q477" s="63" t="e">
        <f>+VLOOKUP(A477,'PRECIOS 2025 VS 2026'!$B$7:$G$1477,5,FALSE)</f>
        <v>#N/A</v>
      </c>
      <c r="R477" s="197" t="e">
        <f t="shared" si="86"/>
        <v>#N/A</v>
      </c>
      <c r="S477" s="63">
        <f t="shared" si="87"/>
        <v>3625000</v>
      </c>
      <c r="U477" t="e">
        <f>+VLOOKUP(A477,'GRUPO 1'!$A$3:$F$440,5,FALSE)</f>
        <v>#N/A</v>
      </c>
      <c r="V477" t="e">
        <f>+VLOOKUP(A477,'GRUPO 3'!$B$3:$F$1178,5,FALSE)</f>
        <v>#N/A</v>
      </c>
      <c r="W477">
        <f t="shared" si="88"/>
        <v>0</v>
      </c>
      <c r="X477" s="199">
        <f t="shared" si="89"/>
        <v>-1</v>
      </c>
      <c r="Y477" s="199">
        <f t="shared" si="90"/>
        <v>0</v>
      </c>
    </row>
    <row r="478" spans="1:25" x14ac:dyDescent="0.3">
      <c r="A478" s="33" t="s">
        <v>170</v>
      </c>
      <c r="B478" s="45">
        <v>1586555</v>
      </c>
      <c r="C478" s="41">
        <f t="shared" si="97"/>
        <v>301445</v>
      </c>
      <c r="D478" s="42">
        <v>1888000</v>
      </c>
      <c r="E478" s="50">
        <v>1512605</v>
      </c>
      <c r="F478" s="43">
        <v>287395</v>
      </c>
      <c r="G478" s="44">
        <v>1800000</v>
      </c>
      <c r="H478" s="50">
        <v>1572269</v>
      </c>
      <c r="I478" s="43">
        <v>298731</v>
      </c>
      <c r="J478" s="44">
        <v>1871000</v>
      </c>
      <c r="L478" s="63">
        <f t="shared" si="93"/>
        <v>1871000</v>
      </c>
      <c r="M478" s="59">
        <f t="shared" si="94"/>
        <v>1853000</v>
      </c>
      <c r="N478" s="59">
        <f t="shared" si="95"/>
        <v>46679.760067935225</v>
      </c>
      <c r="O478" s="64">
        <f t="shared" si="96"/>
        <v>2.5191451736608323E-2</v>
      </c>
      <c r="Q478" s="63" t="e">
        <f>+VLOOKUP(A478,'PRECIOS 2025 VS 2026'!$B$7:$G$1477,5,FALSE)</f>
        <v>#N/A</v>
      </c>
      <c r="R478" s="197" t="e">
        <f t="shared" si="86"/>
        <v>#N/A</v>
      </c>
      <c r="S478" s="63">
        <f t="shared" si="87"/>
        <v>1800000</v>
      </c>
      <c r="U478" t="e">
        <f>+VLOOKUP(A478,'GRUPO 1'!$A$3:$F$440,5,FALSE)</f>
        <v>#N/A</v>
      </c>
      <c r="V478" t="e">
        <f>+VLOOKUP(A478,'GRUPO 3'!$B$3:$F$1178,5,FALSE)</f>
        <v>#N/A</v>
      </c>
      <c r="W478">
        <f t="shared" si="88"/>
        <v>0</v>
      </c>
      <c r="X478" s="199">
        <f t="shared" si="89"/>
        <v>0</v>
      </c>
      <c r="Y478" s="199">
        <f t="shared" si="90"/>
        <v>0</v>
      </c>
    </row>
    <row r="479" spans="1:25" x14ac:dyDescent="0.3">
      <c r="A479" s="33" t="s">
        <v>269</v>
      </c>
      <c r="B479" s="45">
        <v>4268908</v>
      </c>
      <c r="C479" s="41">
        <f t="shared" si="97"/>
        <v>811092</v>
      </c>
      <c r="D479" s="42">
        <v>5080000</v>
      </c>
      <c r="E479" s="50">
        <v>4021008</v>
      </c>
      <c r="F479" s="43">
        <v>763992</v>
      </c>
      <c r="G479" s="44">
        <v>4785000</v>
      </c>
      <c r="H479" s="50">
        <v>4242017</v>
      </c>
      <c r="I479" s="43">
        <v>805983</v>
      </c>
      <c r="J479" s="44">
        <v>5048000</v>
      </c>
      <c r="L479" s="63">
        <f t="shared" si="93"/>
        <v>5048000</v>
      </c>
      <c r="M479" s="59">
        <f t="shared" si="94"/>
        <v>4971000</v>
      </c>
      <c r="N479" s="59">
        <f t="shared" si="95"/>
        <v>161873.40732807227</v>
      </c>
      <c r="O479" s="64">
        <f t="shared" si="96"/>
        <v>3.2563550055938896E-2</v>
      </c>
      <c r="Q479" s="63" t="e">
        <f>+VLOOKUP(A479,'PRECIOS 2025 VS 2026'!$B$7:$G$1477,5,FALSE)</f>
        <v>#N/A</v>
      </c>
      <c r="R479" s="197" t="e">
        <f t="shared" si="86"/>
        <v>#N/A</v>
      </c>
      <c r="S479" s="63">
        <f t="shared" si="87"/>
        <v>4785000</v>
      </c>
      <c r="U479" t="e">
        <f>+VLOOKUP(A479,'GRUPO 1'!$A$3:$F$440,5,FALSE)</f>
        <v>#N/A</v>
      </c>
      <c r="V479" t="e">
        <f>+VLOOKUP(A479,'GRUPO 3'!$B$3:$F$1178,5,FALSE)</f>
        <v>#N/A</v>
      </c>
      <c r="W479">
        <f t="shared" si="88"/>
        <v>1</v>
      </c>
      <c r="X479" s="199">
        <f t="shared" si="89"/>
        <v>0</v>
      </c>
      <c r="Y479" s="199">
        <f t="shared" si="90"/>
        <v>0</v>
      </c>
    </row>
    <row r="480" spans="1:25" x14ac:dyDescent="0.3">
      <c r="A480" s="33" t="s">
        <v>168</v>
      </c>
      <c r="B480" s="45">
        <v>19328</v>
      </c>
      <c r="C480" s="41">
        <f t="shared" si="97"/>
        <v>3672</v>
      </c>
      <c r="D480" s="42">
        <v>23000</v>
      </c>
      <c r="E480" s="50">
        <v>19748</v>
      </c>
      <c r="F480" s="43">
        <v>3752</v>
      </c>
      <c r="G480" s="44">
        <v>23500</v>
      </c>
      <c r="H480" s="50">
        <v>21849</v>
      </c>
      <c r="I480" s="43">
        <v>4151</v>
      </c>
      <c r="J480" s="44">
        <v>26000</v>
      </c>
      <c r="L480" s="63">
        <f t="shared" si="93"/>
        <v>23500</v>
      </c>
      <c r="M480" s="59">
        <f t="shared" si="94"/>
        <v>24166.666666666668</v>
      </c>
      <c r="N480" s="59">
        <f t="shared" si="95"/>
        <v>1607.2751268321592</v>
      </c>
      <c r="O480" s="64">
        <f t="shared" si="96"/>
        <v>6.650793628271004E-2</v>
      </c>
      <c r="Q480" s="63">
        <f>+VLOOKUP(A480,'PRECIOS 2025 VS 2026'!$B$7:$G$1477,5,FALSE)</f>
        <v>16280.55</v>
      </c>
      <c r="R480" s="197">
        <f t="shared" si="86"/>
        <v>0.4434401786180443</v>
      </c>
      <c r="S480" s="63">
        <f t="shared" si="87"/>
        <v>17110.858049999999</v>
      </c>
      <c r="U480" t="e">
        <f>+VLOOKUP(A480,'GRUPO 1'!$A$3:$F$440,5,FALSE)</f>
        <v>#N/A</v>
      </c>
      <c r="V480" t="e">
        <f>+VLOOKUP(A480,'GRUPO 3'!$B$3:$F$1178,5,FALSE)</f>
        <v>#N/A</v>
      </c>
      <c r="W480">
        <f t="shared" si="88"/>
        <v>0</v>
      </c>
      <c r="X480" s="199">
        <f t="shared" si="89"/>
        <v>0</v>
      </c>
      <c r="Y480" s="199">
        <f t="shared" si="90"/>
        <v>0</v>
      </c>
    </row>
    <row r="481" spans="1:25" x14ac:dyDescent="0.3">
      <c r="A481" s="33" t="s">
        <v>167</v>
      </c>
      <c r="B481" s="45">
        <v>930672</v>
      </c>
      <c r="C481" s="41">
        <f t="shared" si="97"/>
        <v>176828</v>
      </c>
      <c r="D481" s="42">
        <v>1107500</v>
      </c>
      <c r="E481" s="50">
        <v>827731</v>
      </c>
      <c r="F481" s="43">
        <v>157269</v>
      </c>
      <c r="G481" s="44">
        <v>985000</v>
      </c>
      <c r="H481" s="50">
        <v>900420</v>
      </c>
      <c r="I481" s="43">
        <v>171080</v>
      </c>
      <c r="J481" s="44">
        <v>1071500</v>
      </c>
      <c r="L481" s="63">
        <f t="shared" si="93"/>
        <v>1071500</v>
      </c>
      <c r="M481" s="59">
        <f t="shared" si="94"/>
        <v>1054666.6666666667</v>
      </c>
      <c r="N481" s="59">
        <f t="shared" si="95"/>
        <v>62960.966743954414</v>
      </c>
      <c r="O481" s="64">
        <f t="shared" si="96"/>
        <v>5.9697503233837934E-2</v>
      </c>
      <c r="Q481" s="63">
        <f>+VLOOKUP(A481,'PRECIOS 2025 VS 2026'!$B$7:$G$1477,5,FALSE)</f>
        <v>764127.54</v>
      </c>
      <c r="R481" s="197">
        <f t="shared" si="86"/>
        <v>0.40225282287299835</v>
      </c>
      <c r="S481" s="63">
        <f t="shared" si="87"/>
        <v>803098.04454000003</v>
      </c>
      <c r="U481" t="e">
        <f>+VLOOKUP(A481,'GRUPO 1'!$A$3:$F$440,5,FALSE)</f>
        <v>#N/A</v>
      </c>
      <c r="V481" t="e">
        <f>+VLOOKUP(A481,'GRUPO 3'!$B$3:$F$1178,5,FALSE)</f>
        <v>#N/A</v>
      </c>
      <c r="W481">
        <f t="shared" si="88"/>
        <v>0</v>
      </c>
      <c r="X481" s="199">
        <f t="shared" si="89"/>
        <v>0</v>
      </c>
      <c r="Y481" s="199">
        <f t="shared" si="90"/>
        <v>0</v>
      </c>
    </row>
    <row r="482" spans="1:25" x14ac:dyDescent="0.3">
      <c r="A482" s="33" t="s">
        <v>166</v>
      </c>
      <c r="B482" s="45">
        <v>174790</v>
      </c>
      <c r="C482" s="41">
        <f t="shared" si="97"/>
        <v>33210</v>
      </c>
      <c r="D482" s="42">
        <v>208000</v>
      </c>
      <c r="E482" s="50">
        <v>200000</v>
      </c>
      <c r="F482" s="54"/>
      <c r="G482" s="44">
        <v>200000</v>
      </c>
      <c r="H482" s="50">
        <v>173109</v>
      </c>
      <c r="I482" s="54">
        <v>32891</v>
      </c>
      <c r="J482" s="44">
        <v>206000</v>
      </c>
      <c r="L482" s="63">
        <f t="shared" si="93"/>
        <v>206000</v>
      </c>
      <c r="M482" s="59">
        <f t="shared" si="94"/>
        <v>204666.66666666666</v>
      </c>
      <c r="N482" s="59">
        <f t="shared" si="95"/>
        <v>4163.3319989322654</v>
      </c>
      <c r="O482" s="64">
        <f t="shared" si="96"/>
        <v>2.0342013024099017E-2</v>
      </c>
      <c r="Q482" s="63" t="e">
        <f>+VLOOKUP(A482,'PRECIOS 2025 VS 2026'!$B$7:$G$1477,5,FALSE)</f>
        <v>#N/A</v>
      </c>
      <c r="R482" s="197" t="e">
        <f t="shared" si="86"/>
        <v>#N/A</v>
      </c>
      <c r="S482" s="63">
        <f t="shared" si="87"/>
        <v>200000</v>
      </c>
      <c r="U482" t="e">
        <f>+VLOOKUP(A482,'GRUPO 1'!$A$3:$F$440,5,FALSE)</f>
        <v>#N/A</v>
      </c>
      <c r="V482" t="e">
        <f>+VLOOKUP(A482,'GRUPO 3'!$B$3:$F$1178,5,FALSE)</f>
        <v>#N/A</v>
      </c>
      <c r="W482">
        <f t="shared" si="88"/>
        <v>0</v>
      </c>
      <c r="X482" s="199">
        <f t="shared" si="89"/>
        <v>38000</v>
      </c>
      <c r="Y482" s="199">
        <f t="shared" si="90"/>
        <v>0</v>
      </c>
    </row>
    <row r="483" spans="1:25" x14ac:dyDescent="0.3">
      <c r="A483" s="33" t="s">
        <v>268</v>
      </c>
      <c r="B483" s="45">
        <v>185714</v>
      </c>
      <c r="C483" s="41">
        <f t="shared" si="97"/>
        <v>35286</v>
      </c>
      <c r="D483" s="42">
        <v>221000</v>
      </c>
      <c r="E483" s="50">
        <v>224000</v>
      </c>
      <c r="F483" s="54"/>
      <c r="G483" s="44">
        <v>224000</v>
      </c>
      <c r="H483" s="50">
        <v>173529</v>
      </c>
      <c r="I483" s="54">
        <v>32971</v>
      </c>
      <c r="J483" s="44">
        <v>206500</v>
      </c>
      <c r="L483" s="63">
        <f t="shared" si="93"/>
        <v>221000</v>
      </c>
      <c r="M483" s="59">
        <f t="shared" si="94"/>
        <v>217166.66666666666</v>
      </c>
      <c r="N483" s="59">
        <f t="shared" si="95"/>
        <v>9358.5967609109721</v>
      </c>
      <c r="O483" s="64">
        <f t="shared" si="96"/>
        <v>4.3094075645023662E-2</v>
      </c>
      <c r="Q483" s="63" t="e">
        <f>+VLOOKUP(A483,'PRECIOS 2025 VS 2026'!$B$7:$G$1477,5,FALSE)</f>
        <v>#N/A</v>
      </c>
      <c r="R483" s="197" t="e">
        <f t="shared" si="86"/>
        <v>#N/A</v>
      </c>
      <c r="S483" s="63">
        <f t="shared" si="87"/>
        <v>206500</v>
      </c>
      <c r="U483" t="e">
        <f>+VLOOKUP(A483,'GRUPO 1'!$A$3:$F$440,5,FALSE)</f>
        <v>#N/A</v>
      </c>
      <c r="V483" t="e">
        <f>+VLOOKUP(A483,'GRUPO 3'!$B$3:$F$1178,5,FALSE)</f>
        <v>#N/A</v>
      </c>
      <c r="W483">
        <f t="shared" si="88"/>
        <v>0</v>
      </c>
      <c r="X483" s="199">
        <f t="shared" si="89"/>
        <v>42560</v>
      </c>
      <c r="Y483" s="199">
        <f t="shared" si="90"/>
        <v>0</v>
      </c>
    </row>
    <row r="484" spans="1:25" x14ac:dyDescent="0.3">
      <c r="A484" s="34" t="s">
        <v>164</v>
      </c>
      <c r="B484" s="45"/>
      <c r="C484" s="41"/>
      <c r="D484" s="42"/>
      <c r="E484" s="53"/>
      <c r="F484" s="54"/>
      <c r="G484" s="55"/>
      <c r="H484" s="53"/>
      <c r="I484" s="54"/>
      <c r="J484" s="55"/>
      <c r="L484" s="63" t="str">
        <f t="shared" si="93"/>
        <v/>
      </c>
      <c r="M484" s="59" t="str">
        <f t="shared" si="94"/>
        <v/>
      </c>
      <c r="N484" s="59" t="str">
        <f t="shared" si="95"/>
        <v/>
      </c>
      <c r="O484" s="64" t="str">
        <f t="shared" si="96"/>
        <v/>
      </c>
      <c r="Q484" s="63">
        <f>+VLOOKUP(A484,'PRECIOS 2025 VS 2026'!$B$7:$G$1477,5,FALSE)</f>
        <v>0</v>
      </c>
      <c r="R484" s="197" t="e">
        <f t="shared" si="86"/>
        <v>#VALUE!</v>
      </c>
      <c r="S484" s="63"/>
      <c r="U484" t="e">
        <f>+VLOOKUP(A484,'GRUPO 1'!$A$3:$F$440,5,FALSE)</f>
        <v>#N/A</v>
      </c>
      <c r="V484" t="e">
        <f>+VLOOKUP(A484,'GRUPO 3'!$B$3:$F$1178,5,FALSE)</f>
        <v>#N/A</v>
      </c>
      <c r="W484">
        <f t="shared" si="88"/>
        <v>0</v>
      </c>
      <c r="X484" s="199">
        <f t="shared" si="89"/>
        <v>0</v>
      </c>
      <c r="Y484" s="199">
        <f t="shared" si="90"/>
        <v>0</v>
      </c>
    </row>
    <row r="485" spans="1:25" x14ac:dyDescent="0.3">
      <c r="A485" s="33" t="s">
        <v>163</v>
      </c>
      <c r="B485" s="45">
        <v>29412</v>
      </c>
      <c r="C485" s="41">
        <f t="shared" ref="C485:C492" si="98">+D485-B485</f>
        <v>5588</v>
      </c>
      <c r="D485" s="42">
        <v>35000</v>
      </c>
      <c r="E485" s="50">
        <v>30252</v>
      </c>
      <c r="F485" s="43">
        <v>5748</v>
      </c>
      <c r="G485" s="44">
        <v>36000</v>
      </c>
      <c r="H485" s="50">
        <v>29832</v>
      </c>
      <c r="I485" s="43">
        <v>5668</v>
      </c>
      <c r="J485" s="44">
        <v>35500</v>
      </c>
      <c r="L485" s="63">
        <f t="shared" si="93"/>
        <v>35500</v>
      </c>
      <c r="M485" s="59">
        <f t="shared" si="94"/>
        <v>35500</v>
      </c>
      <c r="N485" s="59">
        <f t="shared" si="95"/>
        <v>500</v>
      </c>
      <c r="O485" s="64">
        <f t="shared" si="96"/>
        <v>1.4084507042253521E-2</v>
      </c>
      <c r="Q485" s="63">
        <f>+VLOOKUP(A485,'PRECIOS 2025 VS 2026'!$B$7:$G$1477,5,FALSE)</f>
        <v>51784.92</v>
      </c>
      <c r="R485" s="197">
        <f t="shared" si="86"/>
        <v>-0.31447224404324653</v>
      </c>
      <c r="S485" s="63">
        <f t="shared" si="87"/>
        <v>35500</v>
      </c>
      <c r="U485" t="e">
        <f>+VLOOKUP(A485,'GRUPO 1'!$A$3:$F$440,5,FALSE)</f>
        <v>#N/A</v>
      </c>
      <c r="V485" t="e">
        <f>+VLOOKUP(A485,'GRUPO 3'!$B$3:$F$1178,5,FALSE)</f>
        <v>#N/A</v>
      </c>
      <c r="W485">
        <f t="shared" si="88"/>
        <v>0</v>
      </c>
      <c r="X485" s="199">
        <f t="shared" si="89"/>
        <v>0</v>
      </c>
      <c r="Y485" s="199">
        <f t="shared" si="90"/>
        <v>0</v>
      </c>
    </row>
    <row r="486" spans="1:25" x14ac:dyDescent="0.3">
      <c r="A486" s="33" t="s">
        <v>162</v>
      </c>
      <c r="B486" s="45">
        <v>119328</v>
      </c>
      <c r="C486" s="41">
        <f t="shared" si="98"/>
        <v>22672</v>
      </c>
      <c r="D486" s="42">
        <v>142000</v>
      </c>
      <c r="E486" s="50">
        <v>111765</v>
      </c>
      <c r="F486" s="43">
        <v>21235</v>
      </c>
      <c r="G486" s="44">
        <v>133000</v>
      </c>
      <c r="H486" s="50">
        <v>121849</v>
      </c>
      <c r="I486" s="43">
        <v>23151</v>
      </c>
      <c r="J486" s="44">
        <v>145000</v>
      </c>
      <c r="L486" s="63">
        <f t="shared" si="93"/>
        <v>142000</v>
      </c>
      <c r="M486" s="59">
        <f t="shared" si="94"/>
        <v>140000</v>
      </c>
      <c r="N486" s="59">
        <f t="shared" si="95"/>
        <v>6244.9979983983985</v>
      </c>
      <c r="O486" s="64">
        <f t="shared" si="96"/>
        <v>4.4607128559988558E-2</v>
      </c>
      <c r="Q486" s="63">
        <f>+VLOOKUP(A486,'PRECIOS 2025 VS 2026'!$B$7:$G$1477,5,FALSE)</f>
        <v>101208.69</v>
      </c>
      <c r="R486" s="197">
        <f t="shared" si="86"/>
        <v>0.40304157676578956</v>
      </c>
      <c r="S486" s="63">
        <f t="shared" si="87"/>
        <v>106370.33318999999</v>
      </c>
      <c r="U486" t="e">
        <f>+VLOOKUP(A486,'GRUPO 1'!$A$3:$F$440,5,FALSE)</f>
        <v>#N/A</v>
      </c>
      <c r="V486" t="e">
        <f>+VLOOKUP(A486,'GRUPO 3'!$B$3:$F$1178,5,FALSE)</f>
        <v>#N/A</v>
      </c>
      <c r="W486">
        <f t="shared" si="88"/>
        <v>0</v>
      </c>
      <c r="X486" s="199">
        <f t="shared" si="89"/>
        <v>0</v>
      </c>
      <c r="Y486" s="199">
        <f t="shared" si="90"/>
        <v>0</v>
      </c>
    </row>
    <row r="487" spans="1:25" x14ac:dyDescent="0.3">
      <c r="A487" s="33" t="s">
        <v>161</v>
      </c>
      <c r="B487" s="45">
        <v>7489076</v>
      </c>
      <c r="C487" s="41">
        <f t="shared" si="98"/>
        <v>1422924</v>
      </c>
      <c r="D487" s="42">
        <v>8912000</v>
      </c>
      <c r="E487" s="50">
        <v>6689076</v>
      </c>
      <c r="F487" s="43">
        <v>1270924</v>
      </c>
      <c r="G487" s="44">
        <v>7960000</v>
      </c>
      <c r="H487" s="50">
        <v>7507143</v>
      </c>
      <c r="I487" s="43">
        <v>1426357</v>
      </c>
      <c r="J487" s="44">
        <v>8933500</v>
      </c>
      <c r="L487" s="63">
        <f t="shared" si="93"/>
        <v>8912000</v>
      </c>
      <c r="M487" s="59">
        <f t="shared" si="94"/>
        <v>8601833.333333334</v>
      </c>
      <c r="N487" s="59">
        <f t="shared" si="95"/>
        <v>555947.91422698344</v>
      </c>
      <c r="O487" s="64">
        <f t="shared" si="96"/>
        <v>6.4631328309118219E-2</v>
      </c>
      <c r="Q487" s="63" t="e">
        <f>+VLOOKUP(A487,'PRECIOS 2025 VS 2026'!$B$7:$G$1477,5,FALSE)</f>
        <v>#N/A</v>
      </c>
      <c r="R487" s="197" t="e">
        <f t="shared" si="86"/>
        <v>#N/A</v>
      </c>
      <c r="S487" s="63">
        <f t="shared" si="87"/>
        <v>7960000</v>
      </c>
      <c r="U487" t="e">
        <f>+VLOOKUP(A487,'GRUPO 1'!$A$3:$F$440,5,FALSE)</f>
        <v>#N/A</v>
      </c>
      <c r="V487" t="e">
        <f>+VLOOKUP(A487,'GRUPO 3'!$B$3:$F$1178,5,FALSE)</f>
        <v>#N/A</v>
      </c>
      <c r="W487">
        <f t="shared" si="88"/>
        <v>0</v>
      </c>
      <c r="X487" s="199">
        <f t="shared" si="89"/>
        <v>0</v>
      </c>
      <c r="Y487" s="199">
        <f t="shared" si="90"/>
        <v>0</v>
      </c>
    </row>
    <row r="488" spans="1:25" x14ac:dyDescent="0.3">
      <c r="A488" s="33" t="s">
        <v>160</v>
      </c>
      <c r="B488" s="45">
        <v>169748</v>
      </c>
      <c r="C488" s="41">
        <f t="shared" si="98"/>
        <v>32252</v>
      </c>
      <c r="D488" s="42">
        <v>202000</v>
      </c>
      <c r="E488" s="50">
        <v>167227</v>
      </c>
      <c r="F488" s="43">
        <v>31773</v>
      </c>
      <c r="G488" s="44">
        <v>199000</v>
      </c>
      <c r="H488" s="50">
        <v>169328</v>
      </c>
      <c r="I488" s="43">
        <v>32172</v>
      </c>
      <c r="J488" s="44">
        <v>201500</v>
      </c>
      <c r="L488" s="63">
        <f t="shared" si="93"/>
        <v>201500</v>
      </c>
      <c r="M488" s="59">
        <f t="shared" si="94"/>
        <v>200833.33333333334</v>
      </c>
      <c r="N488" s="59">
        <f t="shared" si="95"/>
        <v>1607.2751268321592</v>
      </c>
      <c r="O488" s="64">
        <f t="shared" si="96"/>
        <v>8.0030296771725767E-3</v>
      </c>
      <c r="Q488" s="63">
        <f>+VLOOKUP(A488,'PRECIOS 2025 VS 2026'!$B$7:$G$1477,5,FALSE)</f>
        <v>71877.960000000006</v>
      </c>
      <c r="R488" s="197">
        <f t="shared" si="86"/>
        <v>1.8033628110758846</v>
      </c>
      <c r="S488" s="63">
        <f t="shared" si="87"/>
        <v>75543.735960000005</v>
      </c>
      <c r="U488" t="e">
        <f>+VLOOKUP(A488,'GRUPO 1'!$A$3:$F$440,5,FALSE)</f>
        <v>#N/A</v>
      </c>
      <c r="V488" t="e">
        <f>+VLOOKUP(A488,'GRUPO 3'!$B$3:$F$1178,5,FALSE)</f>
        <v>#N/A</v>
      </c>
      <c r="W488">
        <f t="shared" si="88"/>
        <v>0</v>
      </c>
      <c r="X488" s="199">
        <f t="shared" si="89"/>
        <v>0</v>
      </c>
      <c r="Y488" s="199">
        <f t="shared" si="90"/>
        <v>0</v>
      </c>
    </row>
    <row r="489" spans="1:25" x14ac:dyDescent="0.3">
      <c r="A489" s="33" t="s">
        <v>267</v>
      </c>
      <c r="B489" s="45">
        <v>610084</v>
      </c>
      <c r="C489" s="41">
        <f t="shared" si="98"/>
        <v>115916</v>
      </c>
      <c r="D489" s="42">
        <v>726000</v>
      </c>
      <c r="E489" s="50">
        <v>584034</v>
      </c>
      <c r="F489" s="43">
        <v>110966</v>
      </c>
      <c r="G489" s="44">
        <v>695000</v>
      </c>
      <c r="H489" s="50">
        <v>581092</v>
      </c>
      <c r="I489" s="43">
        <v>110408</v>
      </c>
      <c r="J489" s="44">
        <v>691500</v>
      </c>
      <c r="L489" s="63">
        <f t="shared" si="93"/>
        <v>695000</v>
      </c>
      <c r="M489" s="59">
        <f t="shared" si="94"/>
        <v>704166.66666666663</v>
      </c>
      <c r="N489" s="59">
        <f t="shared" si="95"/>
        <v>18989.031921963091</v>
      </c>
      <c r="O489" s="64">
        <f t="shared" si="96"/>
        <v>2.6966672551900248E-2</v>
      </c>
      <c r="Q489" s="63" t="e">
        <f>+VLOOKUP(A489,'PRECIOS 2025 VS 2026'!$B$7:$G$1477,5,FALSE)</f>
        <v>#N/A</v>
      </c>
      <c r="R489" s="197" t="e">
        <f t="shared" si="86"/>
        <v>#N/A</v>
      </c>
      <c r="S489" s="63">
        <f t="shared" si="87"/>
        <v>691500</v>
      </c>
      <c r="U489" t="e">
        <f>+VLOOKUP(A489,'GRUPO 1'!$A$3:$F$440,5,FALSE)</f>
        <v>#N/A</v>
      </c>
      <c r="V489" t="e">
        <f>+VLOOKUP(A489,'GRUPO 3'!$B$3:$F$1178,5,FALSE)</f>
        <v>#N/A</v>
      </c>
      <c r="W489">
        <f t="shared" si="88"/>
        <v>0</v>
      </c>
      <c r="X489" s="199">
        <f t="shared" si="89"/>
        <v>0</v>
      </c>
      <c r="Y489" s="199">
        <f t="shared" si="90"/>
        <v>-1</v>
      </c>
    </row>
    <row r="490" spans="1:25" x14ac:dyDescent="0.3">
      <c r="A490" s="33" t="s">
        <v>266</v>
      </c>
      <c r="B490" s="45">
        <v>2827311</v>
      </c>
      <c r="C490" s="41">
        <f t="shared" si="98"/>
        <v>537189</v>
      </c>
      <c r="D490" s="42">
        <v>3364500</v>
      </c>
      <c r="E490" s="50">
        <v>2638655</v>
      </c>
      <c r="F490" s="43">
        <v>501345</v>
      </c>
      <c r="G490" s="44">
        <v>3140000</v>
      </c>
      <c r="H490" s="50">
        <v>2863025</v>
      </c>
      <c r="I490" s="43">
        <v>543975</v>
      </c>
      <c r="J490" s="44">
        <v>3407000</v>
      </c>
      <c r="L490" s="63">
        <f t="shared" si="93"/>
        <v>3364500</v>
      </c>
      <c r="M490" s="59">
        <f t="shared" si="94"/>
        <v>3303833.3333333335</v>
      </c>
      <c r="N490" s="59">
        <f t="shared" si="95"/>
        <v>143466.31428085596</v>
      </c>
      <c r="O490" s="64">
        <f t="shared" si="96"/>
        <v>4.3424198440454816E-2</v>
      </c>
      <c r="Q490" s="63" t="e">
        <f>+VLOOKUP(A490,'PRECIOS 2025 VS 2026'!$B$7:$G$1477,5,FALSE)</f>
        <v>#N/A</v>
      </c>
      <c r="R490" s="197" t="e">
        <f t="shared" si="86"/>
        <v>#N/A</v>
      </c>
      <c r="S490" s="63">
        <f t="shared" si="87"/>
        <v>3140000</v>
      </c>
      <c r="U490" t="e">
        <f>+VLOOKUP(A490,'GRUPO 1'!$A$3:$F$440,5,FALSE)</f>
        <v>#N/A</v>
      </c>
      <c r="V490" t="e">
        <f>+VLOOKUP(A490,'GRUPO 3'!$B$3:$F$1178,5,FALSE)</f>
        <v>#N/A</v>
      </c>
      <c r="W490">
        <f t="shared" si="88"/>
        <v>0</v>
      </c>
      <c r="X490" s="199">
        <f t="shared" si="89"/>
        <v>-1</v>
      </c>
      <c r="Y490" s="199">
        <f t="shared" si="90"/>
        <v>0</v>
      </c>
    </row>
    <row r="491" spans="1:25" x14ac:dyDescent="0.3">
      <c r="A491" s="33" t="s">
        <v>157</v>
      </c>
      <c r="B491" s="45">
        <v>7320588</v>
      </c>
      <c r="C491" s="41">
        <f t="shared" si="98"/>
        <v>1390912</v>
      </c>
      <c r="D491" s="42">
        <v>8711500</v>
      </c>
      <c r="E491" s="50">
        <v>6689076</v>
      </c>
      <c r="F491" s="43">
        <v>1270924</v>
      </c>
      <c r="G491" s="44">
        <v>7960000</v>
      </c>
      <c r="H491" s="50">
        <v>8064706</v>
      </c>
      <c r="I491" s="43">
        <v>1532294</v>
      </c>
      <c r="J491" s="44">
        <v>9597000</v>
      </c>
      <c r="L491" s="63">
        <f t="shared" si="93"/>
        <v>8711500</v>
      </c>
      <c r="M491" s="59">
        <f t="shared" si="94"/>
        <v>8756166.666666666</v>
      </c>
      <c r="N491" s="59">
        <f t="shared" si="95"/>
        <v>819413.56062328699</v>
      </c>
      <c r="O491" s="64">
        <f t="shared" si="96"/>
        <v>9.3581311527870303E-2</v>
      </c>
      <c r="Q491" s="63">
        <f>+VLOOKUP(A491,'PRECIOS 2025 VS 2026'!$B$7:$G$1477,5,FALSE)</f>
        <v>5579365.7699999996</v>
      </c>
      <c r="R491" s="197">
        <f t="shared" si="86"/>
        <v>0.56137818510507886</v>
      </c>
      <c r="S491" s="63">
        <f t="shared" si="87"/>
        <v>5863913.4242699994</v>
      </c>
      <c r="U491" t="e">
        <f>+VLOOKUP(A491,'GRUPO 1'!$A$3:$F$440,5,FALSE)</f>
        <v>#N/A</v>
      </c>
      <c r="V491" t="e">
        <f>+VLOOKUP(A491,'GRUPO 3'!$B$3:$F$1178,5,FALSE)</f>
        <v>#N/A</v>
      </c>
      <c r="W491">
        <f t="shared" si="88"/>
        <v>0</v>
      </c>
      <c r="X491" s="199">
        <f t="shared" si="89"/>
        <v>0</v>
      </c>
      <c r="Y491" s="199">
        <f t="shared" si="90"/>
        <v>0</v>
      </c>
    </row>
    <row r="492" spans="1:25" x14ac:dyDescent="0.3">
      <c r="A492" s="33" t="s">
        <v>156</v>
      </c>
      <c r="B492" s="45">
        <v>734034</v>
      </c>
      <c r="C492" s="41">
        <f t="shared" si="98"/>
        <v>139466</v>
      </c>
      <c r="D492" s="42">
        <v>873500</v>
      </c>
      <c r="E492" s="50">
        <v>714286</v>
      </c>
      <c r="F492" s="43">
        <v>135714</v>
      </c>
      <c r="G492" s="44">
        <v>850000</v>
      </c>
      <c r="H492" s="50">
        <v>766807</v>
      </c>
      <c r="I492" s="43">
        <v>145693</v>
      </c>
      <c r="J492" s="44">
        <v>912500</v>
      </c>
      <c r="L492" s="63">
        <f t="shared" si="93"/>
        <v>873500</v>
      </c>
      <c r="M492" s="59">
        <f t="shared" si="94"/>
        <v>878666.66666666663</v>
      </c>
      <c r="N492" s="59">
        <f t="shared" si="95"/>
        <v>31568.708135324974</v>
      </c>
      <c r="O492" s="64">
        <f t="shared" si="96"/>
        <v>3.5927968287547393E-2</v>
      </c>
      <c r="Q492" s="63">
        <f>+VLOOKUP(A492,'PRECIOS 2025 VS 2026'!$B$7:$G$1477,5,FALSE)</f>
        <v>633009.96</v>
      </c>
      <c r="R492" s="197">
        <f t="shared" si="86"/>
        <v>0.37991509643860905</v>
      </c>
      <c r="S492" s="63">
        <f t="shared" si="87"/>
        <v>665293.46795999992</v>
      </c>
      <c r="U492" t="e">
        <f>+VLOOKUP(A492,'GRUPO 1'!$A$3:$F$440,5,FALSE)</f>
        <v>#N/A</v>
      </c>
      <c r="V492" t="e">
        <f>+VLOOKUP(A492,'GRUPO 3'!$B$3:$F$1178,5,FALSE)</f>
        <v>#N/A</v>
      </c>
      <c r="W492">
        <f t="shared" si="88"/>
        <v>0</v>
      </c>
      <c r="X492" s="199">
        <f t="shared" si="89"/>
        <v>0</v>
      </c>
      <c r="Y492" s="199">
        <f t="shared" si="90"/>
        <v>0</v>
      </c>
    </row>
    <row r="493" spans="1:25" x14ac:dyDescent="0.3">
      <c r="A493" s="34" t="s">
        <v>265</v>
      </c>
      <c r="B493" s="45"/>
      <c r="C493" s="41"/>
      <c r="D493" s="42"/>
      <c r="E493" s="53"/>
      <c r="F493" s="54"/>
      <c r="G493" s="55"/>
      <c r="H493" s="53"/>
      <c r="I493" s="54"/>
      <c r="J493" s="55"/>
      <c r="L493" s="63" t="str">
        <f t="shared" si="93"/>
        <v/>
      </c>
      <c r="M493" s="59" t="str">
        <f t="shared" si="94"/>
        <v/>
      </c>
      <c r="N493" s="59" t="str">
        <f t="shared" si="95"/>
        <v/>
      </c>
      <c r="O493" s="64" t="str">
        <f t="shared" si="96"/>
        <v/>
      </c>
      <c r="Q493" s="63" t="e">
        <f>+VLOOKUP(A493,'PRECIOS 2025 VS 2026'!$B$7:$G$1477,5,FALSE)</f>
        <v>#N/A</v>
      </c>
      <c r="R493" s="197" t="e">
        <f t="shared" si="86"/>
        <v>#VALUE!</v>
      </c>
      <c r="S493" s="63"/>
      <c r="U493" t="e">
        <f>+VLOOKUP(A493,'GRUPO 1'!$A$3:$F$440,5,FALSE)</f>
        <v>#N/A</v>
      </c>
      <c r="V493" t="e">
        <f>+VLOOKUP(A493,'GRUPO 3'!$B$3:$F$1178,5,FALSE)</f>
        <v>#N/A</v>
      </c>
      <c r="W493">
        <f t="shared" si="88"/>
        <v>0</v>
      </c>
      <c r="X493" s="199">
        <f t="shared" si="89"/>
        <v>0</v>
      </c>
      <c r="Y493" s="199">
        <f t="shared" si="90"/>
        <v>0</v>
      </c>
    </row>
    <row r="494" spans="1:25" x14ac:dyDescent="0.3">
      <c r="A494" s="33" t="s">
        <v>154</v>
      </c>
      <c r="B494" s="45">
        <v>4354202</v>
      </c>
      <c r="C494" s="41">
        <f>+D494-B494</f>
        <v>827298</v>
      </c>
      <c r="D494" s="42">
        <v>5181500</v>
      </c>
      <c r="E494" s="50">
        <v>4021008</v>
      </c>
      <c r="F494" s="43">
        <v>763992</v>
      </c>
      <c r="G494" s="44">
        <v>4785000</v>
      </c>
      <c r="H494" s="50">
        <v>4300840</v>
      </c>
      <c r="I494" s="43">
        <v>817160</v>
      </c>
      <c r="J494" s="44">
        <v>5118000</v>
      </c>
      <c r="L494" s="63">
        <f t="shared" si="93"/>
        <v>5118000</v>
      </c>
      <c r="M494" s="59">
        <f t="shared" si="94"/>
        <v>5028166.666666667</v>
      </c>
      <c r="N494" s="59">
        <f t="shared" si="95"/>
        <v>212968.50314854857</v>
      </c>
      <c r="O494" s="64">
        <f t="shared" si="96"/>
        <v>4.2355100231737587E-2</v>
      </c>
      <c r="Q494" s="63" t="e">
        <f>+VLOOKUP(A494,'PRECIOS 2025 VS 2026'!$B$7:$G$1477,5,FALSE)</f>
        <v>#N/A</v>
      </c>
      <c r="R494" s="197" t="e">
        <f t="shared" si="86"/>
        <v>#N/A</v>
      </c>
      <c r="S494" s="63">
        <f t="shared" si="87"/>
        <v>4785000</v>
      </c>
      <c r="U494" t="e">
        <f>+VLOOKUP(A494,'GRUPO 1'!$A$3:$F$440,5,FALSE)</f>
        <v>#N/A</v>
      </c>
      <c r="V494" t="e">
        <f>+VLOOKUP(A494,'GRUPO 3'!$B$3:$F$1178,5,FALSE)</f>
        <v>#N/A</v>
      </c>
      <c r="W494">
        <f t="shared" si="88"/>
        <v>0</v>
      </c>
      <c r="X494" s="199">
        <f t="shared" si="89"/>
        <v>0</v>
      </c>
      <c r="Y494" s="199">
        <f t="shared" si="90"/>
        <v>0</v>
      </c>
    </row>
    <row r="495" spans="1:25" x14ac:dyDescent="0.3">
      <c r="A495" s="33" t="s">
        <v>264</v>
      </c>
      <c r="B495" s="45">
        <v>1710924</v>
      </c>
      <c r="C495" s="41">
        <f>+D495-B495</f>
        <v>325076</v>
      </c>
      <c r="D495" s="42">
        <v>2036000</v>
      </c>
      <c r="E495" s="50">
        <v>1512605</v>
      </c>
      <c r="F495" s="43">
        <v>287395</v>
      </c>
      <c r="G495" s="44">
        <v>1800000</v>
      </c>
      <c r="H495" s="50">
        <v>1692857</v>
      </c>
      <c r="I495" s="43">
        <v>321643</v>
      </c>
      <c r="J495" s="44">
        <v>2014500</v>
      </c>
      <c r="L495" s="63">
        <f t="shared" si="93"/>
        <v>2014500</v>
      </c>
      <c r="M495" s="59">
        <f t="shared" si="94"/>
        <v>1950166.6666666667</v>
      </c>
      <c r="N495" s="59">
        <f t="shared" si="95"/>
        <v>130491.69833109436</v>
      </c>
      <c r="O495" s="64">
        <f t="shared" si="96"/>
        <v>6.6913100588545091E-2</v>
      </c>
      <c r="Q495" s="63" t="e">
        <f>+VLOOKUP(A495,'PRECIOS 2025 VS 2026'!$B$7:$G$1477,5,FALSE)</f>
        <v>#N/A</v>
      </c>
      <c r="R495" s="197" t="e">
        <f t="shared" si="86"/>
        <v>#N/A</v>
      </c>
      <c r="S495" s="63">
        <f t="shared" si="87"/>
        <v>1800000</v>
      </c>
      <c r="U495" t="e">
        <f>+VLOOKUP(A495,'GRUPO 1'!$A$3:$F$440,5,FALSE)</f>
        <v>#N/A</v>
      </c>
      <c r="V495" t="e">
        <f>+VLOOKUP(A495,'GRUPO 3'!$B$3:$F$1178,5,FALSE)</f>
        <v>#N/A</v>
      </c>
      <c r="W495">
        <f t="shared" si="88"/>
        <v>0</v>
      </c>
      <c r="X495" s="199">
        <f t="shared" si="89"/>
        <v>0</v>
      </c>
      <c r="Y495" s="199">
        <f t="shared" si="90"/>
        <v>0</v>
      </c>
    </row>
    <row r="496" spans="1:25" x14ac:dyDescent="0.3">
      <c r="A496" s="33" t="s">
        <v>152</v>
      </c>
      <c r="B496" s="45">
        <v>652521</v>
      </c>
      <c r="C496" s="41">
        <f>+D496-B496</f>
        <v>123979</v>
      </c>
      <c r="D496" s="42">
        <v>776500</v>
      </c>
      <c r="E496" s="50">
        <v>609244</v>
      </c>
      <c r="F496" s="43">
        <v>115756</v>
      </c>
      <c r="G496" s="44">
        <v>725000</v>
      </c>
      <c r="H496" s="50">
        <v>627731</v>
      </c>
      <c r="I496" s="43">
        <v>119269</v>
      </c>
      <c r="J496" s="44">
        <v>747000</v>
      </c>
      <c r="L496" s="63">
        <f t="shared" si="93"/>
        <v>747000</v>
      </c>
      <c r="M496" s="59">
        <f t="shared" si="94"/>
        <v>749500</v>
      </c>
      <c r="N496" s="59">
        <f t="shared" si="95"/>
        <v>25840.859118845099</v>
      </c>
      <c r="O496" s="64">
        <f t="shared" si="96"/>
        <v>3.4477463800994125E-2</v>
      </c>
      <c r="Q496" s="63" t="e">
        <f>+VLOOKUP(A496,'PRECIOS 2025 VS 2026'!$B$7:$G$1477,5,FALSE)</f>
        <v>#N/A</v>
      </c>
      <c r="R496" s="197" t="e">
        <f t="shared" si="86"/>
        <v>#N/A</v>
      </c>
      <c r="S496" s="63">
        <f t="shared" si="87"/>
        <v>725000</v>
      </c>
      <c r="U496" t="e">
        <f>+VLOOKUP(A496,'GRUPO 1'!$A$3:$F$440,5,FALSE)</f>
        <v>#N/A</v>
      </c>
      <c r="V496" t="e">
        <f>+VLOOKUP(A496,'GRUPO 3'!$B$3:$F$1178,5,FALSE)</f>
        <v>#N/A</v>
      </c>
      <c r="W496">
        <f t="shared" si="88"/>
        <v>0</v>
      </c>
      <c r="X496" s="199">
        <f t="shared" si="89"/>
        <v>0</v>
      </c>
      <c r="Y496" s="199">
        <f t="shared" si="90"/>
        <v>0</v>
      </c>
    </row>
    <row r="497" spans="1:25" x14ac:dyDescent="0.3">
      <c r="A497" s="34" t="s">
        <v>151</v>
      </c>
      <c r="B497" s="45"/>
      <c r="C497" s="41"/>
      <c r="D497" s="42"/>
      <c r="E497" s="53"/>
      <c r="F497" s="54"/>
      <c r="G497" s="55"/>
      <c r="H497" s="53"/>
      <c r="I497" s="54"/>
      <c r="J497" s="55"/>
      <c r="L497" s="63" t="str">
        <f t="shared" si="93"/>
        <v/>
      </c>
      <c r="M497" s="59" t="str">
        <f t="shared" si="94"/>
        <v/>
      </c>
      <c r="N497" s="59" t="str">
        <f t="shared" si="95"/>
        <v/>
      </c>
      <c r="O497" s="64" t="str">
        <f t="shared" si="96"/>
        <v/>
      </c>
      <c r="Q497" s="63">
        <f>+VLOOKUP(A497,'PRECIOS 2025 VS 2026'!$B$7:$G$1477,5,FALSE)</f>
        <v>0</v>
      </c>
      <c r="R497" s="197" t="e">
        <f t="shared" si="86"/>
        <v>#VALUE!</v>
      </c>
      <c r="S497" s="63"/>
      <c r="U497" t="e">
        <f>+VLOOKUP(A497,'GRUPO 1'!$A$3:$F$440,5,FALSE)</f>
        <v>#N/A</v>
      </c>
      <c r="V497" t="e">
        <f>+VLOOKUP(A497,'GRUPO 3'!$B$3:$F$1178,5,FALSE)</f>
        <v>#N/A</v>
      </c>
      <c r="W497">
        <f t="shared" si="88"/>
        <v>0</v>
      </c>
      <c r="X497" s="199">
        <f t="shared" si="89"/>
        <v>0</v>
      </c>
      <c r="Y497" s="199">
        <f t="shared" si="90"/>
        <v>0</v>
      </c>
    </row>
    <row r="498" spans="1:25" x14ac:dyDescent="0.3">
      <c r="A498" s="33" t="s">
        <v>263</v>
      </c>
      <c r="B498" s="45">
        <v>810504</v>
      </c>
      <c r="C498" s="41">
        <f>+D498-B498</f>
        <v>153996</v>
      </c>
      <c r="D498" s="42">
        <v>964500</v>
      </c>
      <c r="E498" s="50">
        <v>848739</v>
      </c>
      <c r="F498" s="43">
        <v>161261</v>
      </c>
      <c r="G498" s="44">
        <v>1010000</v>
      </c>
      <c r="H498" s="50">
        <v>824370</v>
      </c>
      <c r="I498" s="43">
        <v>156630</v>
      </c>
      <c r="J498" s="44">
        <v>981000</v>
      </c>
      <c r="L498" s="63">
        <f t="shared" si="93"/>
        <v>981000</v>
      </c>
      <c r="M498" s="59">
        <f t="shared" si="94"/>
        <v>985166.66666666663</v>
      </c>
      <c r="N498" s="59">
        <f t="shared" si="95"/>
        <v>23034.394572754311</v>
      </c>
      <c r="O498" s="64">
        <f t="shared" si="96"/>
        <v>2.3381215942569086E-2</v>
      </c>
      <c r="Q498" s="63">
        <f>+VLOOKUP(A498,'PRECIOS 2025 VS 2026'!$B$7:$G$1477,5,FALSE)</f>
        <v>765404.64</v>
      </c>
      <c r="R498" s="197">
        <f t="shared" si="86"/>
        <v>0.2816750104885698</v>
      </c>
      <c r="S498" s="63">
        <f t="shared" si="87"/>
        <v>804440.27663999994</v>
      </c>
      <c r="U498" t="e">
        <f>+VLOOKUP(A498,'GRUPO 1'!$A$3:$F$440,5,FALSE)</f>
        <v>#N/A</v>
      </c>
      <c r="V498" t="e">
        <f>+VLOOKUP(A498,'GRUPO 3'!$B$3:$F$1178,5,FALSE)</f>
        <v>#N/A</v>
      </c>
      <c r="W498">
        <f t="shared" si="88"/>
        <v>0</v>
      </c>
      <c r="X498" s="199">
        <f t="shared" si="89"/>
        <v>-1</v>
      </c>
      <c r="Y498" s="199">
        <f t="shared" si="90"/>
        <v>0</v>
      </c>
    </row>
    <row r="499" spans="1:25" x14ac:dyDescent="0.3">
      <c r="A499" s="33" t="s">
        <v>262</v>
      </c>
      <c r="B499" s="45">
        <v>23592437</v>
      </c>
      <c r="C499" s="41">
        <f>+D499-B499</f>
        <v>4482563</v>
      </c>
      <c r="D499" s="42">
        <v>28075000</v>
      </c>
      <c r="E499" s="50">
        <v>19466387</v>
      </c>
      <c r="F499" s="43">
        <v>3698613</v>
      </c>
      <c r="G499" s="44">
        <v>23165000</v>
      </c>
      <c r="H499" s="50">
        <v>21431933</v>
      </c>
      <c r="I499" s="43">
        <v>4072067</v>
      </c>
      <c r="J499" s="44">
        <v>25504000</v>
      </c>
      <c r="L499" s="63">
        <f t="shared" si="93"/>
        <v>25504000</v>
      </c>
      <c r="M499" s="59">
        <f t="shared" si="94"/>
        <v>25581333.333333332</v>
      </c>
      <c r="N499" s="59">
        <f t="shared" si="95"/>
        <v>2455913.3399477541</v>
      </c>
      <c r="O499" s="64">
        <f t="shared" si="96"/>
        <v>9.6004117844303946E-2</v>
      </c>
      <c r="Q499" s="63" t="e">
        <f>+VLOOKUP(A499,'PRECIOS 2025 VS 2026'!$B$7:$G$1477,5,FALSE)</f>
        <v>#N/A</v>
      </c>
      <c r="R499" s="197" t="e">
        <f t="shared" si="86"/>
        <v>#N/A</v>
      </c>
      <c r="S499" s="63">
        <f t="shared" si="87"/>
        <v>23165000</v>
      </c>
      <c r="U499" t="e">
        <f>+VLOOKUP(A499,'GRUPO 1'!$A$3:$F$440,5,FALSE)</f>
        <v>#N/A</v>
      </c>
      <c r="V499" t="e">
        <f>+VLOOKUP(A499,'GRUPO 3'!$B$3:$F$1178,5,FALSE)</f>
        <v>#N/A</v>
      </c>
      <c r="W499">
        <f t="shared" si="88"/>
        <v>0</v>
      </c>
      <c r="X499" s="199">
        <f t="shared" si="89"/>
        <v>1</v>
      </c>
      <c r="Y499" s="199">
        <f t="shared" si="90"/>
        <v>0</v>
      </c>
    </row>
    <row r="500" spans="1:25" x14ac:dyDescent="0.3">
      <c r="A500" s="33" t="s">
        <v>261</v>
      </c>
      <c r="B500" s="45">
        <v>17505042</v>
      </c>
      <c r="C500" s="41">
        <f>+D500-B500</f>
        <v>3325958</v>
      </c>
      <c r="D500" s="42">
        <v>20831000</v>
      </c>
      <c r="E500" s="50">
        <v>15394958</v>
      </c>
      <c r="F500" s="43">
        <v>2925042</v>
      </c>
      <c r="G500" s="44">
        <v>18320000</v>
      </c>
      <c r="H500" s="50">
        <v>16241597</v>
      </c>
      <c r="I500" s="43">
        <v>3085903</v>
      </c>
      <c r="J500" s="44">
        <v>19327500</v>
      </c>
      <c r="L500" s="63">
        <f t="shared" si="93"/>
        <v>19327500</v>
      </c>
      <c r="M500" s="59">
        <f t="shared" si="94"/>
        <v>19492833.333333332</v>
      </c>
      <c r="N500" s="59">
        <f t="shared" si="95"/>
        <v>1263638.2327760321</v>
      </c>
      <c r="O500" s="64">
        <f t="shared" si="96"/>
        <v>6.482578551652482E-2</v>
      </c>
      <c r="Q500" s="63" t="e">
        <f>+VLOOKUP(A500,'PRECIOS 2025 VS 2026'!$B$7:$G$1477,5,FALSE)</f>
        <v>#N/A</v>
      </c>
      <c r="R500" s="197" t="e">
        <f t="shared" si="86"/>
        <v>#N/A</v>
      </c>
      <c r="S500" s="63">
        <f t="shared" si="87"/>
        <v>18320000</v>
      </c>
      <c r="U500" t="e">
        <f>+VLOOKUP(A500,'GRUPO 1'!$A$3:$F$440,5,FALSE)</f>
        <v>#N/A</v>
      </c>
      <c r="V500" t="e">
        <f>+VLOOKUP(A500,'GRUPO 3'!$B$3:$F$1178,5,FALSE)</f>
        <v>#N/A</v>
      </c>
      <c r="W500">
        <f t="shared" si="88"/>
        <v>0</v>
      </c>
      <c r="X500" s="199">
        <f t="shared" si="89"/>
        <v>0</v>
      </c>
      <c r="Y500" s="199">
        <f t="shared" si="90"/>
        <v>0</v>
      </c>
    </row>
    <row r="501" spans="1:25" x14ac:dyDescent="0.3">
      <c r="A501" s="33" t="s">
        <v>147</v>
      </c>
      <c r="B501" s="45">
        <v>984034</v>
      </c>
      <c r="C501" s="41">
        <f t="shared" ref="C501:C511" si="99">+D501-B501</f>
        <v>186966</v>
      </c>
      <c r="D501" s="42">
        <v>1171000</v>
      </c>
      <c r="E501" s="50">
        <v>785714</v>
      </c>
      <c r="F501" s="43">
        <v>149286</v>
      </c>
      <c r="G501" s="44">
        <v>935000</v>
      </c>
      <c r="H501" s="50">
        <v>1013866</v>
      </c>
      <c r="I501" s="43">
        <v>192634</v>
      </c>
      <c r="J501" s="44">
        <v>1206500</v>
      </c>
      <c r="L501" s="63">
        <f t="shared" si="93"/>
        <v>1171000</v>
      </c>
      <c r="M501" s="59">
        <f t="shared" si="94"/>
        <v>1104166.6666666667</v>
      </c>
      <c r="N501" s="59">
        <f t="shared" si="95"/>
        <v>147573.99274036483</v>
      </c>
      <c r="O501" s="64">
        <f t="shared" si="96"/>
        <v>0.13365191795353795</v>
      </c>
      <c r="Q501" s="63">
        <f>+VLOOKUP(A501,'PRECIOS 2025 VS 2026'!$B$7:$G$1477,5,FALSE)</f>
        <v>748960.74</v>
      </c>
      <c r="R501" s="197">
        <f t="shared" si="86"/>
        <v>0.56349984379688578</v>
      </c>
      <c r="S501" s="63">
        <f t="shared" si="87"/>
        <v>787157.73773999989</v>
      </c>
      <c r="U501" t="e">
        <f>+VLOOKUP(A501,'GRUPO 1'!$A$3:$F$440,5,FALSE)</f>
        <v>#N/A</v>
      </c>
      <c r="V501" t="e">
        <f>+VLOOKUP(A501,'GRUPO 3'!$B$3:$F$1178,5,FALSE)</f>
        <v>#N/A</v>
      </c>
      <c r="W501">
        <f t="shared" si="88"/>
        <v>0</v>
      </c>
      <c r="X501" s="199">
        <f t="shared" si="89"/>
        <v>0</v>
      </c>
      <c r="Y501" s="199">
        <f t="shared" si="90"/>
        <v>1</v>
      </c>
    </row>
    <row r="502" spans="1:25" x14ac:dyDescent="0.3">
      <c r="A502" s="33" t="s">
        <v>260</v>
      </c>
      <c r="B502" s="45">
        <v>1560924</v>
      </c>
      <c r="C502" s="41">
        <f t="shared" si="99"/>
        <v>296576</v>
      </c>
      <c r="D502" s="42">
        <v>1857500</v>
      </c>
      <c r="E502" s="50">
        <v>1512605</v>
      </c>
      <c r="F502" s="43">
        <v>287395</v>
      </c>
      <c r="G502" s="44">
        <v>1800000</v>
      </c>
      <c r="H502" s="50">
        <v>1745798</v>
      </c>
      <c r="I502" s="43">
        <v>331702</v>
      </c>
      <c r="J502" s="44">
        <v>2077500</v>
      </c>
      <c r="L502" s="63">
        <f t="shared" si="93"/>
        <v>1857500</v>
      </c>
      <c r="M502" s="59">
        <f t="shared" si="94"/>
        <v>1911666.6666666667</v>
      </c>
      <c r="N502" s="59">
        <f t="shared" si="95"/>
        <v>146465.29736880792</v>
      </c>
      <c r="O502" s="64">
        <f t="shared" si="96"/>
        <v>7.6616546138870756E-2</v>
      </c>
      <c r="Q502" s="63" t="e">
        <f>+VLOOKUP(A502,'PRECIOS 2025 VS 2026'!$B$7:$G$1477,5,FALSE)</f>
        <v>#N/A</v>
      </c>
      <c r="R502" s="197" t="e">
        <f t="shared" si="86"/>
        <v>#N/A</v>
      </c>
      <c r="S502" s="63">
        <f t="shared" si="87"/>
        <v>1800000</v>
      </c>
      <c r="U502" t="e">
        <f>+VLOOKUP(A502,'GRUPO 1'!$A$3:$F$440,5,FALSE)</f>
        <v>#N/A</v>
      </c>
      <c r="V502" t="e">
        <f>+VLOOKUP(A502,'GRUPO 3'!$B$3:$F$1178,5,FALSE)</f>
        <v>#N/A</v>
      </c>
      <c r="W502">
        <f t="shared" si="88"/>
        <v>0</v>
      </c>
      <c r="X502" s="199">
        <f t="shared" si="89"/>
        <v>0</v>
      </c>
      <c r="Y502" s="199">
        <f t="shared" si="90"/>
        <v>0</v>
      </c>
    </row>
    <row r="503" spans="1:25" x14ac:dyDescent="0.3">
      <c r="A503" s="33" t="s">
        <v>145</v>
      </c>
      <c r="B503" s="45">
        <v>5430252</v>
      </c>
      <c r="C503" s="41">
        <f t="shared" si="99"/>
        <v>1031748</v>
      </c>
      <c r="D503" s="42">
        <v>6462000</v>
      </c>
      <c r="E503" s="50">
        <v>6084034</v>
      </c>
      <c r="F503" s="43">
        <v>1155966</v>
      </c>
      <c r="G503" s="44">
        <v>7240000</v>
      </c>
      <c r="H503" s="50">
        <v>5510084</v>
      </c>
      <c r="I503" s="43">
        <v>1046916</v>
      </c>
      <c r="J503" s="44">
        <v>6557000</v>
      </c>
      <c r="L503" s="63">
        <f t="shared" si="93"/>
        <v>6557000</v>
      </c>
      <c r="M503" s="59">
        <f t="shared" si="94"/>
        <v>6753000</v>
      </c>
      <c r="N503" s="59">
        <f t="shared" si="95"/>
        <v>424420.78177205223</v>
      </c>
      <c r="O503" s="64">
        <f t="shared" si="96"/>
        <v>6.2849219868510622E-2</v>
      </c>
      <c r="Q503" s="63" t="e">
        <f>+VLOOKUP(A503,'PRECIOS 2025 VS 2026'!$B$7:$G$1477,5,FALSE)</f>
        <v>#N/A</v>
      </c>
      <c r="R503" s="197" t="e">
        <f t="shared" si="86"/>
        <v>#N/A</v>
      </c>
      <c r="S503" s="63">
        <f t="shared" si="87"/>
        <v>6462000</v>
      </c>
      <c r="U503" t="e">
        <f>+VLOOKUP(A503,'GRUPO 1'!$A$3:$F$440,5,FALSE)</f>
        <v>#N/A</v>
      </c>
      <c r="V503" t="e">
        <f>+VLOOKUP(A503,'GRUPO 3'!$B$3:$F$1178,5,FALSE)</f>
        <v>#N/A</v>
      </c>
      <c r="W503">
        <f t="shared" si="88"/>
        <v>0</v>
      </c>
      <c r="X503" s="199">
        <f t="shared" si="89"/>
        <v>0</v>
      </c>
      <c r="Y503" s="199">
        <f t="shared" si="90"/>
        <v>0</v>
      </c>
    </row>
    <row r="504" spans="1:25" x14ac:dyDescent="0.3">
      <c r="A504" s="33" t="s">
        <v>144</v>
      </c>
      <c r="B504" s="45">
        <v>7419748</v>
      </c>
      <c r="C504" s="41">
        <f t="shared" si="99"/>
        <v>1409752</v>
      </c>
      <c r="D504" s="42">
        <v>8829500</v>
      </c>
      <c r="E504" s="50">
        <v>6294118</v>
      </c>
      <c r="F504" s="43">
        <v>1195882</v>
      </c>
      <c r="G504" s="44">
        <v>7490000</v>
      </c>
      <c r="H504" s="50">
        <v>6768487</v>
      </c>
      <c r="I504" s="43">
        <v>1286013</v>
      </c>
      <c r="J504" s="44">
        <v>8054500</v>
      </c>
      <c r="L504" s="63">
        <f t="shared" si="93"/>
        <v>8054500</v>
      </c>
      <c r="M504" s="59">
        <f t="shared" si="94"/>
        <v>8124666.666666667</v>
      </c>
      <c r="N504" s="59">
        <f t="shared" si="95"/>
        <v>672500.99132516782</v>
      </c>
      <c r="O504" s="64">
        <f t="shared" si="96"/>
        <v>8.2772748583552283E-2</v>
      </c>
      <c r="Q504" s="63">
        <f>+V504</f>
        <v>4924917.4000000004</v>
      </c>
      <c r="R504" s="197">
        <f t="shared" si="86"/>
        <v>0.63545890130055771</v>
      </c>
      <c r="S504" s="63">
        <f t="shared" si="87"/>
        <v>5176088.1874000002</v>
      </c>
      <c r="U504" t="e">
        <f>+VLOOKUP(A504,'GRUPO 1'!$A$3:$F$440,5,FALSE)</f>
        <v>#N/A</v>
      </c>
      <c r="V504">
        <f>+VLOOKUP(A504,'GRUPO 3'!$B$3:$F$1178,5,FALSE)</f>
        <v>4924917.4000000004</v>
      </c>
      <c r="W504">
        <f t="shared" si="88"/>
        <v>0</v>
      </c>
      <c r="X504" s="199">
        <f t="shared" si="89"/>
        <v>0</v>
      </c>
      <c r="Y504" s="199">
        <f t="shared" si="90"/>
        <v>0</v>
      </c>
    </row>
    <row r="505" spans="1:25" x14ac:dyDescent="0.3">
      <c r="A505" s="33" t="s">
        <v>143</v>
      </c>
      <c r="B505" s="45">
        <v>573950</v>
      </c>
      <c r="C505" s="41">
        <f t="shared" si="99"/>
        <v>109050</v>
      </c>
      <c r="D505" s="42">
        <v>683000</v>
      </c>
      <c r="E505" s="50">
        <v>584034</v>
      </c>
      <c r="F505" s="43">
        <v>110966</v>
      </c>
      <c r="G505" s="44">
        <v>695000</v>
      </c>
      <c r="H505" s="50">
        <v>606723</v>
      </c>
      <c r="I505" s="43">
        <v>115277</v>
      </c>
      <c r="J505" s="44">
        <v>722000</v>
      </c>
      <c r="L505" s="63">
        <f t="shared" si="93"/>
        <v>695000</v>
      </c>
      <c r="M505" s="59">
        <f t="shared" si="94"/>
        <v>700000</v>
      </c>
      <c r="N505" s="59">
        <f t="shared" si="95"/>
        <v>19974.984355438181</v>
      </c>
      <c r="O505" s="64">
        <f t="shared" si="96"/>
        <v>2.8535691936340257E-2</v>
      </c>
      <c r="Q505" s="63" t="e">
        <f>+VLOOKUP(A505,'PRECIOS 2025 VS 2026'!$B$7:$G$1477,5,FALSE)</f>
        <v>#N/A</v>
      </c>
      <c r="R505" s="197" t="e">
        <f t="shared" si="86"/>
        <v>#N/A</v>
      </c>
      <c r="S505" s="63">
        <f t="shared" si="87"/>
        <v>683000</v>
      </c>
      <c r="U505" t="e">
        <f>+VLOOKUP(A505,'GRUPO 1'!$A$3:$F$440,5,FALSE)</f>
        <v>#N/A</v>
      </c>
      <c r="V505" t="e">
        <f>+VLOOKUP(A505,'GRUPO 3'!$B$3:$F$1178,5,FALSE)</f>
        <v>#N/A</v>
      </c>
      <c r="W505">
        <f t="shared" si="88"/>
        <v>1</v>
      </c>
      <c r="X505" s="199">
        <f t="shared" si="89"/>
        <v>0</v>
      </c>
      <c r="Y505" s="199">
        <f t="shared" si="90"/>
        <v>0</v>
      </c>
    </row>
    <row r="506" spans="1:25" x14ac:dyDescent="0.3">
      <c r="A506" s="33" t="s">
        <v>142</v>
      </c>
      <c r="B506" s="45">
        <v>681513</v>
      </c>
      <c r="C506" s="41">
        <f t="shared" si="99"/>
        <v>129487</v>
      </c>
      <c r="D506" s="42">
        <v>811000</v>
      </c>
      <c r="E506" s="50">
        <v>609244</v>
      </c>
      <c r="F506" s="43">
        <v>115756</v>
      </c>
      <c r="G506" s="44">
        <v>725000</v>
      </c>
      <c r="H506" s="50">
        <v>627731</v>
      </c>
      <c r="I506" s="43">
        <v>119269</v>
      </c>
      <c r="J506" s="44">
        <v>747000</v>
      </c>
      <c r="L506" s="63">
        <f t="shared" si="93"/>
        <v>747000</v>
      </c>
      <c r="M506" s="59">
        <f t="shared" si="94"/>
        <v>761000</v>
      </c>
      <c r="N506" s="59">
        <f t="shared" si="95"/>
        <v>44676.615807377355</v>
      </c>
      <c r="O506" s="64">
        <f t="shared" si="96"/>
        <v>5.8707773728485353E-2</v>
      </c>
      <c r="Q506" s="63">
        <f>+V506</f>
        <v>788996</v>
      </c>
      <c r="R506" s="197">
        <f t="shared" si="86"/>
        <v>-5.3227139301086447E-2</v>
      </c>
      <c r="S506" s="63">
        <f t="shared" si="87"/>
        <v>747000</v>
      </c>
      <c r="U506" t="e">
        <f>+VLOOKUP(A506,'GRUPO 1'!$A$3:$F$440,5,FALSE)</f>
        <v>#N/A</v>
      </c>
      <c r="V506">
        <f>+VLOOKUP(A506,'GRUPO 3'!$B$3:$F$1178,5,FALSE)</f>
        <v>788996</v>
      </c>
      <c r="W506">
        <f t="shared" si="88"/>
        <v>0</v>
      </c>
      <c r="X506" s="199">
        <f t="shared" si="89"/>
        <v>0</v>
      </c>
      <c r="Y506" s="199">
        <f t="shared" si="90"/>
        <v>0</v>
      </c>
    </row>
    <row r="507" spans="1:25" x14ac:dyDescent="0.3">
      <c r="A507" s="33" t="s">
        <v>141</v>
      </c>
      <c r="B507" s="45">
        <v>150000</v>
      </c>
      <c r="C507" s="41">
        <f t="shared" si="99"/>
        <v>28500</v>
      </c>
      <c r="D507" s="42">
        <v>178500</v>
      </c>
      <c r="E507" s="50">
        <v>153782</v>
      </c>
      <c r="F507" s="43">
        <v>29218</v>
      </c>
      <c r="G507" s="44">
        <v>183000</v>
      </c>
      <c r="H507" s="50">
        <v>160504</v>
      </c>
      <c r="I507" s="43">
        <v>30496</v>
      </c>
      <c r="J507" s="44">
        <v>191000</v>
      </c>
      <c r="L507" s="63">
        <f t="shared" si="93"/>
        <v>183000</v>
      </c>
      <c r="M507" s="59">
        <f t="shared" si="94"/>
        <v>184166.66666666666</v>
      </c>
      <c r="N507" s="59">
        <f t="shared" si="95"/>
        <v>6331.1399710741925</v>
      </c>
      <c r="O507" s="64">
        <f t="shared" si="96"/>
        <v>3.4377230612167561E-2</v>
      </c>
      <c r="Q507" s="63">
        <f>+VLOOKUP(A507,'PRECIOS 2025 VS 2026'!$B$7:$G$1477,5,FALSE)</f>
        <v>146267.54999999999</v>
      </c>
      <c r="R507" s="197">
        <f t="shared" si="86"/>
        <v>0.2511319154521971</v>
      </c>
      <c r="S507" s="63">
        <f t="shared" si="87"/>
        <v>153727.19504999998</v>
      </c>
      <c r="U507" t="e">
        <f>+VLOOKUP(A507,'GRUPO 1'!$A$3:$F$440,5,FALSE)</f>
        <v>#N/A</v>
      </c>
      <c r="V507" t="e">
        <f>+VLOOKUP(A507,'GRUPO 3'!$B$3:$F$1178,5,FALSE)</f>
        <v>#N/A</v>
      </c>
      <c r="W507">
        <f t="shared" si="88"/>
        <v>0</v>
      </c>
      <c r="X507" s="199">
        <f t="shared" si="89"/>
        <v>1</v>
      </c>
      <c r="Y507" s="199">
        <f t="shared" si="90"/>
        <v>0</v>
      </c>
    </row>
    <row r="508" spans="1:25" x14ac:dyDescent="0.3">
      <c r="A508" s="33" t="s">
        <v>140</v>
      </c>
      <c r="B508" s="45">
        <v>146639</v>
      </c>
      <c r="C508" s="41">
        <f t="shared" si="99"/>
        <v>27861</v>
      </c>
      <c r="D508" s="42">
        <v>174500</v>
      </c>
      <c r="E508" s="50">
        <v>154622</v>
      </c>
      <c r="F508" s="43">
        <v>29378</v>
      </c>
      <c r="G508" s="44">
        <v>184000</v>
      </c>
      <c r="H508" s="50">
        <v>131933</v>
      </c>
      <c r="I508" s="43">
        <v>25067</v>
      </c>
      <c r="J508" s="44">
        <v>157000</v>
      </c>
      <c r="L508" s="63">
        <f t="shared" si="93"/>
        <v>174500</v>
      </c>
      <c r="M508" s="59">
        <f t="shared" si="94"/>
        <v>171833.33333333334</v>
      </c>
      <c r="N508" s="59">
        <f t="shared" si="95"/>
        <v>13696.106502701172</v>
      </c>
      <c r="O508" s="64">
        <f t="shared" si="96"/>
        <v>7.9705760442489837E-2</v>
      </c>
      <c r="Q508" s="63">
        <f>+VLOOKUP(A508,'PRECIOS 2025 VS 2026'!$B$7:$G$1477,5,FALSE)</f>
        <v>130701.78</v>
      </c>
      <c r="R508" s="197">
        <f t="shared" si="86"/>
        <v>0.33510040949710096</v>
      </c>
      <c r="S508" s="63">
        <f t="shared" si="87"/>
        <v>137367.57077999998</v>
      </c>
      <c r="U508" t="e">
        <f>+VLOOKUP(A508,'GRUPO 1'!$A$3:$F$440,5,FALSE)</f>
        <v>#N/A</v>
      </c>
      <c r="V508" t="e">
        <f>+VLOOKUP(A508,'GRUPO 3'!$B$3:$F$1178,5,FALSE)</f>
        <v>#N/A</v>
      </c>
      <c r="W508">
        <f t="shared" si="88"/>
        <v>0</v>
      </c>
      <c r="X508" s="199">
        <f t="shared" si="89"/>
        <v>0</v>
      </c>
      <c r="Y508" s="199">
        <f t="shared" si="90"/>
        <v>0</v>
      </c>
    </row>
    <row r="509" spans="1:25" x14ac:dyDescent="0.3">
      <c r="A509" s="33" t="s">
        <v>139</v>
      </c>
      <c r="B509" s="45">
        <v>167647</v>
      </c>
      <c r="C509" s="41">
        <f t="shared" si="99"/>
        <v>31853</v>
      </c>
      <c r="D509" s="42">
        <v>199500</v>
      </c>
      <c r="E509" s="50">
        <v>136975</v>
      </c>
      <c r="F509" s="43">
        <v>26025</v>
      </c>
      <c r="G509" s="44">
        <v>163000</v>
      </c>
      <c r="H509" s="50">
        <v>159664</v>
      </c>
      <c r="I509" s="43">
        <v>30336</v>
      </c>
      <c r="J509" s="44">
        <v>190000</v>
      </c>
      <c r="L509" s="63">
        <f t="shared" si="93"/>
        <v>190000</v>
      </c>
      <c r="M509" s="59">
        <f t="shared" si="94"/>
        <v>184166.66666666666</v>
      </c>
      <c r="N509" s="59">
        <f t="shared" si="95"/>
        <v>18936.296716447316</v>
      </c>
      <c r="O509" s="64">
        <f t="shared" si="96"/>
        <v>0.10282152063229312</v>
      </c>
      <c r="Q509" s="63">
        <f>+VLOOKUP(A509,'PRECIOS 2025 VS 2026'!$B$7:$G$1477,5,FALSE)</f>
        <v>124587.54</v>
      </c>
      <c r="R509" s="197">
        <f t="shared" si="86"/>
        <v>0.52503211797905325</v>
      </c>
      <c r="S509" s="63">
        <f t="shared" si="87"/>
        <v>130941.50453999998</v>
      </c>
      <c r="U509" t="e">
        <f>+VLOOKUP(A509,'GRUPO 1'!$A$3:$F$440,5,FALSE)</f>
        <v>#N/A</v>
      </c>
      <c r="V509" t="e">
        <f>+VLOOKUP(A509,'GRUPO 3'!$B$3:$F$1178,5,FALSE)</f>
        <v>#N/A</v>
      </c>
      <c r="W509">
        <f t="shared" si="88"/>
        <v>0</v>
      </c>
      <c r="X509" s="199">
        <f t="shared" si="89"/>
        <v>0</v>
      </c>
      <c r="Y509" s="199">
        <f t="shared" si="90"/>
        <v>0</v>
      </c>
    </row>
    <row r="510" spans="1:25" x14ac:dyDescent="0.3">
      <c r="A510" s="33" t="s">
        <v>138</v>
      </c>
      <c r="B510" s="45">
        <v>444958</v>
      </c>
      <c r="C510" s="41">
        <f t="shared" si="99"/>
        <v>84542</v>
      </c>
      <c r="D510" s="42">
        <v>529500</v>
      </c>
      <c r="E510" s="50">
        <v>416807</v>
      </c>
      <c r="F510" s="43">
        <v>79193</v>
      </c>
      <c r="G510" s="44">
        <v>496000</v>
      </c>
      <c r="H510" s="50">
        <v>452521</v>
      </c>
      <c r="I510" s="43">
        <v>85979</v>
      </c>
      <c r="J510" s="44">
        <v>538500</v>
      </c>
      <c r="L510" s="63">
        <f t="shared" si="93"/>
        <v>529500</v>
      </c>
      <c r="M510" s="59">
        <f t="shared" si="94"/>
        <v>521333.33333333331</v>
      </c>
      <c r="N510" s="59">
        <f t="shared" si="95"/>
        <v>22396.056200441482</v>
      </c>
      <c r="O510" s="64">
        <f t="shared" si="96"/>
        <v>4.2959187085245813E-2</v>
      </c>
      <c r="Q510" s="63">
        <f>+VLOOKUP(A510,'PRECIOS 2025 VS 2026'!$B$7:$G$1477,5,FALSE)</f>
        <v>346633.65</v>
      </c>
      <c r="R510" s="197">
        <f t="shared" si="86"/>
        <v>0.52754933053960562</v>
      </c>
      <c r="S510" s="63">
        <f t="shared" si="87"/>
        <v>364311.96614999999</v>
      </c>
      <c r="U510" t="e">
        <f>+VLOOKUP(A510,'GRUPO 1'!$A$3:$F$440,5,FALSE)</f>
        <v>#N/A</v>
      </c>
      <c r="V510" t="e">
        <f>+VLOOKUP(A510,'GRUPO 3'!$B$3:$F$1178,5,FALSE)</f>
        <v>#N/A</v>
      </c>
      <c r="W510">
        <f t="shared" si="88"/>
        <v>0</v>
      </c>
      <c r="X510" s="199">
        <f t="shared" si="89"/>
        <v>0</v>
      </c>
      <c r="Y510" s="199">
        <f t="shared" si="90"/>
        <v>0</v>
      </c>
    </row>
    <row r="511" spans="1:25" x14ac:dyDescent="0.3">
      <c r="A511" s="33" t="s">
        <v>137</v>
      </c>
      <c r="B511" s="45">
        <v>697479</v>
      </c>
      <c r="C511" s="41">
        <f t="shared" si="99"/>
        <v>132521</v>
      </c>
      <c r="D511" s="42">
        <v>830000</v>
      </c>
      <c r="E511" s="50">
        <v>714286</v>
      </c>
      <c r="F511" s="43">
        <v>135714</v>
      </c>
      <c r="G511" s="44">
        <v>850000</v>
      </c>
      <c r="H511" s="50">
        <v>694118</v>
      </c>
      <c r="I511" s="43">
        <v>131882</v>
      </c>
      <c r="J511" s="44">
        <v>826000</v>
      </c>
      <c r="L511" s="63">
        <f t="shared" si="93"/>
        <v>830000</v>
      </c>
      <c r="M511" s="59">
        <f t="shared" si="94"/>
        <v>835333.33333333337</v>
      </c>
      <c r="N511" s="59">
        <f t="shared" si="95"/>
        <v>12858.201014657274</v>
      </c>
      <c r="O511" s="64">
        <f t="shared" si="96"/>
        <v>1.5392898261760503E-2</v>
      </c>
      <c r="Q511" s="63">
        <f>+VLOOKUP(A511,'PRECIOS 2025 VS 2026'!$B$7:$G$1477,5,FALSE)</f>
        <v>654040.53</v>
      </c>
      <c r="R511" s="197">
        <f t="shared" si="86"/>
        <v>0.26903450463536255</v>
      </c>
      <c r="S511" s="63">
        <f t="shared" si="87"/>
        <v>687396.59702999995</v>
      </c>
      <c r="U511" t="e">
        <f>+VLOOKUP(A511,'GRUPO 1'!$A$3:$F$440,5,FALSE)</f>
        <v>#N/A</v>
      </c>
      <c r="V511" t="e">
        <f>+VLOOKUP(A511,'GRUPO 3'!$B$3:$F$1178,5,FALSE)</f>
        <v>#N/A</v>
      </c>
      <c r="W511">
        <f t="shared" si="88"/>
        <v>0</v>
      </c>
      <c r="X511" s="199">
        <f t="shared" si="89"/>
        <v>0</v>
      </c>
      <c r="Y511" s="199">
        <f t="shared" si="90"/>
        <v>0</v>
      </c>
    </row>
    <row r="512" spans="1:25" x14ac:dyDescent="0.3">
      <c r="A512" s="34" t="s">
        <v>136</v>
      </c>
      <c r="B512" s="45"/>
      <c r="C512" s="41"/>
      <c r="D512" s="42"/>
      <c r="E512" s="53"/>
      <c r="F512" s="54"/>
      <c r="G512" s="55"/>
      <c r="H512" s="53"/>
      <c r="I512" s="54"/>
      <c r="J512" s="55"/>
      <c r="L512" s="63" t="str">
        <f t="shared" si="93"/>
        <v/>
      </c>
      <c r="M512" s="59" t="str">
        <f t="shared" si="94"/>
        <v/>
      </c>
      <c r="N512" s="59" t="str">
        <f t="shared" si="95"/>
        <v/>
      </c>
      <c r="O512" s="64" t="str">
        <f t="shared" si="96"/>
        <v/>
      </c>
      <c r="Q512" s="63">
        <f>+VLOOKUP(A512,'PRECIOS 2025 VS 2026'!$B$7:$G$1477,5,FALSE)</f>
        <v>0</v>
      </c>
      <c r="R512" s="197" t="e">
        <f t="shared" si="86"/>
        <v>#VALUE!</v>
      </c>
      <c r="S512" s="63"/>
      <c r="U512" t="e">
        <f>+VLOOKUP(A512,'GRUPO 1'!$A$3:$F$440,5,FALSE)</f>
        <v>#N/A</v>
      </c>
      <c r="V512" t="e">
        <f>+VLOOKUP(A512,'GRUPO 3'!$B$3:$F$1178,5,FALSE)</f>
        <v>#N/A</v>
      </c>
      <c r="W512">
        <f t="shared" si="88"/>
        <v>0</v>
      </c>
      <c r="X512" s="199">
        <f t="shared" si="89"/>
        <v>0</v>
      </c>
      <c r="Y512" s="199">
        <f t="shared" si="90"/>
        <v>0</v>
      </c>
    </row>
    <row r="513" spans="1:25" x14ac:dyDescent="0.3">
      <c r="A513" s="33" t="s">
        <v>135</v>
      </c>
      <c r="B513" s="45">
        <v>21996218</v>
      </c>
      <c r="C513" s="41">
        <f t="shared" ref="C513:C538" si="100">+D513-B513</f>
        <v>4179282</v>
      </c>
      <c r="D513" s="42">
        <v>26175500</v>
      </c>
      <c r="E513" s="50">
        <v>19466387</v>
      </c>
      <c r="F513" s="43">
        <v>3698613</v>
      </c>
      <c r="G513" s="44">
        <v>23165000</v>
      </c>
      <c r="H513" s="50">
        <v>20894958</v>
      </c>
      <c r="I513" s="43">
        <v>3970042</v>
      </c>
      <c r="J513" s="44">
        <v>24865000</v>
      </c>
      <c r="L513" s="63">
        <f t="shared" si="93"/>
        <v>24865000</v>
      </c>
      <c r="M513" s="59">
        <f t="shared" si="94"/>
        <v>24735166.666666668</v>
      </c>
      <c r="N513" s="59">
        <f t="shared" si="95"/>
        <v>1509443.6337052581</v>
      </c>
      <c r="O513" s="64">
        <f t="shared" si="96"/>
        <v>6.1024194987107074E-2</v>
      </c>
      <c r="Q513" s="63" t="e">
        <f>+VLOOKUP(A513,'PRECIOS 2025 VS 2026'!$B$7:$G$1477,5,FALSE)</f>
        <v>#N/A</v>
      </c>
      <c r="R513" s="197" t="e">
        <f t="shared" si="86"/>
        <v>#N/A</v>
      </c>
      <c r="S513" s="63">
        <f t="shared" si="87"/>
        <v>23165000</v>
      </c>
      <c r="U513" t="e">
        <f>+VLOOKUP(A513,'GRUPO 1'!$A$3:$F$440,5,FALSE)</f>
        <v>#N/A</v>
      </c>
      <c r="V513" t="e">
        <f>+VLOOKUP(A513,'GRUPO 3'!$B$3:$F$1178,5,FALSE)</f>
        <v>#N/A</v>
      </c>
      <c r="W513">
        <f t="shared" si="88"/>
        <v>-1</v>
      </c>
      <c r="X513" s="199">
        <f t="shared" si="89"/>
        <v>1</v>
      </c>
      <c r="Y513" s="199">
        <f t="shared" si="90"/>
        <v>0</v>
      </c>
    </row>
    <row r="514" spans="1:25" x14ac:dyDescent="0.3">
      <c r="A514" s="33" t="s">
        <v>134</v>
      </c>
      <c r="B514" s="45">
        <v>21849</v>
      </c>
      <c r="C514" s="41">
        <f t="shared" si="100"/>
        <v>4151</v>
      </c>
      <c r="D514" s="42">
        <v>26000</v>
      </c>
      <c r="E514" s="50">
        <v>21849</v>
      </c>
      <c r="F514" s="43">
        <v>4151</v>
      </c>
      <c r="G514" s="44">
        <v>26000</v>
      </c>
      <c r="H514" s="50">
        <v>22689</v>
      </c>
      <c r="I514" s="43">
        <v>4311</v>
      </c>
      <c r="J514" s="44">
        <v>27000</v>
      </c>
      <c r="L514" s="63">
        <f t="shared" si="93"/>
        <v>26000</v>
      </c>
      <c r="M514" s="59">
        <f t="shared" si="94"/>
        <v>26333.333333333332</v>
      </c>
      <c r="N514" s="59">
        <f t="shared" si="95"/>
        <v>577.35026918962581</v>
      </c>
      <c r="O514" s="64">
        <f t="shared" si="96"/>
        <v>2.1924693766694651E-2</v>
      </c>
      <c r="Q514" s="63">
        <f>+VLOOKUP(A514,'PRECIOS 2025 VS 2026'!$B$7:$G$1477,5,FALSE)</f>
        <v>19674.27</v>
      </c>
      <c r="R514" s="197">
        <f t="shared" si="86"/>
        <v>0.32152298408022251</v>
      </c>
      <c r="S514" s="63">
        <f t="shared" si="87"/>
        <v>20677.657769999998</v>
      </c>
      <c r="U514" t="e">
        <f>+VLOOKUP(A514,'GRUPO 1'!$A$3:$F$440,5,FALSE)</f>
        <v>#N/A</v>
      </c>
      <c r="V514" t="e">
        <f>+VLOOKUP(A514,'GRUPO 3'!$B$3:$F$1178,5,FALSE)</f>
        <v>#N/A</v>
      </c>
      <c r="W514">
        <f t="shared" si="88"/>
        <v>0</v>
      </c>
      <c r="X514" s="199">
        <f t="shared" si="89"/>
        <v>0</v>
      </c>
      <c r="Y514" s="199">
        <f t="shared" si="90"/>
        <v>0</v>
      </c>
    </row>
    <row r="515" spans="1:25" x14ac:dyDescent="0.3">
      <c r="A515" s="33" t="s">
        <v>259</v>
      </c>
      <c r="B515" s="45">
        <v>23142857</v>
      </c>
      <c r="C515" s="41">
        <f t="shared" si="100"/>
        <v>4397143</v>
      </c>
      <c r="D515" s="42">
        <v>27540000</v>
      </c>
      <c r="E515" s="50">
        <v>19731092</v>
      </c>
      <c r="F515" s="43">
        <v>3748908</v>
      </c>
      <c r="G515" s="44">
        <v>23480000</v>
      </c>
      <c r="H515" s="50">
        <v>22938235</v>
      </c>
      <c r="I515" s="43">
        <v>4358265</v>
      </c>
      <c r="J515" s="44">
        <v>27296500</v>
      </c>
      <c r="L515" s="63">
        <f t="shared" si="93"/>
        <v>27296500</v>
      </c>
      <c r="M515" s="59">
        <f t="shared" si="94"/>
        <v>26105500</v>
      </c>
      <c r="N515" s="59">
        <f t="shared" si="95"/>
        <v>2277006.9718821677</v>
      </c>
      <c r="O515" s="64">
        <f t="shared" si="96"/>
        <v>8.7223266050532183E-2</v>
      </c>
      <c r="Q515" s="63" t="e">
        <f>+VLOOKUP(A515,'PRECIOS 2025 VS 2026'!$B$7:$G$1477,5,FALSE)</f>
        <v>#N/A</v>
      </c>
      <c r="R515" s="197" t="e">
        <f t="shared" ref="R515:R578" si="101">+(L515-Q515)/Q515</f>
        <v>#N/A</v>
      </c>
      <c r="S515" s="63">
        <f t="shared" ref="S515:S578" si="102">IF(ISNA(R515),MIN(D515,G515,J515),IF(R515&lt;=5.1%,L515,Q515*1.051))</f>
        <v>23480000</v>
      </c>
      <c r="U515" t="e">
        <f>+VLOOKUP(A515,'GRUPO 1'!$A$3:$F$440,5,FALSE)</f>
        <v>#N/A</v>
      </c>
      <c r="V515" t="e">
        <f>+VLOOKUP(A515,'GRUPO 3'!$B$3:$F$1178,5,FALSE)</f>
        <v>#N/A</v>
      </c>
      <c r="W515">
        <f t="shared" ref="W515:W578" si="103">+ROUND((B515*1.19)-D515,0)</f>
        <v>0</v>
      </c>
      <c r="X515" s="199">
        <f t="shared" ref="X515:X578" si="104">ROUND((E515*1.19)-G515,0)</f>
        <v>-1</v>
      </c>
      <c r="Y515" s="199">
        <f t="shared" ref="Y515:Y578" si="105">ROUND((H515*1.19)-J515,0)</f>
        <v>0</v>
      </c>
    </row>
    <row r="516" spans="1:25" x14ac:dyDescent="0.3">
      <c r="A516" s="33" t="s">
        <v>132</v>
      </c>
      <c r="B516" s="45">
        <v>103361</v>
      </c>
      <c r="C516" s="41">
        <f t="shared" si="100"/>
        <v>19639</v>
      </c>
      <c r="D516" s="42">
        <v>123000</v>
      </c>
      <c r="E516" s="50">
        <v>97479</v>
      </c>
      <c r="F516" s="43">
        <v>18521</v>
      </c>
      <c r="G516" s="44">
        <v>116000</v>
      </c>
      <c r="H516" s="50">
        <v>106303</v>
      </c>
      <c r="I516" s="43">
        <v>20197</v>
      </c>
      <c r="J516" s="44">
        <v>126500</v>
      </c>
      <c r="L516" s="63">
        <f t="shared" si="93"/>
        <v>123000</v>
      </c>
      <c r="M516" s="59">
        <f t="shared" si="94"/>
        <v>121833.33333333333</v>
      </c>
      <c r="N516" s="59">
        <f t="shared" si="95"/>
        <v>5346.3383107818136</v>
      </c>
      <c r="O516" s="64">
        <f t="shared" si="96"/>
        <v>4.3882393795746759E-2</v>
      </c>
      <c r="Q516" s="63">
        <f>+VLOOKUP(A516,'PRECIOS 2025 VS 2026'!$B$7:$G$1477,5,FALSE)</f>
        <v>96075.54</v>
      </c>
      <c r="R516" s="197">
        <f t="shared" si="101"/>
        <v>0.28024260909696691</v>
      </c>
      <c r="S516" s="63">
        <f t="shared" si="102"/>
        <v>100975.39253999999</v>
      </c>
      <c r="U516" t="e">
        <f>+VLOOKUP(A516,'GRUPO 1'!$A$3:$F$440,5,FALSE)</f>
        <v>#N/A</v>
      </c>
      <c r="V516" t="e">
        <f>+VLOOKUP(A516,'GRUPO 3'!$B$3:$F$1178,5,FALSE)</f>
        <v>#N/A</v>
      </c>
      <c r="W516">
        <f t="shared" si="103"/>
        <v>0</v>
      </c>
      <c r="X516" s="199">
        <f t="shared" si="104"/>
        <v>0</v>
      </c>
      <c r="Y516" s="199">
        <f t="shared" si="105"/>
        <v>1</v>
      </c>
    </row>
    <row r="517" spans="1:25" x14ac:dyDescent="0.3">
      <c r="A517" s="33" t="s">
        <v>258</v>
      </c>
      <c r="B517" s="45">
        <v>7696218</v>
      </c>
      <c r="C517" s="41">
        <f t="shared" si="100"/>
        <v>1462282</v>
      </c>
      <c r="D517" s="42">
        <v>9158500</v>
      </c>
      <c r="E517" s="50">
        <v>7382353</v>
      </c>
      <c r="F517" s="43">
        <v>1402647</v>
      </c>
      <c r="G517" s="44">
        <v>8785000</v>
      </c>
      <c r="H517" s="50">
        <v>8129412</v>
      </c>
      <c r="I517" s="43">
        <v>1544588</v>
      </c>
      <c r="J517" s="44">
        <v>9674000</v>
      </c>
      <c r="L517" s="63">
        <f t="shared" si="93"/>
        <v>9158500</v>
      </c>
      <c r="M517" s="59">
        <f t="shared" si="94"/>
        <v>9205833.333333334</v>
      </c>
      <c r="N517" s="59">
        <f t="shared" si="95"/>
        <v>446386.13703085954</v>
      </c>
      <c r="O517" s="64">
        <f t="shared" si="96"/>
        <v>4.8489487140131383E-2</v>
      </c>
      <c r="Q517" s="63" t="e">
        <f>+VLOOKUP(A517,'PRECIOS 2025 VS 2026'!$B$7:$G$1477,5,FALSE)</f>
        <v>#N/A</v>
      </c>
      <c r="R517" s="197" t="e">
        <f t="shared" si="101"/>
        <v>#N/A</v>
      </c>
      <c r="S517" s="63">
        <f t="shared" si="102"/>
        <v>8785000</v>
      </c>
      <c r="U517" t="e">
        <f>+VLOOKUP(A517,'GRUPO 1'!$A$3:$F$440,5,FALSE)</f>
        <v>#N/A</v>
      </c>
      <c r="V517" t="e">
        <f>+VLOOKUP(A517,'GRUPO 3'!$B$3:$F$1178,5,FALSE)</f>
        <v>#N/A</v>
      </c>
      <c r="W517">
        <f t="shared" si="103"/>
        <v>-1</v>
      </c>
      <c r="X517" s="199">
        <f t="shared" si="104"/>
        <v>0</v>
      </c>
      <c r="Y517" s="199">
        <f t="shared" si="105"/>
        <v>0</v>
      </c>
    </row>
    <row r="518" spans="1:25" x14ac:dyDescent="0.3">
      <c r="A518" s="33" t="s">
        <v>131</v>
      </c>
      <c r="B518" s="45">
        <v>73950</v>
      </c>
      <c r="C518" s="41">
        <f t="shared" si="100"/>
        <v>14050</v>
      </c>
      <c r="D518" s="42">
        <v>88000</v>
      </c>
      <c r="E518" s="50">
        <v>70168</v>
      </c>
      <c r="F518" s="43">
        <v>13332</v>
      </c>
      <c r="G518" s="44">
        <v>83500</v>
      </c>
      <c r="H518" s="50">
        <v>78151</v>
      </c>
      <c r="I518" s="43">
        <v>14849</v>
      </c>
      <c r="J518" s="44">
        <v>93000</v>
      </c>
      <c r="L518" s="63">
        <f t="shared" si="93"/>
        <v>88000</v>
      </c>
      <c r="M518" s="59">
        <f t="shared" si="94"/>
        <v>88166.666666666672</v>
      </c>
      <c r="N518" s="59">
        <f t="shared" si="95"/>
        <v>4752.1924764610849</v>
      </c>
      <c r="O518" s="64">
        <f t="shared" si="96"/>
        <v>5.3900103702772227E-2</v>
      </c>
      <c r="Q518" s="63">
        <f>+VLOOKUP(A518,'PRECIOS 2025 VS 2026'!$B$7:$G$1477,5,FALSE)</f>
        <v>63295.65</v>
      </c>
      <c r="R518" s="197">
        <f t="shared" si="101"/>
        <v>0.39030091325391236</v>
      </c>
      <c r="S518" s="63">
        <f t="shared" si="102"/>
        <v>66523.728149999995</v>
      </c>
      <c r="U518" t="e">
        <f>+VLOOKUP(A518,'GRUPO 1'!$A$3:$F$440,5,FALSE)</f>
        <v>#N/A</v>
      </c>
      <c r="V518" t="e">
        <f>+VLOOKUP(A518,'GRUPO 3'!$B$3:$F$1178,5,FALSE)</f>
        <v>#N/A</v>
      </c>
      <c r="W518">
        <f t="shared" si="103"/>
        <v>1</v>
      </c>
      <c r="X518" s="199">
        <f t="shared" si="104"/>
        <v>0</v>
      </c>
      <c r="Y518" s="199">
        <f t="shared" si="105"/>
        <v>0</v>
      </c>
    </row>
    <row r="519" spans="1:25" x14ac:dyDescent="0.3">
      <c r="A519" s="33" t="s">
        <v>130</v>
      </c>
      <c r="B519" s="45">
        <v>13445</v>
      </c>
      <c r="C519" s="41">
        <f t="shared" si="100"/>
        <v>2555</v>
      </c>
      <c r="D519" s="42">
        <v>16000</v>
      </c>
      <c r="E519" s="50">
        <v>13866</v>
      </c>
      <c r="F519" s="43">
        <v>2634</v>
      </c>
      <c r="G519" s="44">
        <v>16500</v>
      </c>
      <c r="H519" s="50">
        <v>13866</v>
      </c>
      <c r="I519" s="43">
        <v>2634</v>
      </c>
      <c r="J519" s="44">
        <v>16500</v>
      </c>
      <c r="L519" s="63">
        <f t="shared" si="93"/>
        <v>16500</v>
      </c>
      <c r="M519" s="59">
        <f t="shared" si="94"/>
        <v>16333.333333333334</v>
      </c>
      <c r="N519" s="59">
        <f t="shared" si="95"/>
        <v>288.6751345948129</v>
      </c>
      <c r="O519" s="64">
        <f t="shared" si="96"/>
        <v>1.7673987832335484E-2</v>
      </c>
      <c r="Q519" s="63">
        <f>+VLOOKUP(A519,'PRECIOS 2025 VS 2026'!$B$7:$G$1477,5,FALSE)</f>
        <v>12054.24</v>
      </c>
      <c r="R519" s="197">
        <f t="shared" si="101"/>
        <v>0.36881296539640823</v>
      </c>
      <c r="S519" s="63">
        <f t="shared" si="102"/>
        <v>12669.006239999999</v>
      </c>
      <c r="U519" t="e">
        <f>+VLOOKUP(A519,'GRUPO 1'!$A$3:$F$440,5,FALSE)</f>
        <v>#N/A</v>
      </c>
      <c r="V519">
        <f>+VLOOKUP(A519,'GRUPO 3'!$B$3:$F$1178,5,FALSE)</f>
        <v>78916.5</v>
      </c>
      <c r="W519">
        <f t="shared" si="103"/>
        <v>0</v>
      </c>
      <c r="X519" s="199">
        <f t="shared" si="104"/>
        <v>1</v>
      </c>
      <c r="Y519" s="199">
        <f t="shared" si="105"/>
        <v>1</v>
      </c>
    </row>
    <row r="520" spans="1:25" x14ac:dyDescent="0.3">
      <c r="A520" s="33" t="s">
        <v>129</v>
      </c>
      <c r="B520" s="45">
        <v>5462</v>
      </c>
      <c r="C520" s="41">
        <f t="shared" si="100"/>
        <v>1038</v>
      </c>
      <c r="D520" s="42">
        <v>6500</v>
      </c>
      <c r="E520" s="50">
        <v>5462</v>
      </c>
      <c r="F520" s="43">
        <v>1038</v>
      </c>
      <c r="G520" s="44">
        <v>6500</v>
      </c>
      <c r="H520" s="50">
        <v>5882</v>
      </c>
      <c r="I520" s="43">
        <v>1118</v>
      </c>
      <c r="J520" s="44">
        <v>7000</v>
      </c>
      <c r="L520" s="63">
        <f t="shared" si="93"/>
        <v>6500</v>
      </c>
      <c r="M520" s="59">
        <f t="shared" si="94"/>
        <v>6666.666666666667</v>
      </c>
      <c r="N520" s="59">
        <f t="shared" si="95"/>
        <v>288.67513459481285</v>
      </c>
      <c r="O520" s="64">
        <f t="shared" si="96"/>
        <v>4.3301270189221926E-2</v>
      </c>
      <c r="Q520" s="63">
        <f>+VLOOKUP(A520,'PRECIOS 2025 VS 2026'!$B$7:$G$1477,5,FALSE)</f>
        <v>4726.26</v>
      </c>
      <c r="R520" s="197">
        <f t="shared" si="101"/>
        <v>0.37529463042659517</v>
      </c>
      <c r="S520" s="63">
        <f t="shared" si="102"/>
        <v>4967.2992599999998</v>
      </c>
      <c r="U520" t="e">
        <f>+VLOOKUP(A520,'GRUPO 1'!$A$3:$F$440,5,FALSE)</f>
        <v>#N/A</v>
      </c>
      <c r="V520" t="e">
        <f>+VLOOKUP(A520,'GRUPO 3'!$B$3:$F$1178,5,FALSE)</f>
        <v>#N/A</v>
      </c>
      <c r="W520">
        <f t="shared" si="103"/>
        <v>0</v>
      </c>
      <c r="X520" s="199">
        <f t="shared" si="104"/>
        <v>0</v>
      </c>
      <c r="Y520" s="199">
        <f t="shared" si="105"/>
        <v>0</v>
      </c>
    </row>
    <row r="521" spans="1:25" x14ac:dyDescent="0.3">
      <c r="A521" s="33" t="s">
        <v>128</v>
      </c>
      <c r="B521" s="45">
        <v>189916</v>
      </c>
      <c r="C521" s="41">
        <f t="shared" si="100"/>
        <v>36084</v>
      </c>
      <c r="D521" s="42">
        <v>226000</v>
      </c>
      <c r="E521" s="50">
        <v>177311</v>
      </c>
      <c r="F521" s="43">
        <v>33689</v>
      </c>
      <c r="G521" s="44">
        <v>211000</v>
      </c>
      <c r="H521" s="50">
        <v>214706</v>
      </c>
      <c r="I521" s="43">
        <v>40794</v>
      </c>
      <c r="J521" s="44">
        <v>255500</v>
      </c>
      <c r="L521" s="63">
        <f t="shared" si="93"/>
        <v>226000</v>
      </c>
      <c r="M521" s="59">
        <f t="shared" si="94"/>
        <v>230833.33333333334</v>
      </c>
      <c r="N521" s="59">
        <f t="shared" si="95"/>
        <v>22640.3032959661</v>
      </c>
      <c r="O521" s="64">
        <f t="shared" si="96"/>
        <v>9.8080736300214147E-2</v>
      </c>
      <c r="Q521" s="63">
        <f>+VLOOKUP(A521,'PRECIOS 2025 VS 2026'!$B$7:$G$1477,5,FALSE)</f>
        <v>183681.63</v>
      </c>
      <c r="R521" s="197">
        <f t="shared" si="101"/>
        <v>0.23038977822659781</v>
      </c>
      <c r="S521" s="63">
        <f t="shared" si="102"/>
        <v>193049.39312999998</v>
      </c>
      <c r="U521" t="e">
        <f>+VLOOKUP(A521,'GRUPO 1'!$A$3:$F$440,5,FALSE)</f>
        <v>#N/A</v>
      </c>
      <c r="V521" t="e">
        <f>+VLOOKUP(A521,'GRUPO 3'!$B$3:$F$1178,5,FALSE)</f>
        <v>#N/A</v>
      </c>
      <c r="W521">
        <f t="shared" si="103"/>
        <v>0</v>
      </c>
      <c r="X521" s="199">
        <f t="shared" si="104"/>
        <v>0</v>
      </c>
      <c r="Y521" s="199">
        <f t="shared" si="105"/>
        <v>0</v>
      </c>
    </row>
    <row r="522" spans="1:25" x14ac:dyDescent="0.3">
      <c r="A522" s="33" t="s">
        <v>127</v>
      </c>
      <c r="B522" s="45">
        <v>6303</v>
      </c>
      <c r="C522" s="41">
        <f t="shared" si="100"/>
        <v>1197</v>
      </c>
      <c r="D522" s="42">
        <v>7500</v>
      </c>
      <c r="E522" s="50">
        <v>5042</v>
      </c>
      <c r="F522" s="46">
        <v>958</v>
      </c>
      <c r="G522" s="44">
        <v>6000</v>
      </c>
      <c r="H522" s="50">
        <v>5882</v>
      </c>
      <c r="I522" s="46">
        <v>1118</v>
      </c>
      <c r="J522" s="44">
        <v>7000</v>
      </c>
      <c r="L522" s="63">
        <f t="shared" si="93"/>
        <v>7000</v>
      </c>
      <c r="M522" s="59">
        <f t="shared" si="94"/>
        <v>6833.333333333333</v>
      </c>
      <c r="N522" s="59">
        <f t="shared" si="95"/>
        <v>763.7626158259734</v>
      </c>
      <c r="O522" s="64">
        <f t="shared" si="96"/>
        <v>0.11177013890136196</v>
      </c>
      <c r="Q522" s="63">
        <f>+VLOOKUP(A522,'PRECIOS 2025 VS 2026'!$B$7:$G$1477,5,FALSE)</f>
        <v>4910.3999999999996</v>
      </c>
      <c r="R522" s="197">
        <f t="shared" si="101"/>
        <v>0.42554578038449015</v>
      </c>
      <c r="S522" s="63">
        <f t="shared" si="102"/>
        <v>5160.8303999999989</v>
      </c>
      <c r="U522" t="e">
        <f>+VLOOKUP(A522,'GRUPO 1'!$A$3:$F$440,5,FALSE)</f>
        <v>#N/A</v>
      </c>
      <c r="V522" t="e">
        <f>+VLOOKUP(A522,'GRUPO 3'!$B$3:$F$1178,5,FALSE)</f>
        <v>#N/A</v>
      </c>
      <c r="W522">
        <f t="shared" si="103"/>
        <v>1</v>
      </c>
      <c r="X522" s="199">
        <f t="shared" si="104"/>
        <v>0</v>
      </c>
      <c r="Y522" s="199">
        <f t="shared" si="105"/>
        <v>0</v>
      </c>
    </row>
    <row r="523" spans="1:25" x14ac:dyDescent="0.3">
      <c r="A523" s="33" t="s">
        <v>126</v>
      </c>
      <c r="B523" s="45">
        <v>6303</v>
      </c>
      <c r="C523" s="41">
        <f t="shared" si="100"/>
        <v>1197</v>
      </c>
      <c r="D523" s="42">
        <v>7500</v>
      </c>
      <c r="E523" s="50">
        <v>5042</v>
      </c>
      <c r="F523" s="46">
        <v>958</v>
      </c>
      <c r="G523" s="44">
        <v>6000</v>
      </c>
      <c r="H523" s="50">
        <v>6303</v>
      </c>
      <c r="I523" s="46">
        <v>1197</v>
      </c>
      <c r="J523" s="44">
        <v>7500</v>
      </c>
      <c r="L523" s="63">
        <f t="shared" si="93"/>
        <v>7500</v>
      </c>
      <c r="M523" s="59">
        <f t="shared" si="94"/>
        <v>7000</v>
      </c>
      <c r="N523" s="59">
        <f t="shared" si="95"/>
        <v>866.02540378443859</v>
      </c>
      <c r="O523" s="64">
        <f t="shared" si="96"/>
        <v>0.12371791482634838</v>
      </c>
      <c r="Q523" s="63">
        <f>+VLOOKUP(A523,'PRECIOS 2025 VS 2026'!$B$7:$G$1477,5,FALSE)</f>
        <v>6778.53</v>
      </c>
      <c r="R523" s="197">
        <f t="shared" si="101"/>
        <v>0.10643458094896685</v>
      </c>
      <c r="S523" s="63">
        <f t="shared" si="102"/>
        <v>7124.2350299999989</v>
      </c>
      <c r="U523" t="e">
        <f>+VLOOKUP(A523,'GRUPO 1'!$A$3:$F$440,5,FALSE)</f>
        <v>#N/A</v>
      </c>
      <c r="V523" t="e">
        <f>+VLOOKUP(A523,'GRUPO 3'!$B$3:$F$1178,5,FALSE)</f>
        <v>#N/A</v>
      </c>
      <c r="W523">
        <f t="shared" si="103"/>
        <v>1</v>
      </c>
      <c r="X523" s="199">
        <f t="shared" si="104"/>
        <v>0</v>
      </c>
      <c r="Y523" s="199">
        <f t="shared" si="105"/>
        <v>1</v>
      </c>
    </row>
    <row r="524" spans="1:25" x14ac:dyDescent="0.3">
      <c r="A524" s="33" t="s">
        <v>257</v>
      </c>
      <c r="B524" s="45">
        <v>41176</v>
      </c>
      <c r="C524" s="41">
        <f t="shared" si="100"/>
        <v>7824</v>
      </c>
      <c r="D524" s="42">
        <v>49000</v>
      </c>
      <c r="E524" s="50">
        <v>35714</v>
      </c>
      <c r="F524" s="43">
        <v>6786</v>
      </c>
      <c r="G524" s="44">
        <v>42500</v>
      </c>
      <c r="H524" s="50">
        <v>44958</v>
      </c>
      <c r="I524" s="43">
        <v>8542</v>
      </c>
      <c r="J524" s="44">
        <v>53500</v>
      </c>
      <c r="L524" s="63">
        <f t="shared" si="93"/>
        <v>49000</v>
      </c>
      <c r="M524" s="59">
        <f t="shared" si="94"/>
        <v>48333.333333333336</v>
      </c>
      <c r="N524" s="59">
        <f t="shared" si="95"/>
        <v>5530.2200076790195</v>
      </c>
      <c r="O524" s="64">
        <f t="shared" si="96"/>
        <v>0.11441834498646247</v>
      </c>
      <c r="Q524" s="63">
        <f>+VLOOKUP(A524,'PRECIOS 2025 VS 2026'!$B$7:$G$1477,5,FALSE)</f>
        <v>78290.19</v>
      </c>
      <c r="R524" s="197">
        <f t="shared" si="101"/>
        <v>-0.37412337356698205</v>
      </c>
      <c r="S524" s="63">
        <f t="shared" si="102"/>
        <v>49000</v>
      </c>
      <c r="U524" t="e">
        <f>+VLOOKUP(A524,'GRUPO 1'!$A$3:$F$440,5,FALSE)</f>
        <v>#N/A</v>
      </c>
      <c r="V524" t="e">
        <f>+VLOOKUP(A524,'GRUPO 3'!$B$3:$F$1178,5,FALSE)</f>
        <v>#N/A</v>
      </c>
      <c r="W524">
        <f t="shared" si="103"/>
        <v>-1</v>
      </c>
      <c r="X524" s="199">
        <f t="shared" si="104"/>
        <v>0</v>
      </c>
      <c r="Y524" s="199">
        <f t="shared" si="105"/>
        <v>0</v>
      </c>
    </row>
    <row r="525" spans="1:25" x14ac:dyDescent="0.3">
      <c r="A525" s="33" t="s">
        <v>124</v>
      </c>
      <c r="B525" s="45">
        <v>31513</v>
      </c>
      <c r="C525" s="41">
        <f t="shared" si="100"/>
        <v>5987</v>
      </c>
      <c r="D525" s="42">
        <v>37500</v>
      </c>
      <c r="E525" s="50">
        <v>30672</v>
      </c>
      <c r="F525" s="43">
        <v>5828</v>
      </c>
      <c r="G525" s="44">
        <v>36500</v>
      </c>
      <c r="H525" s="50">
        <v>31092</v>
      </c>
      <c r="I525" s="43">
        <v>5908</v>
      </c>
      <c r="J525" s="44">
        <v>37000</v>
      </c>
      <c r="L525" s="63">
        <f t="shared" si="93"/>
        <v>37000</v>
      </c>
      <c r="M525" s="59">
        <f t="shared" si="94"/>
        <v>37000</v>
      </c>
      <c r="N525" s="59">
        <f t="shared" si="95"/>
        <v>500</v>
      </c>
      <c r="O525" s="64">
        <f t="shared" si="96"/>
        <v>1.3513513513513514E-2</v>
      </c>
      <c r="Q525" s="63">
        <f>+VLOOKUP(A525,'PRECIOS 2025 VS 2026'!$B$7:$G$1477,5,FALSE)</f>
        <v>98568.36</v>
      </c>
      <c r="R525" s="197">
        <f t="shared" si="101"/>
        <v>-0.62462599560345733</v>
      </c>
      <c r="S525" s="63">
        <f t="shared" si="102"/>
        <v>37000</v>
      </c>
      <c r="U525" t="e">
        <f>+VLOOKUP(A525,'GRUPO 1'!$A$3:$F$440,5,FALSE)</f>
        <v>#N/A</v>
      </c>
      <c r="V525" t="e">
        <f>+VLOOKUP(A525,'GRUPO 3'!$B$3:$F$1178,5,FALSE)</f>
        <v>#N/A</v>
      </c>
      <c r="W525">
        <f t="shared" si="103"/>
        <v>0</v>
      </c>
      <c r="X525" s="199">
        <f t="shared" si="104"/>
        <v>0</v>
      </c>
      <c r="Y525" s="199">
        <f t="shared" si="105"/>
        <v>-1</v>
      </c>
    </row>
    <row r="526" spans="1:25" x14ac:dyDescent="0.3">
      <c r="A526" s="33" t="s">
        <v>123</v>
      </c>
      <c r="B526" s="45">
        <v>240756</v>
      </c>
      <c r="C526" s="41">
        <f t="shared" si="100"/>
        <v>45744</v>
      </c>
      <c r="D526" s="42">
        <v>286500</v>
      </c>
      <c r="E526" s="50">
        <v>250420</v>
      </c>
      <c r="F526" s="43">
        <v>47580</v>
      </c>
      <c r="G526" s="44">
        <v>298000</v>
      </c>
      <c r="H526" s="50">
        <v>250840</v>
      </c>
      <c r="I526" s="43">
        <v>47660</v>
      </c>
      <c r="J526" s="44">
        <v>298500</v>
      </c>
      <c r="L526" s="63">
        <f t="shared" si="93"/>
        <v>298000</v>
      </c>
      <c r="M526" s="59">
        <f t="shared" si="94"/>
        <v>294333.33333333331</v>
      </c>
      <c r="N526" s="59">
        <f t="shared" si="95"/>
        <v>6788.4706181387664</v>
      </c>
      <c r="O526" s="64">
        <f t="shared" si="96"/>
        <v>2.3063886584842923E-2</v>
      </c>
      <c r="Q526" s="63">
        <f>+VLOOKUP(A526,'PRECIOS 2025 VS 2026'!$B$7:$G$1477,5,FALSE)</f>
        <v>1679780.52</v>
      </c>
      <c r="R526" s="197">
        <f t="shared" si="101"/>
        <v>-0.8225958710367709</v>
      </c>
      <c r="S526" s="63">
        <f t="shared" si="102"/>
        <v>298000</v>
      </c>
      <c r="U526" t="e">
        <f>+VLOOKUP(A526,'GRUPO 1'!$A$3:$F$440,5,FALSE)</f>
        <v>#N/A</v>
      </c>
      <c r="V526" t="e">
        <f>+VLOOKUP(A526,'GRUPO 3'!$B$3:$F$1178,5,FALSE)</f>
        <v>#N/A</v>
      </c>
      <c r="W526">
        <f t="shared" si="103"/>
        <v>0</v>
      </c>
      <c r="X526" s="199">
        <f t="shared" si="104"/>
        <v>0</v>
      </c>
      <c r="Y526" s="199">
        <f t="shared" si="105"/>
        <v>0</v>
      </c>
    </row>
    <row r="527" spans="1:25" x14ac:dyDescent="0.3">
      <c r="A527" s="33" t="s">
        <v>122</v>
      </c>
      <c r="B527" s="45">
        <v>63445</v>
      </c>
      <c r="C527" s="41">
        <f t="shared" si="100"/>
        <v>12055</v>
      </c>
      <c r="D527" s="42">
        <v>75500</v>
      </c>
      <c r="E527" s="50">
        <v>55882</v>
      </c>
      <c r="F527" s="43">
        <v>10618</v>
      </c>
      <c r="G527" s="44">
        <v>66500</v>
      </c>
      <c r="H527" s="50">
        <v>63866</v>
      </c>
      <c r="I527" s="43">
        <v>12134</v>
      </c>
      <c r="J527" s="44">
        <v>76000</v>
      </c>
      <c r="L527" s="63">
        <f t="shared" ref="L527:L590" si="106">IF(D527="","",MEDIAN(D527,G527,J527))</f>
        <v>75500</v>
      </c>
      <c r="M527" s="59">
        <f t="shared" ref="M527:M590" si="107">IF(D527="","",AVERAGE(D527,G527,J527))</f>
        <v>72666.666666666672</v>
      </c>
      <c r="N527" s="59">
        <f t="shared" ref="N527:N590" si="108">IF(D527="","",_xlfn.STDEV.S(D527,G527,J527))</f>
        <v>5346.3383107818127</v>
      </c>
      <c r="O527" s="64">
        <f t="shared" ref="O527:O590" si="109">IF(D527="","",N527/M527)</f>
        <v>7.3573462992410257E-2</v>
      </c>
      <c r="Q527" s="63">
        <f>+VLOOKUP(A527,'PRECIOS 2025 VS 2026'!$B$7:$G$1477,5,FALSE)</f>
        <v>911610.81</v>
      </c>
      <c r="R527" s="197">
        <f t="shared" si="101"/>
        <v>-0.91717956920673194</v>
      </c>
      <c r="S527" s="63">
        <f t="shared" si="102"/>
        <v>75500</v>
      </c>
      <c r="U527" t="e">
        <f>+VLOOKUP(A527,'GRUPO 1'!$A$3:$F$440,5,FALSE)</f>
        <v>#N/A</v>
      </c>
      <c r="V527" t="e">
        <f>+VLOOKUP(A527,'GRUPO 3'!$B$3:$F$1178,5,FALSE)</f>
        <v>#N/A</v>
      </c>
      <c r="W527">
        <f t="shared" si="103"/>
        <v>0</v>
      </c>
      <c r="X527" s="199">
        <f t="shared" si="104"/>
        <v>0</v>
      </c>
      <c r="Y527" s="199">
        <f t="shared" si="105"/>
        <v>1</v>
      </c>
    </row>
    <row r="528" spans="1:25" x14ac:dyDescent="0.3">
      <c r="A528" s="33" t="s">
        <v>256</v>
      </c>
      <c r="B528" s="45">
        <v>68908</v>
      </c>
      <c r="C528" s="41">
        <f t="shared" si="100"/>
        <v>13092</v>
      </c>
      <c r="D528" s="42">
        <v>82000</v>
      </c>
      <c r="E528" s="50">
        <v>68487</v>
      </c>
      <c r="F528" s="43">
        <v>13013</v>
      </c>
      <c r="G528" s="44">
        <v>81500</v>
      </c>
      <c r="H528" s="50">
        <v>63445</v>
      </c>
      <c r="I528" s="43">
        <v>12055</v>
      </c>
      <c r="J528" s="44">
        <v>75500</v>
      </c>
      <c r="L528" s="63">
        <f t="shared" si="106"/>
        <v>81500</v>
      </c>
      <c r="M528" s="59">
        <f t="shared" si="107"/>
        <v>79666.666666666672</v>
      </c>
      <c r="N528" s="59">
        <f t="shared" si="108"/>
        <v>3617.0890690351175</v>
      </c>
      <c r="O528" s="64">
        <f t="shared" si="109"/>
        <v>4.540279166152867E-2</v>
      </c>
      <c r="Q528" s="63" t="e">
        <f>+VLOOKUP(A528,'PRECIOS 2025 VS 2026'!$B$7:$G$1477,5,FALSE)</f>
        <v>#N/A</v>
      </c>
      <c r="R528" s="197" t="e">
        <f t="shared" si="101"/>
        <v>#N/A</v>
      </c>
      <c r="S528" s="63">
        <f t="shared" si="102"/>
        <v>75500</v>
      </c>
      <c r="U528" t="e">
        <f>+VLOOKUP(A528,'GRUPO 1'!$A$3:$F$440,5,FALSE)</f>
        <v>#N/A</v>
      </c>
      <c r="V528" t="e">
        <f>+VLOOKUP(A528,'GRUPO 3'!$B$3:$F$1178,5,FALSE)</f>
        <v>#N/A</v>
      </c>
      <c r="W528">
        <f t="shared" si="103"/>
        <v>1</v>
      </c>
      <c r="X528" s="199">
        <f t="shared" si="104"/>
        <v>0</v>
      </c>
      <c r="Y528" s="199">
        <f t="shared" si="105"/>
        <v>0</v>
      </c>
    </row>
    <row r="529" spans="1:25" x14ac:dyDescent="0.3">
      <c r="A529" s="33" t="s">
        <v>118</v>
      </c>
      <c r="B529" s="45">
        <v>92437</v>
      </c>
      <c r="C529" s="41">
        <f t="shared" si="100"/>
        <v>17563</v>
      </c>
      <c r="D529" s="42">
        <v>110000</v>
      </c>
      <c r="E529" s="50">
        <v>81933</v>
      </c>
      <c r="F529" s="43">
        <v>15567</v>
      </c>
      <c r="G529" s="44">
        <v>97500</v>
      </c>
      <c r="H529" s="50">
        <v>85294</v>
      </c>
      <c r="I529" s="43">
        <v>16206</v>
      </c>
      <c r="J529" s="44">
        <v>101500</v>
      </c>
      <c r="L529" s="63">
        <f t="shared" si="106"/>
        <v>101500</v>
      </c>
      <c r="M529" s="59">
        <f t="shared" si="107"/>
        <v>103000</v>
      </c>
      <c r="N529" s="59">
        <f t="shared" si="108"/>
        <v>6383.5726674018524</v>
      </c>
      <c r="O529" s="64">
        <f t="shared" si="109"/>
        <v>6.1976433664095658E-2</v>
      </c>
      <c r="Q529" s="63" t="e">
        <f>+VLOOKUP(A529,'PRECIOS 2025 VS 2026'!$B$7:$G$1477,5,FALSE)</f>
        <v>#N/A</v>
      </c>
      <c r="R529" s="197" t="e">
        <f t="shared" si="101"/>
        <v>#N/A</v>
      </c>
      <c r="S529" s="63">
        <f t="shared" si="102"/>
        <v>97500</v>
      </c>
      <c r="U529" t="e">
        <f>+VLOOKUP(A529,'GRUPO 1'!$A$3:$F$440,5,FALSE)</f>
        <v>#N/A</v>
      </c>
      <c r="V529" t="e">
        <f>+VLOOKUP(A529,'GRUPO 3'!$B$3:$F$1178,5,FALSE)</f>
        <v>#N/A</v>
      </c>
      <c r="W529">
        <f t="shared" si="103"/>
        <v>0</v>
      </c>
      <c r="X529" s="199">
        <f t="shared" si="104"/>
        <v>0</v>
      </c>
      <c r="Y529" s="199">
        <f t="shared" si="105"/>
        <v>0</v>
      </c>
    </row>
    <row r="530" spans="1:25" x14ac:dyDescent="0.3">
      <c r="A530" s="33" t="s">
        <v>255</v>
      </c>
      <c r="B530" s="45">
        <v>1510084</v>
      </c>
      <c r="C530" s="41">
        <f t="shared" si="100"/>
        <v>286916</v>
      </c>
      <c r="D530" s="42">
        <v>1797000</v>
      </c>
      <c r="E530" s="50">
        <v>1256303</v>
      </c>
      <c r="F530" s="43">
        <v>238697</v>
      </c>
      <c r="G530" s="44">
        <v>1495000</v>
      </c>
      <c r="H530" s="50">
        <v>1392857</v>
      </c>
      <c r="I530" s="43">
        <v>264643</v>
      </c>
      <c r="J530" s="44">
        <v>1657500</v>
      </c>
      <c r="L530" s="63">
        <f t="shared" si="106"/>
        <v>1657500</v>
      </c>
      <c r="M530" s="59">
        <f t="shared" si="107"/>
        <v>1649833.3333333333</v>
      </c>
      <c r="N530" s="59">
        <f t="shared" si="108"/>
        <v>151145.90081551444</v>
      </c>
      <c r="O530" s="64">
        <f t="shared" si="109"/>
        <v>9.1612830073046436E-2</v>
      </c>
      <c r="Q530" s="63" t="e">
        <f>+VLOOKUP(A530,'PRECIOS 2025 VS 2026'!$B$7:$G$1477,5,FALSE)</f>
        <v>#N/A</v>
      </c>
      <c r="R530" s="197" t="e">
        <f t="shared" si="101"/>
        <v>#N/A</v>
      </c>
      <c r="S530" s="63">
        <f t="shared" si="102"/>
        <v>1495000</v>
      </c>
      <c r="U530" t="e">
        <f>+VLOOKUP(A530,'GRUPO 1'!$A$3:$F$440,5,FALSE)</f>
        <v>#N/A</v>
      </c>
      <c r="V530" t="e">
        <f>+VLOOKUP(A530,'GRUPO 3'!$B$3:$F$1178,5,FALSE)</f>
        <v>#N/A</v>
      </c>
      <c r="W530">
        <f t="shared" si="103"/>
        <v>0</v>
      </c>
      <c r="X530" s="199">
        <f t="shared" si="104"/>
        <v>1</v>
      </c>
      <c r="Y530" s="199">
        <f t="shared" si="105"/>
        <v>0</v>
      </c>
    </row>
    <row r="531" spans="1:25" x14ac:dyDescent="0.3">
      <c r="A531" s="33" t="s">
        <v>116</v>
      </c>
      <c r="B531" s="45">
        <v>1699580</v>
      </c>
      <c r="C531" s="41">
        <f t="shared" si="100"/>
        <v>322920</v>
      </c>
      <c r="D531" s="42">
        <v>2022500</v>
      </c>
      <c r="E531" s="50">
        <v>1512605</v>
      </c>
      <c r="F531" s="43">
        <v>287395</v>
      </c>
      <c r="G531" s="44">
        <v>1800000</v>
      </c>
      <c r="H531" s="50">
        <v>1532353</v>
      </c>
      <c r="I531" s="43">
        <v>291147</v>
      </c>
      <c r="J531" s="44">
        <v>1823500</v>
      </c>
      <c r="L531" s="63">
        <f t="shared" si="106"/>
        <v>1823500</v>
      </c>
      <c r="M531" s="59">
        <f t="shared" si="107"/>
        <v>1882000</v>
      </c>
      <c r="N531" s="59">
        <f t="shared" si="108"/>
        <v>122242.58668729159</v>
      </c>
      <c r="O531" s="64">
        <f t="shared" si="109"/>
        <v>6.4953552968805311E-2</v>
      </c>
      <c r="Q531" s="63" t="e">
        <f>+VLOOKUP(A531,'PRECIOS 2025 VS 2026'!$B$7:$G$1477,5,FALSE)</f>
        <v>#N/A</v>
      </c>
      <c r="R531" s="197" t="e">
        <f t="shared" si="101"/>
        <v>#N/A</v>
      </c>
      <c r="S531" s="63">
        <f t="shared" si="102"/>
        <v>1800000</v>
      </c>
      <c r="U531" t="e">
        <f>+VLOOKUP(A531,'GRUPO 1'!$A$3:$F$440,5,FALSE)</f>
        <v>#N/A</v>
      </c>
      <c r="V531" t="e">
        <f>+VLOOKUP(A531,'GRUPO 3'!$B$3:$F$1178,5,FALSE)</f>
        <v>#N/A</v>
      </c>
      <c r="W531">
        <f t="shared" si="103"/>
        <v>0</v>
      </c>
      <c r="X531" s="199">
        <f t="shared" si="104"/>
        <v>0</v>
      </c>
      <c r="Y531" s="199">
        <f t="shared" si="105"/>
        <v>0</v>
      </c>
    </row>
    <row r="532" spans="1:25" ht="22.8" x14ac:dyDescent="0.3">
      <c r="A532" s="33" t="s">
        <v>254</v>
      </c>
      <c r="B532" s="45">
        <v>1654202</v>
      </c>
      <c r="C532" s="41">
        <f t="shared" si="100"/>
        <v>314298</v>
      </c>
      <c r="D532" s="42">
        <v>1968500</v>
      </c>
      <c r="E532" s="50">
        <v>1512605</v>
      </c>
      <c r="F532" s="43">
        <v>287395</v>
      </c>
      <c r="G532" s="44">
        <v>1800000</v>
      </c>
      <c r="H532" s="50">
        <v>1545378</v>
      </c>
      <c r="I532" s="43">
        <v>293622</v>
      </c>
      <c r="J532" s="44">
        <v>1839000</v>
      </c>
      <c r="L532" s="63">
        <f t="shared" si="106"/>
        <v>1839000</v>
      </c>
      <c r="M532" s="59">
        <f t="shared" si="107"/>
        <v>1869166.6666666667</v>
      </c>
      <c r="N532" s="59">
        <f t="shared" si="108"/>
        <v>88207.614939603329</v>
      </c>
      <c r="O532" s="64">
        <f t="shared" si="109"/>
        <v>4.7190877364032095E-2</v>
      </c>
      <c r="Q532" s="63" t="e">
        <f>+VLOOKUP(A532,'PRECIOS 2025 VS 2026'!$B$7:$G$1477,5,FALSE)</f>
        <v>#N/A</v>
      </c>
      <c r="R532" s="197" t="e">
        <f t="shared" si="101"/>
        <v>#N/A</v>
      </c>
      <c r="S532" s="63">
        <f t="shared" si="102"/>
        <v>1800000</v>
      </c>
      <c r="U532" t="e">
        <f>+VLOOKUP(A532,'GRUPO 1'!$A$3:$F$440,5,FALSE)</f>
        <v>#N/A</v>
      </c>
      <c r="V532" t="e">
        <f>+VLOOKUP(A532,'GRUPO 3'!$B$3:$F$1178,5,FALSE)</f>
        <v>#N/A</v>
      </c>
      <c r="W532">
        <f t="shared" si="103"/>
        <v>0</v>
      </c>
      <c r="X532" s="199">
        <f t="shared" si="104"/>
        <v>0</v>
      </c>
      <c r="Y532" s="199">
        <f t="shared" si="105"/>
        <v>0</v>
      </c>
    </row>
    <row r="533" spans="1:25" x14ac:dyDescent="0.3">
      <c r="A533" s="33" t="s">
        <v>253</v>
      </c>
      <c r="B533" s="45">
        <v>744118</v>
      </c>
      <c r="C533" s="41">
        <f t="shared" si="100"/>
        <v>141382</v>
      </c>
      <c r="D533" s="42">
        <v>885500</v>
      </c>
      <c r="E533" s="50">
        <v>714286</v>
      </c>
      <c r="F533" s="43">
        <v>135714</v>
      </c>
      <c r="G533" s="44">
        <v>850000</v>
      </c>
      <c r="H533" s="50">
        <v>741597</v>
      </c>
      <c r="I533" s="43">
        <v>140903</v>
      </c>
      <c r="J533" s="44">
        <v>882500</v>
      </c>
      <c r="L533" s="63">
        <f t="shared" si="106"/>
        <v>882500</v>
      </c>
      <c r="M533" s="59">
        <f t="shared" si="107"/>
        <v>872666.66666666663</v>
      </c>
      <c r="N533" s="59">
        <f t="shared" si="108"/>
        <v>19687.136240025702</v>
      </c>
      <c r="O533" s="64">
        <f t="shared" si="109"/>
        <v>2.2559743590556573E-2</v>
      </c>
      <c r="Q533" s="63">
        <f>+VLOOKUP(A533,'PRECIOS 2025 VS 2026'!$B$7:$G$1477,5,FALSE)</f>
        <v>1337342.49</v>
      </c>
      <c r="R533" s="197">
        <f t="shared" si="101"/>
        <v>-0.34010920418747781</v>
      </c>
      <c r="S533" s="63">
        <f t="shared" si="102"/>
        <v>882500</v>
      </c>
      <c r="U533" t="e">
        <f>+VLOOKUP(A533,'GRUPO 1'!$A$3:$F$440,5,FALSE)</f>
        <v>#N/A</v>
      </c>
      <c r="V533" t="e">
        <f>+VLOOKUP(A533,'GRUPO 3'!$B$3:$F$1178,5,FALSE)</f>
        <v>#N/A</v>
      </c>
      <c r="W533">
        <f t="shared" si="103"/>
        <v>0</v>
      </c>
      <c r="X533" s="199">
        <f t="shared" si="104"/>
        <v>0</v>
      </c>
      <c r="Y533" s="199">
        <f t="shared" si="105"/>
        <v>0</v>
      </c>
    </row>
    <row r="534" spans="1:25" x14ac:dyDescent="0.3">
      <c r="A534" s="33" t="s">
        <v>252</v>
      </c>
      <c r="B534" s="45">
        <v>575210</v>
      </c>
      <c r="C534" s="41">
        <f t="shared" si="100"/>
        <v>109290</v>
      </c>
      <c r="D534" s="42">
        <v>684500</v>
      </c>
      <c r="E534" s="50">
        <v>584034</v>
      </c>
      <c r="F534" s="43">
        <v>110966</v>
      </c>
      <c r="G534" s="44">
        <v>695000</v>
      </c>
      <c r="H534" s="50">
        <v>568067</v>
      </c>
      <c r="I534" s="43">
        <v>107933</v>
      </c>
      <c r="J534" s="44">
        <v>676000</v>
      </c>
      <c r="L534" s="63">
        <f t="shared" si="106"/>
        <v>684500</v>
      </c>
      <c r="M534" s="59">
        <f t="shared" si="107"/>
        <v>685166.66666666663</v>
      </c>
      <c r="N534" s="59">
        <f t="shared" si="108"/>
        <v>9517.5276901794896</v>
      </c>
      <c r="O534" s="64">
        <f t="shared" si="109"/>
        <v>1.3890821245701032E-2</v>
      </c>
      <c r="Q534" s="63">
        <f>+VLOOKUP(A534,'PRECIOS 2025 VS 2026'!$B$7:$G$1477,5,FALSE)</f>
        <v>1608278.76</v>
      </c>
      <c r="R534" s="197">
        <f t="shared" si="101"/>
        <v>-0.57438970343673501</v>
      </c>
      <c r="S534" s="63">
        <f t="shared" si="102"/>
        <v>684500</v>
      </c>
      <c r="U534" t="e">
        <f>+VLOOKUP(A534,'GRUPO 1'!$A$3:$F$440,5,FALSE)</f>
        <v>#N/A</v>
      </c>
      <c r="V534" t="e">
        <f>+VLOOKUP(A534,'GRUPO 3'!$B$3:$F$1178,5,FALSE)</f>
        <v>#N/A</v>
      </c>
      <c r="W534">
        <f t="shared" si="103"/>
        <v>0</v>
      </c>
      <c r="X534" s="199">
        <f t="shared" si="104"/>
        <v>0</v>
      </c>
      <c r="Y534" s="199">
        <f t="shared" si="105"/>
        <v>0</v>
      </c>
    </row>
    <row r="535" spans="1:25" x14ac:dyDescent="0.3">
      <c r="A535" s="33" t="s">
        <v>251</v>
      </c>
      <c r="B535" s="45">
        <v>388655</v>
      </c>
      <c r="C535" s="41">
        <f t="shared" si="100"/>
        <v>73845</v>
      </c>
      <c r="D535" s="42">
        <v>462500</v>
      </c>
      <c r="E535" s="50">
        <v>419328</v>
      </c>
      <c r="F535" s="43">
        <v>79672</v>
      </c>
      <c r="G535" s="44">
        <v>499000</v>
      </c>
      <c r="H535" s="50">
        <v>367227</v>
      </c>
      <c r="I535" s="43">
        <v>69773</v>
      </c>
      <c r="J535" s="44">
        <v>437000</v>
      </c>
      <c r="L535" s="63">
        <f t="shared" si="106"/>
        <v>462500</v>
      </c>
      <c r="M535" s="59">
        <f t="shared" si="107"/>
        <v>466166.66666666669</v>
      </c>
      <c r="N535" s="59">
        <f t="shared" si="108"/>
        <v>31162.210020044044</v>
      </c>
      <c r="O535" s="64">
        <f t="shared" si="109"/>
        <v>6.6847786957548894E-2</v>
      </c>
      <c r="Q535" s="63">
        <f>+VLOOKUP(A535,'PRECIOS 2025 VS 2026'!$B$7:$G$1477,5,FALSE)</f>
        <v>1242664.83</v>
      </c>
      <c r="R535" s="197">
        <f t="shared" si="101"/>
        <v>-0.62781597351556173</v>
      </c>
      <c r="S535" s="63">
        <f t="shared" si="102"/>
        <v>462500</v>
      </c>
      <c r="U535" t="e">
        <f>+VLOOKUP(A535,'GRUPO 1'!$A$3:$F$440,5,FALSE)</f>
        <v>#N/A</v>
      </c>
      <c r="V535" t="e">
        <f>+VLOOKUP(A535,'GRUPO 3'!$B$3:$F$1178,5,FALSE)</f>
        <v>#N/A</v>
      </c>
      <c r="W535">
        <f t="shared" si="103"/>
        <v>-1</v>
      </c>
      <c r="X535" s="199">
        <f t="shared" si="104"/>
        <v>0</v>
      </c>
      <c r="Y535" s="199">
        <f t="shared" si="105"/>
        <v>0</v>
      </c>
    </row>
    <row r="536" spans="1:25" x14ac:dyDescent="0.3">
      <c r="A536" s="33" t="s">
        <v>250</v>
      </c>
      <c r="B536" s="45">
        <v>58824</v>
      </c>
      <c r="C536" s="41">
        <f t="shared" si="100"/>
        <v>11176</v>
      </c>
      <c r="D536" s="42">
        <v>70000</v>
      </c>
      <c r="E536" s="50">
        <v>55882</v>
      </c>
      <c r="F536" s="43">
        <v>10618</v>
      </c>
      <c r="G536" s="44">
        <v>66500</v>
      </c>
      <c r="H536" s="50">
        <v>63025</v>
      </c>
      <c r="I536" s="43">
        <v>11975</v>
      </c>
      <c r="J536" s="44">
        <v>75000</v>
      </c>
      <c r="L536" s="63">
        <f t="shared" si="106"/>
        <v>70000</v>
      </c>
      <c r="M536" s="59">
        <f t="shared" si="107"/>
        <v>70500</v>
      </c>
      <c r="N536" s="59">
        <f t="shared" si="108"/>
        <v>4272.0018726587659</v>
      </c>
      <c r="O536" s="64">
        <f t="shared" si="109"/>
        <v>6.0595771243386748E-2</v>
      </c>
      <c r="Q536" s="63">
        <f>+VLOOKUP(A536,'PRECIOS 2025 VS 2026'!$B$7:$G$1477,5,FALSE)</f>
        <v>27981.360000000001</v>
      </c>
      <c r="R536" s="197">
        <f t="shared" si="101"/>
        <v>1.5016653943911231</v>
      </c>
      <c r="S536" s="63">
        <f t="shared" si="102"/>
        <v>29408.409359999998</v>
      </c>
      <c r="U536" t="e">
        <f>+VLOOKUP(A536,'GRUPO 1'!$A$3:$F$440,5,FALSE)</f>
        <v>#N/A</v>
      </c>
      <c r="V536" t="e">
        <f>+VLOOKUP(A536,'GRUPO 3'!$B$3:$F$1178,5,FALSE)</f>
        <v>#N/A</v>
      </c>
      <c r="W536">
        <f t="shared" si="103"/>
        <v>1</v>
      </c>
      <c r="X536" s="199">
        <f t="shared" si="104"/>
        <v>0</v>
      </c>
      <c r="Y536" s="199">
        <f t="shared" si="105"/>
        <v>0</v>
      </c>
    </row>
    <row r="537" spans="1:25" x14ac:dyDescent="0.3">
      <c r="A537" s="33" t="s">
        <v>111</v>
      </c>
      <c r="B537" s="45">
        <v>73529</v>
      </c>
      <c r="C537" s="41">
        <f t="shared" si="100"/>
        <v>13971</v>
      </c>
      <c r="D537" s="42">
        <v>87500</v>
      </c>
      <c r="E537" s="50">
        <v>78571</v>
      </c>
      <c r="F537" s="43">
        <v>14929</v>
      </c>
      <c r="G537" s="44">
        <v>93500</v>
      </c>
      <c r="H537" s="50">
        <v>75210</v>
      </c>
      <c r="I537" s="43">
        <v>14290</v>
      </c>
      <c r="J537" s="44">
        <v>89500</v>
      </c>
      <c r="L537" s="63">
        <f t="shared" si="106"/>
        <v>89500</v>
      </c>
      <c r="M537" s="59">
        <f t="shared" si="107"/>
        <v>90166.666666666672</v>
      </c>
      <c r="N537" s="59">
        <f t="shared" si="108"/>
        <v>3055.0504633038936</v>
      </c>
      <c r="O537" s="64">
        <f t="shared" si="109"/>
        <v>3.3882260221484953E-2</v>
      </c>
      <c r="Q537" s="63">
        <f>+VLOOKUP(A537,'PRECIOS 2025 VS 2026'!$B$7:$G$1477,5,FALSE)</f>
        <v>82577.88</v>
      </c>
      <c r="R537" s="197">
        <f t="shared" si="101"/>
        <v>8.3825353714578221E-2</v>
      </c>
      <c r="S537" s="63">
        <f t="shared" si="102"/>
        <v>86789.351880000002</v>
      </c>
      <c r="U537" t="e">
        <f>+VLOOKUP(A537,'GRUPO 1'!$A$3:$F$440,5,FALSE)</f>
        <v>#N/A</v>
      </c>
      <c r="V537" t="e">
        <f>+VLOOKUP(A537,'GRUPO 3'!$B$3:$F$1178,5,FALSE)</f>
        <v>#N/A</v>
      </c>
      <c r="W537">
        <f t="shared" si="103"/>
        <v>0</v>
      </c>
      <c r="X537" s="199">
        <f t="shared" si="104"/>
        <v>-1</v>
      </c>
      <c r="Y537" s="199">
        <f t="shared" si="105"/>
        <v>0</v>
      </c>
    </row>
    <row r="538" spans="1:25" x14ac:dyDescent="0.3">
      <c r="A538" s="33" t="s">
        <v>110</v>
      </c>
      <c r="B538" s="45">
        <v>60924</v>
      </c>
      <c r="C538" s="41">
        <f t="shared" si="100"/>
        <v>11576</v>
      </c>
      <c r="D538" s="42">
        <v>72500</v>
      </c>
      <c r="E538" s="50">
        <v>55882</v>
      </c>
      <c r="F538" s="43">
        <v>10618</v>
      </c>
      <c r="G538" s="44">
        <v>66500</v>
      </c>
      <c r="H538" s="50">
        <v>62605</v>
      </c>
      <c r="I538" s="43">
        <v>11895</v>
      </c>
      <c r="J538" s="44">
        <v>74500</v>
      </c>
      <c r="L538" s="63">
        <f t="shared" si="106"/>
        <v>72500</v>
      </c>
      <c r="M538" s="59">
        <f t="shared" si="107"/>
        <v>71166.666666666672</v>
      </c>
      <c r="N538" s="59">
        <f t="shared" si="108"/>
        <v>4163.3319989322654</v>
      </c>
      <c r="O538" s="64">
        <f t="shared" si="109"/>
        <v>5.8501152209821057E-2</v>
      </c>
      <c r="Q538" s="63">
        <f>+VLOOKUP(A538,'PRECIOS 2025 VS 2026'!$B$7:$G$1477,5,FALSE)</f>
        <v>94686.57</v>
      </c>
      <c r="R538" s="197">
        <f t="shared" si="101"/>
        <v>-0.23431591196090434</v>
      </c>
      <c r="S538" s="63">
        <f t="shared" si="102"/>
        <v>72500</v>
      </c>
      <c r="U538" t="e">
        <f>+VLOOKUP(A538,'GRUPO 1'!$A$3:$F$440,5,FALSE)</f>
        <v>#N/A</v>
      </c>
      <c r="V538" t="e">
        <f>+VLOOKUP(A538,'GRUPO 3'!$B$3:$F$1178,5,FALSE)</f>
        <v>#N/A</v>
      </c>
      <c r="W538">
        <f t="shared" si="103"/>
        <v>0</v>
      </c>
      <c r="X538" s="199">
        <f t="shared" si="104"/>
        <v>0</v>
      </c>
      <c r="Y538" s="199">
        <f t="shared" si="105"/>
        <v>0</v>
      </c>
    </row>
    <row r="539" spans="1:25" x14ac:dyDescent="0.3">
      <c r="A539" s="33" t="s">
        <v>109</v>
      </c>
      <c r="B539" s="45"/>
      <c r="C539" s="41"/>
      <c r="D539" s="42"/>
      <c r="E539" s="50">
        <v>13025</v>
      </c>
      <c r="F539" s="43">
        <v>2475</v>
      </c>
      <c r="G539" s="44">
        <v>15500</v>
      </c>
      <c r="H539" s="50"/>
      <c r="I539" s="43"/>
      <c r="J539" s="44"/>
      <c r="L539" s="63" t="str">
        <f t="shared" si="106"/>
        <v/>
      </c>
      <c r="M539" s="59" t="str">
        <f t="shared" si="107"/>
        <v/>
      </c>
      <c r="N539" s="59" t="str">
        <f t="shared" si="108"/>
        <v/>
      </c>
      <c r="O539" s="64" t="str">
        <f t="shared" si="109"/>
        <v/>
      </c>
      <c r="Q539" s="63">
        <f>+VLOOKUP(A539,'PRECIOS 2025 VS 2026'!$B$7:$G$1477,5,FALSE)</f>
        <v>78889.14</v>
      </c>
      <c r="R539" s="197" t="e">
        <f t="shared" si="101"/>
        <v>#VALUE!</v>
      </c>
      <c r="S539" s="63"/>
      <c r="U539" t="e">
        <f>+VLOOKUP(A539,'GRUPO 1'!$A$3:$F$440,5,FALSE)</f>
        <v>#N/A</v>
      </c>
      <c r="V539" t="e">
        <f>+VLOOKUP(A539,'GRUPO 3'!$B$3:$F$1178,5,FALSE)</f>
        <v>#N/A</v>
      </c>
      <c r="W539">
        <f t="shared" si="103"/>
        <v>0</v>
      </c>
      <c r="X539" s="199">
        <f t="shared" si="104"/>
        <v>0</v>
      </c>
      <c r="Y539" s="199">
        <f t="shared" si="105"/>
        <v>0</v>
      </c>
    </row>
    <row r="540" spans="1:25" x14ac:dyDescent="0.3">
      <c r="A540" s="33" t="s">
        <v>108</v>
      </c>
      <c r="B540" s="45">
        <v>173109</v>
      </c>
      <c r="C540" s="41">
        <f t="shared" ref="C540:C550" si="110">+D540-B540</f>
        <v>32891</v>
      </c>
      <c r="D540" s="42">
        <v>206000</v>
      </c>
      <c r="E540" s="50">
        <v>157143</v>
      </c>
      <c r="F540" s="43">
        <v>29857</v>
      </c>
      <c r="G540" s="44">
        <v>187000</v>
      </c>
      <c r="H540" s="50">
        <v>159664</v>
      </c>
      <c r="I540" s="43">
        <v>30336</v>
      </c>
      <c r="J540" s="44">
        <v>190000</v>
      </c>
      <c r="L540" s="63">
        <f t="shared" si="106"/>
        <v>190000</v>
      </c>
      <c r="M540" s="59">
        <f t="shared" si="107"/>
        <v>194333.33333333334</v>
      </c>
      <c r="N540" s="59">
        <f t="shared" si="108"/>
        <v>10214.368964029707</v>
      </c>
      <c r="O540" s="64">
        <f t="shared" si="109"/>
        <v>5.2561075286602262E-2</v>
      </c>
      <c r="Q540" s="63">
        <f>+VLOOKUP(A540,'PRECIOS 2025 VS 2026'!$B$7:$G$1477,5,FALSE)</f>
        <v>2962984.86</v>
      </c>
      <c r="R540" s="197">
        <f t="shared" si="101"/>
        <v>-0.93587547389627901</v>
      </c>
      <c r="S540" s="63">
        <f t="shared" si="102"/>
        <v>190000</v>
      </c>
      <c r="U540" t="e">
        <f>+VLOOKUP(A540,'GRUPO 1'!$A$3:$F$440,5,FALSE)</f>
        <v>#N/A</v>
      </c>
      <c r="V540" t="e">
        <f>+VLOOKUP(A540,'GRUPO 3'!$B$3:$F$1178,5,FALSE)</f>
        <v>#N/A</v>
      </c>
      <c r="W540">
        <f t="shared" si="103"/>
        <v>0</v>
      </c>
      <c r="X540" s="199">
        <f t="shared" si="104"/>
        <v>0</v>
      </c>
      <c r="Y540" s="199">
        <f t="shared" si="105"/>
        <v>0</v>
      </c>
    </row>
    <row r="541" spans="1:25" x14ac:dyDescent="0.3">
      <c r="A541" s="33" t="s">
        <v>107</v>
      </c>
      <c r="B541" s="45">
        <v>568908</v>
      </c>
      <c r="C541" s="41">
        <f t="shared" si="110"/>
        <v>108092</v>
      </c>
      <c r="D541" s="42">
        <v>677000</v>
      </c>
      <c r="E541" s="50">
        <v>584034</v>
      </c>
      <c r="F541" s="43">
        <v>110966</v>
      </c>
      <c r="G541" s="44">
        <v>695000</v>
      </c>
      <c r="H541" s="50">
        <v>600840</v>
      </c>
      <c r="I541" s="43">
        <v>114160</v>
      </c>
      <c r="J541" s="44">
        <v>715000</v>
      </c>
      <c r="L541" s="63">
        <f t="shared" si="106"/>
        <v>695000</v>
      </c>
      <c r="M541" s="59">
        <f t="shared" si="107"/>
        <v>695666.66666666663</v>
      </c>
      <c r="N541" s="59">
        <f t="shared" si="108"/>
        <v>19008.76990584434</v>
      </c>
      <c r="O541" s="64">
        <f t="shared" si="109"/>
        <v>2.7324537478453773E-2</v>
      </c>
      <c r="Q541" s="63">
        <f>+VLOOKUP(A541,'PRECIOS 2025 VS 2026'!$B$7:$G$1477,5,FALSE)</f>
        <v>2043247.14</v>
      </c>
      <c r="R541" s="197">
        <f t="shared" si="101"/>
        <v>-0.65985514605932594</v>
      </c>
      <c r="S541" s="63">
        <f t="shared" si="102"/>
        <v>695000</v>
      </c>
      <c r="U541" t="e">
        <f>+VLOOKUP(A541,'GRUPO 1'!$A$3:$F$440,5,FALSE)</f>
        <v>#N/A</v>
      </c>
      <c r="V541" t="e">
        <f>+VLOOKUP(A541,'GRUPO 3'!$B$3:$F$1178,5,FALSE)</f>
        <v>#N/A</v>
      </c>
      <c r="W541">
        <f t="shared" si="103"/>
        <v>1</v>
      </c>
      <c r="X541" s="199">
        <f t="shared" si="104"/>
        <v>0</v>
      </c>
      <c r="Y541" s="199">
        <f t="shared" si="105"/>
        <v>0</v>
      </c>
    </row>
    <row r="542" spans="1:25" x14ac:dyDescent="0.3">
      <c r="A542" s="33" t="s">
        <v>106</v>
      </c>
      <c r="B542" s="45">
        <v>89496</v>
      </c>
      <c r="C542" s="41">
        <f t="shared" si="110"/>
        <v>17004</v>
      </c>
      <c r="D542" s="42">
        <v>106500</v>
      </c>
      <c r="E542" s="50">
        <v>81933</v>
      </c>
      <c r="F542" s="43">
        <v>15567</v>
      </c>
      <c r="G542" s="44">
        <v>97500</v>
      </c>
      <c r="H542" s="50">
        <v>91597</v>
      </c>
      <c r="I542" s="43">
        <v>17403</v>
      </c>
      <c r="J542" s="44">
        <v>109000</v>
      </c>
      <c r="L542" s="63">
        <f t="shared" si="106"/>
        <v>106500</v>
      </c>
      <c r="M542" s="59">
        <f t="shared" si="107"/>
        <v>104333.33333333333</v>
      </c>
      <c r="N542" s="59">
        <f t="shared" si="108"/>
        <v>6048.4157705413518</v>
      </c>
      <c r="O542" s="64">
        <f t="shared" si="109"/>
        <v>5.7972036139373982E-2</v>
      </c>
      <c r="Q542" s="63">
        <f>+VLOOKUP(A542,'PRECIOS 2025 VS 2026'!$B$7:$G$1477,5,FALSE)</f>
        <v>181965.96</v>
      </c>
      <c r="R542" s="197">
        <f t="shared" si="101"/>
        <v>-0.4147256992461667</v>
      </c>
      <c r="S542" s="63">
        <f t="shared" si="102"/>
        <v>106500</v>
      </c>
      <c r="U542" t="e">
        <f>+VLOOKUP(A542,'GRUPO 1'!$A$3:$F$440,5,FALSE)</f>
        <v>#N/A</v>
      </c>
      <c r="V542" t="e">
        <f>+VLOOKUP(A542,'GRUPO 3'!$B$3:$F$1178,5,FALSE)</f>
        <v>#N/A</v>
      </c>
      <c r="W542">
        <f t="shared" si="103"/>
        <v>0</v>
      </c>
      <c r="X542" s="199">
        <f t="shared" si="104"/>
        <v>0</v>
      </c>
      <c r="Y542" s="199">
        <f t="shared" si="105"/>
        <v>0</v>
      </c>
    </row>
    <row r="543" spans="1:25" x14ac:dyDescent="0.3">
      <c r="A543" s="33" t="s">
        <v>105</v>
      </c>
      <c r="B543" s="45">
        <v>74790</v>
      </c>
      <c r="C543" s="41">
        <f t="shared" si="110"/>
        <v>14210</v>
      </c>
      <c r="D543" s="42">
        <v>89000</v>
      </c>
      <c r="E543" s="50">
        <v>78571</v>
      </c>
      <c r="F543" s="43">
        <v>14929</v>
      </c>
      <c r="G543" s="44">
        <v>93500</v>
      </c>
      <c r="H543" s="50">
        <v>74790</v>
      </c>
      <c r="I543" s="43">
        <v>14210</v>
      </c>
      <c r="J543" s="44">
        <v>89000</v>
      </c>
      <c r="L543" s="63">
        <f t="shared" si="106"/>
        <v>89000</v>
      </c>
      <c r="M543" s="59">
        <f t="shared" si="107"/>
        <v>90500</v>
      </c>
      <c r="N543" s="59">
        <f t="shared" si="108"/>
        <v>2598.076211353316</v>
      </c>
      <c r="O543" s="64">
        <f t="shared" si="109"/>
        <v>2.8708024434843271E-2</v>
      </c>
      <c r="Q543" s="63">
        <f>+VLOOKUP(A543,'PRECIOS 2025 VS 2026'!$B$7:$G$1477,5,FALSE)</f>
        <v>64490.58</v>
      </c>
      <c r="R543" s="197">
        <f t="shared" si="101"/>
        <v>0.38004651221930391</v>
      </c>
      <c r="S543" s="63">
        <f t="shared" si="102"/>
        <v>67779.599579999995</v>
      </c>
      <c r="U543" t="e">
        <f>+VLOOKUP(A543,'GRUPO 1'!$A$3:$F$440,5,FALSE)</f>
        <v>#N/A</v>
      </c>
      <c r="V543" t="e">
        <f>+VLOOKUP(A543,'GRUPO 3'!$B$3:$F$1178,5,FALSE)</f>
        <v>#N/A</v>
      </c>
      <c r="W543">
        <f t="shared" si="103"/>
        <v>0</v>
      </c>
      <c r="X543" s="199">
        <f t="shared" si="104"/>
        <v>-1</v>
      </c>
      <c r="Y543" s="199">
        <f t="shared" si="105"/>
        <v>0</v>
      </c>
    </row>
    <row r="544" spans="1:25" x14ac:dyDescent="0.3">
      <c r="A544" s="33" t="s">
        <v>104</v>
      </c>
      <c r="B544" s="45">
        <v>131933</v>
      </c>
      <c r="C544" s="41">
        <f t="shared" si="110"/>
        <v>25067</v>
      </c>
      <c r="D544" s="42">
        <v>157000</v>
      </c>
      <c r="E544" s="50">
        <v>117647</v>
      </c>
      <c r="F544" s="43">
        <v>22353</v>
      </c>
      <c r="G544" s="44">
        <v>140000</v>
      </c>
      <c r="H544" s="50">
        <v>137815</v>
      </c>
      <c r="I544" s="43">
        <v>26185</v>
      </c>
      <c r="J544" s="44">
        <v>164000</v>
      </c>
      <c r="L544" s="63">
        <f t="shared" si="106"/>
        <v>157000</v>
      </c>
      <c r="M544" s="59">
        <f t="shared" si="107"/>
        <v>153666.66666666666</v>
      </c>
      <c r="N544" s="59">
        <f t="shared" si="108"/>
        <v>12342.339054382412</v>
      </c>
      <c r="O544" s="64">
        <f t="shared" si="109"/>
        <v>8.0318909247607886E-2</v>
      </c>
      <c r="Q544" s="63">
        <f>+VLOOKUP(A544,'PRECIOS 2025 VS 2026'!$B$7:$G$1477,5,FALSE)</f>
        <v>800160.57</v>
      </c>
      <c r="R544" s="197">
        <f t="shared" si="101"/>
        <v>-0.80378938192368066</v>
      </c>
      <c r="S544" s="63">
        <f t="shared" si="102"/>
        <v>157000</v>
      </c>
      <c r="U544" t="e">
        <f>+VLOOKUP(A544,'GRUPO 1'!$A$3:$F$440,5,FALSE)</f>
        <v>#N/A</v>
      </c>
      <c r="V544" t="e">
        <f>+VLOOKUP(A544,'GRUPO 3'!$B$3:$F$1178,5,FALSE)</f>
        <v>#N/A</v>
      </c>
      <c r="W544">
        <f t="shared" si="103"/>
        <v>0</v>
      </c>
      <c r="X544" s="199">
        <f t="shared" si="104"/>
        <v>0</v>
      </c>
      <c r="Y544" s="199">
        <f t="shared" si="105"/>
        <v>0</v>
      </c>
    </row>
    <row r="545" spans="1:25" x14ac:dyDescent="0.3">
      <c r="A545" s="33" t="s">
        <v>103</v>
      </c>
      <c r="B545" s="45">
        <v>133193</v>
      </c>
      <c r="C545" s="41">
        <f t="shared" si="110"/>
        <v>25307</v>
      </c>
      <c r="D545" s="42">
        <v>158500</v>
      </c>
      <c r="E545" s="50">
        <v>117647</v>
      </c>
      <c r="F545" s="43">
        <v>22353</v>
      </c>
      <c r="G545" s="44">
        <v>140000</v>
      </c>
      <c r="H545" s="50">
        <v>133613</v>
      </c>
      <c r="I545" s="43">
        <v>25387</v>
      </c>
      <c r="J545" s="44">
        <v>159000</v>
      </c>
      <c r="L545" s="63">
        <f t="shared" si="106"/>
        <v>158500</v>
      </c>
      <c r="M545" s="59">
        <f t="shared" si="107"/>
        <v>152500</v>
      </c>
      <c r="N545" s="59">
        <f t="shared" si="108"/>
        <v>10828.203913853858</v>
      </c>
      <c r="O545" s="64">
        <f t="shared" si="109"/>
        <v>7.1004615828549889E-2</v>
      </c>
      <c r="Q545" s="63">
        <f>+VLOOKUP(A545,'PRECIOS 2025 VS 2026'!$B$7:$G$1477,5,FALSE)</f>
        <v>988764.48</v>
      </c>
      <c r="R545" s="197">
        <f t="shared" si="101"/>
        <v>-0.83969893416883257</v>
      </c>
      <c r="S545" s="63">
        <f t="shared" si="102"/>
        <v>158500</v>
      </c>
      <c r="U545" t="e">
        <f>+VLOOKUP(A545,'GRUPO 1'!$A$3:$F$440,5,FALSE)</f>
        <v>#N/A</v>
      </c>
      <c r="V545" t="e">
        <f>+VLOOKUP(A545,'GRUPO 3'!$B$3:$F$1178,5,FALSE)</f>
        <v>#N/A</v>
      </c>
      <c r="W545">
        <f t="shared" si="103"/>
        <v>0</v>
      </c>
      <c r="X545" s="199">
        <f t="shared" si="104"/>
        <v>0</v>
      </c>
      <c r="Y545" s="199">
        <f t="shared" si="105"/>
        <v>-1</v>
      </c>
    </row>
    <row r="546" spans="1:25" x14ac:dyDescent="0.3">
      <c r="A546" s="33" t="s">
        <v>249</v>
      </c>
      <c r="B546" s="45">
        <v>61345</v>
      </c>
      <c r="C546" s="41">
        <f t="shared" si="110"/>
        <v>11655</v>
      </c>
      <c r="D546" s="42">
        <v>73000</v>
      </c>
      <c r="E546" s="50">
        <v>55882</v>
      </c>
      <c r="F546" s="43">
        <v>10618</v>
      </c>
      <c r="G546" s="44">
        <v>66500</v>
      </c>
      <c r="H546" s="50">
        <v>60504</v>
      </c>
      <c r="I546" s="43">
        <v>11496</v>
      </c>
      <c r="J546" s="44">
        <v>72000</v>
      </c>
      <c r="L546" s="63">
        <f t="shared" si="106"/>
        <v>72000</v>
      </c>
      <c r="M546" s="59">
        <f t="shared" si="107"/>
        <v>70500</v>
      </c>
      <c r="N546" s="59">
        <f t="shared" si="108"/>
        <v>3500</v>
      </c>
      <c r="O546" s="64">
        <f t="shared" si="109"/>
        <v>4.9645390070921988E-2</v>
      </c>
      <c r="Q546" s="63" t="e">
        <f>+VLOOKUP(A546,'PRECIOS 2025 VS 2026'!$B$7:$G$1477,5,FALSE)</f>
        <v>#N/A</v>
      </c>
      <c r="R546" s="197" t="e">
        <f t="shared" si="101"/>
        <v>#N/A</v>
      </c>
      <c r="S546" s="63">
        <f t="shared" si="102"/>
        <v>66500</v>
      </c>
      <c r="U546" t="e">
        <f>+VLOOKUP(A546,'GRUPO 1'!$A$3:$F$440,5,FALSE)</f>
        <v>#N/A</v>
      </c>
      <c r="V546" t="e">
        <f>+VLOOKUP(A546,'GRUPO 3'!$B$3:$F$1178,5,FALSE)</f>
        <v>#N/A</v>
      </c>
      <c r="W546">
        <f t="shared" si="103"/>
        <v>1</v>
      </c>
      <c r="X546" s="199">
        <f t="shared" si="104"/>
        <v>0</v>
      </c>
      <c r="Y546" s="199">
        <f t="shared" si="105"/>
        <v>0</v>
      </c>
    </row>
    <row r="547" spans="1:25" x14ac:dyDescent="0.3">
      <c r="A547" s="33" t="s">
        <v>248</v>
      </c>
      <c r="B547" s="45">
        <v>133613</v>
      </c>
      <c r="C547" s="41">
        <f t="shared" si="110"/>
        <v>25387</v>
      </c>
      <c r="D547" s="42">
        <v>159000</v>
      </c>
      <c r="E547" s="50">
        <v>117647</v>
      </c>
      <c r="F547" s="43">
        <v>22353</v>
      </c>
      <c r="G547" s="44">
        <v>140000</v>
      </c>
      <c r="H547" s="50">
        <v>137815</v>
      </c>
      <c r="I547" s="43">
        <v>26185</v>
      </c>
      <c r="J547" s="44">
        <v>164000</v>
      </c>
      <c r="L547" s="63">
        <f t="shared" si="106"/>
        <v>159000</v>
      </c>
      <c r="M547" s="59">
        <f t="shared" si="107"/>
        <v>154333.33333333334</v>
      </c>
      <c r="N547" s="59">
        <f t="shared" si="108"/>
        <v>12662.279942148385</v>
      </c>
      <c r="O547" s="64">
        <f t="shared" si="109"/>
        <v>8.2045010424287593E-2</v>
      </c>
      <c r="Q547" s="63" t="e">
        <f>+VLOOKUP(A547,'PRECIOS 2025 VS 2026'!$B$7:$G$1477,5,FALSE)</f>
        <v>#N/A</v>
      </c>
      <c r="R547" s="197" t="e">
        <f t="shared" si="101"/>
        <v>#N/A</v>
      </c>
      <c r="S547" s="63">
        <f t="shared" si="102"/>
        <v>140000</v>
      </c>
      <c r="U547" t="e">
        <f>+VLOOKUP(A547,'GRUPO 1'!$A$3:$F$440,5,FALSE)</f>
        <v>#N/A</v>
      </c>
      <c r="V547" t="e">
        <f>+VLOOKUP(A547,'GRUPO 3'!$B$3:$F$1178,5,FALSE)</f>
        <v>#N/A</v>
      </c>
      <c r="W547">
        <f t="shared" si="103"/>
        <v>-1</v>
      </c>
      <c r="X547" s="199">
        <f t="shared" si="104"/>
        <v>0</v>
      </c>
      <c r="Y547" s="199">
        <f t="shared" si="105"/>
        <v>0</v>
      </c>
    </row>
    <row r="548" spans="1:25" x14ac:dyDescent="0.3">
      <c r="A548" s="33" t="s">
        <v>247</v>
      </c>
      <c r="B548" s="45">
        <v>682773</v>
      </c>
      <c r="C548" s="41">
        <f t="shared" si="110"/>
        <v>129727</v>
      </c>
      <c r="D548" s="42">
        <v>812500</v>
      </c>
      <c r="E548" s="50">
        <v>714286</v>
      </c>
      <c r="F548" s="43">
        <v>135714</v>
      </c>
      <c r="G548" s="44">
        <v>850000</v>
      </c>
      <c r="H548" s="50">
        <v>693277</v>
      </c>
      <c r="I548" s="43">
        <v>131723</v>
      </c>
      <c r="J548" s="44">
        <v>825000</v>
      </c>
      <c r="L548" s="63">
        <f t="shared" si="106"/>
        <v>825000</v>
      </c>
      <c r="M548" s="59">
        <f t="shared" si="107"/>
        <v>829166.66666666663</v>
      </c>
      <c r="N548" s="59">
        <f t="shared" si="108"/>
        <v>19094.065395649333</v>
      </c>
      <c r="O548" s="64">
        <f t="shared" si="109"/>
        <v>2.3028018567617287E-2</v>
      </c>
      <c r="Q548" s="63" t="e">
        <f>+VLOOKUP(A548,'PRECIOS 2025 VS 2026'!$B$7:$G$1477,5,FALSE)</f>
        <v>#N/A</v>
      </c>
      <c r="R548" s="197" t="e">
        <f t="shared" si="101"/>
        <v>#N/A</v>
      </c>
      <c r="S548" s="63">
        <f t="shared" si="102"/>
        <v>812500</v>
      </c>
      <c r="U548" t="e">
        <f>+VLOOKUP(A548,'GRUPO 1'!$A$3:$F$440,5,FALSE)</f>
        <v>#N/A</v>
      </c>
      <c r="V548" t="e">
        <f>+VLOOKUP(A548,'GRUPO 3'!$B$3:$F$1178,5,FALSE)</f>
        <v>#N/A</v>
      </c>
      <c r="W548">
        <f t="shared" si="103"/>
        <v>0</v>
      </c>
      <c r="X548" s="199">
        <f t="shared" si="104"/>
        <v>0</v>
      </c>
      <c r="Y548" s="199">
        <f t="shared" si="105"/>
        <v>0</v>
      </c>
    </row>
    <row r="549" spans="1:25" x14ac:dyDescent="0.3">
      <c r="A549" s="33" t="s">
        <v>102</v>
      </c>
      <c r="B549" s="45">
        <v>1073109</v>
      </c>
      <c r="C549" s="41">
        <f t="shared" si="110"/>
        <v>203891</v>
      </c>
      <c r="D549" s="42">
        <v>1277000</v>
      </c>
      <c r="E549" s="50">
        <v>983193</v>
      </c>
      <c r="F549" s="43">
        <v>186807</v>
      </c>
      <c r="G549" s="44">
        <v>1170000</v>
      </c>
      <c r="H549" s="50">
        <v>971429</v>
      </c>
      <c r="I549" s="43">
        <v>184571</v>
      </c>
      <c r="J549" s="44">
        <v>1156000</v>
      </c>
      <c r="L549" s="63">
        <f t="shared" si="106"/>
        <v>1170000</v>
      </c>
      <c r="M549" s="59">
        <f t="shared" si="107"/>
        <v>1201000</v>
      </c>
      <c r="N549" s="59">
        <f t="shared" si="108"/>
        <v>66189.122973491656</v>
      </c>
      <c r="O549" s="64">
        <f t="shared" si="109"/>
        <v>5.5111676081175398E-2</v>
      </c>
      <c r="Q549" s="63">
        <f>+VLOOKUP(A549,'PRECIOS 2025 VS 2026'!$B$7:$G$1477,5,FALSE)</f>
        <v>1769565.6</v>
      </c>
      <c r="R549" s="197">
        <f t="shared" si="101"/>
        <v>-0.33882078177830766</v>
      </c>
      <c r="S549" s="63">
        <f t="shared" si="102"/>
        <v>1170000</v>
      </c>
      <c r="U549" t="e">
        <f>+VLOOKUP(A549,'GRUPO 1'!$A$3:$F$440,5,FALSE)</f>
        <v>#N/A</v>
      </c>
      <c r="V549" t="e">
        <f>+VLOOKUP(A549,'GRUPO 3'!$B$3:$F$1178,5,FALSE)</f>
        <v>#N/A</v>
      </c>
      <c r="W549">
        <f t="shared" si="103"/>
        <v>0</v>
      </c>
      <c r="X549" s="199">
        <f t="shared" si="104"/>
        <v>0</v>
      </c>
      <c r="Y549" s="199">
        <f t="shared" si="105"/>
        <v>1</v>
      </c>
    </row>
    <row r="550" spans="1:25" x14ac:dyDescent="0.3">
      <c r="A550" s="33" t="s">
        <v>246</v>
      </c>
      <c r="B550" s="45">
        <v>680672</v>
      </c>
      <c r="C550" s="41">
        <f t="shared" si="110"/>
        <v>129328</v>
      </c>
      <c r="D550" s="42">
        <v>810000</v>
      </c>
      <c r="E550" s="50">
        <v>714286</v>
      </c>
      <c r="F550" s="43">
        <v>135714</v>
      </c>
      <c r="G550" s="44">
        <v>850000</v>
      </c>
      <c r="H550" s="50">
        <v>682773</v>
      </c>
      <c r="I550" s="43">
        <v>129727</v>
      </c>
      <c r="J550" s="44">
        <v>812500</v>
      </c>
      <c r="L550" s="63">
        <f t="shared" si="106"/>
        <v>812500</v>
      </c>
      <c r="M550" s="59">
        <f t="shared" si="107"/>
        <v>824166.66666666663</v>
      </c>
      <c r="N550" s="59">
        <f t="shared" si="108"/>
        <v>22407.216099581252</v>
      </c>
      <c r="O550" s="64">
        <f t="shared" si="109"/>
        <v>2.7187724286650661E-2</v>
      </c>
      <c r="Q550" s="63" t="e">
        <f>+VLOOKUP(A550,'PRECIOS 2025 VS 2026'!$B$7:$G$1477,5,FALSE)</f>
        <v>#N/A</v>
      </c>
      <c r="R550" s="197" t="e">
        <f t="shared" si="101"/>
        <v>#N/A</v>
      </c>
      <c r="S550" s="63">
        <f t="shared" si="102"/>
        <v>810000</v>
      </c>
      <c r="U550" t="e">
        <f>+VLOOKUP(A550,'GRUPO 1'!$A$3:$F$440,5,FALSE)</f>
        <v>#N/A</v>
      </c>
      <c r="V550" t="e">
        <f>+VLOOKUP(A550,'GRUPO 3'!$B$3:$F$1178,5,FALSE)</f>
        <v>#N/A</v>
      </c>
      <c r="W550">
        <f t="shared" si="103"/>
        <v>0</v>
      </c>
      <c r="X550" s="199">
        <f t="shared" si="104"/>
        <v>0</v>
      </c>
      <c r="Y550" s="199">
        <f t="shared" si="105"/>
        <v>0</v>
      </c>
    </row>
    <row r="551" spans="1:25" x14ac:dyDescent="0.3">
      <c r="A551" s="34" t="s">
        <v>99</v>
      </c>
      <c r="B551" s="45"/>
      <c r="C551" s="41"/>
      <c r="D551" s="42"/>
      <c r="E551" s="53"/>
      <c r="F551" s="54"/>
      <c r="G551" s="55"/>
      <c r="H551" s="53"/>
      <c r="I551" s="54"/>
      <c r="J551" s="55"/>
      <c r="L551" s="63" t="str">
        <f t="shared" si="106"/>
        <v/>
      </c>
      <c r="M551" s="59" t="str">
        <f t="shared" si="107"/>
        <v/>
      </c>
      <c r="N551" s="59" t="str">
        <f t="shared" si="108"/>
        <v/>
      </c>
      <c r="O551" s="64" t="str">
        <f t="shared" si="109"/>
        <v/>
      </c>
      <c r="Q551" s="63">
        <f>+VLOOKUP(A551,'PRECIOS 2025 VS 2026'!$B$7:$G$1477,5,FALSE)</f>
        <v>0</v>
      </c>
      <c r="R551" s="197" t="e">
        <f t="shared" si="101"/>
        <v>#VALUE!</v>
      </c>
      <c r="S551" s="63"/>
      <c r="U551" t="e">
        <f>+VLOOKUP(A551,'GRUPO 1'!$A$3:$F$440,5,FALSE)</f>
        <v>#N/A</v>
      </c>
      <c r="V551" t="e">
        <f>+VLOOKUP(A551,'GRUPO 3'!$B$3:$F$1178,5,FALSE)</f>
        <v>#N/A</v>
      </c>
      <c r="W551">
        <f t="shared" si="103"/>
        <v>0</v>
      </c>
      <c r="X551" s="199">
        <f t="shared" si="104"/>
        <v>0</v>
      </c>
      <c r="Y551" s="199">
        <f t="shared" si="105"/>
        <v>0</v>
      </c>
    </row>
    <row r="552" spans="1:25" x14ac:dyDescent="0.3">
      <c r="A552" s="33" t="s">
        <v>245</v>
      </c>
      <c r="B552" s="45">
        <v>5499580</v>
      </c>
      <c r="C552" s="41">
        <f t="shared" ref="C552:C557" si="111">+D552-B552</f>
        <v>1044920</v>
      </c>
      <c r="D552" s="42">
        <v>6544500</v>
      </c>
      <c r="E552" s="50">
        <v>5268908</v>
      </c>
      <c r="F552" s="43">
        <v>1001092</v>
      </c>
      <c r="G552" s="44">
        <v>6270000</v>
      </c>
      <c r="H552" s="50">
        <v>5850420</v>
      </c>
      <c r="I552" s="43">
        <v>1111580</v>
      </c>
      <c r="J552" s="44">
        <v>6962000</v>
      </c>
      <c r="L552" s="63">
        <f t="shared" si="106"/>
        <v>6544500</v>
      </c>
      <c r="M552" s="59">
        <f t="shared" si="107"/>
        <v>6592166.666666667</v>
      </c>
      <c r="N552" s="59">
        <f t="shared" si="108"/>
        <v>348453.84677648969</v>
      </c>
      <c r="O552" s="64">
        <f t="shared" si="109"/>
        <v>5.285877381384315E-2</v>
      </c>
      <c r="Q552" s="63">
        <f>+VLOOKUP(A552,'PRECIOS 2025 VS 2026'!$B$7:$G$1477,5,FALSE)</f>
        <v>4697343.09</v>
      </c>
      <c r="R552" s="197">
        <f t="shared" si="101"/>
        <v>0.39323440391917386</v>
      </c>
      <c r="S552" s="63">
        <f t="shared" si="102"/>
        <v>4936907.5875899997</v>
      </c>
      <c r="U552" t="e">
        <f>+VLOOKUP(A552,'GRUPO 1'!$A$3:$F$440,5,FALSE)</f>
        <v>#N/A</v>
      </c>
      <c r="V552" t="e">
        <f>+VLOOKUP(A552,'GRUPO 3'!$B$3:$F$1178,5,FALSE)</f>
        <v>#N/A</v>
      </c>
      <c r="W552">
        <f t="shared" si="103"/>
        <v>0</v>
      </c>
      <c r="X552" s="199">
        <f t="shared" si="104"/>
        <v>1</v>
      </c>
      <c r="Y552" s="199">
        <f t="shared" si="105"/>
        <v>0</v>
      </c>
    </row>
    <row r="553" spans="1:25" x14ac:dyDescent="0.3">
      <c r="A553" s="33" t="s">
        <v>97</v>
      </c>
      <c r="B553" s="45">
        <v>5083193</v>
      </c>
      <c r="C553" s="41">
        <f t="shared" si="111"/>
        <v>965807</v>
      </c>
      <c r="D553" s="42">
        <v>6049000</v>
      </c>
      <c r="E553" s="50">
        <v>5172269</v>
      </c>
      <c r="F553" s="43">
        <v>982731</v>
      </c>
      <c r="G553" s="44">
        <v>6155000</v>
      </c>
      <c r="H553" s="50">
        <v>5664706</v>
      </c>
      <c r="I553" s="43">
        <v>1076294</v>
      </c>
      <c r="J553" s="44">
        <v>6741000</v>
      </c>
      <c r="L553" s="63">
        <f t="shared" si="106"/>
        <v>6155000</v>
      </c>
      <c r="M553" s="59">
        <f t="shared" si="107"/>
        <v>6315000</v>
      </c>
      <c r="N553" s="59">
        <f t="shared" si="108"/>
        <v>372714.36784755159</v>
      </c>
      <c r="O553" s="64">
        <f t="shared" si="109"/>
        <v>5.9020485803254412E-2</v>
      </c>
      <c r="Q553" s="63">
        <f>+VLOOKUP(A553,'PRECIOS 2025 VS 2026'!$B$7:$G$1477,5,FALSE)</f>
        <v>4438724.4000000004</v>
      </c>
      <c r="R553" s="197">
        <f t="shared" si="101"/>
        <v>0.38665964482949189</v>
      </c>
      <c r="S553" s="63">
        <f t="shared" si="102"/>
        <v>4665099.3443999998</v>
      </c>
      <c r="U553" t="e">
        <f>+VLOOKUP(A553,'GRUPO 1'!$A$3:$F$440,5,FALSE)</f>
        <v>#N/A</v>
      </c>
      <c r="V553" t="e">
        <f>+VLOOKUP(A553,'GRUPO 3'!$B$3:$F$1178,5,FALSE)</f>
        <v>#N/A</v>
      </c>
      <c r="W553">
        <f t="shared" si="103"/>
        <v>0</v>
      </c>
      <c r="X553" s="199">
        <f t="shared" si="104"/>
        <v>0</v>
      </c>
      <c r="Y553" s="199">
        <f t="shared" si="105"/>
        <v>0</v>
      </c>
    </row>
    <row r="554" spans="1:25" x14ac:dyDescent="0.3">
      <c r="A554" s="33" t="s">
        <v>96</v>
      </c>
      <c r="B554" s="45">
        <v>12185</v>
      </c>
      <c r="C554" s="41">
        <f t="shared" si="111"/>
        <v>2315</v>
      </c>
      <c r="D554" s="42">
        <v>14500</v>
      </c>
      <c r="E554" s="50">
        <v>13025</v>
      </c>
      <c r="F554" s="43">
        <v>2475</v>
      </c>
      <c r="G554" s="44">
        <v>15500</v>
      </c>
      <c r="H554" s="50">
        <v>13866</v>
      </c>
      <c r="I554" s="43">
        <v>2634</v>
      </c>
      <c r="J554" s="44">
        <v>16500</v>
      </c>
      <c r="L554" s="63">
        <f t="shared" si="106"/>
        <v>15500</v>
      </c>
      <c r="M554" s="59">
        <f t="shared" si="107"/>
        <v>15500</v>
      </c>
      <c r="N554" s="59">
        <f t="shared" si="108"/>
        <v>1000</v>
      </c>
      <c r="O554" s="64">
        <f t="shared" si="109"/>
        <v>6.4516129032258063E-2</v>
      </c>
      <c r="Q554" s="63" t="e">
        <f>+VLOOKUP(A554,'PRECIOS 2025 VS 2026'!$B$7:$G$1477,5,FALSE)</f>
        <v>#N/A</v>
      </c>
      <c r="R554" s="197" t="e">
        <f t="shared" si="101"/>
        <v>#N/A</v>
      </c>
      <c r="S554" s="63">
        <f t="shared" si="102"/>
        <v>14500</v>
      </c>
      <c r="U554" t="e">
        <f>+VLOOKUP(A554,'GRUPO 1'!$A$3:$F$440,5,FALSE)</f>
        <v>#N/A</v>
      </c>
      <c r="V554" t="e">
        <f>+VLOOKUP(A554,'GRUPO 3'!$B$3:$F$1178,5,FALSE)</f>
        <v>#N/A</v>
      </c>
      <c r="W554">
        <f t="shared" si="103"/>
        <v>0</v>
      </c>
      <c r="X554" s="199">
        <f t="shared" si="104"/>
        <v>0</v>
      </c>
      <c r="Y554" s="199">
        <f t="shared" si="105"/>
        <v>1</v>
      </c>
    </row>
    <row r="555" spans="1:25" x14ac:dyDescent="0.3">
      <c r="A555" s="33" t="s">
        <v>95</v>
      </c>
      <c r="B555" s="45">
        <v>13445</v>
      </c>
      <c r="C555" s="41">
        <f t="shared" si="111"/>
        <v>2555</v>
      </c>
      <c r="D555" s="42">
        <v>16000</v>
      </c>
      <c r="E555" s="50">
        <v>13866</v>
      </c>
      <c r="F555" s="43">
        <v>2634</v>
      </c>
      <c r="G555" s="44">
        <v>16500</v>
      </c>
      <c r="H555" s="50">
        <v>13445</v>
      </c>
      <c r="I555" s="43">
        <v>2555</v>
      </c>
      <c r="J555" s="44">
        <v>16000</v>
      </c>
      <c r="L555" s="63">
        <f t="shared" si="106"/>
        <v>16000</v>
      </c>
      <c r="M555" s="59">
        <f t="shared" si="107"/>
        <v>16166.666666666666</v>
      </c>
      <c r="N555" s="59">
        <f t="shared" si="108"/>
        <v>288.6751345948129</v>
      </c>
      <c r="O555" s="64">
        <f t="shared" si="109"/>
        <v>1.7856193892462655E-2</v>
      </c>
      <c r="Q555" s="63">
        <f>+VLOOKUP(A555,'PRECIOS 2025 VS 2026'!$B$7:$G$1477,5,FALSE)</f>
        <v>11585.97</v>
      </c>
      <c r="R555" s="197">
        <f t="shared" si="101"/>
        <v>0.38098061707392655</v>
      </c>
      <c r="S555" s="63">
        <f t="shared" si="102"/>
        <v>12176.854469999998</v>
      </c>
      <c r="U555" t="e">
        <f>+VLOOKUP(A555,'GRUPO 1'!$A$3:$F$440,5,FALSE)</f>
        <v>#N/A</v>
      </c>
      <c r="V555" t="e">
        <f>+VLOOKUP(A555,'GRUPO 3'!$B$3:$F$1178,5,FALSE)</f>
        <v>#N/A</v>
      </c>
      <c r="W555">
        <f t="shared" si="103"/>
        <v>0</v>
      </c>
      <c r="X555" s="199">
        <f t="shared" si="104"/>
        <v>1</v>
      </c>
      <c r="Y555" s="199">
        <f t="shared" si="105"/>
        <v>0</v>
      </c>
    </row>
    <row r="556" spans="1:25" x14ac:dyDescent="0.3">
      <c r="A556" s="33" t="s">
        <v>244</v>
      </c>
      <c r="B556" s="45">
        <v>72269</v>
      </c>
      <c r="C556" s="41">
        <f t="shared" si="111"/>
        <v>13731</v>
      </c>
      <c r="D556" s="42">
        <v>86000</v>
      </c>
      <c r="E556" s="50">
        <v>64286</v>
      </c>
      <c r="F556" s="43">
        <v>12214</v>
      </c>
      <c r="G556" s="44">
        <v>76500</v>
      </c>
      <c r="H556" s="50">
        <v>67647</v>
      </c>
      <c r="I556" s="43">
        <v>12853</v>
      </c>
      <c r="J556" s="44">
        <v>80500</v>
      </c>
      <c r="L556" s="63">
        <f t="shared" si="106"/>
        <v>80500</v>
      </c>
      <c r="M556" s="59">
        <f t="shared" si="107"/>
        <v>81000</v>
      </c>
      <c r="N556" s="59">
        <f t="shared" si="108"/>
        <v>4769.6960070847281</v>
      </c>
      <c r="O556" s="64">
        <f t="shared" si="109"/>
        <v>5.8885135889934916E-2</v>
      </c>
      <c r="Q556" s="63">
        <f>+VLOOKUP(A556,'PRECIOS 2025 VS 2026'!$B$7:$G$1477,5,FALSE)</f>
        <v>61931.43</v>
      </c>
      <c r="R556" s="197">
        <f t="shared" si="101"/>
        <v>0.29982466091934257</v>
      </c>
      <c r="S556" s="63">
        <f t="shared" si="102"/>
        <v>65089.932929999995</v>
      </c>
      <c r="U556" t="e">
        <f>+VLOOKUP(A556,'GRUPO 1'!$A$3:$F$440,5,FALSE)</f>
        <v>#N/A</v>
      </c>
      <c r="V556" t="e">
        <f>+VLOOKUP(A556,'GRUPO 3'!$B$3:$F$1178,5,FALSE)</f>
        <v>#N/A</v>
      </c>
      <c r="W556">
        <f t="shared" si="103"/>
        <v>0</v>
      </c>
      <c r="X556" s="199">
        <f t="shared" si="104"/>
        <v>0</v>
      </c>
      <c r="Y556" s="199">
        <f t="shared" si="105"/>
        <v>0</v>
      </c>
    </row>
    <row r="557" spans="1:25" x14ac:dyDescent="0.3">
      <c r="A557" s="33" t="s">
        <v>93</v>
      </c>
      <c r="B557" s="45">
        <v>50420</v>
      </c>
      <c r="C557" s="41">
        <f t="shared" si="111"/>
        <v>9580</v>
      </c>
      <c r="D557" s="42">
        <v>60000</v>
      </c>
      <c r="E557" s="50">
        <v>52521</v>
      </c>
      <c r="F557" s="43">
        <v>9979</v>
      </c>
      <c r="G557" s="44">
        <v>62500</v>
      </c>
      <c r="H557" s="50">
        <v>55882</v>
      </c>
      <c r="I557" s="43">
        <v>10618</v>
      </c>
      <c r="J557" s="44">
        <v>66500</v>
      </c>
      <c r="L557" s="63">
        <f t="shared" si="106"/>
        <v>62500</v>
      </c>
      <c r="M557" s="59">
        <f t="shared" si="107"/>
        <v>63000</v>
      </c>
      <c r="N557" s="59">
        <f t="shared" si="108"/>
        <v>3278.7192621510003</v>
      </c>
      <c r="O557" s="64">
        <f t="shared" si="109"/>
        <v>5.2043162891285716E-2</v>
      </c>
      <c r="Q557" s="63">
        <f>+VLOOKUP(A557,'PRECIOS 2025 VS 2026'!$B$7:$G$1477,5,FALSE)</f>
        <v>46358.73</v>
      </c>
      <c r="R557" s="197">
        <f t="shared" si="101"/>
        <v>0.34818188505163961</v>
      </c>
      <c r="S557" s="63">
        <f t="shared" si="102"/>
        <v>48723.025229999999</v>
      </c>
      <c r="U557" t="e">
        <f>+VLOOKUP(A557,'GRUPO 1'!$A$3:$F$440,5,FALSE)</f>
        <v>#N/A</v>
      </c>
      <c r="V557" t="e">
        <f>+VLOOKUP(A557,'GRUPO 3'!$B$3:$F$1178,5,FALSE)</f>
        <v>#N/A</v>
      </c>
      <c r="W557">
        <f t="shared" si="103"/>
        <v>0</v>
      </c>
      <c r="X557" s="199">
        <f t="shared" si="104"/>
        <v>0</v>
      </c>
      <c r="Y557" s="199">
        <f t="shared" si="105"/>
        <v>0</v>
      </c>
    </row>
    <row r="558" spans="1:25" x14ac:dyDescent="0.3">
      <c r="A558" s="34" t="s">
        <v>92</v>
      </c>
      <c r="B558" s="45"/>
      <c r="C558" s="41"/>
      <c r="D558" s="42"/>
      <c r="E558" s="53"/>
      <c r="F558" s="54"/>
      <c r="G558" s="55"/>
      <c r="H558" s="53"/>
      <c r="I558" s="54"/>
      <c r="J558" s="55"/>
      <c r="L558" s="63" t="str">
        <f t="shared" si="106"/>
        <v/>
      </c>
      <c r="M558" s="59" t="str">
        <f t="shared" si="107"/>
        <v/>
      </c>
      <c r="N558" s="59" t="str">
        <f t="shared" si="108"/>
        <v/>
      </c>
      <c r="O558" s="64" t="str">
        <f t="shared" si="109"/>
        <v/>
      </c>
      <c r="Q558" s="63">
        <f>+VLOOKUP(A558,'PRECIOS 2025 VS 2026'!$B$7:$G$1477,5,FALSE)</f>
        <v>0</v>
      </c>
      <c r="R558" s="197" t="e">
        <f t="shared" si="101"/>
        <v>#VALUE!</v>
      </c>
      <c r="S558" s="63"/>
      <c r="U558" t="e">
        <f>+VLOOKUP(A558,'GRUPO 1'!$A$3:$F$440,5,FALSE)</f>
        <v>#N/A</v>
      </c>
      <c r="V558" t="e">
        <f>+VLOOKUP(A558,'GRUPO 3'!$B$3:$F$1178,5,FALSE)</f>
        <v>#N/A</v>
      </c>
      <c r="W558">
        <f t="shared" si="103"/>
        <v>0</v>
      </c>
      <c r="X558" s="199">
        <f t="shared" si="104"/>
        <v>0</v>
      </c>
      <c r="Y558" s="199">
        <f t="shared" si="105"/>
        <v>0</v>
      </c>
    </row>
    <row r="559" spans="1:25" x14ac:dyDescent="0.3">
      <c r="A559" s="33" t="s">
        <v>91</v>
      </c>
      <c r="B559" s="45">
        <v>700840</v>
      </c>
      <c r="C559" s="41">
        <f>+D559-B559</f>
        <v>133160</v>
      </c>
      <c r="D559" s="42">
        <v>834000</v>
      </c>
      <c r="E559" s="50">
        <v>714286</v>
      </c>
      <c r="F559" s="43">
        <v>135714</v>
      </c>
      <c r="G559" s="44">
        <v>850000</v>
      </c>
      <c r="H559" s="50">
        <v>692857</v>
      </c>
      <c r="I559" s="43">
        <v>131643</v>
      </c>
      <c r="J559" s="44">
        <v>824500</v>
      </c>
      <c r="L559" s="63">
        <f t="shared" si="106"/>
        <v>834000</v>
      </c>
      <c r="M559" s="59">
        <f t="shared" si="107"/>
        <v>836166.66666666663</v>
      </c>
      <c r="N559" s="59">
        <f t="shared" si="108"/>
        <v>12887.332281482204</v>
      </c>
      <c r="O559" s="64">
        <f t="shared" si="109"/>
        <v>1.5412396589374771E-2</v>
      </c>
      <c r="Q559" s="63">
        <f>+VLOOKUP(A559,'PRECIOS 2025 VS 2026'!$B$7:$G$1477,5,FALSE)</f>
        <v>2300205.6</v>
      </c>
      <c r="R559" s="197">
        <f t="shared" si="101"/>
        <v>-0.6374237155148218</v>
      </c>
      <c r="S559" s="63">
        <f t="shared" si="102"/>
        <v>834000</v>
      </c>
      <c r="U559" t="e">
        <f>+VLOOKUP(A559,'GRUPO 1'!$A$3:$F$440,5,FALSE)</f>
        <v>#N/A</v>
      </c>
      <c r="V559">
        <f>+VLOOKUP(A559,'GRUPO 3'!$B$3:$F$1178,5,FALSE)</f>
        <v>524999.80000000005</v>
      </c>
      <c r="W559">
        <f t="shared" si="103"/>
        <v>0</v>
      </c>
      <c r="X559" s="199">
        <f t="shared" si="104"/>
        <v>0</v>
      </c>
      <c r="Y559" s="199">
        <f t="shared" si="105"/>
        <v>0</v>
      </c>
    </row>
    <row r="560" spans="1:25" x14ac:dyDescent="0.3">
      <c r="A560" s="33" t="s">
        <v>90</v>
      </c>
      <c r="B560" s="45">
        <v>691176</v>
      </c>
      <c r="C560" s="41">
        <f>+D560-B560</f>
        <v>131324</v>
      </c>
      <c r="D560" s="42">
        <v>822500</v>
      </c>
      <c r="E560" s="50">
        <v>609244</v>
      </c>
      <c r="F560" s="43">
        <v>115756</v>
      </c>
      <c r="G560" s="44">
        <v>725000</v>
      </c>
      <c r="H560" s="50">
        <v>639496</v>
      </c>
      <c r="I560" s="43">
        <v>121504</v>
      </c>
      <c r="J560" s="44">
        <v>761000</v>
      </c>
      <c r="L560" s="63">
        <f t="shared" si="106"/>
        <v>761000</v>
      </c>
      <c r="M560" s="59">
        <f t="shared" si="107"/>
        <v>769500</v>
      </c>
      <c r="N560" s="59">
        <f t="shared" si="108"/>
        <v>49302.636846318877</v>
      </c>
      <c r="O560" s="64">
        <f t="shared" si="109"/>
        <v>6.407100304914734E-2</v>
      </c>
      <c r="Q560" s="63">
        <f>+VLOOKUP(A560,'PRECIOS 2025 VS 2026'!$B$7:$G$1477,5,FALSE)</f>
        <v>1408152.24</v>
      </c>
      <c r="R560" s="197">
        <f t="shared" si="101"/>
        <v>-0.45957547885589417</v>
      </c>
      <c r="S560" s="63">
        <f t="shared" si="102"/>
        <v>761000</v>
      </c>
      <c r="U560" t="e">
        <f>+VLOOKUP(A560,'GRUPO 1'!$A$3:$F$440,5,FALSE)</f>
        <v>#N/A</v>
      </c>
      <c r="V560" t="e">
        <f>+VLOOKUP(A560,'GRUPO 3'!$B$3:$F$1178,5,FALSE)</f>
        <v>#N/A</v>
      </c>
      <c r="W560">
        <f t="shared" si="103"/>
        <v>-1</v>
      </c>
      <c r="X560" s="199">
        <f t="shared" si="104"/>
        <v>0</v>
      </c>
      <c r="Y560" s="199">
        <f t="shared" si="105"/>
        <v>0</v>
      </c>
    </row>
    <row r="561" spans="1:25" x14ac:dyDescent="0.3">
      <c r="A561" s="33" t="s">
        <v>89</v>
      </c>
      <c r="B561" s="45">
        <v>313866</v>
      </c>
      <c r="C561" s="41">
        <f>+D561-B561</f>
        <v>59634</v>
      </c>
      <c r="D561" s="42">
        <v>373500</v>
      </c>
      <c r="E561" s="50">
        <v>256303</v>
      </c>
      <c r="F561" s="43">
        <v>48697</v>
      </c>
      <c r="G561" s="44">
        <v>305000</v>
      </c>
      <c r="H561" s="50">
        <v>307143</v>
      </c>
      <c r="I561" s="43">
        <v>58357</v>
      </c>
      <c r="J561" s="44">
        <v>365500</v>
      </c>
      <c r="L561" s="63">
        <f t="shared" si="106"/>
        <v>365500</v>
      </c>
      <c r="M561" s="59">
        <f t="shared" si="107"/>
        <v>348000</v>
      </c>
      <c r="N561" s="59">
        <f t="shared" si="108"/>
        <v>37453.304260105011</v>
      </c>
      <c r="O561" s="64">
        <f t="shared" si="109"/>
        <v>0.10762443752903739</v>
      </c>
      <c r="Q561" s="63">
        <f>+VLOOKUP(A561,'PRECIOS 2025 VS 2026'!$B$7:$G$1477,5,FALSE)</f>
        <v>77562.539999999994</v>
      </c>
      <c r="R561" s="197">
        <f t="shared" si="101"/>
        <v>3.7123263369147019</v>
      </c>
      <c r="S561" s="63">
        <f t="shared" si="102"/>
        <v>81518.229539999986</v>
      </c>
      <c r="U561" t="e">
        <f>+VLOOKUP(A561,'GRUPO 1'!$A$3:$F$440,5,FALSE)</f>
        <v>#N/A</v>
      </c>
      <c r="V561" t="e">
        <f>+VLOOKUP(A561,'GRUPO 3'!$B$3:$F$1178,5,FALSE)</f>
        <v>#N/A</v>
      </c>
      <c r="W561">
        <f t="shared" si="103"/>
        <v>1</v>
      </c>
      <c r="X561" s="199">
        <f t="shared" si="104"/>
        <v>1</v>
      </c>
      <c r="Y561" s="199">
        <f t="shared" si="105"/>
        <v>0</v>
      </c>
    </row>
    <row r="562" spans="1:25" x14ac:dyDescent="0.3">
      <c r="A562" s="34" t="s">
        <v>88</v>
      </c>
      <c r="B562" s="45"/>
      <c r="C562" s="41"/>
      <c r="D562" s="42"/>
      <c r="E562" s="50">
        <v>55882</v>
      </c>
      <c r="F562" s="43">
        <v>10618</v>
      </c>
      <c r="G562" s="44">
        <v>66500</v>
      </c>
      <c r="H562" s="50"/>
      <c r="I562" s="43"/>
      <c r="J562" s="44"/>
      <c r="L562" s="63" t="str">
        <f t="shared" si="106"/>
        <v/>
      </c>
      <c r="M562" s="59" t="str">
        <f t="shared" si="107"/>
        <v/>
      </c>
      <c r="N562" s="59" t="str">
        <f t="shared" si="108"/>
        <v/>
      </c>
      <c r="O562" s="64" t="str">
        <f t="shared" si="109"/>
        <v/>
      </c>
      <c r="Q562" s="63">
        <f>+VLOOKUP(A562,'PRECIOS 2025 VS 2026'!$B$7:$G$1477,5,FALSE)</f>
        <v>0</v>
      </c>
      <c r="R562" s="197" t="e">
        <f t="shared" si="101"/>
        <v>#VALUE!</v>
      </c>
      <c r="S562" s="63"/>
      <c r="U562" t="e">
        <f>+VLOOKUP(A562,'GRUPO 1'!$A$3:$F$440,5,FALSE)</f>
        <v>#N/A</v>
      </c>
      <c r="V562" t="e">
        <f>+VLOOKUP(A562,'GRUPO 3'!$B$3:$F$1178,5,FALSE)</f>
        <v>#N/A</v>
      </c>
      <c r="W562">
        <f t="shared" si="103"/>
        <v>0</v>
      </c>
      <c r="X562" s="199">
        <f t="shared" si="104"/>
        <v>0</v>
      </c>
      <c r="Y562" s="199">
        <f t="shared" si="105"/>
        <v>0</v>
      </c>
    </row>
    <row r="563" spans="1:25" x14ac:dyDescent="0.3">
      <c r="A563" s="33" t="s">
        <v>86</v>
      </c>
      <c r="B563" s="45">
        <v>83613</v>
      </c>
      <c r="C563" s="41">
        <f t="shared" ref="C563:C569" si="112">+D563-B563</f>
        <v>15887</v>
      </c>
      <c r="D563" s="42">
        <v>99500</v>
      </c>
      <c r="E563" s="50">
        <v>69748</v>
      </c>
      <c r="F563" s="43">
        <v>13252</v>
      </c>
      <c r="G563" s="44">
        <v>83000</v>
      </c>
      <c r="H563" s="50">
        <v>79832</v>
      </c>
      <c r="I563" s="43">
        <v>15168</v>
      </c>
      <c r="J563" s="44">
        <v>95000</v>
      </c>
      <c r="L563" s="63">
        <f t="shared" si="106"/>
        <v>95000</v>
      </c>
      <c r="M563" s="59">
        <f t="shared" si="107"/>
        <v>92500</v>
      </c>
      <c r="N563" s="59">
        <f t="shared" si="108"/>
        <v>8529.3610546159907</v>
      </c>
      <c r="O563" s="64">
        <f t="shared" si="109"/>
        <v>9.2209308698551248E-2</v>
      </c>
      <c r="Q563" s="63">
        <f>+VLOOKUP(A563,'PRECIOS 2025 VS 2026'!$B$7:$G$1477,5,FALSE)</f>
        <v>693413.82</v>
      </c>
      <c r="R563" s="197">
        <f t="shared" si="101"/>
        <v>-0.86299667347270348</v>
      </c>
      <c r="S563" s="63">
        <f t="shared" si="102"/>
        <v>95000</v>
      </c>
      <c r="U563" t="e">
        <f>+VLOOKUP(A563,'GRUPO 1'!$A$3:$F$440,5,FALSE)</f>
        <v>#N/A</v>
      </c>
      <c r="V563" t="e">
        <f>+VLOOKUP(A563,'GRUPO 3'!$B$3:$F$1178,5,FALSE)</f>
        <v>#N/A</v>
      </c>
      <c r="W563">
        <f t="shared" si="103"/>
        <v>-1</v>
      </c>
      <c r="X563" s="199">
        <f t="shared" si="104"/>
        <v>0</v>
      </c>
      <c r="Y563" s="199">
        <f t="shared" si="105"/>
        <v>0</v>
      </c>
    </row>
    <row r="564" spans="1:25" x14ac:dyDescent="0.3">
      <c r="A564" s="33" t="s">
        <v>243</v>
      </c>
      <c r="B564" s="45">
        <v>3171429</v>
      </c>
      <c r="C564" s="41">
        <f t="shared" si="112"/>
        <v>602571</v>
      </c>
      <c r="D564" s="42">
        <v>3774000</v>
      </c>
      <c r="E564" s="50">
        <v>3046218</v>
      </c>
      <c r="F564" s="43">
        <v>578782</v>
      </c>
      <c r="G564" s="44">
        <v>3625000</v>
      </c>
      <c r="H564" s="50">
        <v>3280252</v>
      </c>
      <c r="I564" s="43">
        <v>623248</v>
      </c>
      <c r="J564" s="44">
        <v>3903500</v>
      </c>
      <c r="L564" s="63">
        <f t="shared" si="106"/>
        <v>3774000</v>
      </c>
      <c r="M564" s="59">
        <f t="shared" si="107"/>
        <v>3767500</v>
      </c>
      <c r="N564" s="59">
        <f t="shared" si="108"/>
        <v>139363.73272842544</v>
      </c>
      <c r="O564" s="64">
        <f t="shared" si="109"/>
        <v>3.6991037220550881E-2</v>
      </c>
      <c r="Q564" s="63">
        <f>+VLOOKUP(A564,'PRECIOS 2025 VS 2026'!$B$7:$G$1477,5,FALSE)</f>
        <v>575278.11</v>
      </c>
      <c r="R564" s="197">
        <f t="shared" si="101"/>
        <v>5.560305240886013</v>
      </c>
      <c r="S564" s="63">
        <f t="shared" si="102"/>
        <v>604617.29360999994</v>
      </c>
      <c r="U564" t="e">
        <f>+VLOOKUP(A564,'GRUPO 1'!$A$3:$F$440,5,FALSE)</f>
        <v>#N/A</v>
      </c>
      <c r="V564" t="e">
        <f>+VLOOKUP(A564,'GRUPO 3'!$B$3:$F$1178,5,FALSE)</f>
        <v>#N/A</v>
      </c>
      <c r="W564">
        <f t="shared" si="103"/>
        <v>1</v>
      </c>
      <c r="X564" s="199">
        <f t="shared" si="104"/>
        <v>-1</v>
      </c>
      <c r="Y564" s="199">
        <f t="shared" si="105"/>
        <v>0</v>
      </c>
    </row>
    <row r="565" spans="1:25" x14ac:dyDescent="0.3">
      <c r="A565" s="33" t="s">
        <v>242</v>
      </c>
      <c r="B565" s="45">
        <v>176050</v>
      </c>
      <c r="C565" s="41">
        <f t="shared" si="112"/>
        <v>33450</v>
      </c>
      <c r="D565" s="42">
        <v>209500</v>
      </c>
      <c r="E565" s="50">
        <v>157143</v>
      </c>
      <c r="F565" s="43">
        <v>29857</v>
      </c>
      <c r="G565" s="44">
        <v>187000</v>
      </c>
      <c r="H565" s="50">
        <v>173950</v>
      </c>
      <c r="I565" s="43">
        <v>33050</v>
      </c>
      <c r="J565" s="44">
        <v>207000</v>
      </c>
      <c r="L565" s="63">
        <f t="shared" si="106"/>
        <v>207000</v>
      </c>
      <c r="M565" s="59">
        <f t="shared" si="107"/>
        <v>201166.66666666666</v>
      </c>
      <c r="N565" s="59">
        <f t="shared" si="108"/>
        <v>12332.207155790618</v>
      </c>
      <c r="O565" s="64">
        <f t="shared" si="109"/>
        <v>6.130343242315138E-2</v>
      </c>
      <c r="Q565" s="63" t="e">
        <f>+VLOOKUP(A565,'PRECIOS 2025 VS 2026'!$B$7:$G$1477,5,FALSE)</f>
        <v>#N/A</v>
      </c>
      <c r="R565" s="197" t="e">
        <f t="shared" si="101"/>
        <v>#N/A</v>
      </c>
      <c r="S565" s="63">
        <f t="shared" si="102"/>
        <v>187000</v>
      </c>
      <c r="U565" t="e">
        <f>+VLOOKUP(A565,'GRUPO 1'!$A$3:$F$440,5,FALSE)</f>
        <v>#N/A</v>
      </c>
      <c r="V565" t="e">
        <f>+VLOOKUP(A565,'GRUPO 3'!$B$3:$F$1178,5,FALSE)</f>
        <v>#N/A</v>
      </c>
      <c r="W565">
        <f t="shared" si="103"/>
        <v>-1</v>
      </c>
      <c r="X565" s="199">
        <f t="shared" si="104"/>
        <v>0</v>
      </c>
      <c r="Y565" s="199">
        <f t="shared" si="105"/>
        <v>1</v>
      </c>
    </row>
    <row r="566" spans="1:25" x14ac:dyDescent="0.3">
      <c r="A566" s="33" t="s">
        <v>241</v>
      </c>
      <c r="B566" s="45">
        <v>1092857</v>
      </c>
      <c r="C566" s="41">
        <f t="shared" si="112"/>
        <v>207643</v>
      </c>
      <c r="D566" s="42">
        <v>1300500</v>
      </c>
      <c r="E566" s="50">
        <v>983193</v>
      </c>
      <c r="F566" s="43">
        <v>186807</v>
      </c>
      <c r="G566" s="44">
        <v>1170000</v>
      </c>
      <c r="H566" s="50">
        <v>1099580</v>
      </c>
      <c r="I566" s="43">
        <v>208920</v>
      </c>
      <c r="J566" s="44">
        <v>1308500</v>
      </c>
      <c r="L566" s="63">
        <f t="shared" si="106"/>
        <v>1300500</v>
      </c>
      <c r="M566" s="59">
        <f t="shared" si="107"/>
        <v>1259666.6666666667</v>
      </c>
      <c r="N566" s="59">
        <f t="shared" si="108"/>
        <v>77756.564567458438</v>
      </c>
      <c r="O566" s="64">
        <f t="shared" si="109"/>
        <v>6.1727889309969648E-2</v>
      </c>
      <c r="Q566" s="63" t="e">
        <f>+VLOOKUP(A566,'PRECIOS 2025 VS 2026'!$B$7:$G$1477,5,FALSE)</f>
        <v>#N/A</v>
      </c>
      <c r="R566" s="197" t="e">
        <f t="shared" si="101"/>
        <v>#N/A</v>
      </c>
      <c r="S566" s="63">
        <f t="shared" si="102"/>
        <v>1170000</v>
      </c>
      <c r="U566" t="e">
        <f>+VLOOKUP(A566,'GRUPO 1'!$A$3:$F$440,5,FALSE)</f>
        <v>#N/A</v>
      </c>
      <c r="V566" t="e">
        <f>+VLOOKUP(A566,'GRUPO 3'!$B$3:$F$1178,5,FALSE)</f>
        <v>#N/A</v>
      </c>
      <c r="W566">
        <f t="shared" si="103"/>
        <v>0</v>
      </c>
      <c r="X566" s="199">
        <f t="shared" si="104"/>
        <v>0</v>
      </c>
      <c r="Y566" s="199">
        <f t="shared" si="105"/>
        <v>0</v>
      </c>
    </row>
    <row r="567" spans="1:25" x14ac:dyDescent="0.3">
      <c r="A567" s="33" t="s">
        <v>240</v>
      </c>
      <c r="B567" s="45">
        <v>1421429</v>
      </c>
      <c r="C567" s="41">
        <f t="shared" si="112"/>
        <v>270071</v>
      </c>
      <c r="D567" s="42">
        <v>1691500</v>
      </c>
      <c r="E567" s="50">
        <v>1256303</v>
      </c>
      <c r="F567" s="43">
        <v>238697</v>
      </c>
      <c r="G567" s="44">
        <v>1495000</v>
      </c>
      <c r="H567" s="50">
        <v>1376891</v>
      </c>
      <c r="I567" s="43">
        <v>261609</v>
      </c>
      <c r="J567" s="44">
        <v>1638500</v>
      </c>
      <c r="L567" s="63">
        <f t="shared" si="106"/>
        <v>1638500</v>
      </c>
      <c r="M567" s="59">
        <f t="shared" si="107"/>
        <v>1608333.3333333333</v>
      </c>
      <c r="N567" s="59">
        <f t="shared" si="108"/>
        <v>101664.07100511632</v>
      </c>
      <c r="O567" s="64">
        <f t="shared" si="109"/>
        <v>6.3210821350331389E-2</v>
      </c>
      <c r="Q567" s="63" t="e">
        <f>+VLOOKUP(A567,'PRECIOS 2025 VS 2026'!$B$7:$G$1477,5,FALSE)</f>
        <v>#N/A</v>
      </c>
      <c r="R567" s="197" t="e">
        <f t="shared" si="101"/>
        <v>#N/A</v>
      </c>
      <c r="S567" s="63">
        <f t="shared" si="102"/>
        <v>1495000</v>
      </c>
      <c r="U567" t="e">
        <f>+VLOOKUP(A567,'GRUPO 1'!$A$3:$F$440,5,FALSE)</f>
        <v>#N/A</v>
      </c>
      <c r="V567" t="e">
        <f>+VLOOKUP(A567,'GRUPO 3'!$B$3:$F$1178,5,FALSE)</f>
        <v>#N/A</v>
      </c>
      <c r="W567">
        <f t="shared" si="103"/>
        <v>1</v>
      </c>
      <c r="X567" s="199">
        <f t="shared" si="104"/>
        <v>1</v>
      </c>
      <c r="Y567" s="199">
        <f t="shared" si="105"/>
        <v>0</v>
      </c>
    </row>
    <row r="568" spans="1:25" x14ac:dyDescent="0.3">
      <c r="A568" s="33" t="s">
        <v>239</v>
      </c>
      <c r="B568" s="45">
        <v>1229832</v>
      </c>
      <c r="C568" s="41">
        <f t="shared" si="112"/>
        <v>233668</v>
      </c>
      <c r="D568" s="42">
        <v>1463500</v>
      </c>
      <c r="E568" s="50">
        <v>1134454</v>
      </c>
      <c r="F568" s="43">
        <v>215546</v>
      </c>
      <c r="G568" s="44">
        <v>1350000</v>
      </c>
      <c r="H568" s="50">
        <v>1126471</v>
      </c>
      <c r="I568" s="43">
        <v>214029</v>
      </c>
      <c r="J568" s="44">
        <v>1340500</v>
      </c>
      <c r="L568" s="63">
        <f t="shared" si="106"/>
        <v>1350000</v>
      </c>
      <c r="M568" s="59">
        <f t="shared" si="107"/>
        <v>1384666.6666666667</v>
      </c>
      <c r="N568" s="59">
        <f t="shared" si="108"/>
        <v>68436.710421624841</v>
      </c>
      <c r="O568" s="64">
        <f t="shared" si="109"/>
        <v>4.9424682538486885E-2</v>
      </c>
      <c r="Q568" s="63" t="e">
        <f>+VLOOKUP(A568,'PRECIOS 2025 VS 2026'!$B$7:$G$1477,5,FALSE)</f>
        <v>#N/A</v>
      </c>
      <c r="R568" s="197" t="e">
        <f t="shared" si="101"/>
        <v>#N/A</v>
      </c>
      <c r="S568" s="63">
        <f t="shared" si="102"/>
        <v>1340500</v>
      </c>
      <c r="U568" t="e">
        <f>+VLOOKUP(A568,'GRUPO 1'!$A$3:$F$440,5,FALSE)</f>
        <v>#N/A</v>
      </c>
      <c r="V568" t="e">
        <f>+VLOOKUP(A568,'GRUPO 3'!$B$3:$F$1178,5,FALSE)</f>
        <v>#N/A</v>
      </c>
      <c r="W568">
        <f t="shared" si="103"/>
        <v>0</v>
      </c>
      <c r="X568" s="199">
        <f t="shared" si="104"/>
        <v>0</v>
      </c>
      <c r="Y568" s="199">
        <f t="shared" si="105"/>
        <v>0</v>
      </c>
    </row>
    <row r="569" spans="1:25" x14ac:dyDescent="0.3">
      <c r="A569" s="33" t="s">
        <v>82</v>
      </c>
      <c r="B569" s="45">
        <v>692857</v>
      </c>
      <c r="C569" s="41">
        <f t="shared" si="112"/>
        <v>131643</v>
      </c>
      <c r="D569" s="42">
        <v>824500</v>
      </c>
      <c r="E569" s="50">
        <v>714286</v>
      </c>
      <c r="F569" s="43">
        <v>135714</v>
      </c>
      <c r="G569" s="44">
        <v>850000</v>
      </c>
      <c r="H569" s="50">
        <v>708403</v>
      </c>
      <c r="I569" s="43">
        <v>134597</v>
      </c>
      <c r="J569" s="44">
        <v>843000</v>
      </c>
      <c r="L569" s="63">
        <f t="shared" si="106"/>
        <v>843000</v>
      </c>
      <c r="M569" s="59">
        <f t="shared" si="107"/>
        <v>839166.66666666663</v>
      </c>
      <c r="N569" s="59">
        <f t="shared" si="108"/>
        <v>13175.102782647782</v>
      </c>
      <c r="O569" s="64">
        <f t="shared" si="109"/>
        <v>1.5700221786670646E-2</v>
      </c>
      <c r="Q569" s="63" t="e">
        <f>+VLOOKUP(A569,'PRECIOS 2025 VS 2026'!$B$7:$G$1477,5,FALSE)</f>
        <v>#N/A</v>
      </c>
      <c r="R569" s="197" t="e">
        <f t="shared" si="101"/>
        <v>#N/A</v>
      </c>
      <c r="S569" s="63">
        <f t="shared" si="102"/>
        <v>824500</v>
      </c>
      <c r="U569" t="e">
        <f>+VLOOKUP(A569,'GRUPO 1'!$A$3:$F$440,5,FALSE)</f>
        <v>#N/A</v>
      </c>
      <c r="V569" t="e">
        <f>+VLOOKUP(A569,'GRUPO 3'!$B$3:$F$1178,5,FALSE)</f>
        <v>#N/A</v>
      </c>
      <c r="W569">
        <f t="shared" si="103"/>
        <v>0</v>
      </c>
      <c r="X569" s="199">
        <f t="shared" si="104"/>
        <v>0</v>
      </c>
      <c r="Y569" s="199">
        <f t="shared" si="105"/>
        <v>0</v>
      </c>
    </row>
    <row r="570" spans="1:25" x14ac:dyDescent="0.3">
      <c r="A570" s="33" t="s">
        <v>238</v>
      </c>
      <c r="B570" s="45">
        <v>1599160</v>
      </c>
      <c r="C570" s="41">
        <f t="shared" ref="C570:C584" si="113">+D570-B570</f>
        <v>303840</v>
      </c>
      <c r="D570" s="42">
        <v>1903000</v>
      </c>
      <c r="E570" s="50">
        <v>1264706</v>
      </c>
      <c r="F570" s="43">
        <v>240294</v>
      </c>
      <c r="G570" s="44">
        <v>1505000</v>
      </c>
      <c r="H570" s="50">
        <v>1489916</v>
      </c>
      <c r="I570" s="43">
        <v>283084</v>
      </c>
      <c r="J570" s="44">
        <v>1773000</v>
      </c>
      <c r="L570" s="63">
        <f t="shared" si="106"/>
        <v>1773000</v>
      </c>
      <c r="M570" s="59">
        <f t="shared" si="107"/>
        <v>1727000</v>
      </c>
      <c r="N570" s="59">
        <f t="shared" si="108"/>
        <v>202948.26927076763</v>
      </c>
      <c r="O570" s="64">
        <f t="shared" si="109"/>
        <v>0.11751492140750876</v>
      </c>
      <c r="Q570" s="63" t="e">
        <f>+VLOOKUP(A570,'PRECIOS 2025 VS 2026'!$B$7:$G$1477,5,FALSE)</f>
        <v>#N/A</v>
      </c>
      <c r="R570" s="197" t="e">
        <f t="shared" si="101"/>
        <v>#N/A</v>
      </c>
      <c r="S570" s="63">
        <f t="shared" si="102"/>
        <v>1505000</v>
      </c>
      <c r="U570" t="e">
        <f>+VLOOKUP(A570,'GRUPO 1'!$A$3:$F$440,5,FALSE)</f>
        <v>#N/A</v>
      </c>
      <c r="V570" t="e">
        <f>+VLOOKUP(A570,'GRUPO 3'!$B$3:$F$1178,5,FALSE)</f>
        <v>#N/A</v>
      </c>
      <c r="W570">
        <f t="shared" si="103"/>
        <v>0</v>
      </c>
      <c r="X570" s="199">
        <f t="shared" si="104"/>
        <v>0</v>
      </c>
      <c r="Y570" s="199">
        <f t="shared" si="105"/>
        <v>0</v>
      </c>
    </row>
    <row r="571" spans="1:25" x14ac:dyDescent="0.3">
      <c r="A571" s="33" t="s">
        <v>237</v>
      </c>
      <c r="B571" s="45">
        <v>736555</v>
      </c>
      <c r="C571" s="41">
        <f t="shared" si="113"/>
        <v>139945</v>
      </c>
      <c r="D571" s="42">
        <v>876500</v>
      </c>
      <c r="E571" s="50">
        <v>714286</v>
      </c>
      <c r="F571" s="43">
        <v>135714</v>
      </c>
      <c r="G571" s="44">
        <v>850000</v>
      </c>
      <c r="H571" s="50">
        <v>750000</v>
      </c>
      <c r="I571" s="43">
        <v>142500</v>
      </c>
      <c r="J571" s="44">
        <v>892500</v>
      </c>
      <c r="L571" s="63">
        <f t="shared" si="106"/>
        <v>876500</v>
      </c>
      <c r="M571" s="59">
        <f t="shared" si="107"/>
        <v>873000</v>
      </c>
      <c r="N571" s="59">
        <f t="shared" si="108"/>
        <v>21465.08793366568</v>
      </c>
      <c r="O571" s="64">
        <f t="shared" si="109"/>
        <v>2.4587729591827812E-2</v>
      </c>
      <c r="Q571" s="63" t="e">
        <f>+VLOOKUP(A571,'PRECIOS 2025 VS 2026'!$B$7:$G$1477,5,FALSE)</f>
        <v>#N/A</v>
      </c>
      <c r="R571" s="197" t="e">
        <f t="shared" si="101"/>
        <v>#N/A</v>
      </c>
      <c r="S571" s="63">
        <f t="shared" si="102"/>
        <v>850000</v>
      </c>
      <c r="U571" t="e">
        <f>+VLOOKUP(A571,'GRUPO 1'!$A$3:$F$440,5,FALSE)</f>
        <v>#N/A</v>
      </c>
      <c r="V571" t="e">
        <f>+VLOOKUP(A571,'GRUPO 3'!$B$3:$F$1178,5,FALSE)</f>
        <v>#N/A</v>
      </c>
      <c r="W571">
        <f t="shared" si="103"/>
        <v>0</v>
      </c>
      <c r="X571" s="199">
        <f t="shared" si="104"/>
        <v>0</v>
      </c>
      <c r="Y571" s="199">
        <f t="shared" si="105"/>
        <v>0</v>
      </c>
    </row>
    <row r="572" spans="1:25" x14ac:dyDescent="0.3">
      <c r="A572" s="33" t="s">
        <v>80</v>
      </c>
      <c r="B572" s="45">
        <v>617227</v>
      </c>
      <c r="C572" s="41">
        <f t="shared" si="113"/>
        <v>117273</v>
      </c>
      <c r="D572" s="42">
        <v>734500</v>
      </c>
      <c r="E572" s="50">
        <v>584034</v>
      </c>
      <c r="F572" s="43">
        <v>110966</v>
      </c>
      <c r="G572" s="44">
        <v>695000</v>
      </c>
      <c r="H572" s="50">
        <v>584874</v>
      </c>
      <c r="I572" s="43">
        <v>111126</v>
      </c>
      <c r="J572" s="44">
        <v>696000</v>
      </c>
      <c r="L572" s="63">
        <f t="shared" si="106"/>
        <v>696000</v>
      </c>
      <c r="M572" s="59">
        <f t="shared" si="107"/>
        <v>708500</v>
      </c>
      <c r="N572" s="59">
        <f t="shared" si="108"/>
        <v>22522.211259110416</v>
      </c>
      <c r="O572" s="64">
        <f t="shared" si="109"/>
        <v>3.1788583287382377E-2</v>
      </c>
      <c r="Q572" s="63">
        <f>+VLOOKUP(A572,'PRECIOS 2025 VS 2026'!$B$7:$G$1477,5,FALSE)</f>
        <v>137513.97</v>
      </c>
      <c r="R572" s="197">
        <f t="shared" si="101"/>
        <v>4.0613039533365232</v>
      </c>
      <c r="S572" s="63">
        <f t="shared" si="102"/>
        <v>144527.18247</v>
      </c>
      <c r="U572" t="e">
        <f>+VLOOKUP(A572,'GRUPO 1'!$A$3:$F$440,5,FALSE)</f>
        <v>#N/A</v>
      </c>
      <c r="V572" t="e">
        <f>+VLOOKUP(A572,'GRUPO 3'!$B$3:$F$1178,5,FALSE)</f>
        <v>#N/A</v>
      </c>
      <c r="W572">
        <f t="shared" si="103"/>
        <v>0</v>
      </c>
      <c r="X572" s="199">
        <f t="shared" si="104"/>
        <v>0</v>
      </c>
      <c r="Y572" s="199">
        <f t="shared" si="105"/>
        <v>0</v>
      </c>
    </row>
    <row r="573" spans="1:25" x14ac:dyDescent="0.3">
      <c r="A573" s="33" t="s">
        <v>79</v>
      </c>
      <c r="B573" s="45">
        <v>354202</v>
      </c>
      <c r="C573" s="41">
        <f t="shared" si="113"/>
        <v>67298</v>
      </c>
      <c r="D573" s="42">
        <v>421500</v>
      </c>
      <c r="E573" s="50">
        <v>298319</v>
      </c>
      <c r="F573" s="43">
        <v>56681</v>
      </c>
      <c r="G573" s="44">
        <v>355000</v>
      </c>
      <c r="H573" s="50">
        <v>338235</v>
      </c>
      <c r="I573" s="43">
        <v>64265</v>
      </c>
      <c r="J573" s="44">
        <v>402500</v>
      </c>
      <c r="L573" s="63">
        <f t="shared" si="106"/>
        <v>402500</v>
      </c>
      <c r="M573" s="59">
        <f t="shared" si="107"/>
        <v>393000</v>
      </c>
      <c r="N573" s="59">
        <f t="shared" si="108"/>
        <v>34252.737116907898</v>
      </c>
      <c r="O573" s="64">
        <f t="shared" si="109"/>
        <v>8.7157091900529005E-2</v>
      </c>
      <c r="Q573" s="63">
        <f>+VLOOKUP(A573,'PRECIOS 2025 VS 2026'!$B$7:$G$1477,5,FALSE)</f>
        <v>259387.92</v>
      </c>
      <c r="R573" s="197">
        <f t="shared" si="101"/>
        <v>0.55172993406940452</v>
      </c>
      <c r="S573" s="63">
        <f t="shared" si="102"/>
        <v>272616.70392</v>
      </c>
      <c r="U573" t="e">
        <f>+VLOOKUP(A573,'GRUPO 1'!$A$3:$F$440,5,FALSE)</f>
        <v>#N/A</v>
      </c>
      <c r="V573" t="e">
        <f>+VLOOKUP(A573,'GRUPO 3'!$B$3:$F$1178,5,FALSE)</f>
        <v>#N/A</v>
      </c>
      <c r="W573">
        <f t="shared" si="103"/>
        <v>0</v>
      </c>
      <c r="X573" s="199">
        <f t="shared" si="104"/>
        <v>0</v>
      </c>
      <c r="Y573" s="199">
        <f t="shared" si="105"/>
        <v>0</v>
      </c>
    </row>
    <row r="574" spans="1:25" x14ac:dyDescent="0.3">
      <c r="A574" s="33" t="s">
        <v>78</v>
      </c>
      <c r="B574" s="45">
        <v>764706</v>
      </c>
      <c r="C574" s="41">
        <f t="shared" si="113"/>
        <v>145294</v>
      </c>
      <c r="D574" s="42">
        <v>910000</v>
      </c>
      <c r="E574" s="50">
        <v>714286</v>
      </c>
      <c r="F574" s="43">
        <v>135714</v>
      </c>
      <c r="G574" s="44">
        <v>850000</v>
      </c>
      <c r="H574" s="50">
        <v>729832</v>
      </c>
      <c r="I574" s="43">
        <v>138668</v>
      </c>
      <c r="J574" s="44">
        <v>868500</v>
      </c>
      <c r="L574" s="63">
        <f t="shared" si="106"/>
        <v>868500</v>
      </c>
      <c r="M574" s="59">
        <f t="shared" si="107"/>
        <v>876166.66666666663</v>
      </c>
      <c r="N574" s="59">
        <f t="shared" si="108"/>
        <v>30725.93909603632</v>
      </c>
      <c r="O574" s="64">
        <f t="shared" si="109"/>
        <v>3.5068600832455381E-2</v>
      </c>
      <c r="Q574" s="63">
        <f>+VLOOKUP(A574,'PRECIOS 2025 VS 2026'!$B$7:$G$1477,5,FALSE)</f>
        <v>1557207.63</v>
      </c>
      <c r="R574" s="197">
        <f t="shared" si="101"/>
        <v>-0.44227090641727712</v>
      </c>
      <c r="S574" s="63">
        <f t="shared" si="102"/>
        <v>868500</v>
      </c>
      <c r="U574" t="e">
        <f>+VLOOKUP(A574,'GRUPO 1'!$A$3:$F$440,5,FALSE)</f>
        <v>#N/A</v>
      </c>
      <c r="V574" t="e">
        <f>+VLOOKUP(A574,'GRUPO 3'!$B$3:$F$1178,5,FALSE)</f>
        <v>#N/A</v>
      </c>
      <c r="W574">
        <f t="shared" si="103"/>
        <v>0</v>
      </c>
      <c r="X574" s="199">
        <f t="shared" si="104"/>
        <v>0</v>
      </c>
      <c r="Y574" s="199">
        <f t="shared" si="105"/>
        <v>0</v>
      </c>
    </row>
    <row r="575" spans="1:25" x14ac:dyDescent="0.3">
      <c r="A575" s="33" t="s">
        <v>77</v>
      </c>
      <c r="B575" s="45">
        <v>217227</v>
      </c>
      <c r="C575" s="41">
        <f t="shared" si="113"/>
        <v>41273</v>
      </c>
      <c r="D575" s="42">
        <v>258500</v>
      </c>
      <c r="E575" s="50">
        <v>217647</v>
      </c>
      <c r="F575" s="43">
        <v>41353</v>
      </c>
      <c r="G575" s="44">
        <v>259000</v>
      </c>
      <c r="H575" s="50">
        <v>224790</v>
      </c>
      <c r="I575" s="43">
        <v>42710</v>
      </c>
      <c r="J575" s="44">
        <v>267500</v>
      </c>
      <c r="L575" s="63">
        <f t="shared" si="106"/>
        <v>259000</v>
      </c>
      <c r="M575" s="59">
        <f t="shared" si="107"/>
        <v>261666.66666666666</v>
      </c>
      <c r="N575" s="59">
        <f t="shared" si="108"/>
        <v>5057.9969684978396</v>
      </c>
      <c r="O575" s="64">
        <f t="shared" si="109"/>
        <v>1.9329924720373912E-2</v>
      </c>
      <c r="Q575" s="63">
        <f>+VLOOKUP(A575,'PRECIOS 2025 VS 2026'!$B$7:$G$1477,5,FALSE)</f>
        <v>478212.57</v>
      </c>
      <c r="R575" s="197">
        <f t="shared" si="101"/>
        <v>-0.45839984925532173</v>
      </c>
      <c r="S575" s="63">
        <f t="shared" si="102"/>
        <v>259000</v>
      </c>
      <c r="U575" t="e">
        <f>+VLOOKUP(A575,'GRUPO 1'!$A$3:$F$440,5,FALSE)</f>
        <v>#N/A</v>
      </c>
      <c r="V575" t="e">
        <f>+VLOOKUP(A575,'GRUPO 3'!$B$3:$F$1178,5,FALSE)</f>
        <v>#N/A</v>
      </c>
      <c r="W575">
        <f t="shared" si="103"/>
        <v>0</v>
      </c>
      <c r="X575" s="199">
        <f t="shared" si="104"/>
        <v>0</v>
      </c>
      <c r="Y575" s="199">
        <f t="shared" si="105"/>
        <v>0</v>
      </c>
    </row>
    <row r="576" spans="1:25" x14ac:dyDescent="0.3">
      <c r="A576" s="33" t="s">
        <v>76</v>
      </c>
      <c r="B576" s="45">
        <v>225630</v>
      </c>
      <c r="C576" s="41">
        <f t="shared" si="113"/>
        <v>42870</v>
      </c>
      <c r="D576" s="42">
        <v>268500</v>
      </c>
      <c r="E576" s="50">
        <v>217647</v>
      </c>
      <c r="F576" s="43">
        <v>41353</v>
      </c>
      <c r="G576" s="44">
        <v>259000</v>
      </c>
      <c r="H576" s="50">
        <v>217647</v>
      </c>
      <c r="I576" s="43">
        <v>41353</v>
      </c>
      <c r="J576" s="44">
        <v>259000</v>
      </c>
      <c r="L576" s="63">
        <f t="shared" si="106"/>
        <v>259000</v>
      </c>
      <c r="M576" s="59">
        <f t="shared" si="107"/>
        <v>262166.66666666669</v>
      </c>
      <c r="N576" s="59">
        <f t="shared" si="108"/>
        <v>5484.8275573014453</v>
      </c>
      <c r="O576" s="64">
        <f t="shared" si="109"/>
        <v>2.0921147707443528E-2</v>
      </c>
      <c r="Q576" s="63">
        <f>+VLOOKUP(A576,'PRECIOS 2025 VS 2026'!$B$7:$G$1477,5,FALSE)</f>
        <v>335851.56</v>
      </c>
      <c r="R576" s="197">
        <f t="shared" si="101"/>
        <v>-0.22882597299830912</v>
      </c>
      <c r="S576" s="63">
        <f t="shared" si="102"/>
        <v>259000</v>
      </c>
      <c r="U576" t="e">
        <f>+VLOOKUP(A576,'GRUPO 1'!$A$3:$F$440,5,FALSE)</f>
        <v>#N/A</v>
      </c>
      <c r="V576" t="e">
        <f>+VLOOKUP(A576,'GRUPO 3'!$B$3:$F$1178,5,FALSE)</f>
        <v>#N/A</v>
      </c>
      <c r="W576">
        <f t="shared" si="103"/>
        <v>0</v>
      </c>
      <c r="X576" s="199">
        <f t="shared" si="104"/>
        <v>0</v>
      </c>
      <c r="Y576" s="199">
        <f t="shared" si="105"/>
        <v>0</v>
      </c>
    </row>
    <row r="577" spans="1:25" x14ac:dyDescent="0.3">
      <c r="A577" s="33" t="s">
        <v>236</v>
      </c>
      <c r="B577" s="45">
        <v>126050</v>
      </c>
      <c r="C577" s="41">
        <f t="shared" si="113"/>
        <v>23950</v>
      </c>
      <c r="D577" s="42">
        <v>150000</v>
      </c>
      <c r="E577" s="50">
        <v>117647</v>
      </c>
      <c r="F577" s="43">
        <v>22353</v>
      </c>
      <c r="G577" s="44">
        <v>140000</v>
      </c>
      <c r="H577" s="50">
        <v>125630</v>
      </c>
      <c r="I577" s="43">
        <v>23870</v>
      </c>
      <c r="J577" s="44">
        <v>149500</v>
      </c>
      <c r="L577" s="63">
        <f t="shared" si="106"/>
        <v>149500</v>
      </c>
      <c r="M577" s="59">
        <f t="shared" si="107"/>
        <v>146500</v>
      </c>
      <c r="N577" s="59">
        <f t="shared" si="108"/>
        <v>5634.7138347923228</v>
      </c>
      <c r="O577" s="64">
        <f t="shared" si="109"/>
        <v>3.8462210476398105E-2</v>
      </c>
      <c r="Q577" s="63" t="e">
        <f>+VLOOKUP(A577,'PRECIOS 2025 VS 2026'!$B$7:$G$1477,5,FALSE)</f>
        <v>#N/A</v>
      </c>
      <c r="R577" s="197" t="e">
        <f t="shared" si="101"/>
        <v>#N/A</v>
      </c>
      <c r="S577" s="63">
        <f t="shared" si="102"/>
        <v>140000</v>
      </c>
      <c r="U577" t="e">
        <f>+VLOOKUP(A577,'GRUPO 1'!$A$3:$F$440,5,FALSE)</f>
        <v>#N/A</v>
      </c>
      <c r="V577" t="e">
        <f>+VLOOKUP(A577,'GRUPO 3'!$B$3:$F$1178,5,FALSE)</f>
        <v>#N/A</v>
      </c>
      <c r="W577">
        <f t="shared" si="103"/>
        <v>-1</v>
      </c>
      <c r="X577" s="199">
        <f t="shared" si="104"/>
        <v>0</v>
      </c>
      <c r="Y577" s="199">
        <f t="shared" si="105"/>
        <v>0</v>
      </c>
    </row>
    <row r="578" spans="1:25" x14ac:dyDescent="0.3">
      <c r="A578" s="33" t="s">
        <v>235</v>
      </c>
      <c r="B578" s="45">
        <v>3125210</v>
      </c>
      <c r="C578" s="41">
        <f t="shared" si="113"/>
        <v>593790</v>
      </c>
      <c r="D578" s="42">
        <v>3719000</v>
      </c>
      <c r="E578" s="50">
        <v>3046218</v>
      </c>
      <c r="F578" s="43">
        <v>578782</v>
      </c>
      <c r="G578" s="44">
        <v>3625000</v>
      </c>
      <c r="H578" s="50">
        <v>3100420</v>
      </c>
      <c r="I578" s="43">
        <v>589080</v>
      </c>
      <c r="J578" s="44">
        <v>3689500</v>
      </c>
      <c r="L578" s="63">
        <f t="shared" si="106"/>
        <v>3689500</v>
      </c>
      <c r="M578" s="59">
        <f t="shared" si="107"/>
        <v>3677833.3333333335</v>
      </c>
      <c r="N578" s="59">
        <f t="shared" si="108"/>
        <v>48073.72809896621</v>
      </c>
      <c r="O578" s="64">
        <f t="shared" si="109"/>
        <v>1.3071208981456349E-2</v>
      </c>
      <c r="Q578" s="63">
        <f>+VLOOKUP(A578,'PRECIOS 2025 VS 2026'!$B$7:$G$1477,5,FALSE)</f>
        <v>2216469.42</v>
      </c>
      <c r="R578" s="197">
        <f t="shared" si="101"/>
        <v>0.66458421068583939</v>
      </c>
      <c r="S578" s="63">
        <f t="shared" si="102"/>
        <v>2329509.3604199998</v>
      </c>
      <c r="U578" t="e">
        <f>+VLOOKUP(A578,'GRUPO 1'!$A$3:$F$440,5,FALSE)</f>
        <v>#N/A</v>
      </c>
      <c r="V578" t="e">
        <f>+VLOOKUP(A578,'GRUPO 3'!$B$3:$F$1178,5,FALSE)</f>
        <v>#N/A</v>
      </c>
      <c r="W578">
        <f t="shared" si="103"/>
        <v>0</v>
      </c>
      <c r="X578" s="199">
        <f t="shared" si="104"/>
        <v>-1</v>
      </c>
      <c r="Y578" s="199">
        <f t="shared" si="105"/>
        <v>0</v>
      </c>
    </row>
    <row r="579" spans="1:25" x14ac:dyDescent="0.3">
      <c r="A579" s="33" t="s">
        <v>73</v>
      </c>
      <c r="B579" s="45">
        <v>1798739</v>
      </c>
      <c r="C579" s="41">
        <f t="shared" si="113"/>
        <v>341761</v>
      </c>
      <c r="D579" s="42">
        <v>2140500</v>
      </c>
      <c r="E579" s="50">
        <v>1474790</v>
      </c>
      <c r="F579" s="43">
        <v>280210</v>
      </c>
      <c r="G579" s="44">
        <v>1755000</v>
      </c>
      <c r="H579" s="50">
        <v>1623950</v>
      </c>
      <c r="I579" s="43">
        <v>308550</v>
      </c>
      <c r="J579" s="44">
        <v>1932500</v>
      </c>
      <c r="L579" s="63">
        <f t="shared" si="106"/>
        <v>1932500</v>
      </c>
      <c r="M579" s="59">
        <f t="shared" si="107"/>
        <v>1942666.6666666667</v>
      </c>
      <c r="N579" s="59">
        <f t="shared" si="108"/>
        <v>192950.98686799541</v>
      </c>
      <c r="O579" s="64">
        <f t="shared" si="109"/>
        <v>9.9322745470828103E-2</v>
      </c>
      <c r="Q579" s="63">
        <f>+VLOOKUP(A579,'PRECIOS 2025 VS 2026'!$B$7:$G$1477,5,FALSE)</f>
        <v>1058121.8999999999</v>
      </c>
      <c r="R579" s="197">
        <f t="shared" ref="R579:R626" si="114">+(L579-Q579)/Q579</f>
        <v>0.82634911913268227</v>
      </c>
      <c r="S579" s="63">
        <f t="shared" ref="S579:S626" si="115">IF(ISNA(R579),MIN(D579,G579,J579),IF(R579&lt;=5.1%,L579,Q579*1.051))</f>
        <v>1112086.1168999998</v>
      </c>
      <c r="U579" t="e">
        <f>+VLOOKUP(A579,'GRUPO 1'!$A$3:$F$440,5,FALSE)</f>
        <v>#N/A</v>
      </c>
      <c r="V579" t="e">
        <f>+VLOOKUP(A579,'GRUPO 3'!$B$3:$F$1178,5,FALSE)</f>
        <v>#N/A</v>
      </c>
      <c r="W579">
        <f t="shared" ref="W579:W626" si="116">+ROUND((B579*1.19)-D579,0)</f>
        <v>-1</v>
      </c>
      <c r="X579" s="199">
        <f t="shared" ref="X579:X626" si="117">ROUND((E579*1.19)-G579,0)</f>
        <v>0</v>
      </c>
      <c r="Y579" s="199">
        <f t="shared" ref="Y579:Y626" si="118">ROUND((H579*1.19)-J579,0)</f>
        <v>1</v>
      </c>
    </row>
    <row r="580" spans="1:25" x14ac:dyDescent="0.3">
      <c r="A580" s="33" t="s">
        <v>6</v>
      </c>
      <c r="B580" s="45">
        <v>1539496</v>
      </c>
      <c r="C580" s="41">
        <f t="shared" si="113"/>
        <v>292504</v>
      </c>
      <c r="D580" s="42">
        <v>1832000</v>
      </c>
      <c r="E580" s="50">
        <v>1512605</v>
      </c>
      <c r="F580" s="43">
        <v>287395</v>
      </c>
      <c r="G580" s="44">
        <v>1800000</v>
      </c>
      <c r="H580" s="50">
        <v>1689916</v>
      </c>
      <c r="I580" s="43">
        <v>321084</v>
      </c>
      <c r="J580" s="44">
        <v>2011000</v>
      </c>
      <c r="L580" s="63">
        <f t="shared" si="106"/>
        <v>1832000</v>
      </c>
      <c r="M580" s="59">
        <f t="shared" si="107"/>
        <v>1881000</v>
      </c>
      <c r="N580" s="59">
        <f t="shared" si="108"/>
        <v>113714.55491712572</v>
      </c>
      <c r="O580" s="64">
        <f t="shared" si="109"/>
        <v>6.0454308834197619E-2</v>
      </c>
      <c r="Q580" s="63">
        <f>+VLOOKUP(A580,'PRECIOS 2025 VS 2026'!$B$7:$G$1477,5,FALSE)</f>
        <v>1312906.32</v>
      </c>
      <c r="R580" s="197">
        <f t="shared" si="114"/>
        <v>0.39537754681537363</v>
      </c>
      <c r="S580" s="63">
        <f t="shared" si="115"/>
        <v>1379864.54232</v>
      </c>
      <c r="U580" t="e">
        <f>+VLOOKUP(A580,'GRUPO 1'!$A$3:$F$440,5,FALSE)</f>
        <v>#N/A</v>
      </c>
      <c r="V580" t="e">
        <f>+VLOOKUP(A580,'GRUPO 3'!$B$3:$F$1178,5,FALSE)</f>
        <v>#N/A</v>
      </c>
      <c r="W580">
        <f t="shared" si="116"/>
        <v>0</v>
      </c>
      <c r="X580" s="199">
        <f t="shared" si="117"/>
        <v>0</v>
      </c>
      <c r="Y580" s="199">
        <f t="shared" si="118"/>
        <v>0</v>
      </c>
    </row>
    <row r="581" spans="1:25" x14ac:dyDescent="0.3">
      <c r="A581" s="33" t="s">
        <v>234</v>
      </c>
      <c r="B581" s="45">
        <v>1617227</v>
      </c>
      <c r="C581" s="41">
        <f t="shared" si="113"/>
        <v>307273</v>
      </c>
      <c r="D581" s="42">
        <v>1924500</v>
      </c>
      <c r="E581" s="50">
        <v>1474790</v>
      </c>
      <c r="F581" s="43">
        <v>280210</v>
      </c>
      <c r="G581" s="44">
        <v>1755000</v>
      </c>
      <c r="H581" s="50">
        <v>1660924</v>
      </c>
      <c r="I581" s="43">
        <v>315576</v>
      </c>
      <c r="J581" s="44">
        <v>1976500</v>
      </c>
      <c r="L581" s="63">
        <f t="shared" si="106"/>
        <v>1924500</v>
      </c>
      <c r="M581" s="59">
        <f t="shared" si="107"/>
        <v>1885333.3333333333</v>
      </c>
      <c r="N581" s="59">
        <f t="shared" si="108"/>
        <v>115827.81761448039</v>
      </c>
      <c r="O581" s="64">
        <f t="shared" si="109"/>
        <v>6.1436254038797947E-2</v>
      </c>
      <c r="Q581" s="63">
        <f>+VLOOKUP(A581,'PRECIOS 2025 VS 2026'!$B$7:$G$1477,5,FALSE)</f>
        <v>909901.08</v>
      </c>
      <c r="R581" s="197">
        <f t="shared" si="114"/>
        <v>1.1150650793820358</v>
      </c>
      <c r="S581" s="63">
        <f t="shared" si="115"/>
        <v>956306.03507999994</v>
      </c>
      <c r="U581" t="e">
        <f>+VLOOKUP(A581,'GRUPO 1'!$A$3:$F$440,5,FALSE)</f>
        <v>#N/A</v>
      </c>
      <c r="V581" t="e">
        <f>+VLOOKUP(A581,'GRUPO 3'!$B$3:$F$1178,5,FALSE)</f>
        <v>#N/A</v>
      </c>
      <c r="W581">
        <f t="shared" si="116"/>
        <v>0</v>
      </c>
      <c r="X581" s="199">
        <f t="shared" si="117"/>
        <v>0</v>
      </c>
      <c r="Y581" s="199">
        <f t="shared" si="118"/>
        <v>0</v>
      </c>
    </row>
    <row r="582" spans="1:25" x14ac:dyDescent="0.3">
      <c r="A582" s="33" t="s">
        <v>233</v>
      </c>
      <c r="B582" s="45">
        <v>65966</v>
      </c>
      <c r="C582" s="41">
        <f t="shared" si="113"/>
        <v>12534</v>
      </c>
      <c r="D582" s="42">
        <v>78500</v>
      </c>
      <c r="E582" s="50">
        <v>55882</v>
      </c>
      <c r="F582" s="43">
        <v>10618</v>
      </c>
      <c r="G582" s="44">
        <v>66500</v>
      </c>
      <c r="H582" s="50">
        <v>65126</v>
      </c>
      <c r="I582" s="43">
        <v>12374</v>
      </c>
      <c r="J582" s="44">
        <v>77500</v>
      </c>
      <c r="L582" s="63">
        <f t="shared" si="106"/>
        <v>77500</v>
      </c>
      <c r="M582" s="59">
        <f t="shared" si="107"/>
        <v>74166.666666666672</v>
      </c>
      <c r="N582" s="59">
        <f t="shared" si="108"/>
        <v>6658.3281184793923</v>
      </c>
      <c r="O582" s="64">
        <f t="shared" si="109"/>
        <v>8.9775210586238996E-2</v>
      </c>
      <c r="Q582" s="63">
        <f>+VLOOKUP(A582,'PRECIOS 2025 VS 2026'!$B$7:$G$1477,5,FALSE)</f>
        <v>280481.84999999998</v>
      </c>
      <c r="R582" s="197">
        <f t="shared" si="114"/>
        <v>-0.72368978598793465</v>
      </c>
      <c r="S582" s="63">
        <f t="shared" si="115"/>
        <v>77500</v>
      </c>
      <c r="U582" t="e">
        <f>+VLOOKUP(A582,'GRUPO 1'!$A$3:$F$440,5,FALSE)</f>
        <v>#N/A</v>
      </c>
      <c r="V582" t="e">
        <f>+VLOOKUP(A582,'GRUPO 3'!$B$3:$F$1178,5,FALSE)</f>
        <v>#N/A</v>
      </c>
      <c r="W582">
        <f t="shared" si="116"/>
        <v>0</v>
      </c>
      <c r="X582" s="199">
        <f t="shared" si="117"/>
        <v>0</v>
      </c>
      <c r="Y582" s="199">
        <f t="shared" si="118"/>
        <v>0</v>
      </c>
    </row>
    <row r="583" spans="1:25" x14ac:dyDescent="0.3">
      <c r="A583" s="33" t="s">
        <v>232</v>
      </c>
      <c r="B583" s="45">
        <v>69328</v>
      </c>
      <c r="C583" s="41">
        <f t="shared" si="113"/>
        <v>13172</v>
      </c>
      <c r="D583" s="42">
        <v>82500</v>
      </c>
      <c r="E583" s="50">
        <v>78571</v>
      </c>
      <c r="F583" s="43">
        <v>14929</v>
      </c>
      <c r="G583" s="44">
        <v>93500</v>
      </c>
      <c r="H583" s="50">
        <v>73109</v>
      </c>
      <c r="I583" s="43">
        <v>13891</v>
      </c>
      <c r="J583" s="44">
        <v>87000</v>
      </c>
      <c r="L583" s="63">
        <f t="shared" si="106"/>
        <v>87000</v>
      </c>
      <c r="M583" s="59">
        <f t="shared" si="107"/>
        <v>87666.666666666672</v>
      </c>
      <c r="N583" s="59">
        <f t="shared" si="108"/>
        <v>5530.2200076790195</v>
      </c>
      <c r="O583" s="64">
        <f t="shared" si="109"/>
        <v>6.3082357502042039E-2</v>
      </c>
      <c r="Q583" s="63">
        <f>+VLOOKUP(A583,'PRECIOS 2025 VS 2026'!$B$7:$G$1477,5,FALSE)</f>
        <v>367970.13</v>
      </c>
      <c r="R583" s="197">
        <f t="shared" si="114"/>
        <v>-0.7635677656770673</v>
      </c>
      <c r="S583" s="63">
        <f t="shared" si="115"/>
        <v>87000</v>
      </c>
      <c r="U583" t="e">
        <f>+VLOOKUP(A583,'GRUPO 1'!$A$3:$F$440,5,FALSE)</f>
        <v>#N/A</v>
      </c>
      <c r="V583" t="e">
        <f>+VLOOKUP(A583,'GRUPO 3'!$B$3:$F$1178,5,FALSE)</f>
        <v>#N/A</v>
      </c>
      <c r="W583">
        <f t="shared" si="116"/>
        <v>0</v>
      </c>
      <c r="X583" s="199">
        <f t="shared" si="117"/>
        <v>-1</v>
      </c>
      <c r="Y583" s="199">
        <f t="shared" si="118"/>
        <v>0</v>
      </c>
    </row>
    <row r="584" spans="1:25" x14ac:dyDescent="0.3">
      <c r="A584" s="33" t="s">
        <v>68</v>
      </c>
      <c r="B584" s="45">
        <v>352941</v>
      </c>
      <c r="C584" s="41">
        <f t="shared" si="113"/>
        <v>67059</v>
      </c>
      <c r="D584" s="42">
        <v>420000</v>
      </c>
      <c r="E584" s="50">
        <v>322689</v>
      </c>
      <c r="F584" s="43">
        <v>61311</v>
      </c>
      <c r="G584" s="44">
        <v>384000</v>
      </c>
      <c r="H584" s="50">
        <v>366387</v>
      </c>
      <c r="I584" s="43">
        <v>69613</v>
      </c>
      <c r="J584" s="44">
        <v>436000</v>
      </c>
      <c r="L584" s="63">
        <f t="shared" si="106"/>
        <v>420000</v>
      </c>
      <c r="M584" s="59">
        <f t="shared" si="107"/>
        <v>413333.33333333331</v>
      </c>
      <c r="N584" s="59">
        <f t="shared" si="108"/>
        <v>26633.312473917573</v>
      </c>
      <c r="O584" s="64">
        <f t="shared" si="109"/>
        <v>6.4435433404639295E-2</v>
      </c>
      <c r="Q584" s="63">
        <f>+VLOOKUP(A584,'PRECIOS 2025 VS 2026'!$B$7:$G$1477,5,FALSE)</f>
        <v>430898.49</v>
      </c>
      <c r="R584" s="197">
        <f t="shared" si="114"/>
        <v>-2.5292476657321289E-2</v>
      </c>
      <c r="S584" s="63">
        <f t="shared" si="115"/>
        <v>420000</v>
      </c>
      <c r="U584" t="e">
        <f>+VLOOKUP(A584,'GRUPO 1'!$A$3:$F$440,5,FALSE)</f>
        <v>#N/A</v>
      </c>
      <c r="V584" t="e">
        <f>+VLOOKUP(A584,'GRUPO 3'!$B$3:$F$1178,5,FALSE)</f>
        <v>#N/A</v>
      </c>
      <c r="W584">
        <f t="shared" si="116"/>
        <v>0</v>
      </c>
      <c r="X584" s="199">
        <f t="shared" si="117"/>
        <v>0</v>
      </c>
      <c r="Y584" s="199">
        <f t="shared" si="118"/>
        <v>1</v>
      </c>
    </row>
    <row r="585" spans="1:25" x14ac:dyDescent="0.3">
      <c r="A585" s="34" t="s">
        <v>67</v>
      </c>
      <c r="B585" s="45"/>
      <c r="C585" s="41"/>
      <c r="D585" s="42"/>
      <c r="E585" s="53"/>
      <c r="F585" s="54"/>
      <c r="G585" s="55"/>
      <c r="H585" s="53"/>
      <c r="I585" s="54"/>
      <c r="J585" s="55"/>
      <c r="L585" s="63" t="str">
        <f t="shared" si="106"/>
        <v/>
      </c>
      <c r="M585" s="59" t="str">
        <f t="shared" si="107"/>
        <v/>
      </c>
      <c r="N585" s="59" t="str">
        <f t="shared" si="108"/>
        <v/>
      </c>
      <c r="O585" s="64" t="str">
        <f t="shared" si="109"/>
        <v/>
      </c>
      <c r="Q585" s="63">
        <f>+VLOOKUP(A585,'PRECIOS 2025 VS 2026'!$B$7:$G$1477,5,FALSE)</f>
        <v>0</v>
      </c>
      <c r="R585" s="197" t="e">
        <f t="shared" si="114"/>
        <v>#VALUE!</v>
      </c>
      <c r="S585" s="63"/>
      <c r="U585" t="e">
        <f>+VLOOKUP(A585,'GRUPO 1'!$A$3:$F$440,5,FALSE)</f>
        <v>#N/A</v>
      </c>
      <c r="V585" t="e">
        <f>+VLOOKUP(A585,'GRUPO 3'!$B$3:$F$1178,5,FALSE)</f>
        <v>#N/A</v>
      </c>
      <c r="W585">
        <f t="shared" si="116"/>
        <v>0</v>
      </c>
      <c r="X585" s="199">
        <f t="shared" si="117"/>
        <v>0</v>
      </c>
      <c r="Y585" s="199">
        <f t="shared" si="118"/>
        <v>0</v>
      </c>
    </row>
    <row r="586" spans="1:25" x14ac:dyDescent="0.3">
      <c r="A586" s="33" t="s">
        <v>231</v>
      </c>
      <c r="B586" s="45">
        <v>158403</v>
      </c>
      <c r="C586" s="41">
        <f t="shared" ref="C586:C600" si="119">+D586-B586</f>
        <v>30097</v>
      </c>
      <c r="D586" s="42">
        <v>188500</v>
      </c>
      <c r="E586" s="50">
        <v>157143</v>
      </c>
      <c r="F586" s="43">
        <v>29857</v>
      </c>
      <c r="G586" s="44">
        <v>187000</v>
      </c>
      <c r="H586" s="50">
        <v>155042</v>
      </c>
      <c r="I586" s="43">
        <v>29458</v>
      </c>
      <c r="J586" s="44">
        <v>184500</v>
      </c>
      <c r="L586" s="63">
        <f t="shared" si="106"/>
        <v>187000</v>
      </c>
      <c r="M586" s="59">
        <f t="shared" si="107"/>
        <v>186666.66666666666</v>
      </c>
      <c r="N586" s="59">
        <f t="shared" si="108"/>
        <v>2020.7259421636902</v>
      </c>
      <c r="O586" s="64">
        <f t="shared" si="109"/>
        <v>1.0825317547305483E-2</v>
      </c>
      <c r="Q586" s="63" t="e">
        <f>+VLOOKUP(A586,'PRECIOS 2025 VS 2026'!$B$7:$G$1477,5,FALSE)</f>
        <v>#N/A</v>
      </c>
      <c r="R586" s="197" t="e">
        <f t="shared" si="114"/>
        <v>#N/A</v>
      </c>
      <c r="S586" s="63">
        <f t="shared" si="115"/>
        <v>184500</v>
      </c>
      <c r="U586" t="e">
        <f>+VLOOKUP(A586,'GRUPO 1'!$A$3:$F$440,5,FALSE)</f>
        <v>#N/A</v>
      </c>
      <c r="V586" t="e">
        <f>+VLOOKUP(A586,'GRUPO 3'!$B$3:$F$1178,5,FALSE)</f>
        <v>#N/A</v>
      </c>
      <c r="W586">
        <f t="shared" si="116"/>
        <v>0</v>
      </c>
      <c r="X586" s="199">
        <f t="shared" si="117"/>
        <v>0</v>
      </c>
      <c r="Y586" s="199">
        <f t="shared" si="118"/>
        <v>0</v>
      </c>
    </row>
    <row r="587" spans="1:25" x14ac:dyDescent="0.3">
      <c r="A587" s="33" t="s">
        <v>230</v>
      </c>
      <c r="B587" s="45">
        <v>696639</v>
      </c>
      <c r="C587" s="41">
        <f t="shared" si="119"/>
        <v>132361</v>
      </c>
      <c r="D587" s="42">
        <v>829000</v>
      </c>
      <c r="E587" s="50">
        <v>714286</v>
      </c>
      <c r="F587" s="43">
        <v>135714</v>
      </c>
      <c r="G587" s="44">
        <v>850000</v>
      </c>
      <c r="H587" s="50">
        <v>675210</v>
      </c>
      <c r="I587" s="43">
        <v>128290</v>
      </c>
      <c r="J587" s="44">
        <v>803500</v>
      </c>
      <c r="L587" s="63">
        <f t="shared" si="106"/>
        <v>829000</v>
      </c>
      <c r="M587" s="59">
        <f t="shared" si="107"/>
        <v>827500</v>
      </c>
      <c r="N587" s="59">
        <f t="shared" si="108"/>
        <v>23286.262044390034</v>
      </c>
      <c r="O587" s="64">
        <f t="shared" si="109"/>
        <v>2.8140497938839919E-2</v>
      </c>
      <c r="Q587" s="63" t="e">
        <f>+VLOOKUP(A587,'PRECIOS 2025 VS 2026'!$B$7:$G$1477,5,FALSE)</f>
        <v>#N/A</v>
      </c>
      <c r="R587" s="197" t="e">
        <f t="shared" si="114"/>
        <v>#N/A</v>
      </c>
      <c r="S587" s="63">
        <f t="shared" si="115"/>
        <v>803500</v>
      </c>
      <c r="U587" t="e">
        <f>+VLOOKUP(A587,'GRUPO 1'!$A$3:$F$440,5,FALSE)</f>
        <v>#N/A</v>
      </c>
      <c r="V587" t="e">
        <f>+VLOOKUP(A587,'GRUPO 3'!$B$3:$F$1178,5,FALSE)</f>
        <v>#N/A</v>
      </c>
      <c r="W587">
        <f t="shared" si="116"/>
        <v>0</v>
      </c>
      <c r="X587" s="199">
        <f t="shared" si="117"/>
        <v>0</v>
      </c>
      <c r="Y587" s="199">
        <f t="shared" si="118"/>
        <v>0</v>
      </c>
    </row>
    <row r="588" spans="1:25" x14ac:dyDescent="0.3">
      <c r="A588" s="33" t="s">
        <v>62</v>
      </c>
      <c r="B588" s="45">
        <v>84034</v>
      </c>
      <c r="C588" s="41">
        <f t="shared" si="119"/>
        <v>15966</v>
      </c>
      <c r="D588" s="42">
        <v>100000</v>
      </c>
      <c r="E588" s="50">
        <v>78992</v>
      </c>
      <c r="F588" s="43">
        <v>15008</v>
      </c>
      <c r="G588" s="44">
        <v>94000</v>
      </c>
      <c r="H588" s="50">
        <v>89496</v>
      </c>
      <c r="I588" s="43">
        <v>17004</v>
      </c>
      <c r="J588" s="44">
        <v>106500</v>
      </c>
      <c r="L588" s="63">
        <f t="shared" si="106"/>
        <v>100000</v>
      </c>
      <c r="M588" s="59">
        <f t="shared" si="107"/>
        <v>100166.66666666667</v>
      </c>
      <c r="N588" s="59">
        <f t="shared" si="108"/>
        <v>6251.6664445036831</v>
      </c>
      <c r="O588" s="64">
        <f t="shared" si="109"/>
        <v>6.2412643372748912E-2</v>
      </c>
      <c r="Q588" s="63">
        <f>+VLOOKUP(A588,'PRECIOS 2025 VS 2026'!$B$7:$G$1477,5,FALSE)</f>
        <v>56519.1</v>
      </c>
      <c r="R588" s="197">
        <f t="shared" si="114"/>
        <v>0.76931338255563164</v>
      </c>
      <c r="S588" s="63">
        <f t="shared" si="115"/>
        <v>59401.574099999998</v>
      </c>
      <c r="U588" t="e">
        <f>+VLOOKUP(A588,'GRUPO 1'!$A$3:$F$440,5,FALSE)</f>
        <v>#N/A</v>
      </c>
      <c r="V588" t="e">
        <f>+VLOOKUP(A588,'GRUPO 3'!$B$3:$F$1178,5,FALSE)</f>
        <v>#N/A</v>
      </c>
      <c r="W588">
        <f t="shared" si="116"/>
        <v>0</v>
      </c>
      <c r="X588" s="199">
        <f t="shared" si="117"/>
        <v>0</v>
      </c>
      <c r="Y588" s="199">
        <f t="shared" si="118"/>
        <v>0</v>
      </c>
    </row>
    <row r="589" spans="1:25" x14ac:dyDescent="0.3">
      <c r="A589" s="33" t="s">
        <v>64</v>
      </c>
      <c r="B589" s="45">
        <v>168908</v>
      </c>
      <c r="C589" s="41">
        <f t="shared" si="119"/>
        <v>32092</v>
      </c>
      <c r="D589" s="42">
        <v>201000</v>
      </c>
      <c r="E589" s="50">
        <v>157143</v>
      </c>
      <c r="F589" s="43">
        <v>29857</v>
      </c>
      <c r="G589" s="44">
        <v>187000</v>
      </c>
      <c r="H589" s="50">
        <v>163025</v>
      </c>
      <c r="I589" s="43">
        <v>30975</v>
      </c>
      <c r="J589" s="44">
        <v>194000</v>
      </c>
      <c r="L589" s="63">
        <f t="shared" si="106"/>
        <v>194000</v>
      </c>
      <c r="M589" s="59">
        <f t="shared" si="107"/>
        <v>194000</v>
      </c>
      <c r="N589" s="59">
        <f t="shared" si="108"/>
        <v>7000</v>
      </c>
      <c r="O589" s="64">
        <f t="shared" si="109"/>
        <v>3.608247422680412E-2</v>
      </c>
      <c r="Q589" s="63" t="e">
        <f>+VLOOKUP(A589,'PRECIOS 2025 VS 2026'!$B$7:$G$1477,5,FALSE)</f>
        <v>#N/A</v>
      </c>
      <c r="R589" s="197" t="e">
        <f t="shared" si="114"/>
        <v>#N/A</v>
      </c>
      <c r="S589" s="63">
        <f t="shared" si="115"/>
        <v>187000</v>
      </c>
      <c r="U589" t="e">
        <f>+VLOOKUP(A589,'GRUPO 1'!$A$3:$F$440,5,FALSE)</f>
        <v>#N/A</v>
      </c>
      <c r="V589" t="e">
        <f>+VLOOKUP(A589,'GRUPO 3'!$B$3:$F$1178,5,FALSE)</f>
        <v>#N/A</v>
      </c>
      <c r="W589">
        <f t="shared" si="116"/>
        <v>1</v>
      </c>
      <c r="X589" s="199">
        <f t="shared" si="117"/>
        <v>0</v>
      </c>
      <c r="Y589" s="199">
        <f t="shared" si="118"/>
        <v>0</v>
      </c>
    </row>
    <row r="590" spans="1:25" x14ac:dyDescent="0.3">
      <c r="A590" s="33" t="s">
        <v>63</v>
      </c>
      <c r="B590" s="45">
        <v>109664</v>
      </c>
      <c r="C590" s="41">
        <f t="shared" si="119"/>
        <v>20836</v>
      </c>
      <c r="D590" s="42">
        <v>130500</v>
      </c>
      <c r="E590" s="50">
        <v>105882</v>
      </c>
      <c r="F590" s="43">
        <v>20118</v>
      </c>
      <c r="G590" s="44">
        <v>126000</v>
      </c>
      <c r="H590" s="50">
        <v>105882</v>
      </c>
      <c r="I590" s="43">
        <v>20118</v>
      </c>
      <c r="J590" s="44">
        <v>126000</v>
      </c>
      <c r="L590" s="63">
        <f t="shared" si="106"/>
        <v>126000</v>
      </c>
      <c r="M590" s="59">
        <f t="shared" si="107"/>
        <v>127500</v>
      </c>
      <c r="N590" s="59">
        <f t="shared" si="108"/>
        <v>2598.076211353316</v>
      </c>
      <c r="O590" s="64">
        <f t="shared" si="109"/>
        <v>2.0377068324339734E-2</v>
      </c>
      <c r="Q590" s="63" t="e">
        <f>+VLOOKUP(A590,'PRECIOS 2025 VS 2026'!$B$7:$G$1477,5,FALSE)</f>
        <v>#N/A</v>
      </c>
      <c r="R590" s="197" t="e">
        <f t="shared" si="114"/>
        <v>#N/A</v>
      </c>
      <c r="S590" s="63">
        <f t="shared" si="115"/>
        <v>126000</v>
      </c>
      <c r="U590" t="e">
        <f>+VLOOKUP(A590,'GRUPO 1'!$A$3:$F$440,5,FALSE)</f>
        <v>#N/A</v>
      </c>
      <c r="V590" t="e">
        <f>+VLOOKUP(A590,'GRUPO 3'!$B$3:$F$1178,5,FALSE)</f>
        <v>#N/A</v>
      </c>
      <c r="W590">
        <f t="shared" si="116"/>
        <v>0</v>
      </c>
      <c r="X590" s="199">
        <f t="shared" si="117"/>
        <v>0</v>
      </c>
      <c r="Y590" s="199">
        <f t="shared" si="118"/>
        <v>0</v>
      </c>
    </row>
    <row r="591" spans="1:25" x14ac:dyDescent="0.3">
      <c r="A591" s="33" t="s">
        <v>61</v>
      </c>
      <c r="B591" s="45">
        <v>91597</v>
      </c>
      <c r="C591" s="41">
        <f t="shared" si="119"/>
        <v>17403</v>
      </c>
      <c r="D591" s="42">
        <v>109000</v>
      </c>
      <c r="E591" s="50">
        <v>77311</v>
      </c>
      <c r="F591" s="43">
        <v>14689</v>
      </c>
      <c r="G591" s="44">
        <v>92000</v>
      </c>
      <c r="H591" s="50">
        <v>92017</v>
      </c>
      <c r="I591" s="43">
        <v>17483</v>
      </c>
      <c r="J591" s="44">
        <v>109500</v>
      </c>
      <c r="L591" s="63">
        <f t="shared" ref="L591:L626" si="120">IF(D591="","",MEDIAN(D591,G591,J591))</f>
        <v>109000</v>
      </c>
      <c r="M591" s="59">
        <f t="shared" ref="M591:M626" si="121">IF(D591="","",AVERAGE(D591,G591,J591))</f>
        <v>103500</v>
      </c>
      <c r="N591" s="59">
        <f t="shared" ref="N591:N626" si="122">IF(D591="","",_xlfn.STDEV.S(D591,G591,J591))</f>
        <v>9962.4294225856374</v>
      </c>
      <c r="O591" s="64">
        <f t="shared" ref="O591:O626" si="123">IF(D591="","",N591/M591)</f>
        <v>9.6255356739957845E-2</v>
      </c>
      <c r="Q591" s="63">
        <f>+VLOOKUP(A591,'PRECIOS 2025 VS 2026'!$B$7:$G$1477,5,FALSE)</f>
        <v>68805</v>
      </c>
      <c r="R591" s="197">
        <f t="shared" si="114"/>
        <v>0.58418719569798705</v>
      </c>
      <c r="S591" s="63">
        <f t="shared" si="115"/>
        <v>72314.054999999993</v>
      </c>
      <c r="U591" t="e">
        <f>+VLOOKUP(A591,'GRUPO 1'!$A$3:$F$440,5,FALSE)</f>
        <v>#N/A</v>
      </c>
      <c r="V591" t="e">
        <f>+VLOOKUP(A591,'GRUPO 3'!$B$3:$F$1178,5,FALSE)</f>
        <v>#N/A</v>
      </c>
      <c r="W591">
        <f t="shared" si="116"/>
        <v>0</v>
      </c>
      <c r="X591" s="199">
        <f t="shared" si="117"/>
        <v>0</v>
      </c>
      <c r="Y591" s="199">
        <f t="shared" si="118"/>
        <v>0</v>
      </c>
    </row>
    <row r="592" spans="1:25" x14ac:dyDescent="0.3">
      <c r="A592" s="33" t="s">
        <v>60</v>
      </c>
      <c r="B592" s="45">
        <v>77311</v>
      </c>
      <c r="C592" s="41">
        <f t="shared" si="119"/>
        <v>14689</v>
      </c>
      <c r="D592" s="42">
        <v>92000</v>
      </c>
      <c r="E592" s="50">
        <v>73950</v>
      </c>
      <c r="F592" s="43">
        <v>14050</v>
      </c>
      <c r="G592" s="44">
        <v>88000</v>
      </c>
      <c r="H592" s="50">
        <v>69328</v>
      </c>
      <c r="I592" s="43">
        <v>13172</v>
      </c>
      <c r="J592" s="44">
        <v>82500</v>
      </c>
      <c r="L592" s="63">
        <f t="shared" si="120"/>
        <v>88000</v>
      </c>
      <c r="M592" s="59">
        <f t="shared" si="121"/>
        <v>87500</v>
      </c>
      <c r="N592" s="59">
        <f t="shared" si="122"/>
        <v>4769.6960070847281</v>
      </c>
      <c r="O592" s="64">
        <f t="shared" si="123"/>
        <v>5.451081150953975E-2</v>
      </c>
      <c r="Q592" s="63">
        <f>+VLOOKUP(A592,'PRECIOS 2025 VS 2026'!$B$7:$G$1477,5,FALSE)</f>
        <v>63556.02</v>
      </c>
      <c r="R592" s="197">
        <f t="shared" si="114"/>
        <v>0.38460526634613063</v>
      </c>
      <c r="S592" s="63">
        <f t="shared" si="115"/>
        <v>66797.377019999985</v>
      </c>
      <c r="U592" t="e">
        <f>+VLOOKUP(A592,'GRUPO 1'!$A$3:$F$440,5,FALSE)</f>
        <v>#N/A</v>
      </c>
      <c r="V592" t="e">
        <f>+VLOOKUP(A592,'GRUPO 3'!$B$3:$F$1178,5,FALSE)</f>
        <v>#N/A</v>
      </c>
      <c r="W592">
        <f t="shared" si="116"/>
        <v>0</v>
      </c>
      <c r="X592" s="199">
        <f t="shared" si="117"/>
        <v>1</v>
      </c>
      <c r="Y592" s="199">
        <f t="shared" si="118"/>
        <v>0</v>
      </c>
    </row>
    <row r="593" spans="1:25" x14ac:dyDescent="0.3">
      <c r="A593" s="33" t="s">
        <v>59</v>
      </c>
      <c r="B593" s="45">
        <v>99580</v>
      </c>
      <c r="C593" s="41">
        <f t="shared" si="119"/>
        <v>18920</v>
      </c>
      <c r="D593" s="42">
        <v>118500</v>
      </c>
      <c r="E593" s="50">
        <v>91597</v>
      </c>
      <c r="F593" s="43">
        <v>17403</v>
      </c>
      <c r="G593" s="44">
        <v>109000</v>
      </c>
      <c r="H593" s="50">
        <v>102941</v>
      </c>
      <c r="I593" s="43">
        <v>19559</v>
      </c>
      <c r="J593" s="44">
        <v>122500</v>
      </c>
      <c r="L593" s="63">
        <f t="shared" si="120"/>
        <v>118500</v>
      </c>
      <c r="M593" s="59">
        <f t="shared" si="121"/>
        <v>116666.66666666667</v>
      </c>
      <c r="N593" s="59">
        <f t="shared" si="122"/>
        <v>6934.2146875715734</v>
      </c>
      <c r="O593" s="64">
        <f t="shared" si="123"/>
        <v>5.943612589347063E-2</v>
      </c>
      <c r="Q593" s="63">
        <f>+VLOOKUP(A593,'PRECIOS 2025 VS 2026'!$B$7:$G$1477,5,FALSE)</f>
        <v>89409.87</v>
      </c>
      <c r="R593" s="197">
        <f t="shared" si="114"/>
        <v>0.32535703273027916</v>
      </c>
      <c r="S593" s="63">
        <f t="shared" si="115"/>
        <v>93969.773369999995</v>
      </c>
      <c r="U593" t="e">
        <f>+VLOOKUP(A593,'GRUPO 1'!$A$3:$F$440,5,FALSE)</f>
        <v>#N/A</v>
      </c>
      <c r="V593" t="e">
        <f>+VLOOKUP(A593,'GRUPO 3'!$B$3:$F$1178,5,FALSE)</f>
        <v>#N/A</v>
      </c>
      <c r="W593">
        <f t="shared" si="116"/>
        <v>0</v>
      </c>
      <c r="X593" s="199">
        <f t="shared" si="117"/>
        <v>0</v>
      </c>
      <c r="Y593" s="199">
        <f t="shared" si="118"/>
        <v>0</v>
      </c>
    </row>
    <row r="594" spans="1:25" x14ac:dyDescent="0.3">
      <c r="A594" s="33" t="s">
        <v>229</v>
      </c>
      <c r="B594" s="45">
        <v>13445</v>
      </c>
      <c r="C594" s="41">
        <f t="shared" si="119"/>
        <v>2555</v>
      </c>
      <c r="D594" s="42">
        <v>16000</v>
      </c>
      <c r="E594" s="50">
        <v>13025</v>
      </c>
      <c r="F594" s="43">
        <v>2475</v>
      </c>
      <c r="G594" s="44">
        <v>15500</v>
      </c>
      <c r="H594" s="50">
        <v>12185</v>
      </c>
      <c r="I594" s="43">
        <v>2315</v>
      </c>
      <c r="J594" s="44">
        <v>14500</v>
      </c>
      <c r="L594" s="63">
        <f t="shared" si="120"/>
        <v>15500</v>
      </c>
      <c r="M594" s="59">
        <f t="shared" si="121"/>
        <v>15333.333333333334</v>
      </c>
      <c r="N594" s="59">
        <f t="shared" si="122"/>
        <v>763.76261582597328</v>
      </c>
      <c r="O594" s="64">
        <f t="shared" si="123"/>
        <v>4.9810605379954777E-2</v>
      </c>
      <c r="Q594" s="63">
        <f>+VLOOKUP(A594,'PRECIOS 2025 VS 2026'!$B$7:$G$1477,5,FALSE)</f>
        <v>5769.72</v>
      </c>
      <c r="R594" s="197">
        <f t="shared" si="114"/>
        <v>1.6864388566516224</v>
      </c>
      <c r="S594" s="63">
        <f t="shared" si="115"/>
        <v>6063.9757199999995</v>
      </c>
      <c r="U594" t="e">
        <f>+VLOOKUP(A594,'GRUPO 1'!$A$3:$F$440,5,FALSE)</f>
        <v>#N/A</v>
      </c>
      <c r="V594" t="e">
        <f>+VLOOKUP(A594,'GRUPO 3'!$B$3:$F$1178,5,FALSE)</f>
        <v>#N/A</v>
      </c>
      <c r="W594">
        <f t="shared" si="116"/>
        <v>0</v>
      </c>
      <c r="X594" s="199">
        <f t="shared" si="117"/>
        <v>0</v>
      </c>
      <c r="Y594" s="199">
        <f t="shared" si="118"/>
        <v>0</v>
      </c>
    </row>
    <row r="595" spans="1:25" x14ac:dyDescent="0.3">
      <c r="A595" s="33" t="s">
        <v>57</v>
      </c>
      <c r="B595" s="45">
        <v>5042</v>
      </c>
      <c r="C595" s="41">
        <f t="shared" si="119"/>
        <v>958</v>
      </c>
      <c r="D595" s="42">
        <v>6000</v>
      </c>
      <c r="E595" s="50">
        <v>4622</v>
      </c>
      <c r="F595" s="46">
        <v>878</v>
      </c>
      <c r="G595" s="44">
        <v>5500</v>
      </c>
      <c r="H595" s="50">
        <v>5042</v>
      </c>
      <c r="I595" s="46">
        <v>958</v>
      </c>
      <c r="J595" s="44">
        <v>6000</v>
      </c>
      <c r="L595" s="63">
        <f t="shared" si="120"/>
        <v>6000</v>
      </c>
      <c r="M595" s="59">
        <f t="shared" si="121"/>
        <v>5833.333333333333</v>
      </c>
      <c r="N595" s="59">
        <f t="shared" si="122"/>
        <v>288.67513459481285</v>
      </c>
      <c r="O595" s="64">
        <f t="shared" si="123"/>
        <v>4.9487165930539347E-2</v>
      </c>
      <c r="Q595" s="63">
        <f>+VLOOKUP(A595,'PRECIOS 2025 VS 2026'!$B$7:$G$1477,5,FALSE)</f>
        <v>5473.71</v>
      </c>
      <c r="R595" s="197">
        <f t="shared" si="114"/>
        <v>9.6148681607173186E-2</v>
      </c>
      <c r="S595" s="63">
        <f t="shared" si="115"/>
        <v>5752.8692099999998</v>
      </c>
      <c r="U595" t="e">
        <f>+VLOOKUP(A595,'GRUPO 1'!$A$3:$F$440,5,FALSE)</f>
        <v>#N/A</v>
      </c>
      <c r="V595" t="e">
        <f>+VLOOKUP(A595,'GRUPO 3'!$B$3:$F$1178,5,FALSE)</f>
        <v>#N/A</v>
      </c>
      <c r="W595">
        <f t="shared" si="116"/>
        <v>0</v>
      </c>
      <c r="X595" s="199">
        <f t="shared" si="117"/>
        <v>0</v>
      </c>
      <c r="Y595" s="199">
        <f t="shared" si="118"/>
        <v>0</v>
      </c>
    </row>
    <row r="596" spans="1:25" x14ac:dyDescent="0.3">
      <c r="A596" s="33" t="s">
        <v>56</v>
      </c>
      <c r="B596" s="45">
        <v>4622</v>
      </c>
      <c r="C596" s="41">
        <f t="shared" si="119"/>
        <v>878</v>
      </c>
      <c r="D596" s="42">
        <v>5500</v>
      </c>
      <c r="E596" s="50">
        <v>4622</v>
      </c>
      <c r="F596" s="46">
        <v>878</v>
      </c>
      <c r="G596" s="44">
        <v>5500</v>
      </c>
      <c r="H596" s="50">
        <v>5042</v>
      </c>
      <c r="I596" s="46">
        <v>958</v>
      </c>
      <c r="J596" s="44">
        <v>6000</v>
      </c>
      <c r="L596" s="63">
        <f t="shared" si="120"/>
        <v>5500</v>
      </c>
      <c r="M596" s="59">
        <f t="shared" si="121"/>
        <v>5666.666666666667</v>
      </c>
      <c r="N596" s="59">
        <f t="shared" si="122"/>
        <v>288.67513459481285</v>
      </c>
      <c r="O596" s="64">
        <f t="shared" si="123"/>
        <v>5.0942670810849321E-2</v>
      </c>
      <c r="Q596" s="63">
        <f>+VLOOKUP(A596,'PRECIOS 2025 VS 2026'!$B$7:$G$1477,5,FALSE)</f>
        <v>11075.13</v>
      </c>
      <c r="R596" s="197">
        <f t="shared" si="114"/>
        <v>-0.5033918337753146</v>
      </c>
      <c r="S596" s="63">
        <f t="shared" si="115"/>
        <v>5500</v>
      </c>
      <c r="U596" t="e">
        <f>+VLOOKUP(A596,'GRUPO 1'!$A$3:$F$440,5,FALSE)</f>
        <v>#N/A</v>
      </c>
      <c r="V596" t="e">
        <f>+VLOOKUP(A596,'GRUPO 3'!$B$3:$F$1178,5,FALSE)</f>
        <v>#N/A</v>
      </c>
      <c r="W596">
        <f t="shared" si="116"/>
        <v>0</v>
      </c>
      <c r="X596" s="199">
        <f t="shared" si="117"/>
        <v>0</v>
      </c>
      <c r="Y596" s="199">
        <f t="shared" si="118"/>
        <v>0</v>
      </c>
    </row>
    <row r="597" spans="1:25" x14ac:dyDescent="0.3">
      <c r="A597" s="33" t="s">
        <v>228</v>
      </c>
      <c r="B597" s="45">
        <v>1235294</v>
      </c>
      <c r="C597" s="41">
        <f t="shared" si="119"/>
        <v>234706</v>
      </c>
      <c r="D597" s="42">
        <v>1470000</v>
      </c>
      <c r="E597" s="50">
        <v>1134454</v>
      </c>
      <c r="F597" s="43">
        <v>215546</v>
      </c>
      <c r="G597" s="44">
        <v>1350000</v>
      </c>
      <c r="H597" s="50">
        <v>1138655</v>
      </c>
      <c r="I597" s="43">
        <v>216345</v>
      </c>
      <c r="J597" s="44">
        <v>1355000</v>
      </c>
      <c r="L597" s="63">
        <f t="shared" si="120"/>
        <v>1355000</v>
      </c>
      <c r="M597" s="59">
        <f t="shared" si="121"/>
        <v>1391666.6666666667</v>
      </c>
      <c r="N597" s="59">
        <f t="shared" si="122"/>
        <v>67884.706181387664</v>
      </c>
      <c r="O597" s="64">
        <f t="shared" si="123"/>
        <v>4.8779429591416283E-2</v>
      </c>
      <c r="Q597" s="63">
        <f>+VLOOKUP(A597,'PRECIOS 2025 VS 2026'!$B$7:$G$1477,5,FALSE)</f>
        <v>66728.97</v>
      </c>
      <c r="R597" s="197">
        <f t="shared" si="114"/>
        <v>19.306023006199556</v>
      </c>
      <c r="S597" s="63">
        <f t="shared" si="115"/>
        <v>70132.147469999996</v>
      </c>
      <c r="U597" t="e">
        <f>+VLOOKUP(A597,'GRUPO 1'!$A$3:$F$440,5,FALSE)</f>
        <v>#N/A</v>
      </c>
      <c r="V597" t="e">
        <f>+VLOOKUP(A597,'GRUPO 3'!$B$3:$F$1178,5,FALSE)</f>
        <v>#N/A</v>
      </c>
      <c r="W597">
        <f t="shared" si="116"/>
        <v>0</v>
      </c>
      <c r="X597" s="199">
        <f t="shared" si="117"/>
        <v>0</v>
      </c>
      <c r="Y597" s="199">
        <f t="shared" si="118"/>
        <v>-1</v>
      </c>
    </row>
    <row r="598" spans="1:25" x14ac:dyDescent="0.3">
      <c r="A598" s="33" t="s">
        <v>54</v>
      </c>
      <c r="B598" s="45">
        <v>41176</v>
      </c>
      <c r="C598" s="41">
        <f t="shared" si="119"/>
        <v>7824</v>
      </c>
      <c r="D598" s="42">
        <v>49000</v>
      </c>
      <c r="E598" s="50">
        <v>35714</v>
      </c>
      <c r="F598" s="43">
        <v>6786</v>
      </c>
      <c r="G598" s="44">
        <v>42500</v>
      </c>
      <c r="H598" s="50">
        <v>41176</v>
      </c>
      <c r="I598" s="43">
        <v>7824</v>
      </c>
      <c r="J598" s="44">
        <v>49000</v>
      </c>
      <c r="L598" s="63">
        <f t="shared" si="120"/>
        <v>49000</v>
      </c>
      <c r="M598" s="59">
        <f t="shared" si="121"/>
        <v>46833.333333333336</v>
      </c>
      <c r="N598" s="59">
        <f t="shared" si="122"/>
        <v>3752.7767497325672</v>
      </c>
      <c r="O598" s="64">
        <f t="shared" si="123"/>
        <v>8.0130464407101074E-2</v>
      </c>
      <c r="Q598" s="63">
        <f>+VLOOKUP(A598,'PRECIOS 2025 VS 2026'!$B$7:$G$1477,5,FALSE)</f>
        <v>313361.73</v>
      </c>
      <c r="R598" s="197">
        <f t="shared" si="114"/>
        <v>-0.84363119261563946</v>
      </c>
      <c r="S598" s="63">
        <f t="shared" si="115"/>
        <v>49000</v>
      </c>
      <c r="U598" t="e">
        <f>+VLOOKUP(A598,'GRUPO 1'!$A$3:$F$440,5,FALSE)</f>
        <v>#N/A</v>
      </c>
      <c r="V598" t="e">
        <f>+VLOOKUP(A598,'GRUPO 3'!$B$3:$F$1178,5,FALSE)</f>
        <v>#N/A</v>
      </c>
      <c r="W598">
        <f t="shared" si="116"/>
        <v>-1</v>
      </c>
      <c r="X598" s="199">
        <f t="shared" si="117"/>
        <v>0</v>
      </c>
      <c r="Y598" s="199">
        <f t="shared" si="118"/>
        <v>-1</v>
      </c>
    </row>
    <row r="599" spans="1:25" x14ac:dyDescent="0.3">
      <c r="A599" s="33" t="s">
        <v>227</v>
      </c>
      <c r="B599" s="45">
        <v>12605</v>
      </c>
      <c r="C599" s="41">
        <f t="shared" si="119"/>
        <v>2395</v>
      </c>
      <c r="D599" s="42">
        <v>15000</v>
      </c>
      <c r="E599" s="50">
        <v>13025</v>
      </c>
      <c r="F599" s="43">
        <v>2475</v>
      </c>
      <c r="G599" s="44">
        <v>15500</v>
      </c>
      <c r="H599" s="50">
        <v>13445</v>
      </c>
      <c r="I599" s="43">
        <v>2555</v>
      </c>
      <c r="J599" s="44">
        <v>16000</v>
      </c>
      <c r="L599" s="63">
        <f t="shared" si="120"/>
        <v>15500</v>
      </c>
      <c r="M599" s="59">
        <f t="shared" si="121"/>
        <v>15500</v>
      </c>
      <c r="N599" s="59">
        <f t="shared" si="122"/>
        <v>500</v>
      </c>
      <c r="O599" s="64">
        <f t="shared" si="123"/>
        <v>3.2258064516129031E-2</v>
      </c>
      <c r="Q599" s="63">
        <f>+VLOOKUP(A599,'PRECIOS 2025 VS 2026'!$B$7:$G$1477,5,FALSE)</f>
        <v>16093.44</v>
      </c>
      <c r="R599" s="197">
        <f t="shared" si="114"/>
        <v>-3.6874652032132381E-2</v>
      </c>
      <c r="S599" s="63">
        <f t="shared" si="115"/>
        <v>15500</v>
      </c>
      <c r="U599" t="e">
        <f>+VLOOKUP(A599,'GRUPO 1'!$A$3:$F$440,5,FALSE)</f>
        <v>#N/A</v>
      </c>
      <c r="V599" t="e">
        <f>+VLOOKUP(A599,'GRUPO 3'!$B$3:$F$1178,5,FALSE)</f>
        <v>#N/A</v>
      </c>
      <c r="W599">
        <f t="shared" si="116"/>
        <v>0</v>
      </c>
      <c r="X599" s="199">
        <f t="shared" si="117"/>
        <v>0</v>
      </c>
      <c r="Y599" s="199">
        <f t="shared" si="118"/>
        <v>0</v>
      </c>
    </row>
    <row r="600" spans="1:25" x14ac:dyDescent="0.3">
      <c r="A600" s="33" t="s">
        <v>52</v>
      </c>
      <c r="B600" s="45">
        <v>22269</v>
      </c>
      <c r="C600" s="41">
        <f t="shared" si="119"/>
        <v>4231</v>
      </c>
      <c r="D600" s="42">
        <v>26500</v>
      </c>
      <c r="E600" s="50">
        <v>20168</v>
      </c>
      <c r="F600" s="43">
        <v>3832</v>
      </c>
      <c r="G600" s="44">
        <v>24000</v>
      </c>
      <c r="H600" s="50">
        <v>23109</v>
      </c>
      <c r="I600" s="43">
        <v>4391</v>
      </c>
      <c r="J600" s="44">
        <v>27500</v>
      </c>
      <c r="L600" s="63">
        <f t="shared" si="120"/>
        <v>26500</v>
      </c>
      <c r="M600" s="59">
        <f t="shared" si="121"/>
        <v>26000</v>
      </c>
      <c r="N600" s="59">
        <f t="shared" si="122"/>
        <v>1802.7756377319947</v>
      </c>
      <c r="O600" s="64">
        <f t="shared" si="123"/>
        <v>6.9337524528153643E-2</v>
      </c>
      <c r="Q600" s="63">
        <f>+VLOOKUP(A600,'PRECIOS 2025 VS 2026'!$B$7:$G$1477,5,FALSE)</f>
        <v>14670.81</v>
      </c>
      <c r="R600" s="197">
        <f t="shared" si="114"/>
        <v>0.8063078998364781</v>
      </c>
      <c r="S600" s="63">
        <f t="shared" si="115"/>
        <v>15419.021309999998</v>
      </c>
      <c r="U600" t="e">
        <f>+VLOOKUP(A600,'GRUPO 1'!$A$3:$F$440,5,FALSE)</f>
        <v>#N/A</v>
      </c>
      <c r="V600" t="e">
        <f>+VLOOKUP(A600,'GRUPO 3'!$B$3:$F$1178,5,FALSE)</f>
        <v>#N/A</v>
      </c>
      <c r="W600">
        <f t="shared" si="116"/>
        <v>0</v>
      </c>
      <c r="X600" s="199">
        <f t="shared" si="117"/>
        <v>0</v>
      </c>
      <c r="Y600" s="199">
        <f t="shared" si="118"/>
        <v>0</v>
      </c>
    </row>
    <row r="601" spans="1:25" x14ac:dyDescent="0.3">
      <c r="A601" s="33" t="s">
        <v>51</v>
      </c>
      <c r="B601" s="45"/>
      <c r="C601" s="41"/>
      <c r="D601" s="42"/>
      <c r="E601" s="53"/>
      <c r="F601" s="54"/>
      <c r="G601" s="55"/>
      <c r="H601" s="53"/>
      <c r="I601" s="54"/>
      <c r="J601" s="55"/>
      <c r="L601" s="63" t="str">
        <f t="shared" si="120"/>
        <v/>
      </c>
      <c r="M601" s="59" t="str">
        <f t="shared" si="121"/>
        <v/>
      </c>
      <c r="N601" s="59" t="str">
        <f t="shared" si="122"/>
        <v/>
      </c>
      <c r="O601" s="64" t="str">
        <f t="shared" si="123"/>
        <v/>
      </c>
      <c r="Q601" s="63">
        <f>+VLOOKUP(A601,'PRECIOS 2025 VS 2026'!$B$7:$G$1477,5,FALSE)</f>
        <v>0</v>
      </c>
      <c r="R601" s="197" t="e">
        <f t="shared" si="114"/>
        <v>#VALUE!</v>
      </c>
      <c r="S601" s="63"/>
      <c r="U601" t="e">
        <f>+VLOOKUP(A601,'GRUPO 1'!$A$3:$F$440,5,FALSE)</f>
        <v>#N/A</v>
      </c>
      <c r="V601" t="e">
        <f>+VLOOKUP(A601,'GRUPO 3'!$B$3:$F$1178,5,FALSE)</f>
        <v>#N/A</v>
      </c>
      <c r="W601">
        <f t="shared" si="116"/>
        <v>0</v>
      </c>
      <c r="X601" s="199">
        <f t="shared" si="117"/>
        <v>0</v>
      </c>
      <c r="Y601" s="199">
        <f t="shared" si="118"/>
        <v>0</v>
      </c>
    </row>
    <row r="602" spans="1:25" x14ac:dyDescent="0.3">
      <c r="A602" s="33" t="s">
        <v>50</v>
      </c>
      <c r="B602" s="45">
        <v>1639076</v>
      </c>
      <c r="C602" s="41">
        <f t="shared" ref="C602:C608" si="124">+D602-B602</f>
        <v>311424</v>
      </c>
      <c r="D602" s="42">
        <v>1950500</v>
      </c>
      <c r="E602" s="50">
        <v>1264706</v>
      </c>
      <c r="F602" s="43">
        <v>240294</v>
      </c>
      <c r="G602" s="44">
        <v>1505000</v>
      </c>
      <c r="H602" s="50">
        <v>1554622</v>
      </c>
      <c r="I602" s="43">
        <v>295378</v>
      </c>
      <c r="J602" s="44">
        <v>1850000</v>
      </c>
      <c r="L602" s="63">
        <f t="shared" si="120"/>
        <v>1850000</v>
      </c>
      <c r="M602" s="59">
        <f t="shared" si="121"/>
        <v>1768500</v>
      </c>
      <c r="N602" s="59">
        <f t="shared" si="122"/>
        <v>233664.82405360034</v>
      </c>
      <c r="O602" s="64">
        <f t="shared" si="123"/>
        <v>0.13212599607215172</v>
      </c>
      <c r="Q602" s="63">
        <f>+VLOOKUP(A602,'PRECIOS 2025 VS 2026'!$B$7:$G$1477,5,FALSE)</f>
        <v>120766.14</v>
      </c>
      <c r="R602" s="197">
        <f t="shared" si="114"/>
        <v>14.31886338339538</v>
      </c>
      <c r="S602" s="63">
        <f t="shared" si="115"/>
        <v>126925.21313999999</v>
      </c>
      <c r="U602" t="e">
        <f>+VLOOKUP(A602,'GRUPO 1'!$A$3:$F$440,5,FALSE)</f>
        <v>#N/A</v>
      </c>
      <c r="V602" t="e">
        <f>+VLOOKUP(A602,'GRUPO 3'!$B$3:$F$1178,5,FALSE)</f>
        <v>#N/A</v>
      </c>
      <c r="W602">
        <f t="shared" si="116"/>
        <v>0</v>
      </c>
      <c r="X602" s="199">
        <f t="shared" si="117"/>
        <v>0</v>
      </c>
      <c r="Y602" s="199">
        <f t="shared" si="118"/>
        <v>0</v>
      </c>
    </row>
    <row r="603" spans="1:25" x14ac:dyDescent="0.3">
      <c r="A603" s="33" t="s">
        <v>49</v>
      </c>
      <c r="B603" s="45">
        <v>334034</v>
      </c>
      <c r="C603" s="41">
        <f t="shared" si="124"/>
        <v>63466</v>
      </c>
      <c r="D603" s="42">
        <v>397500</v>
      </c>
      <c r="E603" s="50">
        <v>322689</v>
      </c>
      <c r="F603" s="43">
        <v>61311</v>
      </c>
      <c r="G603" s="44">
        <v>384000</v>
      </c>
      <c r="H603" s="50">
        <v>363025</v>
      </c>
      <c r="I603" s="43">
        <v>68975</v>
      </c>
      <c r="J603" s="44">
        <v>432000</v>
      </c>
      <c r="L603" s="63">
        <f t="shared" si="120"/>
        <v>397500</v>
      </c>
      <c r="M603" s="59">
        <f t="shared" si="121"/>
        <v>404500</v>
      </c>
      <c r="N603" s="59">
        <f t="shared" si="122"/>
        <v>24753.787588973126</v>
      </c>
      <c r="O603" s="64">
        <f t="shared" si="123"/>
        <v>6.1196013816991655E-2</v>
      </c>
      <c r="Q603" s="63" t="e">
        <f>+VLOOKUP(A603,'PRECIOS 2025 VS 2026'!$B$7:$G$1477,5,FALSE)</f>
        <v>#N/A</v>
      </c>
      <c r="R603" s="197" t="e">
        <f t="shared" si="114"/>
        <v>#N/A</v>
      </c>
      <c r="S603" s="63">
        <f t="shared" si="115"/>
        <v>384000</v>
      </c>
      <c r="U603" t="e">
        <f>+VLOOKUP(A603,'GRUPO 1'!$A$3:$F$440,5,FALSE)</f>
        <v>#N/A</v>
      </c>
      <c r="V603" t="e">
        <f>+VLOOKUP(A603,'GRUPO 3'!$B$3:$F$1178,5,FALSE)</f>
        <v>#N/A</v>
      </c>
      <c r="W603">
        <f t="shared" si="116"/>
        <v>0</v>
      </c>
      <c r="X603" s="199">
        <f t="shared" si="117"/>
        <v>0</v>
      </c>
      <c r="Y603" s="199">
        <f t="shared" si="118"/>
        <v>0</v>
      </c>
    </row>
    <row r="604" spans="1:25" x14ac:dyDescent="0.3">
      <c r="A604" s="33" t="s">
        <v>47</v>
      </c>
      <c r="B604" s="45">
        <v>697059</v>
      </c>
      <c r="C604" s="41">
        <f t="shared" si="124"/>
        <v>132441</v>
      </c>
      <c r="D604" s="42">
        <v>829500</v>
      </c>
      <c r="E604" s="50">
        <v>714286</v>
      </c>
      <c r="F604" s="43">
        <v>135714</v>
      </c>
      <c r="G604" s="44">
        <v>850000</v>
      </c>
      <c r="H604" s="50">
        <v>735294</v>
      </c>
      <c r="I604" s="43">
        <v>139706</v>
      </c>
      <c r="J604" s="44">
        <v>875000</v>
      </c>
      <c r="L604" s="63">
        <f t="shared" si="120"/>
        <v>850000</v>
      </c>
      <c r="M604" s="59">
        <f t="shared" si="121"/>
        <v>851500</v>
      </c>
      <c r="N604" s="59">
        <f t="shared" si="122"/>
        <v>22787.057730211684</v>
      </c>
      <c r="O604" s="64">
        <f t="shared" si="123"/>
        <v>2.6761077780636151E-2</v>
      </c>
      <c r="Q604" s="63" t="e">
        <f>+VLOOKUP(A604,'PRECIOS 2025 VS 2026'!$B$7:$G$1477,5,FALSE)</f>
        <v>#N/A</v>
      </c>
      <c r="R604" s="197" t="e">
        <f t="shared" si="114"/>
        <v>#N/A</v>
      </c>
      <c r="S604" s="63">
        <f t="shared" si="115"/>
        <v>829500</v>
      </c>
      <c r="U604" t="e">
        <f>+VLOOKUP(A604,'GRUPO 1'!$A$3:$F$440,5,FALSE)</f>
        <v>#N/A</v>
      </c>
      <c r="V604" t="e">
        <f>+VLOOKUP(A604,'GRUPO 3'!$B$3:$F$1178,5,FALSE)</f>
        <v>#N/A</v>
      </c>
      <c r="W604">
        <f t="shared" si="116"/>
        <v>0</v>
      </c>
      <c r="X604" s="199">
        <f t="shared" si="117"/>
        <v>0</v>
      </c>
      <c r="Y604" s="199">
        <f t="shared" si="118"/>
        <v>0</v>
      </c>
    </row>
    <row r="605" spans="1:25" x14ac:dyDescent="0.3">
      <c r="A605" s="33" t="s">
        <v>48</v>
      </c>
      <c r="B605" s="45">
        <v>627731</v>
      </c>
      <c r="C605" s="41">
        <f t="shared" si="124"/>
        <v>119269</v>
      </c>
      <c r="D605" s="42">
        <v>747000</v>
      </c>
      <c r="E605" s="50">
        <v>609244</v>
      </c>
      <c r="F605" s="43">
        <v>115756</v>
      </c>
      <c r="G605" s="44">
        <v>725000</v>
      </c>
      <c r="H605" s="50">
        <v>680252</v>
      </c>
      <c r="I605" s="43">
        <v>129248</v>
      </c>
      <c r="J605" s="44">
        <v>809500</v>
      </c>
      <c r="L605" s="63">
        <f t="shared" si="120"/>
        <v>747000</v>
      </c>
      <c r="M605" s="59">
        <f t="shared" si="121"/>
        <v>760500</v>
      </c>
      <c r="N605" s="59">
        <f t="shared" si="122"/>
        <v>43837.769103821876</v>
      </c>
      <c r="O605" s="64">
        <f t="shared" si="123"/>
        <v>5.7643351878792735E-2</v>
      </c>
      <c r="Q605" s="63" t="e">
        <f>+VLOOKUP(A605,'PRECIOS 2025 VS 2026'!$B$7:$G$1477,5,FALSE)</f>
        <v>#N/A</v>
      </c>
      <c r="R605" s="197" t="e">
        <f t="shared" si="114"/>
        <v>#N/A</v>
      </c>
      <c r="S605" s="63">
        <f t="shared" si="115"/>
        <v>725000</v>
      </c>
      <c r="U605" t="e">
        <f>+VLOOKUP(A605,'GRUPO 1'!$A$3:$F$440,5,FALSE)</f>
        <v>#N/A</v>
      </c>
      <c r="V605" t="e">
        <f>+VLOOKUP(A605,'GRUPO 3'!$B$3:$F$1178,5,FALSE)</f>
        <v>#N/A</v>
      </c>
      <c r="W605">
        <f t="shared" si="116"/>
        <v>0</v>
      </c>
      <c r="X605" s="199">
        <f t="shared" si="117"/>
        <v>0</v>
      </c>
      <c r="Y605" s="199">
        <f t="shared" si="118"/>
        <v>0</v>
      </c>
    </row>
    <row r="606" spans="1:25" x14ac:dyDescent="0.3">
      <c r="A606" s="33" t="s">
        <v>46</v>
      </c>
      <c r="B606" s="45">
        <v>2023109</v>
      </c>
      <c r="C606" s="41">
        <f t="shared" si="124"/>
        <v>384391</v>
      </c>
      <c r="D606" s="42">
        <v>2407500</v>
      </c>
      <c r="E606" s="50">
        <v>2004202</v>
      </c>
      <c r="F606" s="43">
        <v>380798</v>
      </c>
      <c r="G606" s="44">
        <v>2385000</v>
      </c>
      <c r="H606" s="50">
        <v>1899160</v>
      </c>
      <c r="I606" s="43">
        <v>360840</v>
      </c>
      <c r="J606" s="44">
        <v>2260000</v>
      </c>
      <c r="L606" s="63">
        <f t="shared" si="120"/>
        <v>2385000</v>
      </c>
      <c r="M606" s="59">
        <f t="shared" si="121"/>
        <v>2350833.3333333335</v>
      </c>
      <c r="N606" s="59">
        <f t="shared" si="122"/>
        <v>79464.352594942422</v>
      </c>
      <c r="O606" s="64">
        <f t="shared" si="123"/>
        <v>3.3802631376792236E-2</v>
      </c>
      <c r="Q606" s="63" t="e">
        <f>+VLOOKUP(A606,'PRECIOS 2025 VS 2026'!$B$7:$G$1477,5,FALSE)</f>
        <v>#N/A</v>
      </c>
      <c r="R606" s="197" t="e">
        <f t="shared" si="114"/>
        <v>#N/A</v>
      </c>
      <c r="S606" s="63">
        <f t="shared" si="115"/>
        <v>2260000</v>
      </c>
      <c r="U606" t="e">
        <f>+VLOOKUP(A606,'GRUPO 1'!$A$3:$F$440,5,FALSE)</f>
        <v>#N/A</v>
      </c>
      <c r="V606" t="e">
        <f>+VLOOKUP(A606,'GRUPO 3'!$B$3:$F$1178,5,FALSE)</f>
        <v>#N/A</v>
      </c>
      <c r="W606">
        <f t="shared" si="116"/>
        <v>0</v>
      </c>
      <c r="X606" s="199">
        <f t="shared" si="117"/>
        <v>0</v>
      </c>
      <c r="Y606" s="199">
        <f t="shared" si="118"/>
        <v>0</v>
      </c>
    </row>
    <row r="607" spans="1:25" x14ac:dyDescent="0.3">
      <c r="A607" s="33" t="s">
        <v>87</v>
      </c>
      <c r="B607" s="45">
        <v>1599580</v>
      </c>
      <c r="C607" s="41">
        <f t="shared" si="124"/>
        <v>303920</v>
      </c>
      <c r="D607" s="42">
        <v>1903500</v>
      </c>
      <c r="E607" s="50">
        <v>1512605</v>
      </c>
      <c r="F607" s="43">
        <v>287395</v>
      </c>
      <c r="G607" s="44">
        <v>1800000</v>
      </c>
      <c r="H607" s="50">
        <v>1704202</v>
      </c>
      <c r="I607" s="43">
        <v>323798</v>
      </c>
      <c r="J607" s="44">
        <v>2028000</v>
      </c>
      <c r="L607" s="63">
        <f t="shared" si="120"/>
        <v>1903500</v>
      </c>
      <c r="M607" s="59">
        <f t="shared" si="121"/>
        <v>1910500</v>
      </c>
      <c r="N607" s="59">
        <f t="shared" si="122"/>
        <v>114161.0704224518</v>
      </c>
      <c r="O607" s="64">
        <f t="shared" si="123"/>
        <v>5.975455138573766E-2</v>
      </c>
      <c r="Q607" s="63" t="e">
        <f>+VLOOKUP(A607,'PRECIOS 2025 VS 2026'!$B$7:$G$1477,5,FALSE)</f>
        <v>#N/A</v>
      </c>
      <c r="R607" s="197" t="e">
        <f t="shared" si="114"/>
        <v>#N/A</v>
      </c>
      <c r="S607" s="63">
        <f t="shared" si="115"/>
        <v>1800000</v>
      </c>
      <c r="U607" t="e">
        <f>+VLOOKUP(A607,'GRUPO 1'!$A$3:$F$440,5,FALSE)</f>
        <v>#N/A</v>
      </c>
      <c r="V607" t="e">
        <f>+VLOOKUP(A607,'GRUPO 3'!$B$3:$F$1178,5,FALSE)</f>
        <v>#N/A</v>
      </c>
      <c r="W607">
        <f t="shared" si="116"/>
        <v>0</v>
      </c>
      <c r="X607" s="199">
        <f t="shared" si="117"/>
        <v>0</v>
      </c>
      <c r="Y607" s="199">
        <f t="shared" si="118"/>
        <v>0</v>
      </c>
    </row>
    <row r="608" spans="1:25" x14ac:dyDescent="0.3">
      <c r="A608" s="33" t="s">
        <v>120</v>
      </c>
      <c r="B608" s="45">
        <v>4062605</v>
      </c>
      <c r="C608" s="41">
        <f t="shared" si="124"/>
        <v>771895</v>
      </c>
      <c r="D608" s="42">
        <v>4834500</v>
      </c>
      <c r="E608" s="50">
        <v>4021008</v>
      </c>
      <c r="F608" s="43">
        <v>763992</v>
      </c>
      <c r="G608" s="44">
        <v>4785000</v>
      </c>
      <c r="H608" s="50">
        <v>4432353</v>
      </c>
      <c r="I608" s="43">
        <v>842147</v>
      </c>
      <c r="J608" s="44">
        <v>5274500</v>
      </c>
      <c r="L608" s="63">
        <f t="shared" si="120"/>
        <v>4834500</v>
      </c>
      <c r="M608" s="59">
        <f t="shared" si="121"/>
        <v>4964666.666666667</v>
      </c>
      <c r="N608" s="59">
        <f t="shared" si="122"/>
        <v>269462.58243647363</v>
      </c>
      <c r="O608" s="64">
        <f t="shared" si="123"/>
        <v>5.4276067363328913E-2</v>
      </c>
      <c r="Q608" s="63" t="e">
        <f>+VLOOKUP(A608,'PRECIOS 2025 VS 2026'!$B$7:$G$1477,5,FALSE)</f>
        <v>#N/A</v>
      </c>
      <c r="R608" s="197" t="e">
        <f t="shared" si="114"/>
        <v>#N/A</v>
      </c>
      <c r="S608" s="63">
        <f t="shared" si="115"/>
        <v>4785000</v>
      </c>
      <c r="U608" t="e">
        <f>+VLOOKUP(A608,'GRUPO 1'!$A$3:$F$440,5,FALSE)</f>
        <v>#N/A</v>
      </c>
      <c r="V608" t="e">
        <f>+VLOOKUP(A608,'GRUPO 3'!$B$3:$F$1178,5,FALSE)</f>
        <v>#N/A</v>
      </c>
      <c r="W608">
        <f t="shared" si="116"/>
        <v>0</v>
      </c>
      <c r="X608" s="199">
        <f t="shared" si="117"/>
        <v>0</v>
      </c>
      <c r="Y608" s="199">
        <f t="shared" si="118"/>
        <v>0</v>
      </c>
    </row>
    <row r="609" spans="1:25" x14ac:dyDescent="0.3">
      <c r="A609" s="35" t="s">
        <v>47</v>
      </c>
      <c r="B609" s="45"/>
      <c r="C609" s="41"/>
      <c r="D609" s="42"/>
      <c r="E609" s="50">
        <v>217647</v>
      </c>
      <c r="F609" s="43">
        <v>41353</v>
      </c>
      <c r="G609" s="44">
        <v>259000</v>
      </c>
      <c r="H609" s="50"/>
      <c r="I609" s="43"/>
      <c r="J609" s="44"/>
      <c r="L609" s="63" t="str">
        <f t="shared" si="120"/>
        <v/>
      </c>
      <c r="M609" s="59" t="str">
        <f t="shared" si="121"/>
        <v/>
      </c>
      <c r="N609" s="59" t="str">
        <f t="shared" si="122"/>
        <v/>
      </c>
      <c r="O609" s="64" t="str">
        <f t="shared" si="123"/>
        <v/>
      </c>
      <c r="Q609" s="63" t="e">
        <f>+VLOOKUP(A609,'PRECIOS 2025 VS 2026'!$B$7:$G$1477,5,FALSE)</f>
        <v>#N/A</v>
      </c>
      <c r="R609" s="197" t="e">
        <f t="shared" si="114"/>
        <v>#VALUE!</v>
      </c>
      <c r="S609" s="63"/>
      <c r="U609" t="e">
        <f>+VLOOKUP(A609,'GRUPO 1'!$A$3:$F$440,5,FALSE)</f>
        <v>#N/A</v>
      </c>
      <c r="V609" t="e">
        <f>+VLOOKUP(A609,'GRUPO 3'!$B$3:$F$1178,5,FALSE)</f>
        <v>#N/A</v>
      </c>
      <c r="W609">
        <f t="shared" si="116"/>
        <v>0</v>
      </c>
      <c r="X609" s="199">
        <f t="shared" si="117"/>
        <v>0</v>
      </c>
      <c r="Y609" s="199">
        <f t="shared" si="118"/>
        <v>0</v>
      </c>
    </row>
    <row r="610" spans="1:25" x14ac:dyDescent="0.3">
      <c r="A610" s="35" t="s">
        <v>45</v>
      </c>
      <c r="B610" s="45"/>
      <c r="C610" s="41"/>
      <c r="D610" s="42"/>
      <c r="E610" s="53"/>
      <c r="F610" s="54"/>
      <c r="G610" s="55"/>
      <c r="H610" s="53"/>
      <c r="I610" s="54"/>
      <c r="J610" s="55"/>
      <c r="L610" s="63" t="str">
        <f t="shared" si="120"/>
        <v/>
      </c>
      <c r="M610" s="59" t="str">
        <f t="shared" si="121"/>
        <v/>
      </c>
      <c r="N610" s="59" t="str">
        <f t="shared" si="122"/>
        <v/>
      </c>
      <c r="O610" s="64" t="str">
        <f t="shared" si="123"/>
        <v/>
      </c>
      <c r="Q610" s="63" t="e">
        <f>+VLOOKUP(A610,'PRECIOS 2025 VS 2026'!$B$7:$G$1477,5,FALSE)</f>
        <v>#N/A</v>
      </c>
      <c r="R610" s="197" t="e">
        <f t="shared" si="114"/>
        <v>#VALUE!</v>
      </c>
      <c r="S610" s="63"/>
      <c r="U610" t="e">
        <f>+VLOOKUP(A610,'GRUPO 1'!$A$3:$F$440,5,FALSE)</f>
        <v>#N/A</v>
      </c>
      <c r="V610" t="str">
        <f>+VLOOKUP(A610,'GRUPO 3'!$B$3:$F$1178,5,FALSE)</f>
        <v>OFERTA ECONOMICA PROPONENTE</v>
      </c>
      <c r="W610">
        <f t="shared" si="116"/>
        <v>0</v>
      </c>
      <c r="X610" s="199">
        <f t="shared" si="117"/>
        <v>0</v>
      </c>
      <c r="Y610" s="199">
        <f t="shared" si="118"/>
        <v>0</v>
      </c>
    </row>
    <row r="611" spans="1:25" x14ac:dyDescent="0.3">
      <c r="A611" s="35" t="s">
        <v>308</v>
      </c>
      <c r="B611" s="45">
        <v>212185</v>
      </c>
      <c r="C611" s="41">
        <f>+D611-B611</f>
        <v>40315</v>
      </c>
      <c r="D611" s="42">
        <v>252500</v>
      </c>
      <c r="E611" s="50">
        <v>200000</v>
      </c>
      <c r="F611" s="43">
        <v>38000</v>
      </c>
      <c r="G611" s="44">
        <v>238000</v>
      </c>
      <c r="H611" s="50">
        <v>208824</v>
      </c>
      <c r="I611" s="43">
        <v>39676</v>
      </c>
      <c r="J611" s="44">
        <v>248500</v>
      </c>
      <c r="L611" s="63">
        <f t="shared" si="120"/>
        <v>248500</v>
      </c>
      <c r="M611" s="59">
        <f t="shared" si="121"/>
        <v>246333.33333333334</v>
      </c>
      <c r="N611" s="59">
        <f t="shared" si="122"/>
        <v>7488.8806462203238</v>
      </c>
      <c r="O611" s="64">
        <f t="shared" si="123"/>
        <v>3.0401409930529054E-2</v>
      </c>
      <c r="Q611" s="63" t="e">
        <f>+VLOOKUP(A611,'PRECIOS 2025 VS 2026'!$B$7:$G$1477,5,FALSE)</f>
        <v>#N/A</v>
      </c>
      <c r="R611" s="197" t="e">
        <f t="shared" si="114"/>
        <v>#N/A</v>
      </c>
      <c r="S611" s="63">
        <f t="shared" si="115"/>
        <v>238000</v>
      </c>
      <c r="U611" t="e">
        <f>+VLOOKUP(A611,'GRUPO 1'!$A$3:$F$440,5,FALSE)</f>
        <v>#N/A</v>
      </c>
      <c r="V611" t="e">
        <f>+VLOOKUP(A611,'GRUPO 3'!$B$3:$F$1178,5,FALSE)</f>
        <v>#N/A</v>
      </c>
      <c r="W611">
        <f t="shared" si="116"/>
        <v>0</v>
      </c>
      <c r="X611" s="199">
        <f t="shared" si="117"/>
        <v>0</v>
      </c>
      <c r="Y611" s="199">
        <f t="shared" si="118"/>
        <v>1</v>
      </c>
    </row>
    <row r="612" spans="1:25" x14ac:dyDescent="0.3">
      <c r="A612" s="35" t="s">
        <v>309</v>
      </c>
      <c r="B612" s="45">
        <v>463866</v>
      </c>
      <c r="C612" s="41">
        <f t="shared" ref="C612:C626" si="125">+D612-B612</f>
        <v>88134</v>
      </c>
      <c r="D612" s="42">
        <v>552000</v>
      </c>
      <c r="E612" s="50">
        <v>426891</v>
      </c>
      <c r="F612" s="43">
        <v>81109</v>
      </c>
      <c r="G612" s="44">
        <v>508000</v>
      </c>
      <c r="H612" s="50">
        <v>458824</v>
      </c>
      <c r="I612" s="43">
        <v>87176</v>
      </c>
      <c r="J612" s="44">
        <v>546000</v>
      </c>
      <c r="L612" s="63">
        <f t="shared" si="120"/>
        <v>546000</v>
      </c>
      <c r="M612" s="59">
        <f t="shared" si="121"/>
        <v>535333.33333333337</v>
      </c>
      <c r="N612" s="59">
        <f t="shared" si="122"/>
        <v>23860.706890897705</v>
      </c>
      <c r="O612" s="64">
        <f t="shared" si="123"/>
        <v>4.4571681614379272E-2</v>
      </c>
      <c r="Q612" s="63" t="e">
        <f>+VLOOKUP(A612,'PRECIOS 2025 VS 2026'!$B$7:$G$1477,5,FALSE)</f>
        <v>#N/A</v>
      </c>
      <c r="R612" s="197" t="e">
        <f t="shared" si="114"/>
        <v>#N/A</v>
      </c>
      <c r="S612" s="63">
        <f t="shared" si="115"/>
        <v>508000</v>
      </c>
      <c r="U612" t="e">
        <f>+VLOOKUP(A612,'GRUPO 1'!$A$3:$F$440,5,FALSE)</f>
        <v>#N/A</v>
      </c>
      <c r="V612" t="e">
        <f>+VLOOKUP(A612,'GRUPO 3'!$B$3:$F$1178,5,FALSE)</f>
        <v>#N/A</v>
      </c>
      <c r="W612">
        <f t="shared" si="116"/>
        <v>1</v>
      </c>
      <c r="X612" s="199">
        <f t="shared" si="117"/>
        <v>0</v>
      </c>
      <c r="Y612" s="199">
        <f t="shared" si="118"/>
        <v>1</v>
      </c>
    </row>
    <row r="613" spans="1:25" x14ac:dyDescent="0.3">
      <c r="A613" s="35" t="s">
        <v>310</v>
      </c>
      <c r="B613" s="45">
        <v>399160</v>
      </c>
      <c r="C613" s="41">
        <f t="shared" si="125"/>
        <v>75840</v>
      </c>
      <c r="D613" s="42">
        <v>475000</v>
      </c>
      <c r="E613" s="50">
        <v>365546</v>
      </c>
      <c r="F613" s="43">
        <v>69454</v>
      </c>
      <c r="G613" s="44">
        <v>435000</v>
      </c>
      <c r="H613" s="50">
        <v>378571</v>
      </c>
      <c r="I613" s="43">
        <v>71929</v>
      </c>
      <c r="J613" s="44">
        <v>450500</v>
      </c>
      <c r="L613" s="63">
        <f t="shared" si="120"/>
        <v>450500</v>
      </c>
      <c r="M613" s="59">
        <f t="shared" si="121"/>
        <v>453500</v>
      </c>
      <c r="N613" s="59">
        <f t="shared" si="122"/>
        <v>20168.044030098703</v>
      </c>
      <c r="O613" s="64">
        <f t="shared" si="123"/>
        <v>4.4471982425796482E-2</v>
      </c>
      <c r="Q613" s="63" t="e">
        <f>+VLOOKUP(A613,'PRECIOS 2025 VS 2026'!$B$7:$G$1477,5,FALSE)</f>
        <v>#N/A</v>
      </c>
      <c r="R613" s="197" t="e">
        <f t="shared" si="114"/>
        <v>#N/A</v>
      </c>
      <c r="S613" s="63">
        <f t="shared" si="115"/>
        <v>435000</v>
      </c>
      <c r="U613" t="e">
        <f>+VLOOKUP(A613,'GRUPO 1'!$A$3:$F$440,5,FALSE)</f>
        <v>#N/A</v>
      </c>
      <c r="V613" t="e">
        <f>+VLOOKUP(A613,'GRUPO 3'!$B$3:$F$1178,5,FALSE)</f>
        <v>#N/A</v>
      </c>
      <c r="W613">
        <f t="shared" si="116"/>
        <v>0</v>
      </c>
      <c r="X613" s="199">
        <f t="shared" si="117"/>
        <v>0</v>
      </c>
      <c r="Y613" s="199">
        <f t="shared" si="118"/>
        <v>-1</v>
      </c>
    </row>
    <row r="614" spans="1:25" x14ac:dyDescent="0.3">
      <c r="A614" s="35" t="s">
        <v>311</v>
      </c>
      <c r="B614" s="45">
        <v>330672</v>
      </c>
      <c r="C614" s="41">
        <f t="shared" si="125"/>
        <v>62828</v>
      </c>
      <c r="D614" s="42">
        <v>393500</v>
      </c>
      <c r="E614" s="50">
        <v>258824</v>
      </c>
      <c r="F614" s="43">
        <v>49176</v>
      </c>
      <c r="G614" s="44">
        <v>308000</v>
      </c>
      <c r="H614" s="50">
        <v>292857</v>
      </c>
      <c r="I614" s="43">
        <v>55643</v>
      </c>
      <c r="J614" s="44">
        <v>348500</v>
      </c>
      <c r="L614" s="63">
        <f t="shared" si="120"/>
        <v>348500</v>
      </c>
      <c r="M614" s="59">
        <f t="shared" si="121"/>
        <v>350000</v>
      </c>
      <c r="N614" s="59">
        <f t="shared" si="122"/>
        <v>42769.73228814976</v>
      </c>
      <c r="O614" s="64">
        <f t="shared" si="123"/>
        <v>0.12219923510899931</v>
      </c>
      <c r="Q614" s="63" t="e">
        <f>+VLOOKUP(A614,'PRECIOS 2025 VS 2026'!$B$7:$G$1477,5,FALSE)</f>
        <v>#N/A</v>
      </c>
      <c r="R614" s="197" t="e">
        <f t="shared" si="114"/>
        <v>#N/A</v>
      </c>
      <c r="S614" s="63">
        <f t="shared" si="115"/>
        <v>308000</v>
      </c>
      <c r="U614" t="e">
        <f>+VLOOKUP(A614,'GRUPO 1'!$A$3:$F$440,5,FALSE)</f>
        <v>#N/A</v>
      </c>
      <c r="V614" t="e">
        <f>+VLOOKUP(A614,'GRUPO 3'!$B$3:$F$1178,5,FALSE)</f>
        <v>#N/A</v>
      </c>
      <c r="W614">
        <f t="shared" si="116"/>
        <v>0</v>
      </c>
      <c r="X614" s="199">
        <f t="shared" si="117"/>
        <v>1</v>
      </c>
      <c r="Y614" s="199">
        <f t="shared" si="118"/>
        <v>0</v>
      </c>
    </row>
    <row r="615" spans="1:25" x14ac:dyDescent="0.3">
      <c r="A615" s="35" t="s">
        <v>312</v>
      </c>
      <c r="B615" s="45">
        <v>206723</v>
      </c>
      <c r="C615" s="41">
        <f t="shared" si="125"/>
        <v>39277</v>
      </c>
      <c r="D615" s="42">
        <v>246000</v>
      </c>
      <c r="E615" s="50">
        <v>200000</v>
      </c>
      <c r="F615" s="43">
        <v>38000</v>
      </c>
      <c r="G615" s="44">
        <v>238000</v>
      </c>
      <c r="H615" s="50">
        <v>211765</v>
      </c>
      <c r="I615" s="43">
        <v>40235</v>
      </c>
      <c r="J615" s="44">
        <v>252000</v>
      </c>
      <c r="L615" s="63">
        <f t="shared" si="120"/>
        <v>246000</v>
      </c>
      <c r="M615" s="59">
        <f t="shared" si="121"/>
        <v>245333.33333333334</v>
      </c>
      <c r="N615" s="59">
        <f t="shared" si="122"/>
        <v>7023.7691685684922</v>
      </c>
      <c r="O615" s="64">
        <f t="shared" si="123"/>
        <v>2.8629493893621571E-2</v>
      </c>
      <c r="Q615" s="63">
        <f>+VLOOKUP(A615,'PRECIOS 2025 VS 2026'!$B$7:$G$1477,5,FALSE)</f>
        <v>89595</v>
      </c>
      <c r="R615" s="197">
        <f t="shared" si="114"/>
        <v>1.7456889335342374</v>
      </c>
      <c r="S615" s="63">
        <f t="shared" si="115"/>
        <v>94164.345000000001</v>
      </c>
      <c r="U615" t="e">
        <f>+VLOOKUP(A615,'GRUPO 1'!$A$3:$F$440,5,FALSE)</f>
        <v>#N/A</v>
      </c>
      <c r="V615" t="e">
        <f>+VLOOKUP(A615,'GRUPO 3'!$B$3:$F$1178,5,FALSE)</f>
        <v>#N/A</v>
      </c>
      <c r="W615">
        <f t="shared" si="116"/>
        <v>0</v>
      </c>
      <c r="X615" s="199">
        <f t="shared" si="117"/>
        <v>0</v>
      </c>
      <c r="Y615" s="199">
        <f t="shared" si="118"/>
        <v>0</v>
      </c>
    </row>
    <row r="616" spans="1:25" x14ac:dyDescent="0.3">
      <c r="A616" s="35" t="s">
        <v>313</v>
      </c>
      <c r="B616" s="45">
        <v>243697</v>
      </c>
      <c r="C616" s="41">
        <f t="shared" si="125"/>
        <v>46303</v>
      </c>
      <c r="D616" s="42">
        <v>290000</v>
      </c>
      <c r="E616" s="50">
        <v>228571</v>
      </c>
      <c r="F616" s="43">
        <v>43429</v>
      </c>
      <c r="G616" s="44">
        <v>272000</v>
      </c>
      <c r="H616" s="50">
        <v>236555</v>
      </c>
      <c r="I616" s="43">
        <v>44945</v>
      </c>
      <c r="J616" s="44">
        <v>281500</v>
      </c>
      <c r="L616" s="63">
        <f t="shared" si="120"/>
        <v>281500</v>
      </c>
      <c r="M616" s="59">
        <f t="shared" si="121"/>
        <v>281166.66666666669</v>
      </c>
      <c r="N616" s="59">
        <f t="shared" si="122"/>
        <v>9004.6284394933991</v>
      </c>
      <c r="O616" s="64">
        <f t="shared" si="123"/>
        <v>3.2025945842892943E-2</v>
      </c>
      <c r="Q616" s="63" t="e">
        <f>+VLOOKUP(A616,'PRECIOS 2025 VS 2026'!$B$7:$G$1477,5,FALSE)</f>
        <v>#N/A</v>
      </c>
      <c r="R616" s="197" t="e">
        <f t="shared" si="114"/>
        <v>#N/A</v>
      </c>
      <c r="S616" s="63">
        <f t="shared" si="115"/>
        <v>272000</v>
      </c>
      <c r="U616" t="e">
        <f>+VLOOKUP(A616,'GRUPO 1'!$A$3:$F$440,5,FALSE)</f>
        <v>#N/A</v>
      </c>
      <c r="V616" t="e">
        <f>+VLOOKUP(A616,'GRUPO 3'!$B$3:$F$1178,5,FALSE)</f>
        <v>#N/A</v>
      </c>
      <c r="W616">
        <f t="shared" si="116"/>
        <v>-1</v>
      </c>
      <c r="X616" s="199">
        <f t="shared" si="117"/>
        <v>-1</v>
      </c>
      <c r="Y616" s="199">
        <f t="shared" si="118"/>
        <v>0</v>
      </c>
    </row>
    <row r="617" spans="1:25" x14ac:dyDescent="0.3">
      <c r="A617" s="35" t="s">
        <v>314</v>
      </c>
      <c r="B617" s="45">
        <v>117647</v>
      </c>
      <c r="C617" s="41">
        <f t="shared" si="125"/>
        <v>22353</v>
      </c>
      <c r="D617" s="42">
        <v>140000</v>
      </c>
      <c r="E617" s="50">
        <v>131092</v>
      </c>
      <c r="F617" s="43">
        <v>24908</v>
      </c>
      <c r="G617" s="44">
        <v>156000</v>
      </c>
      <c r="H617" s="50">
        <v>116387</v>
      </c>
      <c r="I617" s="43">
        <v>22113</v>
      </c>
      <c r="J617" s="44">
        <v>138500</v>
      </c>
      <c r="L617" s="63">
        <f t="shared" si="120"/>
        <v>140000</v>
      </c>
      <c r="M617" s="59">
        <f t="shared" si="121"/>
        <v>144833.33333333334</v>
      </c>
      <c r="N617" s="59">
        <f t="shared" si="122"/>
        <v>9699.6563513009751</v>
      </c>
      <c r="O617" s="64">
        <f t="shared" si="123"/>
        <v>6.6971160078027447E-2</v>
      </c>
      <c r="Q617" s="63" t="e">
        <f>+VLOOKUP(A617,'PRECIOS 2025 VS 2026'!$B$7:$G$1477,5,FALSE)</f>
        <v>#N/A</v>
      </c>
      <c r="R617" s="197" t="e">
        <f t="shared" si="114"/>
        <v>#N/A</v>
      </c>
      <c r="S617" s="63">
        <f t="shared" si="115"/>
        <v>138500</v>
      </c>
      <c r="U617" t="e">
        <f>+VLOOKUP(A617,'GRUPO 1'!$A$3:$F$440,5,FALSE)</f>
        <v>#N/A</v>
      </c>
      <c r="V617" t="e">
        <f>+VLOOKUP(A617,'GRUPO 3'!$B$3:$F$1178,5,FALSE)</f>
        <v>#N/A</v>
      </c>
      <c r="W617">
        <f t="shared" si="116"/>
        <v>0</v>
      </c>
      <c r="X617" s="199">
        <f t="shared" si="117"/>
        <v>-1</v>
      </c>
      <c r="Y617" s="199">
        <f t="shared" si="118"/>
        <v>1</v>
      </c>
    </row>
    <row r="618" spans="1:25" x14ac:dyDescent="0.3">
      <c r="A618" s="35" t="s">
        <v>315</v>
      </c>
      <c r="B618" s="45">
        <v>225210</v>
      </c>
      <c r="C618" s="41">
        <f t="shared" si="125"/>
        <v>42790</v>
      </c>
      <c r="D618" s="42">
        <v>268000</v>
      </c>
      <c r="E618" s="50">
        <v>228571</v>
      </c>
      <c r="F618" s="43">
        <v>43429</v>
      </c>
      <c r="G618" s="44">
        <v>272000</v>
      </c>
      <c r="H618" s="50">
        <v>242857</v>
      </c>
      <c r="I618" s="43">
        <v>46143</v>
      </c>
      <c r="J618" s="44">
        <v>289000</v>
      </c>
      <c r="L618" s="63">
        <f t="shared" si="120"/>
        <v>272000</v>
      </c>
      <c r="M618" s="59">
        <f t="shared" si="121"/>
        <v>276333.33333333331</v>
      </c>
      <c r="N618" s="59">
        <f t="shared" si="122"/>
        <v>11150.485789118487</v>
      </c>
      <c r="O618" s="64">
        <f t="shared" si="123"/>
        <v>4.0351577041442058E-2</v>
      </c>
      <c r="Q618" s="63" t="e">
        <f>+VLOOKUP(A618,'PRECIOS 2025 VS 2026'!$B$7:$G$1477,5,FALSE)</f>
        <v>#N/A</v>
      </c>
      <c r="R618" s="197" t="e">
        <f t="shared" si="114"/>
        <v>#N/A</v>
      </c>
      <c r="S618" s="63">
        <f t="shared" si="115"/>
        <v>268000</v>
      </c>
      <c r="U618" t="e">
        <f>+VLOOKUP(A618,'GRUPO 1'!$A$3:$F$440,5,FALSE)</f>
        <v>#N/A</v>
      </c>
      <c r="V618" t="e">
        <f>+VLOOKUP(A618,'GRUPO 3'!$B$3:$F$1178,5,FALSE)</f>
        <v>#N/A</v>
      </c>
      <c r="W618">
        <f t="shared" si="116"/>
        <v>0</v>
      </c>
      <c r="X618" s="199">
        <f t="shared" si="117"/>
        <v>-1</v>
      </c>
      <c r="Y618" s="199">
        <f t="shared" si="118"/>
        <v>0</v>
      </c>
    </row>
    <row r="619" spans="1:25" x14ac:dyDescent="0.3">
      <c r="A619" s="35" t="s">
        <v>316</v>
      </c>
      <c r="B619" s="45">
        <v>249160</v>
      </c>
      <c r="C619" s="41">
        <f t="shared" si="125"/>
        <v>47340</v>
      </c>
      <c r="D619" s="42">
        <v>296500</v>
      </c>
      <c r="E619" s="50">
        <v>228571</v>
      </c>
      <c r="F619" s="43">
        <v>43429</v>
      </c>
      <c r="G619" s="44">
        <v>272000</v>
      </c>
      <c r="H619" s="50">
        <v>239496</v>
      </c>
      <c r="I619" s="43">
        <v>45504</v>
      </c>
      <c r="J619" s="44">
        <v>285000</v>
      </c>
      <c r="L619" s="63">
        <f t="shared" si="120"/>
        <v>285000</v>
      </c>
      <c r="M619" s="59">
        <f t="shared" si="121"/>
        <v>284500</v>
      </c>
      <c r="N619" s="59">
        <f t="shared" si="122"/>
        <v>12257.650672131263</v>
      </c>
      <c r="O619" s="64">
        <f t="shared" si="123"/>
        <v>4.308488812699917E-2</v>
      </c>
      <c r="Q619" s="63" t="e">
        <f>+VLOOKUP(A619,'PRECIOS 2025 VS 2026'!$B$7:$G$1477,5,FALSE)</f>
        <v>#N/A</v>
      </c>
      <c r="R619" s="197" t="e">
        <f t="shared" si="114"/>
        <v>#N/A</v>
      </c>
      <c r="S619" s="63">
        <f t="shared" si="115"/>
        <v>272000</v>
      </c>
      <c r="U619" t="e">
        <f>+VLOOKUP(A619,'GRUPO 1'!$A$3:$F$440,5,FALSE)</f>
        <v>#N/A</v>
      </c>
      <c r="V619" t="e">
        <f>+VLOOKUP(A619,'GRUPO 3'!$B$3:$F$1178,5,FALSE)</f>
        <v>#N/A</v>
      </c>
      <c r="W619">
        <f t="shared" si="116"/>
        <v>0</v>
      </c>
      <c r="X619" s="199">
        <f t="shared" si="117"/>
        <v>-1</v>
      </c>
      <c r="Y619" s="199">
        <f t="shared" si="118"/>
        <v>0</v>
      </c>
    </row>
    <row r="620" spans="1:25" x14ac:dyDescent="0.3">
      <c r="A620" s="35" t="s">
        <v>317</v>
      </c>
      <c r="B620" s="45">
        <v>156723</v>
      </c>
      <c r="C620" s="41">
        <f t="shared" si="125"/>
        <v>29777</v>
      </c>
      <c r="D620" s="42">
        <v>186500</v>
      </c>
      <c r="E620" s="50">
        <v>136975</v>
      </c>
      <c r="F620" s="43">
        <v>26025</v>
      </c>
      <c r="G620" s="44">
        <v>163000</v>
      </c>
      <c r="H620" s="50">
        <v>152101</v>
      </c>
      <c r="I620" s="43">
        <v>28899</v>
      </c>
      <c r="J620" s="44">
        <v>181000</v>
      </c>
      <c r="L620" s="63">
        <f t="shared" si="120"/>
        <v>181000</v>
      </c>
      <c r="M620" s="59">
        <f t="shared" si="121"/>
        <v>176833.33333333334</v>
      </c>
      <c r="N620" s="59">
        <f t="shared" si="122"/>
        <v>12291.596044994862</v>
      </c>
      <c r="O620" s="64">
        <f t="shared" si="123"/>
        <v>6.95094969556731E-2</v>
      </c>
      <c r="Q620" s="63" t="e">
        <f>+VLOOKUP(A620,'PRECIOS 2025 VS 2026'!$B$7:$G$1477,5,FALSE)</f>
        <v>#N/A</v>
      </c>
      <c r="R620" s="197" t="e">
        <f t="shared" si="114"/>
        <v>#N/A</v>
      </c>
      <c r="S620" s="63">
        <f t="shared" si="115"/>
        <v>163000</v>
      </c>
      <c r="U620" t="e">
        <f>+VLOOKUP(A620,'GRUPO 1'!$A$3:$F$440,5,FALSE)</f>
        <v>#N/A</v>
      </c>
      <c r="V620" t="e">
        <f>+VLOOKUP(A620,'GRUPO 3'!$B$3:$F$1178,5,FALSE)</f>
        <v>#N/A</v>
      </c>
      <c r="W620">
        <f t="shared" si="116"/>
        <v>0</v>
      </c>
      <c r="X620" s="199">
        <f t="shared" si="117"/>
        <v>0</v>
      </c>
      <c r="Y620" s="199">
        <f t="shared" si="118"/>
        <v>0</v>
      </c>
    </row>
    <row r="621" spans="1:25" x14ac:dyDescent="0.3">
      <c r="A621" s="35" t="s">
        <v>318</v>
      </c>
      <c r="B621" s="45">
        <v>107143</v>
      </c>
      <c r="C621" s="41">
        <f t="shared" si="125"/>
        <v>20357</v>
      </c>
      <c r="D621" s="42">
        <v>127500</v>
      </c>
      <c r="E621" s="50">
        <v>102521</v>
      </c>
      <c r="F621" s="43">
        <v>19479</v>
      </c>
      <c r="G621" s="44">
        <v>122000</v>
      </c>
      <c r="H621" s="50">
        <v>117227</v>
      </c>
      <c r="I621" s="43">
        <v>22273</v>
      </c>
      <c r="J621" s="44">
        <v>139500</v>
      </c>
      <c r="L621" s="63">
        <f t="shared" si="120"/>
        <v>127500</v>
      </c>
      <c r="M621" s="59">
        <f t="shared" si="121"/>
        <v>129666.66666666667</v>
      </c>
      <c r="N621" s="59">
        <f t="shared" si="122"/>
        <v>8948.9291724391987</v>
      </c>
      <c r="O621" s="64">
        <f t="shared" si="123"/>
        <v>6.9014877936549091E-2</v>
      </c>
      <c r="Q621" s="63" t="e">
        <f>+VLOOKUP(A621,'PRECIOS 2025 VS 2026'!$B$7:$G$1477,5,FALSE)</f>
        <v>#N/A</v>
      </c>
      <c r="R621" s="197" t="e">
        <f t="shared" si="114"/>
        <v>#N/A</v>
      </c>
      <c r="S621" s="63">
        <f t="shared" si="115"/>
        <v>122000</v>
      </c>
      <c r="U621" t="e">
        <f>+VLOOKUP(A621,'GRUPO 1'!$A$3:$F$440,5,FALSE)</f>
        <v>#N/A</v>
      </c>
      <c r="V621" t="e">
        <f>+VLOOKUP(A621,'GRUPO 3'!$B$3:$F$1178,5,FALSE)</f>
        <v>#N/A</v>
      </c>
      <c r="W621">
        <f t="shared" si="116"/>
        <v>0</v>
      </c>
      <c r="X621" s="199">
        <f t="shared" si="117"/>
        <v>0</v>
      </c>
      <c r="Y621" s="199">
        <f t="shared" si="118"/>
        <v>0</v>
      </c>
    </row>
    <row r="622" spans="1:25" x14ac:dyDescent="0.3">
      <c r="A622" s="35" t="s">
        <v>319</v>
      </c>
      <c r="B622" s="45">
        <v>88235</v>
      </c>
      <c r="C622" s="41">
        <f t="shared" si="125"/>
        <v>16765</v>
      </c>
      <c r="D622" s="42">
        <v>105000</v>
      </c>
      <c r="E622" s="50">
        <v>70588</v>
      </c>
      <c r="F622" s="43">
        <v>13412</v>
      </c>
      <c r="G622" s="44">
        <v>84000</v>
      </c>
      <c r="H622" s="50">
        <v>84454</v>
      </c>
      <c r="I622" s="43">
        <v>16046</v>
      </c>
      <c r="J622" s="44">
        <v>100500</v>
      </c>
      <c r="L622" s="63">
        <f t="shared" si="120"/>
        <v>100500</v>
      </c>
      <c r="M622" s="59">
        <f t="shared" si="121"/>
        <v>96500</v>
      </c>
      <c r="N622" s="59">
        <f t="shared" si="122"/>
        <v>11056.672193747991</v>
      </c>
      <c r="O622" s="64">
        <f t="shared" si="123"/>
        <v>0.11457691392484964</v>
      </c>
      <c r="Q622" s="63" t="e">
        <f>+VLOOKUP(A622,'PRECIOS 2025 VS 2026'!$B$7:$G$1477,5,FALSE)</f>
        <v>#N/A</v>
      </c>
      <c r="R622" s="197" t="e">
        <f t="shared" si="114"/>
        <v>#N/A</v>
      </c>
      <c r="S622" s="63">
        <f t="shared" si="115"/>
        <v>84000</v>
      </c>
      <c r="U622" t="e">
        <f>+VLOOKUP(A622,'GRUPO 1'!$A$3:$F$440,5,FALSE)</f>
        <v>#N/A</v>
      </c>
      <c r="V622" t="e">
        <f>+VLOOKUP(A622,'GRUPO 3'!$B$3:$F$1178,5,FALSE)</f>
        <v>#N/A</v>
      </c>
      <c r="W622">
        <f t="shared" si="116"/>
        <v>0</v>
      </c>
      <c r="X622" s="199">
        <f t="shared" si="117"/>
        <v>0</v>
      </c>
      <c r="Y622" s="199">
        <f t="shared" si="118"/>
        <v>0</v>
      </c>
    </row>
    <row r="623" spans="1:25" x14ac:dyDescent="0.3">
      <c r="A623" s="35" t="s">
        <v>320</v>
      </c>
      <c r="B623" s="45">
        <v>96639</v>
      </c>
      <c r="C623" s="41">
        <f t="shared" si="125"/>
        <v>18361</v>
      </c>
      <c r="D623" s="42">
        <v>115000</v>
      </c>
      <c r="E623" s="50">
        <v>102521</v>
      </c>
      <c r="F623" s="43">
        <v>19479</v>
      </c>
      <c r="G623" s="44">
        <v>122000</v>
      </c>
      <c r="H623" s="50">
        <v>102521</v>
      </c>
      <c r="I623" s="43">
        <v>19479</v>
      </c>
      <c r="J623" s="44">
        <v>122000</v>
      </c>
      <c r="L623" s="63">
        <f t="shared" si="120"/>
        <v>122000</v>
      </c>
      <c r="M623" s="59">
        <f t="shared" si="121"/>
        <v>119666.66666666667</v>
      </c>
      <c r="N623" s="59">
        <f t="shared" si="122"/>
        <v>4041.4518843273804</v>
      </c>
      <c r="O623" s="64">
        <f t="shared" si="123"/>
        <v>3.3772578420563068E-2</v>
      </c>
      <c r="Q623" s="63" t="e">
        <f>+VLOOKUP(A623,'PRECIOS 2025 VS 2026'!$B$7:$G$1477,5,FALSE)</f>
        <v>#N/A</v>
      </c>
      <c r="R623" s="197" t="e">
        <f t="shared" si="114"/>
        <v>#N/A</v>
      </c>
      <c r="S623" s="63">
        <f t="shared" si="115"/>
        <v>115000</v>
      </c>
      <c r="U623" t="e">
        <f>+VLOOKUP(A623,'GRUPO 1'!$A$3:$F$440,5,FALSE)</f>
        <v>#N/A</v>
      </c>
      <c r="V623" t="e">
        <f>+VLOOKUP(A623,'GRUPO 3'!$B$3:$F$1178,5,FALSE)</f>
        <v>#N/A</v>
      </c>
      <c r="W623">
        <f t="shared" si="116"/>
        <v>0</v>
      </c>
      <c r="X623" s="199">
        <f t="shared" si="117"/>
        <v>0</v>
      </c>
      <c r="Y623" s="199">
        <f t="shared" si="118"/>
        <v>0</v>
      </c>
    </row>
    <row r="624" spans="1:25" x14ac:dyDescent="0.3">
      <c r="A624" s="35" t="s">
        <v>321</v>
      </c>
      <c r="B624" s="45">
        <v>105042</v>
      </c>
      <c r="C624" s="41">
        <f t="shared" si="125"/>
        <v>19958</v>
      </c>
      <c r="D624" s="42">
        <v>125000</v>
      </c>
      <c r="E624" s="50">
        <v>102521</v>
      </c>
      <c r="F624" s="43">
        <v>19479</v>
      </c>
      <c r="G624" s="44">
        <v>122000</v>
      </c>
      <c r="H624" s="50">
        <v>100840</v>
      </c>
      <c r="I624" s="43">
        <v>19160</v>
      </c>
      <c r="J624" s="44">
        <v>120000</v>
      </c>
      <c r="L624" s="63">
        <f t="shared" si="120"/>
        <v>122000</v>
      </c>
      <c r="M624" s="59">
        <f t="shared" si="121"/>
        <v>122333.33333333333</v>
      </c>
      <c r="N624" s="59">
        <f t="shared" si="122"/>
        <v>2516.6114784235833</v>
      </c>
      <c r="O624" s="64">
        <f t="shared" si="123"/>
        <v>2.0571755954416213E-2</v>
      </c>
      <c r="Q624" s="63" t="e">
        <f>+VLOOKUP(A624,'PRECIOS 2025 VS 2026'!$B$7:$G$1477,5,FALSE)</f>
        <v>#N/A</v>
      </c>
      <c r="R624" s="197" t="e">
        <f t="shared" si="114"/>
        <v>#N/A</v>
      </c>
      <c r="S624" s="63">
        <f t="shared" si="115"/>
        <v>120000</v>
      </c>
      <c r="U624" t="e">
        <f>+VLOOKUP(A624,'GRUPO 1'!$A$3:$F$440,5,FALSE)</f>
        <v>#N/A</v>
      </c>
      <c r="V624" t="e">
        <f>+VLOOKUP(A624,'GRUPO 3'!$B$3:$F$1178,5,FALSE)</f>
        <v>#N/A</v>
      </c>
      <c r="W624">
        <f t="shared" si="116"/>
        <v>0</v>
      </c>
      <c r="X624" s="199">
        <f t="shared" si="117"/>
        <v>0</v>
      </c>
      <c r="Y624" s="199">
        <f t="shared" si="118"/>
        <v>0</v>
      </c>
    </row>
    <row r="625" spans="1:25" x14ac:dyDescent="0.3">
      <c r="A625" s="35" t="s">
        <v>322</v>
      </c>
      <c r="B625" s="45">
        <v>127311</v>
      </c>
      <c r="C625" s="41">
        <f t="shared" si="125"/>
        <v>24189</v>
      </c>
      <c r="D625" s="42">
        <v>151500</v>
      </c>
      <c r="E625" s="50">
        <v>131092</v>
      </c>
      <c r="F625" s="43">
        <v>24908</v>
      </c>
      <c r="G625" s="44">
        <v>156000</v>
      </c>
      <c r="H625" s="50">
        <v>125630</v>
      </c>
      <c r="I625" s="43">
        <v>23870</v>
      </c>
      <c r="J625" s="44">
        <v>149500</v>
      </c>
      <c r="L625" s="63">
        <f t="shared" si="120"/>
        <v>151500</v>
      </c>
      <c r="M625" s="59">
        <f t="shared" si="121"/>
        <v>152333.33333333334</v>
      </c>
      <c r="N625" s="59">
        <f t="shared" si="122"/>
        <v>3329.1640592396966</v>
      </c>
      <c r="O625" s="64">
        <f t="shared" si="123"/>
        <v>2.1854468660216824E-2</v>
      </c>
      <c r="Q625" s="63" t="e">
        <f>+VLOOKUP(A625,'PRECIOS 2025 VS 2026'!$B$7:$G$1477,5,FALSE)</f>
        <v>#N/A</v>
      </c>
      <c r="R625" s="197" t="e">
        <f t="shared" si="114"/>
        <v>#N/A</v>
      </c>
      <c r="S625" s="63">
        <f t="shared" si="115"/>
        <v>149500</v>
      </c>
      <c r="U625" t="e">
        <f>+VLOOKUP(A625,'GRUPO 1'!$A$3:$F$440,5,FALSE)</f>
        <v>#N/A</v>
      </c>
      <c r="V625" t="e">
        <f>+VLOOKUP(A625,'GRUPO 3'!$B$3:$F$1178,5,FALSE)</f>
        <v>#N/A</v>
      </c>
      <c r="W625">
        <f t="shared" si="116"/>
        <v>0</v>
      </c>
      <c r="X625" s="199">
        <f t="shared" si="117"/>
        <v>-1</v>
      </c>
      <c r="Y625" s="199">
        <f t="shared" si="118"/>
        <v>0</v>
      </c>
    </row>
    <row r="626" spans="1:25" ht="15" thickBot="1" x14ac:dyDescent="0.35">
      <c r="A626" s="35" t="s">
        <v>323</v>
      </c>
      <c r="B626" s="45">
        <v>118067</v>
      </c>
      <c r="C626" s="41">
        <f t="shared" si="125"/>
        <v>22433</v>
      </c>
      <c r="D626" s="42">
        <v>140500</v>
      </c>
      <c r="E626" s="56">
        <v>131092</v>
      </c>
      <c r="F626" s="47">
        <v>24908</v>
      </c>
      <c r="G626" s="48">
        <v>156000</v>
      </c>
      <c r="H626" s="56">
        <v>116387</v>
      </c>
      <c r="I626" s="47">
        <v>22113</v>
      </c>
      <c r="J626" s="48">
        <v>138500</v>
      </c>
      <c r="L626" s="65">
        <f t="shared" si="120"/>
        <v>140500</v>
      </c>
      <c r="M626" s="66">
        <f t="shared" si="121"/>
        <v>145000</v>
      </c>
      <c r="N626" s="66">
        <f t="shared" si="122"/>
        <v>9578.6220303340087</v>
      </c>
      <c r="O626" s="67">
        <f t="shared" si="123"/>
        <v>6.6059462278165573E-2</v>
      </c>
      <c r="Q626" s="63" t="e">
        <f>+VLOOKUP(A626,'PRECIOS 2025 VS 2026'!$B$7:$G$1477,5,FALSE)</f>
        <v>#N/A</v>
      </c>
      <c r="R626" s="197" t="e">
        <f t="shared" si="114"/>
        <v>#N/A</v>
      </c>
      <c r="S626" s="63">
        <f t="shared" si="115"/>
        <v>138500</v>
      </c>
      <c r="U626" t="e">
        <f>+VLOOKUP(A626,'GRUPO 1'!$A$3:$F$440,5,FALSE)</f>
        <v>#N/A</v>
      </c>
      <c r="V626" t="e">
        <f>+VLOOKUP(A626,'GRUPO 3'!$B$3:$F$1178,5,FALSE)</f>
        <v>#N/A</v>
      </c>
      <c r="W626">
        <f t="shared" si="116"/>
        <v>0</v>
      </c>
      <c r="X626" s="199">
        <f t="shared" si="117"/>
        <v>-1</v>
      </c>
      <c r="Y626" s="199">
        <f t="shared" si="118"/>
        <v>1</v>
      </c>
    </row>
  </sheetData>
  <autoFilter ref="Q1:V626" xr:uid="{7B39B065-1CF7-4C24-B87A-278986E8B125}"/>
  <mergeCells count="3">
    <mergeCell ref="H1:J1"/>
    <mergeCell ref="B1:D1"/>
    <mergeCell ref="E1:G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F76E8-B858-41B6-BA87-4BC99747C75B}">
  <dimension ref="A1:B626"/>
  <sheetViews>
    <sheetView tabSelected="1" topLeftCell="A33" zoomScaleNormal="100" workbookViewId="0">
      <selection sqref="A1:A625"/>
    </sheetView>
  </sheetViews>
  <sheetFormatPr baseColWidth="10" defaultRowHeight="14.4" x14ac:dyDescent="0.3"/>
  <cols>
    <col min="1" max="1" width="44.77734375" style="31" customWidth="1"/>
    <col min="2" max="2" width="34.33203125" customWidth="1"/>
  </cols>
  <sheetData>
    <row r="1" spans="1:2" x14ac:dyDescent="0.3">
      <c r="A1" s="40" t="s">
        <v>24</v>
      </c>
      <c r="B1" s="200" t="s">
        <v>2261</v>
      </c>
    </row>
    <row r="2" spans="1:2" x14ac:dyDescent="0.3">
      <c r="A2" s="33" t="s">
        <v>23</v>
      </c>
      <c r="B2" s="201"/>
    </row>
    <row r="3" spans="1:2" x14ac:dyDescent="0.3">
      <c r="A3" s="33" t="s">
        <v>15</v>
      </c>
      <c r="B3" s="201"/>
    </row>
    <row r="4" spans="1:2" x14ac:dyDescent="0.3">
      <c r="A4" s="33" t="s">
        <v>22</v>
      </c>
      <c r="B4" s="201"/>
    </row>
    <row r="5" spans="1:2" x14ac:dyDescent="0.3">
      <c r="A5" s="33" t="s">
        <v>21</v>
      </c>
      <c r="B5" s="201"/>
    </row>
    <row r="6" spans="1:2" x14ac:dyDescent="0.3">
      <c r="A6" s="33" t="s">
        <v>20</v>
      </c>
      <c r="B6" s="201"/>
    </row>
    <row r="7" spans="1:2" x14ac:dyDescent="0.3">
      <c r="A7" s="33" t="s">
        <v>19</v>
      </c>
      <c r="B7" s="201"/>
    </row>
    <row r="8" spans="1:2" x14ac:dyDescent="0.3">
      <c r="A8" s="33" t="s">
        <v>18</v>
      </c>
      <c r="B8" s="201"/>
    </row>
    <row r="9" spans="1:2" x14ac:dyDescent="0.3">
      <c r="A9" s="33" t="s">
        <v>17</v>
      </c>
      <c r="B9" s="201"/>
    </row>
    <row r="10" spans="1:2" ht="22.8" x14ac:dyDescent="0.3">
      <c r="A10" s="33" t="s">
        <v>16</v>
      </c>
      <c r="B10" s="201"/>
    </row>
    <row r="11" spans="1:2" x14ac:dyDescent="0.3">
      <c r="A11" s="33" t="s">
        <v>15</v>
      </c>
      <c r="B11" s="201"/>
    </row>
    <row r="12" spans="1:2" x14ac:dyDescent="0.3">
      <c r="A12" s="33" t="s">
        <v>14</v>
      </c>
      <c r="B12" s="201"/>
    </row>
    <row r="13" spans="1:2" x14ac:dyDescent="0.3">
      <c r="A13" s="33" t="s">
        <v>13</v>
      </c>
      <c r="B13" s="201"/>
    </row>
    <row r="14" spans="1:2" x14ac:dyDescent="0.3">
      <c r="A14" s="33" t="s">
        <v>12</v>
      </c>
      <c r="B14" s="201"/>
    </row>
    <row r="15" spans="1:2" x14ac:dyDescent="0.3">
      <c r="A15" s="33" t="s">
        <v>11</v>
      </c>
      <c r="B15" s="201"/>
    </row>
    <row r="16" spans="1:2" x14ac:dyDescent="0.3">
      <c r="A16" s="33" t="s">
        <v>10</v>
      </c>
      <c r="B16" s="201"/>
    </row>
    <row r="17" spans="1:2" x14ac:dyDescent="0.3">
      <c r="A17" s="33" t="s">
        <v>9</v>
      </c>
      <c r="B17" s="201"/>
    </row>
    <row r="18" spans="1:2" x14ac:dyDescent="0.3">
      <c r="A18" s="33" t="s">
        <v>8</v>
      </c>
      <c r="B18" s="201"/>
    </row>
    <row r="19" spans="1:2" x14ac:dyDescent="0.3">
      <c r="A19" s="33" t="s">
        <v>7</v>
      </c>
      <c r="B19" s="201"/>
    </row>
    <row r="20" spans="1:2" x14ac:dyDescent="0.3">
      <c r="A20" s="33" t="s">
        <v>6</v>
      </c>
      <c r="B20" s="201"/>
    </row>
    <row r="21" spans="1:2" x14ac:dyDescent="0.3">
      <c r="A21" s="33" t="s">
        <v>5</v>
      </c>
      <c r="B21" s="201"/>
    </row>
    <row r="22" spans="1:2" x14ac:dyDescent="0.3">
      <c r="A22" s="33" t="s">
        <v>4</v>
      </c>
      <c r="B22" s="201"/>
    </row>
    <row r="23" spans="1:2" x14ac:dyDescent="0.3">
      <c r="A23" s="33" t="s">
        <v>3</v>
      </c>
      <c r="B23" s="201"/>
    </row>
    <row r="24" spans="1:2" x14ac:dyDescent="0.3">
      <c r="A24" s="33" t="s">
        <v>2</v>
      </c>
      <c r="B24" s="201"/>
    </row>
    <row r="25" spans="1:2" x14ac:dyDescent="0.3">
      <c r="A25" s="33" t="s">
        <v>1</v>
      </c>
      <c r="B25" s="201"/>
    </row>
    <row r="26" spans="1:2" x14ac:dyDescent="0.3">
      <c r="A26" s="33" t="s">
        <v>0</v>
      </c>
      <c r="B26" s="201"/>
    </row>
    <row r="27" spans="1:2" x14ac:dyDescent="0.3">
      <c r="A27" s="32" t="s">
        <v>45</v>
      </c>
      <c r="B27" s="201"/>
    </row>
    <row r="28" spans="1:2" ht="34.200000000000003" x14ac:dyDescent="0.3">
      <c r="A28" s="33" t="s">
        <v>43</v>
      </c>
      <c r="B28" s="201"/>
    </row>
    <row r="29" spans="1:2" ht="34.200000000000003" x14ac:dyDescent="0.3">
      <c r="A29" s="33" t="s">
        <v>42</v>
      </c>
      <c r="B29" s="201"/>
    </row>
    <row r="30" spans="1:2" ht="34.200000000000003" x14ac:dyDescent="0.3">
      <c r="A30" s="33" t="s">
        <v>41</v>
      </c>
      <c r="B30" s="201"/>
    </row>
    <row r="31" spans="1:2" ht="34.200000000000003" x14ac:dyDescent="0.3">
      <c r="A31" s="33" t="s">
        <v>40</v>
      </c>
      <c r="B31" s="201"/>
    </row>
    <row r="32" spans="1:2" x14ac:dyDescent="0.3">
      <c r="A32" s="33" t="s">
        <v>39</v>
      </c>
      <c r="B32" s="201"/>
    </row>
    <row r="33" spans="1:2" ht="22.8" x14ac:dyDescent="0.3">
      <c r="A33" s="33" t="s">
        <v>38</v>
      </c>
      <c r="B33" s="201"/>
    </row>
    <row r="34" spans="1:2" x14ac:dyDescent="0.3">
      <c r="A34" s="33" t="s">
        <v>37</v>
      </c>
      <c r="B34" s="201"/>
    </row>
    <row r="35" spans="1:2" x14ac:dyDescent="0.3">
      <c r="A35" s="33" t="s">
        <v>36</v>
      </c>
      <c r="B35" s="201"/>
    </row>
    <row r="36" spans="1:2" ht="22.8" x14ac:dyDescent="0.3">
      <c r="A36" s="33" t="s">
        <v>35</v>
      </c>
      <c r="B36" s="201"/>
    </row>
    <row r="37" spans="1:2" x14ac:dyDescent="0.3">
      <c r="A37" s="33" t="s">
        <v>34</v>
      </c>
      <c r="B37" s="201"/>
    </row>
    <row r="38" spans="1:2" x14ac:dyDescent="0.3">
      <c r="A38" s="33" t="s">
        <v>33</v>
      </c>
      <c r="B38" s="201"/>
    </row>
    <row r="39" spans="1:2" ht="22.8" x14ac:dyDescent="0.3">
      <c r="A39" s="33" t="s">
        <v>32</v>
      </c>
      <c r="B39" s="201"/>
    </row>
    <row r="40" spans="1:2" ht="22.8" x14ac:dyDescent="0.3">
      <c r="A40" s="33" t="s">
        <v>31</v>
      </c>
      <c r="B40" s="201"/>
    </row>
    <row r="41" spans="1:2" x14ac:dyDescent="0.3">
      <c r="A41" s="33" t="s">
        <v>30</v>
      </c>
      <c r="B41" s="201"/>
    </row>
    <row r="42" spans="1:2" x14ac:dyDescent="0.3">
      <c r="A42" s="33" t="s">
        <v>29</v>
      </c>
      <c r="B42" s="201"/>
    </row>
    <row r="43" spans="1:2" ht="22.8" x14ac:dyDescent="0.3">
      <c r="A43" s="33" t="s">
        <v>28</v>
      </c>
      <c r="B43" s="201"/>
    </row>
    <row r="44" spans="1:2" ht="22.8" x14ac:dyDescent="0.3">
      <c r="A44" s="33" t="s">
        <v>27</v>
      </c>
      <c r="B44" s="201"/>
    </row>
    <row r="45" spans="1:2" x14ac:dyDescent="0.3">
      <c r="A45" s="33" t="s">
        <v>26</v>
      </c>
      <c r="B45" s="201"/>
    </row>
    <row r="46" spans="1:2" x14ac:dyDescent="0.3">
      <c r="A46" s="33" t="s">
        <v>25</v>
      </c>
      <c r="B46" s="201"/>
    </row>
    <row r="47" spans="1:2" x14ac:dyDescent="0.3">
      <c r="A47" s="32" t="s">
        <v>286</v>
      </c>
      <c r="B47" s="201"/>
    </row>
    <row r="48" spans="1:2" x14ac:dyDescent="0.3">
      <c r="A48" s="221" t="s">
        <v>2262</v>
      </c>
      <c r="B48" s="201"/>
    </row>
    <row r="49" spans="1:2" ht="22.8" x14ac:dyDescent="0.3">
      <c r="A49" s="33" t="s">
        <v>2263</v>
      </c>
      <c r="B49" s="201"/>
    </row>
    <row r="50" spans="1:2" ht="22.8" x14ac:dyDescent="0.3">
      <c r="A50" s="33" t="s">
        <v>2264</v>
      </c>
      <c r="B50" s="201"/>
    </row>
    <row r="51" spans="1:2" ht="22.8" x14ac:dyDescent="0.3">
      <c r="A51" s="33" t="s">
        <v>2265</v>
      </c>
      <c r="B51" s="201"/>
    </row>
    <row r="52" spans="1:2" ht="22.8" x14ac:dyDescent="0.3">
      <c r="A52" s="33" t="s">
        <v>2266</v>
      </c>
      <c r="B52" s="201"/>
    </row>
    <row r="53" spans="1:2" ht="22.8" x14ac:dyDescent="0.3">
      <c r="A53" s="33" t="s">
        <v>2267</v>
      </c>
      <c r="B53" s="201"/>
    </row>
    <row r="54" spans="1:2" ht="22.8" x14ac:dyDescent="0.3">
      <c r="A54" s="33" t="s">
        <v>2268</v>
      </c>
      <c r="B54" s="201"/>
    </row>
    <row r="55" spans="1:2" ht="22.8" x14ac:dyDescent="0.3">
      <c r="A55" s="33" t="s">
        <v>2269</v>
      </c>
      <c r="B55" s="201"/>
    </row>
    <row r="56" spans="1:2" ht="22.8" x14ac:dyDescent="0.3">
      <c r="A56" s="33" t="s">
        <v>2270</v>
      </c>
      <c r="B56" s="201"/>
    </row>
    <row r="57" spans="1:2" ht="22.8" x14ac:dyDescent="0.3">
      <c r="A57" s="33" t="s">
        <v>2271</v>
      </c>
      <c r="B57" s="201"/>
    </row>
    <row r="58" spans="1:2" x14ac:dyDescent="0.3">
      <c r="A58" s="33" t="s">
        <v>2272</v>
      </c>
      <c r="B58" s="201"/>
    </row>
    <row r="59" spans="1:2" ht="22.8" x14ac:dyDescent="0.3">
      <c r="A59" s="33" t="s">
        <v>2273</v>
      </c>
      <c r="B59" s="201"/>
    </row>
    <row r="60" spans="1:2" ht="22.8" x14ac:dyDescent="0.3">
      <c r="A60" s="33" t="s">
        <v>2274</v>
      </c>
      <c r="B60" s="201"/>
    </row>
    <row r="61" spans="1:2" ht="22.8" x14ac:dyDescent="0.3">
      <c r="A61" s="33" t="s">
        <v>2275</v>
      </c>
      <c r="B61" s="201"/>
    </row>
    <row r="62" spans="1:2" ht="22.8" x14ac:dyDescent="0.3">
      <c r="A62" s="33" t="s">
        <v>2276</v>
      </c>
      <c r="B62" s="201"/>
    </row>
    <row r="63" spans="1:2" ht="22.8" x14ac:dyDescent="0.3">
      <c r="A63" s="33" t="s">
        <v>2277</v>
      </c>
      <c r="B63" s="201"/>
    </row>
    <row r="64" spans="1:2" ht="22.8" x14ac:dyDescent="0.3">
      <c r="A64" s="33" t="s">
        <v>2278</v>
      </c>
      <c r="B64" s="201"/>
    </row>
    <row r="65" spans="1:2" ht="22.8" x14ac:dyDescent="0.3">
      <c r="A65" s="33" t="s">
        <v>2279</v>
      </c>
      <c r="B65" s="201"/>
    </row>
    <row r="66" spans="1:2" x14ac:dyDescent="0.3">
      <c r="A66" s="34" t="s">
        <v>2280</v>
      </c>
      <c r="B66" s="201"/>
    </row>
    <row r="67" spans="1:2" ht="22.8" x14ac:dyDescent="0.3">
      <c r="A67" s="33" t="s">
        <v>2281</v>
      </c>
      <c r="B67" s="201"/>
    </row>
    <row r="68" spans="1:2" ht="22.8" x14ac:dyDescent="0.3">
      <c r="A68" s="33" t="s">
        <v>2282</v>
      </c>
      <c r="B68" s="201"/>
    </row>
    <row r="69" spans="1:2" ht="24" x14ac:dyDescent="0.3">
      <c r="A69" s="34" t="s">
        <v>2283</v>
      </c>
      <c r="B69" s="201"/>
    </row>
    <row r="70" spans="1:2" ht="22.8" x14ac:dyDescent="0.3">
      <c r="A70" s="33" t="s">
        <v>2284</v>
      </c>
      <c r="B70" s="201"/>
    </row>
    <row r="71" spans="1:2" ht="22.8" x14ac:dyDescent="0.3">
      <c r="A71" s="33" t="s">
        <v>2285</v>
      </c>
      <c r="B71" s="201"/>
    </row>
    <row r="72" spans="1:2" x14ac:dyDescent="0.3">
      <c r="A72" s="33" t="s">
        <v>2286</v>
      </c>
      <c r="B72" s="201"/>
    </row>
    <row r="73" spans="1:2" ht="22.8" x14ac:dyDescent="0.3">
      <c r="A73" s="33" t="s">
        <v>2287</v>
      </c>
      <c r="B73" s="201"/>
    </row>
    <row r="74" spans="1:2" x14ac:dyDescent="0.3">
      <c r="A74" s="33" t="s">
        <v>2288</v>
      </c>
      <c r="B74" s="201"/>
    </row>
    <row r="75" spans="1:2" ht="22.8" x14ac:dyDescent="0.3">
      <c r="A75" s="33" t="s">
        <v>2289</v>
      </c>
      <c r="B75" s="201"/>
    </row>
    <row r="76" spans="1:2" ht="22.8" x14ac:dyDescent="0.3">
      <c r="A76" s="33" t="s">
        <v>2290</v>
      </c>
      <c r="B76" s="201"/>
    </row>
    <row r="77" spans="1:2" ht="22.8" x14ac:dyDescent="0.3">
      <c r="A77" s="33" t="s">
        <v>2291</v>
      </c>
      <c r="B77" s="201"/>
    </row>
    <row r="78" spans="1:2" x14ac:dyDescent="0.3">
      <c r="A78" s="33" t="s">
        <v>2292</v>
      </c>
      <c r="B78" s="201"/>
    </row>
    <row r="79" spans="1:2" ht="24" x14ac:dyDescent="0.3">
      <c r="A79" s="34" t="s">
        <v>2293</v>
      </c>
      <c r="B79" s="201"/>
    </row>
    <row r="80" spans="1:2" ht="22.8" x14ac:dyDescent="0.3">
      <c r="A80" s="33" t="s">
        <v>2294</v>
      </c>
      <c r="B80" s="201"/>
    </row>
    <row r="81" spans="1:2" ht="22.8" x14ac:dyDescent="0.3">
      <c r="A81" s="33" t="s">
        <v>2295</v>
      </c>
      <c r="B81" s="201"/>
    </row>
    <row r="82" spans="1:2" ht="22.8" x14ac:dyDescent="0.3">
      <c r="A82" s="33" t="s">
        <v>2296</v>
      </c>
      <c r="B82" s="201"/>
    </row>
    <row r="83" spans="1:2" ht="22.8" x14ac:dyDescent="0.3">
      <c r="A83" s="33" t="s">
        <v>2297</v>
      </c>
      <c r="B83" s="201"/>
    </row>
    <row r="84" spans="1:2" ht="22.8" x14ac:dyDescent="0.3">
      <c r="A84" s="33" t="s">
        <v>2298</v>
      </c>
      <c r="B84" s="201"/>
    </row>
    <row r="85" spans="1:2" ht="22.8" x14ac:dyDescent="0.3">
      <c r="A85" s="33" t="s">
        <v>2299</v>
      </c>
      <c r="B85" s="201"/>
    </row>
    <row r="86" spans="1:2" ht="24" x14ac:dyDescent="0.3">
      <c r="A86" s="34" t="s">
        <v>2300</v>
      </c>
      <c r="B86" s="201"/>
    </row>
    <row r="87" spans="1:2" ht="22.8" x14ac:dyDescent="0.3">
      <c r="A87" s="33" t="s">
        <v>2301</v>
      </c>
      <c r="B87" s="201"/>
    </row>
    <row r="88" spans="1:2" ht="22.8" x14ac:dyDescent="0.3">
      <c r="A88" s="33" t="s">
        <v>2302</v>
      </c>
      <c r="B88" s="201"/>
    </row>
    <row r="89" spans="1:2" ht="22.8" x14ac:dyDescent="0.3">
      <c r="A89" s="33" t="s">
        <v>2303</v>
      </c>
      <c r="B89" s="201"/>
    </row>
    <row r="90" spans="1:2" ht="22.8" x14ac:dyDescent="0.3">
      <c r="A90" s="33" t="s">
        <v>2304</v>
      </c>
      <c r="B90" s="201"/>
    </row>
    <row r="91" spans="1:2" ht="22.8" x14ac:dyDescent="0.3">
      <c r="A91" s="33" t="s">
        <v>2305</v>
      </c>
      <c r="B91" s="201"/>
    </row>
    <row r="92" spans="1:2" x14ac:dyDescent="0.3">
      <c r="A92" s="33" t="s">
        <v>2306</v>
      </c>
      <c r="B92" s="201"/>
    </row>
    <row r="93" spans="1:2" ht="57" x14ac:dyDescent="0.3">
      <c r="A93" s="33" t="s">
        <v>2307</v>
      </c>
      <c r="B93" s="201"/>
    </row>
    <row r="94" spans="1:2" ht="34.200000000000003" x14ac:dyDescent="0.3">
      <c r="A94" s="33" t="s">
        <v>2308</v>
      </c>
      <c r="B94" s="201"/>
    </row>
    <row r="95" spans="1:2" ht="22.8" x14ac:dyDescent="0.3">
      <c r="A95" s="33" t="s">
        <v>2309</v>
      </c>
      <c r="B95" s="201"/>
    </row>
    <row r="96" spans="1:2" ht="24" x14ac:dyDescent="0.3">
      <c r="A96" s="34" t="s">
        <v>2310</v>
      </c>
      <c r="B96" s="201"/>
    </row>
    <row r="97" spans="1:2" ht="22.8" x14ac:dyDescent="0.3">
      <c r="A97" s="33" t="s">
        <v>2311</v>
      </c>
      <c r="B97" s="201"/>
    </row>
    <row r="98" spans="1:2" ht="22.8" x14ac:dyDescent="0.3">
      <c r="A98" s="33" t="s">
        <v>2312</v>
      </c>
      <c r="B98" s="201"/>
    </row>
    <row r="99" spans="1:2" ht="22.8" x14ac:dyDescent="0.3">
      <c r="A99" s="33" t="s">
        <v>2313</v>
      </c>
      <c r="B99" s="201"/>
    </row>
    <row r="100" spans="1:2" ht="22.8" x14ac:dyDescent="0.3">
      <c r="A100" s="33" t="s">
        <v>2314</v>
      </c>
      <c r="B100" s="201"/>
    </row>
    <row r="101" spans="1:2" ht="22.8" x14ac:dyDescent="0.3">
      <c r="A101" s="33" t="s">
        <v>2315</v>
      </c>
      <c r="B101" s="201"/>
    </row>
    <row r="102" spans="1:2" ht="22.8" x14ac:dyDescent="0.3">
      <c r="A102" s="33" t="s">
        <v>2316</v>
      </c>
      <c r="B102" s="201"/>
    </row>
    <row r="103" spans="1:2" x14ac:dyDescent="0.3">
      <c r="A103" s="33" t="s">
        <v>2317</v>
      </c>
      <c r="B103" s="201"/>
    </row>
    <row r="104" spans="1:2" ht="22.8" x14ac:dyDescent="0.3">
      <c r="A104" s="33" t="s">
        <v>2318</v>
      </c>
      <c r="B104" s="201"/>
    </row>
    <row r="105" spans="1:2" ht="22.8" x14ac:dyDescent="0.3">
      <c r="A105" s="33" t="s">
        <v>2319</v>
      </c>
      <c r="B105" s="201"/>
    </row>
    <row r="106" spans="1:2" ht="22.8" x14ac:dyDescent="0.3">
      <c r="A106" s="33" t="s">
        <v>2320</v>
      </c>
      <c r="B106" s="201"/>
    </row>
    <row r="107" spans="1:2" ht="22.8" x14ac:dyDescent="0.3">
      <c r="A107" s="33" t="s">
        <v>2321</v>
      </c>
      <c r="B107" s="201"/>
    </row>
    <row r="108" spans="1:2" ht="22.8" x14ac:dyDescent="0.3">
      <c r="A108" s="33" t="s">
        <v>2322</v>
      </c>
      <c r="B108" s="201"/>
    </row>
    <row r="109" spans="1:2" ht="24" x14ac:dyDescent="0.3">
      <c r="A109" s="34" t="s">
        <v>2323</v>
      </c>
      <c r="B109" s="201"/>
    </row>
    <row r="110" spans="1:2" ht="22.8" x14ac:dyDescent="0.3">
      <c r="A110" s="33" t="s">
        <v>2324</v>
      </c>
      <c r="B110" s="201"/>
    </row>
    <row r="111" spans="1:2" ht="22.8" x14ac:dyDescent="0.3">
      <c r="A111" s="33" t="s">
        <v>2325</v>
      </c>
      <c r="B111" s="201"/>
    </row>
    <row r="112" spans="1:2" ht="22.8" x14ac:dyDescent="0.3">
      <c r="A112" s="33" t="s">
        <v>2326</v>
      </c>
      <c r="B112" s="201"/>
    </row>
    <row r="113" spans="1:2" ht="22.8" x14ac:dyDescent="0.3">
      <c r="A113" s="33" t="s">
        <v>2327</v>
      </c>
      <c r="B113" s="201"/>
    </row>
    <row r="114" spans="1:2" ht="22.8" x14ac:dyDescent="0.3">
      <c r="A114" s="33" t="s">
        <v>2328</v>
      </c>
      <c r="B114" s="201"/>
    </row>
    <row r="115" spans="1:2" ht="22.8" x14ac:dyDescent="0.3">
      <c r="A115" s="33" t="s">
        <v>2329</v>
      </c>
      <c r="B115" s="201"/>
    </row>
    <row r="116" spans="1:2" ht="24" x14ac:dyDescent="0.3">
      <c r="A116" s="34" t="s">
        <v>2330</v>
      </c>
      <c r="B116" s="201"/>
    </row>
    <row r="117" spans="1:2" ht="22.8" x14ac:dyDescent="0.3">
      <c r="A117" s="33" t="s">
        <v>2331</v>
      </c>
      <c r="B117" s="201"/>
    </row>
    <row r="118" spans="1:2" ht="22.8" x14ac:dyDescent="0.3">
      <c r="A118" s="33" t="s">
        <v>2332</v>
      </c>
      <c r="B118" s="201"/>
    </row>
    <row r="119" spans="1:2" ht="22.8" x14ac:dyDescent="0.3">
      <c r="A119" s="33" t="s">
        <v>2333</v>
      </c>
      <c r="B119" s="201"/>
    </row>
    <row r="120" spans="1:2" ht="22.8" x14ac:dyDescent="0.3">
      <c r="A120" s="33" t="s">
        <v>2334</v>
      </c>
      <c r="B120" s="201"/>
    </row>
    <row r="121" spans="1:2" ht="22.8" x14ac:dyDescent="0.3">
      <c r="A121" s="33" t="s">
        <v>2335</v>
      </c>
      <c r="B121" s="201"/>
    </row>
    <row r="122" spans="1:2" ht="22.8" x14ac:dyDescent="0.3">
      <c r="A122" s="33" t="s">
        <v>2336</v>
      </c>
      <c r="B122" s="201"/>
    </row>
    <row r="123" spans="1:2" x14ac:dyDescent="0.3">
      <c r="A123" s="33" t="s">
        <v>2337</v>
      </c>
      <c r="B123" s="201"/>
    </row>
    <row r="124" spans="1:2" ht="24" x14ac:dyDescent="0.3">
      <c r="A124" s="34" t="s">
        <v>2338</v>
      </c>
      <c r="B124" s="201"/>
    </row>
    <row r="125" spans="1:2" ht="22.8" x14ac:dyDescent="0.3">
      <c r="A125" s="33" t="s">
        <v>2339</v>
      </c>
      <c r="B125" s="201"/>
    </row>
    <row r="126" spans="1:2" ht="22.8" x14ac:dyDescent="0.3">
      <c r="A126" s="33" t="s">
        <v>2340</v>
      </c>
      <c r="B126" s="201"/>
    </row>
    <row r="127" spans="1:2" ht="22.8" x14ac:dyDescent="0.3">
      <c r="A127" s="33" t="s">
        <v>2341</v>
      </c>
      <c r="B127" s="201"/>
    </row>
    <row r="128" spans="1:2" ht="24" x14ac:dyDescent="0.3">
      <c r="A128" s="34" t="s">
        <v>2342</v>
      </c>
      <c r="B128" s="201"/>
    </row>
    <row r="129" spans="1:2" ht="22.8" x14ac:dyDescent="0.3">
      <c r="A129" s="33" t="s">
        <v>2343</v>
      </c>
      <c r="B129" s="201"/>
    </row>
    <row r="130" spans="1:2" ht="22.8" x14ac:dyDescent="0.3">
      <c r="A130" s="33" t="s">
        <v>2344</v>
      </c>
      <c r="B130" s="201"/>
    </row>
    <row r="131" spans="1:2" ht="22.8" x14ac:dyDescent="0.3">
      <c r="A131" s="33" t="s">
        <v>2345</v>
      </c>
      <c r="B131" s="201"/>
    </row>
    <row r="132" spans="1:2" ht="22.8" x14ac:dyDescent="0.3">
      <c r="A132" s="33" t="s">
        <v>2346</v>
      </c>
      <c r="B132" s="201"/>
    </row>
    <row r="133" spans="1:2" ht="22.8" x14ac:dyDescent="0.3">
      <c r="A133" s="33" t="s">
        <v>2347</v>
      </c>
      <c r="B133" s="201"/>
    </row>
    <row r="134" spans="1:2" ht="22.8" x14ac:dyDescent="0.3">
      <c r="A134" s="33" t="s">
        <v>2348</v>
      </c>
      <c r="B134" s="201"/>
    </row>
    <row r="135" spans="1:2" ht="22.8" x14ac:dyDescent="0.3">
      <c r="A135" s="33" t="s">
        <v>2349</v>
      </c>
      <c r="B135" s="201"/>
    </row>
    <row r="136" spans="1:2" ht="22.8" x14ac:dyDescent="0.3">
      <c r="A136" s="33" t="s">
        <v>2350</v>
      </c>
      <c r="B136" s="201"/>
    </row>
    <row r="137" spans="1:2" ht="22.8" x14ac:dyDescent="0.3">
      <c r="A137" s="33" t="s">
        <v>2351</v>
      </c>
      <c r="B137" s="201"/>
    </row>
    <row r="138" spans="1:2" ht="22.8" x14ac:dyDescent="0.3">
      <c r="A138" s="33" t="s">
        <v>2352</v>
      </c>
      <c r="B138" s="201"/>
    </row>
    <row r="139" spans="1:2" ht="22.8" x14ac:dyDescent="0.3">
      <c r="A139" s="33" t="s">
        <v>2353</v>
      </c>
      <c r="B139" s="201"/>
    </row>
    <row r="140" spans="1:2" ht="22.8" x14ac:dyDescent="0.3">
      <c r="A140" s="33" t="s">
        <v>2354</v>
      </c>
      <c r="B140" s="201"/>
    </row>
    <row r="141" spans="1:2" ht="22.8" x14ac:dyDescent="0.3">
      <c r="A141" s="33" t="s">
        <v>2355</v>
      </c>
      <c r="B141" s="201"/>
    </row>
    <row r="142" spans="1:2" ht="22.8" x14ac:dyDescent="0.3">
      <c r="A142" s="33" t="s">
        <v>2356</v>
      </c>
      <c r="B142" s="201"/>
    </row>
    <row r="143" spans="1:2" ht="22.8" x14ac:dyDescent="0.3">
      <c r="A143" s="33" t="s">
        <v>2357</v>
      </c>
      <c r="B143" s="201"/>
    </row>
    <row r="144" spans="1:2" ht="24" x14ac:dyDescent="0.3">
      <c r="A144" s="34" t="s">
        <v>2300</v>
      </c>
      <c r="B144" s="201"/>
    </row>
    <row r="145" spans="1:2" x14ac:dyDescent="0.3">
      <c r="A145" s="33" t="s">
        <v>2358</v>
      </c>
      <c r="B145" s="201"/>
    </row>
    <row r="146" spans="1:2" x14ac:dyDescent="0.3">
      <c r="A146" s="33" t="s">
        <v>2359</v>
      </c>
      <c r="B146" s="201"/>
    </row>
    <row r="147" spans="1:2" x14ac:dyDescent="0.3">
      <c r="A147" s="33" t="s">
        <v>2360</v>
      </c>
      <c r="B147" s="201"/>
    </row>
    <row r="148" spans="1:2" ht="22.8" x14ac:dyDescent="0.3">
      <c r="A148" s="33" t="s">
        <v>2361</v>
      </c>
      <c r="B148" s="201"/>
    </row>
    <row r="149" spans="1:2" ht="22.8" x14ac:dyDescent="0.3">
      <c r="A149" s="33" t="s">
        <v>2362</v>
      </c>
      <c r="B149" s="201"/>
    </row>
    <row r="150" spans="1:2" ht="22.8" x14ac:dyDescent="0.3">
      <c r="A150" s="33" t="s">
        <v>2363</v>
      </c>
      <c r="B150" s="201"/>
    </row>
    <row r="151" spans="1:2" x14ac:dyDescent="0.3">
      <c r="A151" s="33" t="s">
        <v>2364</v>
      </c>
      <c r="B151" s="201"/>
    </row>
    <row r="152" spans="1:2" ht="22.8" x14ac:dyDescent="0.3">
      <c r="A152" s="33" t="s">
        <v>2365</v>
      </c>
      <c r="B152" s="201"/>
    </row>
    <row r="153" spans="1:2" ht="22.8" x14ac:dyDescent="0.3">
      <c r="A153" s="33" t="s">
        <v>2366</v>
      </c>
      <c r="B153" s="201"/>
    </row>
    <row r="154" spans="1:2" x14ac:dyDescent="0.3">
      <c r="A154" s="33" t="s">
        <v>2367</v>
      </c>
      <c r="B154" s="201"/>
    </row>
    <row r="155" spans="1:2" ht="22.8" x14ac:dyDescent="0.3">
      <c r="A155" s="33" t="s">
        <v>2368</v>
      </c>
      <c r="B155" s="201"/>
    </row>
    <row r="156" spans="1:2" ht="22.8" x14ac:dyDescent="0.3">
      <c r="A156" s="33" t="s">
        <v>2369</v>
      </c>
      <c r="B156" s="201"/>
    </row>
    <row r="157" spans="1:2" ht="22.8" x14ac:dyDescent="0.3">
      <c r="A157" s="33" t="s">
        <v>2370</v>
      </c>
      <c r="B157" s="201"/>
    </row>
    <row r="158" spans="1:2" ht="22.8" x14ac:dyDescent="0.3">
      <c r="A158" s="33" t="s">
        <v>2371</v>
      </c>
      <c r="B158" s="201"/>
    </row>
    <row r="159" spans="1:2" x14ac:dyDescent="0.3">
      <c r="A159" s="33" t="s">
        <v>2372</v>
      </c>
      <c r="B159" s="201"/>
    </row>
    <row r="160" spans="1:2" ht="22.8" x14ac:dyDescent="0.3">
      <c r="A160" s="33" t="s">
        <v>2373</v>
      </c>
      <c r="B160" s="201"/>
    </row>
    <row r="161" spans="1:2" ht="22.8" x14ac:dyDescent="0.3">
      <c r="A161" s="33" t="s">
        <v>2374</v>
      </c>
      <c r="B161" s="201"/>
    </row>
    <row r="162" spans="1:2" ht="22.8" x14ac:dyDescent="0.3">
      <c r="A162" s="33" t="s">
        <v>2375</v>
      </c>
      <c r="B162" s="201"/>
    </row>
    <row r="163" spans="1:2" ht="22.8" x14ac:dyDescent="0.3">
      <c r="A163" s="33" t="s">
        <v>2376</v>
      </c>
      <c r="B163" s="201"/>
    </row>
    <row r="164" spans="1:2" ht="22.8" x14ac:dyDescent="0.3">
      <c r="A164" s="33" t="s">
        <v>2377</v>
      </c>
      <c r="B164" s="201"/>
    </row>
    <row r="165" spans="1:2" x14ac:dyDescent="0.3">
      <c r="A165" s="33" t="s">
        <v>2378</v>
      </c>
      <c r="B165" s="201"/>
    </row>
    <row r="166" spans="1:2" ht="22.8" x14ac:dyDescent="0.3">
      <c r="A166" s="33" t="s">
        <v>2379</v>
      </c>
      <c r="B166" s="201"/>
    </row>
    <row r="167" spans="1:2" ht="22.8" x14ac:dyDescent="0.3">
      <c r="A167" s="33" t="s">
        <v>2380</v>
      </c>
      <c r="B167" s="201"/>
    </row>
    <row r="168" spans="1:2" x14ac:dyDescent="0.3">
      <c r="A168" s="33" t="s">
        <v>2381</v>
      </c>
      <c r="B168" s="201"/>
    </row>
    <row r="169" spans="1:2" ht="22.8" x14ac:dyDescent="0.3">
      <c r="A169" s="33" t="s">
        <v>2382</v>
      </c>
      <c r="B169" s="201"/>
    </row>
    <row r="170" spans="1:2" ht="22.8" x14ac:dyDescent="0.3">
      <c r="A170" s="33" t="s">
        <v>2383</v>
      </c>
      <c r="B170" s="201"/>
    </row>
    <row r="171" spans="1:2" x14ac:dyDescent="0.3">
      <c r="A171" s="33" t="s">
        <v>2384</v>
      </c>
      <c r="B171" s="201"/>
    </row>
    <row r="172" spans="1:2" ht="22.8" x14ac:dyDescent="0.3">
      <c r="A172" s="33" t="s">
        <v>2385</v>
      </c>
      <c r="B172" s="201"/>
    </row>
    <row r="173" spans="1:2" ht="22.8" x14ac:dyDescent="0.3">
      <c r="A173" s="33" t="s">
        <v>2386</v>
      </c>
      <c r="B173" s="201"/>
    </row>
    <row r="174" spans="1:2" ht="22.8" x14ac:dyDescent="0.3">
      <c r="A174" s="33" t="s">
        <v>2387</v>
      </c>
      <c r="B174" s="201"/>
    </row>
    <row r="175" spans="1:2" ht="22.8" x14ac:dyDescent="0.3">
      <c r="A175" s="33" t="s">
        <v>2388</v>
      </c>
      <c r="B175" s="201"/>
    </row>
    <row r="176" spans="1:2" ht="22.8" x14ac:dyDescent="0.3">
      <c r="A176" s="33" t="s">
        <v>2389</v>
      </c>
      <c r="B176" s="201"/>
    </row>
    <row r="177" spans="1:2" ht="22.8" x14ac:dyDescent="0.3">
      <c r="A177" s="33" t="s">
        <v>2390</v>
      </c>
      <c r="B177" s="201"/>
    </row>
    <row r="178" spans="1:2" ht="22.8" x14ac:dyDescent="0.3">
      <c r="A178" s="33" t="s">
        <v>2391</v>
      </c>
      <c r="B178" s="201"/>
    </row>
    <row r="179" spans="1:2" x14ac:dyDescent="0.3">
      <c r="A179" s="33" t="s">
        <v>2392</v>
      </c>
      <c r="B179" s="201"/>
    </row>
    <row r="180" spans="1:2" ht="24" x14ac:dyDescent="0.3">
      <c r="A180" s="34" t="s">
        <v>2393</v>
      </c>
      <c r="B180" s="201"/>
    </row>
    <row r="181" spans="1:2" ht="22.8" x14ac:dyDescent="0.3">
      <c r="A181" s="33" t="s">
        <v>2394</v>
      </c>
      <c r="B181" s="201"/>
    </row>
    <row r="182" spans="1:2" ht="22.8" x14ac:dyDescent="0.3">
      <c r="A182" s="33" t="s">
        <v>2395</v>
      </c>
      <c r="B182" s="201"/>
    </row>
    <row r="183" spans="1:2" ht="22.8" x14ac:dyDescent="0.3">
      <c r="A183" s="33" t="s">
        <v>2396</v>
      </c>
      <c r="B183" s="201"/>
    </row>
    <row r="184" spans="1:2" x14ac:dyDescent="0.3">
      <c r="A184" s="33" t="s">
        <v>2397</v>
      </c>
      <c r="B184" s="201"/>
    </row>
    <row r="185" spans="1:2" x14ac:dyDescent="0.3">
      <c r="A185" s="33" t="s">
        <v>2398</v>
      </c>
      <c r="B185" s="201"/>
    </row>
    <row r="186" spans="1:2" ht="22.8" x14ac:dyDescent="0.3">
      <c r="A186" s="33" t="s">
        <v>2399</v>
      </c>
      <c r="B186" s="201"/>
    </row>
    <row r="187" spans="1:2" ht="24" x14ac:dyDescent="0.3">
      <c r="A187" s="34" t="s">
        <v>2400</v>
      </c>
      <c r="B187" s="201"/>
    </row>
    <row r="188" spans="1:2" ht="22.8" x14ac:dyDescent="0.3">
      <c r="A188" s="33" t="s">
        <v>2401</v>
      </c>
      <c r="B188" s="201"/>
    </row>
    <row r="189" spans="1:2" ht="22.8" x14ac:dyDescent="0.3">
      <c r="A189" s="33" t="s">
        <v>2402</v>
      </c>
      <c r="B189" s="201"/>
    </row>
    <row r="190" spans="1:2" x14ac:dyDescent="0.3">
      <c r="A190" s="34" t="s">
        <v>2403</v>
      </c>
      <c r="B190" s="201"/>
    </row>
    <row r="191" spans="1:2" x14ac:dyDescent="0.3">
      <c r="A191" s="33" t="s">
        <v>2404</v>
      </c>
      <c r="B191" s="201"/>
    </row>
    <row r="192" spans="1:2" ht="22.8" x14ac:dyDescent="0.3">
      <c r="A192" s="33" t="s">
        <v>2405</v>
      </c>
      <c r="B192" s="201"/>
    </row>
    <row r="193" spans="1:2" x14ac:dyDescent="0.3">
      <c r="A193" s="33" t="s">
        <v>2317</v>
      </c>
      <c r="B193" s="201"/>
    </row>
    <row r="194" spans="1:2" ht="22.8" x14ac:dyDescent="0.3">
      <c r="A194" s="33" t="s">
        <v>2406</v>
      </c>
      <c r="B194" s="201"/>
    </row>
    <row r="195" spans="1:2" ht="22.8" x14ac:dyDescent="0.3">
      <c r="A195" s="33" t="s">
        <v>2407</v>
      </c>
      <c r="B195" s="201"/>
    </row>
    <row r="196" spans="1:2" ht="22.8" x14ac:dyDescent="0.3">
      <c r="A196" s="33" t="s">
        <v>2408</v>
      </c>
      <c r="B196" s="201"/>
    </row>
    <row r="197" spans="1:2" x14ac:dyDescent="0.3">
      <c r="A197" s="33" t="s">
        <v>2409</v>
      </c>
      <c r="B197" s="201"/>
    </row>
    <row r="198" spans="1:2" ht="22.8" x14ac:dyDescent="0.3">
      <c r="A198" s="33" t="s">
        <v>2410</v>
      </c>
      <c r="B198" s="201"/>
    </row>
    <row r="199" spans="1:2" ht="22.8" x14ac:dyDescent="0.3">
      <c r="A199" s="33" t="s">
        <v>2411</v>
      </c>
      <c r="B199" s="201"/>
    </row>
    <row r="200" spans="1:2" ht="22.8" x14ac:dyDescent="0.3">
      <c r="A200" s="33" t="s">
        <v>2412</v>
      </c>
      <c r="B200" s="201"/>
    </row>
    <row r="201" spans="1:2" ht="22.8" x14ac:dyDescent="0.3">
      <c r="A201" s="33" t="s">
        <v>2413</v>
      </c>
      <c r="B201" s="201"/>
    </row>
    <row r="202" spans="1:2" ht="22.8" x14ac:dyDescent="0.3">
      <c r="A202" s="33" t="s">
        <v>2414</v>
      </c>
      <c r="B202" s="201"/>
    </row>
    <row r="203" spans="1:2" ht="22.8" x14ac:dyDescent="0.3">
      <c r="A203" s="33" t="s">
        <v>2415</v>
      </c>
      <c r="B203" s="201"/>
    </row>
    <row r="204" spans="1:2" ht="22.8" x14ac:dyDescent="0.3">
      <c r="A204" s="33" t="s">
        <v>2416</v>
      </c>
      <c r="B204" s="201"/>
    </row>
    <row r="205" spans="1:2" ht="22.8" x14ac:dyDescent="0.3">
      <c r="A205" s="33" t="s">
        <v>2417</v>
      </c>
      <c r="B205" s="201"/>
    </row>
    <row r="206" spans="1:2" ht="22.8" x14ac:dyDescent="0.3">
      <c r="A206" s="33" t="s">
        <v>2418</v>
      </c>
      <c r="B206" s="201"/>
    </row>
    <row r="207" spans="1:2" ht="22.8" x14ac:dyDescent="0.3">
      <c r="A207" s="33" t="s">
        <v>2419</v>
      </c>
      <c r="B207" s="201"/>
    </row>
    <row r="208" spans="1:2" ht="22.8" x14ac:dyDescent="0.3">
      <c r="A208" s="33" t="s">
        <v>2420</v>
      </c>
      <c r="B208" s="201"/>
    </row>
    <row r="209" spans="1:2" ht="22.8" x14ac:dyDescent="0.3">
      <c r="A209" s="33" t="s">
        <v>2421</v>
      </c>
      <c r="B209" s="201"/>
    </row>
    <row r="210" spans="1:2" ht="22.8" x14ac:dyDescent="0.3">
      <c r="A210" s="33" t="s">
        <v>2422</v>
      </c>
      <c r="B210" s="201"/>
    </row>
    <row r="211" spans="1:2" ht="22.8" x14ac:dyDescent="0.3">
      <c r="A211" s="33" t="s">
        <v>2423</v>
      </c>
      <c r="B211" s="201"/>
    </row>
    <row r="212" spans="1:2" x14ac:dyDescent="0.3">
      <c r="A212" s="34" t="s">
        <v>2424</v>
      </c>
      <c r="B212" s="201"/>
    </row>
    <row r="213" spans="1:2" ht="22.8" x14ac:dyDescent="0.3">
      <c r="A213" s="33" t="s">
        <v>2425</v>
      </c>
      <c r="B213" s="201"/>
    </row>
    <row r="214" spans="1:2" ht="22.8" x14ac:dyDescent="0.3">
      <c r="A214" s="33" t="s">
        <v>2426</v>
      </c>
      <c r="B214" s="201"/>
    </row>
    <row r="215" spans="1:2" ht="22.8" x14ac:dyDescent="0.3">
      <c r="A215" s="33" t="s">
        <v>2427</v>
      </c>
      <c r="B215" s="201"/>
    </row>
    <row r="216" spans="1:2" ht="22.8" x14ac:dyDescent="0.3">
      <c r="A216" s="33" t="s">
        <v>2428</v>
      </c>
      <c r="B216" s="201"/>
    </row>
    <row r="217" spans="1:2" x14ac:dyDescent="0.3">
      <c r="A217" s="33" t="s">
        <v>2429</v>
      </c>
      <c r="B217" s="201"/>
    </row>
    <row r="218" spans="1:2" ht="22.8" x14ac:dyDescent="0.3">
      <c r="A218" s="33" t="s">
        <v>2430</v>
      </c>
      <c r="B218" s="201"/>
    </row>
    <row r="219" spans="1:2" ht="22.8" x14ac:dyDescent="0.3">
      <c r="A219" s="33" t="s">
        <v>2431</v>
      </c>
      <c r="B219" s="201"/>
    </row>
    <row r="220" spans="1:2" ht="22.8" x14ac:dyDescent="0.3">
      <c r="A220" s="33" t="s">
        <v>2432</v>
      </c>
      <c r="B220" s="201"/>
    </row>
    <row r="221" spans="1:2" ht="22.8" x14ac:dyDescent="0.3">
      <c r="A221" s="33" t="s">
        <v>2433</v>
      </c>
      <c r="B221" s="201"/>
    </row>
    <row r="222" spans="1:2" x14ac:dyDescent="0.3">
      <c r="A222" s="33" t="s">
        <v>2434</v>
      </c>
      <c r="B222" s="201"/>
    </row>
    <row r="223" spans="1:2" ht="22.8" x14ac:dyDescent="0.3">
      <c r="A223" s="33" t="s">
        <v>2435</v>
      </c>
      <c r="B223" s="201"/>
    </row>
    <row r="224" spans="1:2" ht="22.8" x14ac:dyDescent="0.3">
      <c r="A224" s="33" t="s">
        <v>2436</v>
      </c>
      <c r="B224" s="201"/>
    </row>
    <row r="225" spans="1:2" ht="22.8" x14ac:dyDescent="0.3">
      <c r="A225" s="33" t="s">
        <v>2437</v>
      </c>
      <c r="B225" s="201"/>
    </row>
    <row r="226" spans="1:2" x14ac:dyDescent="0.3">
      <c r="A226" s="33" t="s">
        <v>2438</v>
      </c>
      <c r="B226" s="201"/>
    </row>
    <row r="227" spans="1:2" ht="22.8" x14ac:dyDescent="0.3">
      <c r="A227" s="33" t="s">
        <v>2439</v>
      </c>
      <c r="B227" s="201"/>
    </row>
    <row r="228" spans="1:2" ht="24" x14ac:dyDescent="0.3">
      <c r="A228" s="34" t="s">
        <v>2440</v>
      </c>
      <c r="B228" s="201"/>
    </row>
    <row r="229" spans="1:2" ht="22.8" x14ac:dyDescent="0.3">
      <c r="A229" s="33" t="s">
        <v>2441</v>
      </c>
      <c r="B229" s="201"/>
    </row>
    <row r="230" spans="1:2" ht="22.8" x14ac:dyDescent="0.3">
      <c r="A230" s="33" t="s">
        <v>2442</v>
      </c>
      <c r="B230" s="201"/>
    </row>
    <row r="231" spans="1:2" ht="22.8" x14ac:dyDescent="0.3">
      <c r="A231" s="33" t="s">
        <v>2443</v>
      </c>
      <c r="B231" s="201"/>
    </row>
    <row r="232" spans="1:2" ht="24" x14ac:dyDescent="0.3">
      <c r="A232" s="35" t="s">
        <v>2444</v>
      </c>
      <c r="B232" s="201"/>
    </row>
    <row r="233" spans="1:2" ht="22.8" x14ac:dyDescent="0.3">
      <c r="A233" s="33" t="s">
        <v>2445</v>
      </c>
      <c r="B233" s="201"/>
    </row>
    <row r="234" spans="1:2" ht="24.6" x14ac:dyDescent="0.3">
      <c r="A234" s="222" t="s">
        <v>325</v>
      </c>
      <c r="B234" s="201"/>
    </row>
    <row r="235" spans="1:2" x14ac:dyDescent="0.3">
      <c r="A235" s="37" t="s">
        <v>226</v>
      </c>
      <c r="B235" s="201"/>
    </row>
    <row r="236" spans="1:2" ht="22.8" x14ac:dyDescent="0.3">
      <c r="A236" s="38" t="s">
        <v>2446</v>
      </c>
      <c r="B236" s="201"/>
    </row>
    <row r="237" spans="1:2" ht="22.8" x14ac:dyDescent="0.3">
      <c r="A237" s="38" t="s">
        <v>2447</v>
      </c>
      <c r="B237" s="201"/>
    </row>
    <row r="238" spans="1:2" ht="22.8" x14ac:dyDescent="0.3">
      <c r="A238" s="38" t="s">
        <v>2448</v>
      </c>
      <c r="B238" s="201"/>
    </row>
    <row r="239" spans="1:2" ht="22.8" x14ac:dyDescent="0.3">
      <c r="A239" s="38" t="s">
        <v>2449</v>
      </c>
      <c r="B239" s="201"/>
    </row>
    <row r="240" spans="1:2" ht="22.8" x14ac:dyDescent="0.3">
      <c r="A240" s="38" t="s">
        <v>2450</v>
      </c>
      <c r="B240" s="201"/>
    </row>
    <row r="241" spans="1:2" ht="22.8" x14ac:dyDescent="0.3">
      <c r="A241" s="38" t="s">
        <v>2451</v>
      </c>
      <c r="B241" s="201"/>
    </row>
    <row r="242" spans="1:2" ht="22.8" x14ac:dyDescent="0.3">
      <c r="A242" s="38" t="s">
        <v>2452</v>
      </c>
      <c r="B242" s="201"/>
    </row>
    <row r="243" spans="1:2" ht="22.8" x14ac:dyDescent="0.3">
      <c r="A243" s="38" t="s">
        <v>2453</v>
      </c>
      <c r="B243" s="201"/>
    </row>
    <row r="244" spans="1:2" ht="22.8" x14ac:dyDescent="0.3">
      <c r="A244" s="38" t="s">
        <v>2454</v>
      </c>
      <c r="B244" s="201"/>
    </row>
    <row r="245" spans="1:2" ht="22.8" x14ac:dyDescent="0.3">
      <c r="A245" s="38" t="s">
        <v>2455</v>
      </c>
      <c r="B245" s="201"/>
    </row>
    <row r="246" spans="1:2" ht="22.8" x14ac:dyDescent="0.3">
      <c r="A246" s="38" t="s">
        <v>2456</v>
      </c>
      <c r="B246" s="201"/>
    </row>
    <row r="247" spans="1:2" ht="22.8" x14ac:dyDescent="0.3">
      <c r="A247" s="38" t="s">
        <v>2457</v>
      </c>
      <c r="B247" s="201"/>
    </row>
    <row r="248" spans="1:2" ht="22.8" x14ac:dyDescent="0.3">
      <c r="A248" s="38" t="s">
        <v>2458</v>
      </c>
      <c r="B248" s="201"/>
    </row>
    <row r="249" spans="1:2" ht="22.8" x14ac:dyDescent="0.3">
      <c r="A249" s="38" t="s">
        <v>2459</v>
      </c>
      <c r="B249" s="201"/>
    </row>
    <row r="250" spans="1:2" ht="22.8" x14ac:dyDescent="0.3">
      <c r="A250" s="38" t="s">
        <v>2460</v>
      </c>
      <c r="B250" s="201"/>
    </row>
    <row r="251" spans="1:2" ht="22.8" x14ac:dyDescent="0.3">
      <c r="A251" s="38" t="s">
        <v>2461</v>
      </c>
      <c r="B251" s="201"/>
    </row>
    <row r="252" spans="1:2" ht="22.8" x14ac:dyDescent="0.3">
      <c r="A252" s="38" t="s">
        <v>2462</v>
      </c>
      <c r="B252" s="201"/>
    </row>
    <row r="253" spans="1:2" ht="22.8" x14ac:dyDescent="0.3">
      <c r="A253" s="38" t="s">
        <v>2463</v>
      </c>
      <c r="B253" s="201"/>
    </row>
    <row r="254" spans="1:2" ht="24" x14ac:dyDescent="0.3">
      <c r="A254" s="37" t="s">
        <v>2464</v>
      </c>
      <c r="B254" s="201"/>
    </row>
    <row r="255" spans="1:2" ht="22.8" x14ac:dyDescent="0.3">
      <c r="A255" s="38" t="s">
        <v>2465</v>
      </c>
      <c r="B255" s="201"/>
    </row>
    <row r="256" spans="1:2" ht="34.200000000000003" x14ac:dyDescent="0.3">
      <c r="A256" s="38" t="s">
        <v>2466</v>
      </c>
      <c r="B256" s="201"/>
    </row>
    <row r="257" spans="1:2" ht="24" x14ac:dyDescent="0.3">
      <c r="A257" s="37" t="s">
        <v>2467</v>
      </c>
      <c r="B257" s="201"/>
    </row>
    <row r="258" spans="1:2" ht="22.8" x14ac:dyDescent="0.3">
      <c r="A258" s="38" t="s">
        <v>2468</v>
      </c>
      <c r="B258" s="201"/>
    </row>
    <row r="259" spans="1:2" ht="22.8" x14ac:dyDescent="0.3">
      <c r="A259" s="38" t="s">
        <v>2469</v>
      </c>
      <c r="B259" s="201"/>
    </row>
    <row r="260" spans="1:2" ht="22.8" x14ac:dyDescent="0.3">
      <c r="A260" s="38" t="s">
        <v>2470</v>
      </c>
      <c r="B260" s="201"/>
    </row>
    <row r="261" spans="1:2" ht="22.8" x14ac:dyDescent="0.3">
      <c r="A261" s="38" t="s">
        <v>2471</v>
      </c>
      <c r="B261" s="201"/>
    </row>
    <row r="262" spans="1:2" ht="22.8" x14ac:dyDescent="0.3">
      <c r="A262" s="38" t="s">
        <v>2472</v>
      </c>
      <c r="B262" s="201"/>
    </row>
    <row r="263" spans="1:2" ht="22.8" x14ac:dyDescent="0.3">
      <c r="A263" s="38" t="s">
        <v>2473</v>
      </c>
      <c r="B263" s="201"/>
    </row>
    <row r="264" spans="1:2" ht="22.8" x14ac:dyDescent="0.3">
      <c r="A264" s="38" t="s">
        <v>2474</v>
      </c>
      <c r="B264" s="201"/>
    </row>
    <row r="265" spans="1:2" ht="22.8" x14ac:dyDescent="0.3">
      <c r="A265" s="38" t="s">
        <v>2475</v>
      </c>
      <c r="B265" s="201"/>
    </row>
    <row r="266" spans="1:2" ht="22.8" x14ac:dyDescent="0.3">
      <c r="A266" s="38" t="s">
        <v>2476</v>
      </c>
      <c r="B266" s="201"/>
    </row>
    <row r="267" spans="1:2" ht="22.8" x14ac:dyDescent="0.3">
      <c r="A267" s="38" t="s">
        <v>2477</v>
      </c>
      <c r="B267" s="201"/>
    </row>
    <row r="268" spans="1:2" ht="24" x14ac:dyDescent="0.3">
      <c r="A268" s="37" t="s">
        <v>2478</v>
      </c>
      <c r="B268" s="201"/>
    </row>
    <row r="269" spans="1:2" ht="22.8" x14ac:dyDescent="0.3">
      <c r="A269" s="38" t="s">
        <v>2479</v>
      </c>
      <c r="B269" s="201"/>
    </row>
    <row r="270" spans="1:2" ht="22.8" x14ac:dyDescent="0.3">
      <c r="A270" s="38" t="s">
        <v>2480</v>
      </c>
      <c r="B270" s="201"/>
    </row>
    <row r="271" spans="1:2" ht="22.8" x14ac:dyDescent="0.3">
      <c r="A271" s="38" t="s">
        <v>2481</v>
      </c>
      <c r="B271" s="201"/>
    </row>
    <row r="272" spans="1:2" ht="22.8" x14ac:dyDescent="0.3">
      <c r="A272" s="38" t="s">
        <v>2482</v>
      </c>
      <c r="B272" s="201"/>
    </row>
    <row r="273" spans="1:2" ht="22.8" x14ac:dyDescent="0.3">
      <c r="A273" s="38" t="s">
        <v>2483</v>
      </c>
      <c r="B273" s="201"/>
    </row>
    <row r="274" spans="1:2" ht="22.8" x14ac:dyDescent="0.3">
      <c r="A274" s="38" t="s">
        <v>2484</v>
      </c>
      <c r="B274" s="201"/>
    </row>
    <row r="275" spans="1:2" ht="24" x14ac:dyDescent="0.3">
      <c r="A275" s="37" t="s">
        <v>2485</v>
      </c>
      <c r="B275" s="201"/>
    </row>
    <row r="276" spans="1:2" ht="22.8" x14ac:dyDescent="0.3">
      <c r="A276" s="38" t="s">
        <v>2486</v>
      </c>
      <c r="B276" s="201"/>
    </row>
    <row r="277" spans="1:2" ht="22.8" x14ac:dyDescent="0.3">
      <c r="A277" s="38" t="s">
        <v>2487</v>
      </c>
      <c r="B277" s="201"/>
    </row>
    <row r="278" spans="1:2" ht="22.8" x14ac:dyDescent="0.3">
      <c r="A278" s="38" t="s">
        <v>2488</v>
      </c>
      <c r="B278" s="201"/>
    </row>
    <row r="279" spans="1:2" ht="22.8" x14ac:dyDescent="0.3">
      <c r="A279" s="38" t="s">
        <v>2489</v>
      </c>
      <c r="B279" s="201"/>
    </row>
    <row r="280" spans="1:2" ht="22.8" x14ac:dyDescent="0.3">
      <c r="A280" s="38" t="s">
        <v>2490</v>
      </c>
      <c r="B280" s="201"/>
    </row>
    <row r="281" spans="1:2" ht="22.8" x14ac:dyDescent="0.3">
      <c r="A281" s="38" t="s">
        <v>2491</v>
      </c>
      <c r="B281" s="201"/>
    </row>
    <row r="282" spans="1:2" ht="24" x14ac:dyDescent="0.3">
      <c r="A282" s="37" t="s">
        <v>2492</v>
      </c>
      <c r="B282" s="201"/>
    </row>
    <row r="283" spans="1:2" ht="22.8" x14ac:dyDescent="0.3">
      <c r="A283" s="38" t="s">
        <v>2493</v>
      </c>
      <c r="B283" s="201"/>
    </row>
    <row r="284" spans="1:2" ht="22.8" x14ac:dyDescent="0.3">
      <c r="A284" s="38" t="s">
        <v>2494</v>
      </c>
      <c r="B284" s="201"/>
    </row>
    <row r="285" spans="1:2" ht="22.8" x14ac:dyDescent="0.3">
      <c r="A285" s="38" t="s">
        <v>2495</v>
      </c>
      <c r="B285" s="201"/>
    </row>
    <row r="286" spans="1:2" ht="22.8" x14ac:dyDescent="0.3">
      <c r="A286" s="38" t="s">
        <v>2496</v>
      </c>
      <c r="B286" s="201"/>
    </row>
    <row r="287" spans="1:2" ht="22.8" x14ac:dyDescent="0.3">
      <c r="A287" s="38" t="s">
        <v>2497</v>
      </c>
      <c r="B287" s="201"/>
    </row>
    <row r="288" spans="1:2" ht="22.8" x14ac:dyDescent="0.3">
      <c r="A288" s="38" t="s">
        <v>2498</v>
      </c>
      <c r="B288" s="201"/>
    </row>
    <row r="289" spans="1:2" ht="22.8" x14ac:dyDescent="0.3">
      <c r="A289" s="38" t="s">
        <v>2499</v>
      </c>
      <c r="B289" s="201"/>
    </row>
    <row r="290" spans="1:2" ht="22.8" x14ac:dyDescent="0.3">
      <c r="A290" s="38" t="s">
        <v>2500</v>
      </c>
      <c r="B290" s="201"/>
    </row>
    <row r="291" spans="1:2" ht="34.200000000000003" x14ac:dyDescent="0.3">
      <c r="A291" s="38" t="s">
        <v>2501</v>
      </c>
      <c r="B291" s="201"/>
    </row>
    <row r="292" spans="1:2" ht="22.8" x14ac:dyDescent="0.3">
      <c r="A292" s="38" t="s">
        <v>2502</v>
      </c>
      <c r="B292" s="201"/>
    </row>
    <row r="293" spans="1:2" ht="22.8" x14ac:dyDescent="0.3">
      <c r="A293" s="38" t="s">
        <v>2503</v>
      </c>
      <c r="B293" s="201"/>
    </row>
    <row r="294" spans="1:2" ht="22.8" x14ac:dyDescent="0.3">
      <c r="A294" s="38" t="s">
        <v>2504</v>
      </c>
      <c r="B294" s="201"/>
    </row>
    <row r="295" spans="1:2" ht="22.8" x14ac:dyDescent="0.3">
      <c r="A295" s="38" t="s">
        <v>2505</v>
      </c>
      <c r="B295" s="201"/>
    </row>
    <row r="296" spans="1:2" ht="22.8" x14ac:dyDescent="0.3">
      <c r="A296" s="38" t="s">
        <v>2506</v>
      </c>
      <c r="B296" s="201"/>
    </row>
    <row r="297" spans="1:2" ht="22.8" x14ac:dyDescent="0.3">
      <c r="A297" s="38" t="s">
        <v>2507</v>
      </c>
      <c r="B297" s="201"/>
    </row>
    <row r="298" spans="1:2" ht="22.8" x14ac:dyDescent="0.3">
      <c r="A298" s="38" t="s">
        <v>2508</v>
      </c>
      <c r="B298" s="201"/>
    </row>
    <row r="299" spans="1:2" ht="24" x14ac:dyDescent="0.3">
      <c r="A299" s="37" t="s">
        <v>2509</v>
      </c>
      <c r="B299" s="201"/>
    </row>
    <row r="300" spans="1:2" ht="22.8" x14ac:dyDescent="0.3">
      <c r="A300" s="38" t="s">
        <v>2510</v>
      </c>
      <c r="B300" s="201"/>
    </row>
    <row r="301" spans="1:2" ht="22.8" x14ac:dyDescent="0.3">
      <c r="A301" s="38" t="s">
        <v>2511</v>
      </c>
      <c r="B301" s="201"/>
    </row>
    <row r="302" spans="1:2" ht="22.8" x14ac:dyDescent="0.3">
      <c r="A302" s="38" t="s">
        <v>2512</v>
      </c>
      <c r="B302" s="201"/>
    </row>
    <row r="303" spans="1:2" ht="22.8" x14ac:dyDescent="0.3">
      <c r="A303" s="38" t="s">
        <v>2513</v>
      </c>
      <c r="B303" s="201"/>
    </row>
    <row r="304" spans="1:2" ht="22.8" x14ac:dyDescent="0.3">
      <c r="A304" s="38" t="s">
        <v>2514</v>
      </c>
      <c r="B304" s="201"/>
    </row>
    <row r="305" spans="1:2" ht="34.200000000000003" x14ac:dyDescent="0.3">
      <c r="A305" s="38" t="s">
        <v>2515</v>
      </c>
      <c r="B305" s="201"/>
    </row>
    <row r="306" spans="1:2" ht="22.8" x14ac:dyDescent="0.3">
      <c r="A306" s="38" t="s">
        <v>2516</v>
      </c>
      <c r="B306" s="201"/>
    </row>
    <row r="307" spans="1:2" ht="22.8" x14ac:dyDescent="0.3">
      <c r="A307" s="38" t="s">
        <v>2517</v>
      </c>
      <c r="B307" s="201"/>
    </row>
    <row r="308" spans="1:2" ht="24" x14ac:dyDescent="0.3">
      <c r="A308" s="37" t="s">
        <v>2518</v>
      </c>
      <c r="B308" s="201"/>
    </row>
    <row r="309" spans="1:2" ht="22.8" x14ac:dyDescent="0.3">
      <c r="A309" s="38" t="s">
        <v>2519</v>
      </c>
      <c r="B309" s="201"/>
    </row>
    <row r="310" spans="1:2" ht="22.8" x14ac:dyDescent="0.3">
      <c r="A310" s="38" t="s">
        <v>2520</v>
      </c>
      <c r="B310" s="201"/>
    </row>
    <row r="311" spans="1:2" ht="22.8" x14ac:dyDescent="0.3">
      <c r="A311" s="38" t="s">
        <v>2521</v>
      </c>
      <c r="B311" s="201"/>
    </row>
    <row r="312" spans="1:2" ht="24" x14ac:dyDescent="0.3">
      <c r="A312" s="37" t="s">
        <v>2522</v>
      </c>
      <c r="B312" s="201"/>
    </row>
    <row r="313" spans="1:2" ht="22.8" x14ac:dyDescent="0.3">
      <c r="A313" s="38" t="s">
        <v>2523</v>
      </c>
      <c r="B313" s="201"/>
    </row>
    <row r="314" spans="1:2" ht="22.8" x14ac:dyDescent="0.3">
      <c r="A314" s="38" t="s">
        <v>2524</v>
      </c>
      <c r="B314" s="201"/>
    </row>
    <row r="315" spans="1:2" ht="22.8" x14ac:dyDescent="0.3">
      <c r="A315" s="38" t="s">
        <v>2525</v>
      </c>
      <c r="B315" s="201"/>
    </row>
    <row r="316" spans="1:2" ht="22.8" x14ac:dyDescent="0.3">
      <c r="A316" s="38" t="s">
        <v>2526</v>
      </c>
      <c r="B316" s="201"/>
    </row>
    <row r="317" spans="1:2" ht="22.8" x14ac:dyDescent="0.3">
      <c r="A317" s="38" t="s">
        <v>2527</v>
      </c>
      <c r="B317" s="201"/>
    </row>
    <row r="318" spans="1:2" ht="22.8" x14ac:dyDescent="0.3">
      <c r="A318" s="38" t="s">
        <v>2528</v>
      </c>
      <c r="B318" s="201"/>
    </row>
    <row r="319" spans="1:2" ht="22.8" x14ac:dyDescent="0.3">
      <c r="A319" s="38" t="s">
        <v>2529</v>
      </c>
      <c r="B319" s="201"/>
    </row>
    <row r="320" spans="1:2" ht="22.8" x14ac:dyDescent="0.3">
      <c r="A320" s="38" t="s">
        <v>2530</v>
      </c>
      <c r="B320" s="201"/>
    </row>
    <row r="321" spans="1:2" ht="22.8" x14ac:dyDescent="0.3">
      <c r="A321" s="38" t="s">
        <v>2531</v>
      </c>
      <c r="B321" s="201"/>
    </row>
    <row r="322" spans="1:2" ht="22.8" x14ac:dyDescent="0.3">
      <c r="A322" s="38" t="s">
        <v>2532</v>
      </c>
      <c r="B322" s="201"/>
    </row>
    <row r="323" spans="1:2" ht="22.8" x14ac:dyDescent="0.3">
      <c r="A323" s="38" t="s">
        <v>2533</v>
      </c>
      <c r="B323" s="201"/>
    </row>
    <row r="324" spans="1:2" ht="22.8" x14ac:dyDescent="0.3">
      <c r="A324" s="38" t="s">
        <v>2534</v>
      </c>
      <c r="B324" s="201"/>
    </row>
    <row r="325" spans="1:2" ht="22.8" x14ac:dyDescent="0.3">
      <c r="A325" s="38" t="s">
        <v>2535</v>
      </c>
      <c r="B325" s="201"/>
    </row>
    <row r="326" spans="1:2" ht="22.8" x14ac:dyDescent="0.3">
      <c r="A326" s="38" t="s">
        <v>2536</v>
      </c>
      <c r="B326" s="201"/>
    </row>
    <row r="327" spans="1:2" ht="24" x14ac:dyDescent="0.3">
      <c r="A327" s="37" t="s">
        <v>2485</v>
      </c>
      <c r="B327" s="201"/>
    </row>
    <row r="328" spans="1:2" ht="22.8" x14ac:dyDescent="0.3">
      <c r="A328" s="38" t="s">
        <v>2537</v>
      </c>
      <c r="B328" s="201"/>
    </row>
    <row r="329" spans="1:2" ht="22.8" x14ac:dyDescent="0.3">
      <c r="A329" s="38" t="s">
        <v>2538</v>
      </c>
      <c r="B329" s="201"/>
    </row>
    <row r="330" spans="1:2" ht="22.8" x14ac:dyDescent="0.3">
      <c r="A330" s="38" t="s">
        <v>2539</v>
      </c>
      <c r="B330" s="201"/>
    </row>
    <row r="331" spans="1:2" ht="22.8" x14ac:dyDescent="0.3">
      <c r="A331" s="38" t="s">
        <v>2540</v>
      </c>
      <c r="B331" s="201"/>
    </row>
    <row r="332" spans="1:2" ht="22.8" x14ac:dyDescent="0.3">
      <c r="A332" s="38" t="s">
        <v>2541</v>
      </c>
      <c r="B332" s="201"/>
    </row>
    <row r="333" spans="1:2" ht="22.8" x14ac:dyDescent="0.3">
      <c r="A333" s="38" t="s">
        <v>2542</v>
      </c>
      <c r="B333" s="201"/>
    </row>
    <row r="334" spans="1:2" ht="22.8" x14ac:dyDescent="0.3">
      <c r="A334" s="38" t="s">
        <v>2543</v>
      </c>
      <c r="B334" s="201"/>
    </row>
    <row r="335" spans="1:2" ht="22.8" x14ac:dyDescent="0.3">
      <c r="A335" s="38" t="s">
        <v>2544</v>
      </c>
      <c r="B335" s="201"/>
    </row>
    <row r="336" spans="1:2" ht="22.8" x14ac:dyDescent="0.3">
      <c r="A336" s="38" t="s">
        <v>2545</v>
      </c>
      <c r="B336" s="201"/>
    </row>
    <row r="337" spans="1:2" ht="22.8" x14ac:dyDescent="0.3">
      <c r="A337" s="38" t="s">
        <v>2546</v>
      </c>
      <c r="B337" s="201"/>
    </row>
    <row r="338" spans="1:2" ht="22.8" x14ac:dyDescent="0.3">
      <c r="A338" s="38" t="s">
        <v>2547</v>
      </c>
      <c r="B338" s="201"/>
    </row>
    <row r="339" spans="1:2" ht="22.8" x14ac:dyDescent="0.3">
      <c r="A339" s="38" t="s">
        <v>2548</v>
      </c>
      <c r="B339" s="201"/>
    </row>
    <row r="340" spans="1:2" ht="22.8" x14ac:dyDescent="0.3">
      <c r="A340" s="38" t="s">
        <v>2549</v>
      </c>
      <c r="B340" s="201"/>
    </row>
    <row r="341" spans="1:2" ht="22.8" x14ac:dyDescent="0.3">
      <c r="A341" s="38" t="s">
        <v>2550</v>
      </c>
      <c r="B341" s="201"/>
    </row>
    <row r="342" spans="1:2" ht="22.8" x14ac:dyDescent="0.3">
      <c r="A342" s="38" t="s">
        <v>2470</v>
      </c>
      <c r="B342" s="201"/>
    </row>
    <row r="343" spans="1:2" ht="22.8" x14ac:dyDescent="0.3">
      <c r="A343" s="38" t="s">
        <v>2551</v>
      </c>
      <c r="B343" s="201"/>
    </row>
    <row r="344" spans="1:2" ht="22.8" x14ac:dyDescent="0.3">
      <c r="A344" s="38" t="s">
        <v>2552</v>
      </c>
      <c r="B344" s="201"/>
    </row>
    <row r="345" spans="1:2" ht="22.8" x14ac:dyDescent="0.3">
      <c r="A345" s="38" t="s">
        <v>2553</v>
      </c>
      <c r="B345" s="201"/>
    </row>
    <row r="346" spans="1:2" ht="22.8" x14ac:dyDescent="0.3">
      <c r="A346" s="38" t="s">
        <v>2554</v>
      </c>
      <c r="B346" s="201"/>
    </row>
    <row r="347" spans="1:2" ht="22.8" x14ac:dyDescent="0.3">
      <c r="A347" s="38" t="s">
        <v>2555</v>
      </c>
      <c r="B347" s="201"/>
    </row>
    <row r="348" spans="1:2" ht="34.200000000000003" x14ac:dyDescent="0.3">
      <c r="A348" s="38" t="s">
        <v>2556</v>
      </c>
      <c r="B348" s="201"/>
    </row>
    <row r="349" spans="1:2" ht="22.8" x14ac:dyDescent="0.3">
      <c r="A349" s="38" t="s">
        <v>2557</v>
      </c>
      <c r="B349" s="201"/>
    </row>
    <row r="350" spans="1:2" ht="22.8" x14ac:dyDescent="0.3">
      <c r="A350" s="38" t="s">
        <v>2558</v>
      </c>
      <c r="B350" s="201"/>
    </row>
    <row r="351" spans="1:2" ht="22.8" x14ac:dyDescent="0.3">
      <c r="A351" s="38" t="s">
        <v>2559</v>
      </c>
      <c r="B351" s="201"/>
    </row>
    <row r="352" spans="1:2" ht="22.8" x14ac:dyDescent="0.3">
      <c r="A352" s="38" t="s">
        <v>2560</v>
      </c>
      <c r="B352" s="201"/>
    </row>
    <row r="353" spans="1:2" ht="22.8" x14ac:dyDescent="0.3">
      <c r="A353" s="38" t="s">
        <v>2561</v>
      </c>
      <c r="B353" s="201"/>
    </row>
    <row r="354" spans="1:2" ht="22.8" x14ac:dyDescent="0.3">
      <c r="A354" s="38" t="s">
        <v>2562</v>
      </c>
      <c r="B354" s="201"/>
    </row>
    <row r="355" spans="1:2" ht="22.8" x14ac:dyDescent="0.3">
      <c r="A355" s="38" t="s">
        <v>2560</v>
      </c>
      <c r="B355" s="201"/>
    </row>
    <row r="356" spans="1:2" ht="22.8" x14ac:dyDescent="0.3">
      <c r="A356" s="38" t="s">
        <v>2563</v>
      </c>
      <c r="B356" s="201"/>
    </row>
    <row r="357" spans="1:2" ht="22.8" x14ac:dyDescent="0.3">
      <c r="A357" s="38" t="s">
        <v>2564</v>
      </c>
      <c r="B357" s="201"/>
    </row>
    <row r="358" spans="1:2" ht="22.8" x14ac:dyDescent="0.3">
      <c r="A358" s="38" t="s">
        <v>2565</v>
      </c>
      <c r="B358" s="201"/>
    </row>
    <row r="359" spans="1:2" ht="22.8" x14ac:dyDescent="0.3">
      <c r="A359" s="38" t="s">
        <v>2566</v>
      </c>
      <c r="B359" s="201"/>
    </row>
    <row r="360" spans="1:2" ht="22.8" x14ac:dyDescent="0.3">
      <c r="A360" s="38" t="s">
        <v>2567</v>
      </c>
      <c r="B360" s="201"/>
    </row>
    <row r="361" spans="1:2" ht="22.8" x14ac:dyDescent="0.3">
      <c r="A361" s="38" t="s">
        <v>2568</v>
      </c>
      <c r="B361" s="201"/>
    </row>
    <row r="362" spans="1:2" ht="22.8" x14ac:dyDescent="0.3">
      <c r="A362" s="38" t="s">
        <v>2569</v>
      </c>
      <c r="B362" s="201"/>
    </row>
    <row r="363" spans="1:2" ht="34.200000000000003" x14ac:dyDescent="0.3">
      <c r="A363" s="38" t="s">
        <v>2570</v>
      </c>
      <c r="B363" s="201"/>
    </row>
    <row r="364" spans="1:2" ht="22.8" x14ac:dyDescent="0.3">
      <c r="A364" s="38" t="s">
        <v>2571</v>
      </c>
      <c r="B364" s="201"/>
    </row>
    <row r="365" spans="1:2" ht="24" x14ac:dyDescent="0.3">
      <c r="A365" s="37" t="s">
        <v>2572</v>
      </c>
      <c r="B365" s="201"/>
    </row>
    <row r="366" spans="1:2" ht="22.8" x14ac:dyDescent="0.3">
      <c r="A366" s="38" t="s">
        <v>2573</v>
      </c>
      <c r="B366" s="201"/>
    </row>
    <row r="367" spans="1:2" ht="22.8" x14ac:dyDescent="0.3">
      <c r="A367" s="38" t="s">
        <v>2574</v>
      </c>
      <c r="B367" s="201"/>
    </row>
    <row r="368" spans="1:2" ht="22.8" x14ac:dyDescent="0.3">
      <c r="A368" s="38" t="s">
        <v>2575</v>
      </c>
      <c r="B368" s="201"/>
    </row>
    <row r="369" spans="1:2" ht="22.8" x14ac:dyDescent="0.3">
      <c r="A369" s="38" t="s">
        <v>2576</v>
      </c>
      <c r="B369" s="201"/>
    </row>
    <row r="370" spans="1:2" ht="22.8" x14ac:dyDescent="0.3">
      <c r="A370" s="38" t="s">
        <v>2577</v>
      </c>
      <c r="B370" s="201"/>
    </row>
    <row r="371" spans="1:2" ht="22.8" x14ac:dyDescent="0.3">
      <c r="A371" s="38" t="s">
        <v>2578</v>
      </c>
      <c r="B371" s="201"/>
    </row>
    <row r="372" spans="1:2" ht="24" x14ac:dyDescent="0.3">
      <c r="A372" s="37" t="s">
        <v>2579</v>
      </c>
      <c r="B372" s="201"/>
    </row>
    <row r="373" spans="1:2" ht="22.8" x14ac:dyDescent="0.3">
      <c r="A373" s="38" t="s">
        <v>2580</v>
      </c>
      <c r="B373" s="201"/>
    </row>
    <row r="374" spans="1:2" ht="22.8" x14ac:dyDescent="0.3">
      <c r="A374" s="38" t="s">
        <v>2581</v>
      </c>
      <c r="B374" s="201"/>
    </row>
    <row r="375" spans="1:2" ht="22.8" x14ac:dyDescent="0.3">
      <c r="A375" s="38" t="s">
        <v>2582</v>
      </c>
      <c r="B375" s="201"/>
    </row>
    <row r="376" spans="1:2" ht="24" x14ac:dyDescent="0.3">
      <c r="A376" s="37" t="s">
        <v>2583</v>
      </c>
      <c r="B376" s="201"/>
    </row>
    <row r="377" spans="1:2" ht="22.8" x14ac:dyDescent="0.3">
      <c r="A377" s="38" t="s">
        <v>2584</v>
      </c>
      <c r="B377" s="201"/>
    </row>
    <row r="378" spans="1:2" ht="22.8" x14ac:dyDescent="0.3">
      <c r="A378" s="38" t="s">
        <v>2585</v>
      </c>
      <c r="B378" s="201"/>
    </row>
    <row r="379" spans="1:2" ht="22.8" x14ac:dyDescent="0.3">
      <c r="A379" s="38" t="s">
        <v>2586</v>
      </c>
      <c r="B379" s="201"/>
    </row>
    <row r="380" spans="1:2" ht="22.8" x14ac:dyDescent="0.3">
      <c r="A380" s="38" t="s">
        <v>2587</v>
      </c>
      <c r="B380" s="201"/>
    </row>
    <row r="381" spans="1:2" ht="22.8" x14ac:dyDescent="0.3">
      <c r="A381" s="38" t="s">
        <v>2588</v>
      </c>
      <c r="B381" s="201"/>
    </row>
    <row r="382" spans="1:2" ht="22.8" x14ac:dyDescent="0.3">
      <c r="A382" s="38" t="s">
        <v>2589</v>
      </c>
      <c r="B382" s="201"/>
    </row>
    <row r="383" spans="1:2" ht="22.8" x14ac:dyDescent="0.3">
      <c r="A383" s="38" t="s">
        <v>2590</v>
      </c>
      <c r="B383" s="201"/>
    </row>
    <row r="384" spans="1:2" ht="22.8" x14ac:dyDescent="0.3">
      <c r="A384" s="38" t="s">
        <v>2591</v>
      </c>
      <c r="B384" s="201"/>
    </row>
    <row r="385" spans="1:2" ht="22.8" x14ac:dyDescent="0.3">
      <c r="A385" s="38" t="s">
        <v>2592</v>
      </c>
      <c r="B385" s="201"/>
    </row>
    <row r="386" spans="1:2" ht="22.8" x14ac:dyDescent="0.3">
      <c r="A386" s="38" t="s">
        <v>2593</v>
      </c>
      <c r="B386" s="201"/>
    </row>
    <row r="387" spans="1:2" ht="22.8" x14ac:dyDescent="0.3">
      <c r="A387" s="38" t="s">
        <v>2594</v>
      </c>
      <c r="B387" s="201"/>
    </row>
    <row r="388" spans="1:2" ht="22.8" x14ac:dyDescent="0.3">
      <c r="A388" s="38" t="s">
        <v>2595</v>
      </c>
      <c r="B388" s="201"/>
    </row>
    <row r="389" spans="1:2" ht="22.8" x14ac:dyDescent="0.3">
      <c r="A389" s="38" t="s">
        <v>2596</v>
      </c>
      <c r="B389" s="201"/>
    </row>
    <row r="390" spans="1:2" ht="22.8" x14ac:dyDescent="0.3">
      <c r="A390" s="38" t="s">
        <v>2597</v>
      </c>
      <c r="B390" s="201"/>
    </row>
    <row r="391" spans="1:2" ht="22.8" x14ac:dyDescent="0.3">
      <c r="A391" s="38" t="s">
        <v>2598</v>
      </c>
      <c r="B391" s="201"/>
    </row>
    <row r="392" spans="1:2" ht="22.8" x14ac:dyDescent="0.3">
      <c r="A392" s="38" t="s">
        <v>2599</v>
      </c>
      <c r="B392" s="201"/>
    </row>
    <row r="393" spans="1:2" ht="22.8" x14ac:dyDescent="0.3">
      <c r="A393" s="38" t="s">
        <v>2600</v>
      </c>
      <c r="B393" s="201"/>
    </row>
    <row r="394" spans="1:2" ht="22.8" x14ac:dyDescent="0.3">
      <c r="A394" s="38" t="s">
        <v>2601</v>
      </c>
      <c r="B394" s="201"/>
    </row>
    <row r="395" spans="1:2" ht="22.8" x14ac:dyDescent="0.3">
      <c r="A395" s="38" t="s">
        <v>2602</v>
      </c>
      <c r="B395" s="201"/>
    </row>
    <row r="396" spans="1:2" ht="22.8" x14ac:dyDescent="0.3">
      <c r="A396" s="38" t="s">
        <v>2603</v>
      </c>
      <c r="B396" s="201"/>
    </row>
    <row r="397" spans="1:2" ht="24" x14ac:dyDescent="0.3">
      <c r="A397" s="37" t="s">
        <v>2604</v>
      </c>
      <c r="B397" s="201"/>
    </row>
    <row r="398" spans="1:2" ht="22.8" x14ac:dyDescent="0.3">
      <c r="A398" s="38" t="s">
        <v>2605</v>
      </c>
      <c r="B398" s="201"/>
    </row>
    <row r="399" spans="1:2" ht="22.8" x14ac:dyDescent="0.3">
      <c r="A399" s="38" t="s">
        <v>2606</v>
      </c>
      <c r="B399" s="201"/>
    </row>
    <row r="400" spans="1:2" ht="22.8" x14ac:dyDescent="0.3">
      <c r="A400" s="38" t="s">
        <v>2607</v>
      </c>
      <c r="B400" s="201"/>
    </row>
    <row r="401" spans="1:2" ht="22.8" x14ac:dyDescent="0.3">
      <c r="A401" s="38" t="s">
        <v>2608</v>
      </c>
      <c r="B401" s="201"/>
    </row>
    <row r="402" spans="1:2" ht="22.8" x14ac:dyDescent="0.3">
      <c r="A402" s="38" t="s">
        <v>2609</v>
      </c>
      <c r="B402" s="201"/>
    </row>
    <row r="403" spans="1:2" ht="22.8" x14ac:dyDescent="0.3">
      <c r="A403" s="38" t="s">
        <v>2610</v>
      </c>
      <c r="B403" s="201"/>
    </row>
    <row r="404" spans="1:2" ht="22.8" x14ac:dyDescent="0.3">
      <c r="A404" s="38" t="s">
        <v>2611</v>
      </c>
      <c r="B404" s="201"/>
    </row>
    <row r="405" spans="1:2" ht="22.8" x14ac:dyDescent="0.3">
      <c r="A405" s="38" t="s">
        <v>2612</v>
      </c>
      <c r="B405" s="201"/>
    </row>
    <row r="406" spans="1:2" ht="22.8" x14ac:dyDescent="0.3">
      <c r="A406" s="38" t="s">
        <v>2613</v>
      </c>
      <c r="B406" s="201"/>
    </row>
    <row r="407" spans="1:2" ht="22.8" x14ac:dyDescent="0.3">
      <c r="A407" s="38" t="s">
        <v>2614</v>
      </c>
      <c r="B407" s="201"/>
    </row>
    <row r="408" spans="1:2" ht="22.8" x14ac:dyDescent="0.3">
      <c r="A408" s="38" t="s">
        <v>2615</v>
      </c>
      <c r="B408" s="201"/>
    </row>
    <row r="409" spans="1:2" ht="22.8" x14ac:dyDescent="0.3">
      <c r="A409" s="38" t="s">
        <v>2616</v>
      </c>
      <c r="B409" s="201"/>
    </row>
    <row r="410" spans="1:2" ht="22.8" x14ac:dyDescent="0.3">
      <c r="A410" s="38" t="s">
        <v>2617</v>
      </c>
      <c r="B410" s="201"/>
    </row>
    <row r="411" spans="1:2" ht="22.8" x14ac:dyDescent="0.3">
      <c r="A411" s="38" t="s">
        <v>2618</v>
      </c>
      <c r="B411" s="201"/>
    </row>
    <row r="412" spans="1:2" ht="22.8" x14ac:dyDescent="0.3">
      <c r="A412" s="38" t="s">
        <v>2619</v>
      </c>
      <c r="B412" s="201"/>
    </row>
    <row r="413" spans="1:2" ht="24" x14ac:dyDescent="0.3">
      <c r="A413" s="37" t="s">
        <v>2620</v>
      </c>
      <c r="B413" s="201"/>
    </row>
    <row r="414" spans="1:2" ht="22.8" x14ac:dyDescent="0.3">
      <c r="A414" s="38" t="s">
        <v>2621</v>
      </c>
      <c r="B414" s="201"/>
    </row>
    <row r="415" spans="1:2" ht="22.8" x14ac:dyDescent="0.3">
      <c r="A415" s="38" t="s">
        <v>2622</v>
      </c>
      <c r="B415" s="201"/>
    </row>
    <row r="416" spans="1:2" ht="24" x14ac:dyDescent="0.3">
      <c r="A416" s="35" t="s">
        <v>2623</v>
      </c>
      <c r="B416" s="201"/>
    </row>
    <row r="417" spans="1:2" ht="24" x14ac:dyDescent="0.3">
      <c r="A417" s="35" t="s">
        <v>2624</v>
      </c>
      <c r="B417" s="201"/>
    </row>
    <row r="418" spans="1:2" ht="24" x14ac:dyDescent="0.3">
      <c r="A418" s="35" t="s">
        <v>2625</v>
      </c>
      <c r="B418" s="201"/>
    </row>
    <row r="419" spans="1:2" x14ac:dyDescent="0.3">
      <c r="A419" s="39" t="s">
        <v>286</v>
      </c>
      <c r="B419" s="201"/>
    </row>
    <row r="420" spans="1:2" x14ac:dyDescent="0.3">
      <c r="A420" s="221" t="s">
        <v>2626</v>
      </c>
      <c r="B420" s="201"/>
    </row>
    <row r="421" spans="1:2" ht="22.8" x14ac:dyDescent="0.3">
      <c r="A421" s="33" t="s">
        <v>2627</v>
      </c>
      <c r="B421" s="201"/>
    </row>
    <row r="422" spans="1:2" ht="22.8" x14ac:dyDescent="0.3">
      <c r="A422" s="33" t="s">
        <v>2628</v>
      </c>
      <c r="B422" s="201"/>
    </row>
    <row r="423" spans="1:2" ht="22.8" x14ac:dyDescent="0.3">
      <c r="A423" s="33" t="s">
        <v>2629</v>
      </c>
      <c r="B423" s="201"/>
    </row>
    <row r="424" spans="1:2" x14ac:dyDescent="0.3">
      <c r="A424" s="33" t="s">
        <v>2630</v>
      </c>
      <c r="B424" s="201"/>
    </row>
    <row r="425" spans="1:2" x14ac:dyDescent="0.3">
      <c r="A425" s="33" t="s">
        <v>2631</v>
      </c>
      <c r="B425" s="201"/>
    </row>
    <row r="426" spans="1:2" ht="22.8" x14ac:dyDescent="0.3">
      <c r="A426" s="33" t="s">
        <v>2632</v>
      </c>
      <c r="B426" s="201"/>
    </row>
    <row r="427" spans="1:2" ht="22.8" x14ac:dyDescent="0.3">
      <c r="A427" s="33" t="s">
        <v>2633</v>
      </c>
      <c r="B427" s="201"/>
    </row>
    <row r="428" spans="1:2" ht="22.8" x14ac:dyDescent="0.3">
      <c r="A428" s="33" t="s">
        <v>2634</v>
      </c>
      <c r="B428" s="201"/>
    </row>
    <row r="429" spans="1:2" ht="22.8" x14ac:dyDescent="0.3">
      <c r="A429" s="33" t="s">
        <v>2635</v>
      </c>
      <c r="B429" s="201"/>
    </row>
    <row r="430" spans="1:2" ht="22.8" x14ac:dyDescent="0.3">
      <c r="A430" s="33" t="s">
        <v>2636</v>
      </c>
      <c r="B430" s="201"/>
    </row>
    <row r="431" spans="1:2" x14ac:dyDescent="0.3">
      <c r="A431" s="33" t="s">
        <v>2637</v>
      </c>
      <c r="B431" s="201"/>
    </row>
    <row r="432" spans="1:2" ht="22.8" x14ac:dyDescent="0.3">
      <c r="A432" s="33" t="s">
        <v>2638</v>
      </c>
      <c r="B432" s="201"/>
    </row>
    <row r="433" spans="1:2" x14ac:dyDescent="0.3">
      <c r="A433" s="33" t="s">
        <v>2639</v>
      </c>
      <c r="B433" s="201"/>
    </row>
    <row r="434" spans="1:2" ht="22.8" x14ac:dyDescent="0.3">
      <c r="A434" s="33" t="s">
        <v>2640</v>
      </c>
      <c r="B434" s="201"/>
    </row>
    <row r="435" spans="1:2" ht="22.8" x14ac:dyDescent="0.3">
      <c r="A435" s="33" t="s">
        <v>2641</v>
      </c>
      <c r="B435" s="201"/>
    </row>
    <row r="436" spans="1:2" ht="22.8" x14ac:dyDescent="0.3">
      <c r="A436" s="33" t="s">
        <v>2642</v>
      </c>
      <c r="B436" s="201"/>
    </row>
    <row r="437" spans="1:2" ht="22.8" x14ac:dyDescent="0.3">
      <c r="A437" s="33" t="s">
        <v>2643</v>
      </c>
      <c r="B437" s="201"/>
    </row>
    <row r="438" spans="1:2" ht="22.8" x14ac:dyDescent="0.3">
      <c r="A438" s="33" t="s">
        <v>2644</v>
      </c>
      <c r="B438" s="201"/>
    </row>
    <row r="439" spans="1:2" x14ac:dyDescent="0.3">
      <c r="A439" s="34" t="s">
        <v>2645</v>
      </c>
      <c r="B439" s="201"/>
    </row>
    <row r="440" spans="1:2" x14ac:dyDescent="0.3">
      <c r="A440" s="33" t="s">
        <v>2646</v>
      </c>
      <c r="B440" s="201"/>
    </row>
    <row r="441" spans="1:2" ht="22.8" x14ac:dyDescent="0.3">
      <c r="A441" s="33" t="s">
        <v>2647</v>
      </c>
      <c r="B441" s="201"/>
    </row>
    <row r="442" spans="1:2" x14ac:dyDescent="0.3">
      <c r="A442" s="34" t="s">
        <v>2648</v>
      </c>
      <c r="B442" s="201"/>
    </row>
    <row r="443" spans="1:2" ht="22.8" x14ac:dyDescent="0.3">
      <c r="A443" s="33" t="s">
        <v>2649</v>
      </c>
      <c r="B443" s="201"/>
    </row>
    <row r="444" spans="1:2" ht="22.8" x14ac:dyDescent="0.3">
      <c r="A444" s="33" t="s">
        <v>2650</v>
      </c>
      <c r="B444" s="201"/>
    </row>
    <row r="445" spans="1:2" x14ac:dyDescent="0.3">
      <c r="A445" s="33" t="s">
        <v>2651</v>
      </c>
      <c r="B445" s="201"/>
    </row>
    <row r="446" spans="1:2" x14ac:dyDescent="0.3">
      <c r="A446" s="33" t="s">
        <v>2652</v>
      </c>
      <c r="B446" s="201"/>
    </row>
    <row r="447" spans="1:2" x14ac:dyDescent="0.3">
      <c r="A447" s="33" t="s">
        <v>2653</v>
      </c>
      <c r="B447" s="201"/>
    </row>
    <row r="448" spans="1:2" ht="22.8" x14ac:dyDescent="0.3">
      <c r="A448" s="33" t="s">
        <v>2654</v>
      </c>
      <c r="B448" s="201"/>
    </row>
    <row r="449" spans="1:2" ht="22.8" x14ac:dyDescent="0.3">
      <c r="A449" s="33" t="s">
        <v>2655</v>
      </c>
      <c r="B449" s="201"/>
    </row>
    <row r="450" spans="1:2" ht="22.8" x14ac:dyDescent="0.3">
      <c r="A450" s="33" t="s">
        <v>2656</v>
      </c>
      <c r="B450" s="201"/>
    </row>
    <row r="451" spans="1:2" x14ac:dyDescent="0.3">
      <c r="A451" s="33" t="s">
        <v>2657</v>
      </c>
      <c r="B451" s="201"/>
    </row>
    <row r="452" spans="1:2" ht="24" x14ac:dyDescent="0.3">
      <c r="A452" s="34" t="s">
        <v>2658</v>
      </c>
      <c r="B452" s="201"/>
    </row>
    <row r="453" spans="1:2" ht="22.8" x14ac:dyDescent="0.3">
      <c r="A453" s="33" t="s">
        <v>2659</v>
      </c>
      <c r="B453" s="201"/>
    </row>
    <row r="454" spans="1:2" ht="22.8" x14ac:dyDescent="0.3">
      <c r="A454" s="33" t="s">
        <v>2660</v>
      </c>
      <c r="B454" s="201"/>
    </row>
    <row r="455" spans="1:2" ht="22.8" x14ac:dyDescent="0.3">
      <c r="A455" s="33" t="s">
        <v>2661</v>
      </c>
      <c r="B455" s="201"/>
    </row>
    <row r="456" spans="1:2" ht="22.8" x14ac:dyDescent="0.3">
      <c r="A456" s="33" t="s">
        <v>2662</v>
      </c>
      <c r="B456" s="201"/>
    </row>
    <row r="457" spans="1:2" ht="22.8" x14ac:dyDescent="0.3">
      <c r="A457" s="33" t="s">
        <v>2663</v>
      </c>
      <c r="B457" s="201"/>
    </row>
    <row r="458" spans="1:2" ht="22.8" x14ac:dyDescent="0.3">
      <c r="A458" s="33" t="s">
        <v>2664</v>
      </c>
      <c r="B458" s="201"/>
    </row>
    <row r="459" spans="1:2" ht="24" x14ac:dyDescent="0.3">
      <c r="A459" s="34" t="s">
        <v>2665</v>
      </c>
      <c r="B459" s="201"/>
    </row>
    <row r="460" spans="1:2" ht="22.8" x14ac:dyDescent="0.3">
      <c r="A460" s="33" t="s">
        <v>2666</v>
      </c>
      <c r="B460" s="201"/>
    </row>
    <row r="461" spans="1:2" ht="22.8" x14ac:dyDescent="0.3">
      <c r="A461" s="33" t="s">
        <v>2667</v>
      </c>
      <c r="B461" s="201"/>
    </row>
    <row r="462" spans="1:2" ht="22.8" x14ac:dyDescent="0.3">
      <c r="A462" s="33" t="s">
        <v>2668</v>
      </c>
      <c r="B462" s="201"/>
    </row>
    <row r="463" spans="1:2" ht="22.8" x14ac:dyDescent="0.3">
      <c r="A463" s="33" t="s">
        <v>2669</v>
      </c>
      <c r="B463" s="201"/>
    </row>
    <row r="464" spans="1:2" ht="22.8" x14ac:dyDescent="0.3">
      <c r="A464" s="33" t="s">
        <v>2670</v>
      </c>
      <c r="B464" s="201"/>
    </row>
    <row r="465" spans="1:2" ht="22.8" x14ac:dyDescent="0.3">
      <c r="A465" s="33" t="s">
        <v>2671</v>
      </c>
      <c r="B465" s="201"/>
    </row>
    <row r="466" spans="1:2" ht="24" x14ac:dyDescent="0.3">
      <c r="A466" s="34" t="s">
        <v>2672</v>
      </c>
      <c r="B466" s="201"/>
    </row>
    <row r="467" spans="1:2" ht="22.8" x14ac:dyDescent="0.3">
      <c r="A467" s="33" t="s">
        <v>2673</v>
      </c>
      <c r="B467" s="201"/>
    </row>
    <row r="468" spans="1:2" ht="22.8" x14ac:dyDescent="0.3">
      <c r="A468" s="33" t="s">
        <v>2674</v>
      </c>
      <c r="B468" s="201"/>
    </row>
    <row r="469" spans="1:2" ht="22.8" x14ac:dyDescent="0.3">
      <c r="A469" s="33" t="s">
        <v>2675</v>
      </c>
      <c r="B469" s="201"/>
    </row>
    <row r="470" spans="1:2" ht="22.8" x14ac:dyDescent="0.3">
      <c r="A470" s="33" t="s">
        <v>2676</v>
      </c>
      <c r="B470" s="201"/>
    </row>
    <row r="471" spans="1:2" ht="22.8" x14ac:dyDescent="0.3">
      <c r="A471" s="33" t="s">
        <v>2677</v>
      </c>
      <c r="B471" s="201"/>
    </row>
    <row r="472" spans="1:2" ht="22.8" x14ac:dyDescent="0.3">
      <c r="A472" s="33" t="s">
        <v>2678</v>
      </c>
      <c r="B472" s="201"/>
    </row>
    <row r="473" spans="1:2" x14ac:dyDescent="0.3">
      <c r="A473" s="33" t="s">
        <v>2679</v>
      </c>
      <c r="B473" s="201"/>
    </row>
    <row r="474" spans="1:2" ht="22.8" x14ac:dyDescent="0.3">
      <c r="A474" s="33" t="s">
        <v>2680</v>
      </c>
      <c r="B474" s="201"/>
    </row>
    <row r="475" spans="1:2" ht="22.8" x14ac:dyDescent="0.3">
      <c r="A475" s="33" t="s">
        <v>2681</v>
      </c>
      <c r="B475" s="201"/>
    </row>
    <row r="476" spans="1:2" ht="22.8" x14ac:dyDescent="0.3">
      <c r="A476" s="33" t="s">
        <v>2682</v>
      </c>
      <c r="B476" s="201"/>
    </row>
    <row r="477" spans="1:2" ht="22.8" x14ac:dyDescent="0.3">
      <c r="A477" s="33" t="s">
        <v>2683</v>
      </c>
      <c r="B477" s="201"/>
    </row>
    <row r="478" spans="1:2" x14ac:dyDescent="0.3">
      <c r="A478" s="33" t="s">
        <v>2684</v>
      </c>
      <c r="B478" s="201"/>
    </row>
    <row r="479" spans="1:2" ht="22.8" x14ac:dyDescent="0.3">
      <c r="A479" s="33" t="s">
        <v>2685</v>
      </c>
      <c r="B479" s="201"/>
    </row>
    <row r="480" spans="1:2" ht="22.8" x14ac:dyDescent="0.3">
      <c r="A480" s="33" t="s">
        <v>2686</v>
      </c>
      <c r="B480" s="201"/>
    </row>
    <row r="481" spans="1:2" ht="22.8" x14ac:dyDescent="0.3">
      <c r="A481" s="33" t="s">
        <v>2687</v>
      </c>
      <c r="B481" s="201"/>
    </row>
    <row r="482" spans="1:2" ht="22.8" x14ac:dyDescent="0.3">
      <c r="A482" s="33" t="s">
        <v>2688</v>
      </c>
      <c r="B482" s="201"/>
    </row>
    <row r="483" spans="1:2" ht="24" x14ac:dyDescent="0.3">
      <c r="A483" s="34" t="s">
        <v>2689</v>
      </c>
      <c r="B483" s="201"/>
    </row>
    <row r="484" spans="1:2" x14ac:dyDescent="0.3">
      <c r="A484" s="33" t="s">
        <v>2690</v>
      </c>
      <c r="B484" s="201"/>
    </row>
    <row r="485" spans="1:2" ht="22.8" x14ac:dyDescent="0.3">
      <c r="A485" s="33" t="s">
        <v>2691</v>
      </c>
      <c r="B485" s="201"/>
    </row>
    <row r="486" spans="1:2" ht="22.8" x14ac:dyDescent="0.3">
      <c r="A486" s="33" t="s">
        <v>2692</v>
      </c>
      <c r="B486" s="201"/>
    </row>
    <row r="487" spans="1:2" x14ac:dyDescent="0.3">
      <c r="A487" s="33" t="s">
        <v>2693</v>
      </c>
      <c r="B487" s="201"/>
    </row>
    <row r="488" spans="1:2" ht="22.8" x14ac:dyDescent="0.3">
      <c r="A488" s="33" t="s">
        <v>2694</v>
      </c>
      <c r="B488" s="201"/>
    </row>
    <row r="489" spans="1:2" ht="22.8" x14ac:dyDescent="0.3">
      <c r="A489" s="33" t="s">
        <v>2695</v>
      </c>
      <c r="B489" s="201"/>
    </row>
    <row r="490" spans="1:2" ht="22.8" x14ac:dyDescent="0.3">
      <c r="A490" s="33" t="s">
        <v>2696</v>
      </c>
      <c r="B490" s="201"/>
    </row>
    <row r="491" spans="1:2" x14ac:dyDescent="0.3">
      <c r="A491" s="33" t="s">
        <v>2697</v>
      </c>
      <c r="B491" s="201"/>
    </row>
    <row r="492" spans="1:2" ht="24" x14ac:dyDescent="0.3">
      <c r="A492" s="34" t="s">
        <v>2698</v>
      </c>
      <c r="B492" s="201"/>
    </row>
    <row r="493" spans="1:2" ht="22.8" x14ac:dyDescent="0.3">
      <c r="A493" s="33" t="s">
        <v>2699</v>
      </c>
      <c r="B493" s="201"/>
    </row>
    <row r="494" spans="1:2" ht="22.8" x14ac:dyDescent="0.3">
      <c r="A494" s="33" t="s">
        <v>2700</v>
      </c>
      <c r="B494" s="201"/>
    </row>
    <row r="495" spans="1:2" ht="22.8" x14ac:dyDescent="0.3">
      <c r="A495" s="33" t="s">
        <v>2701</v>
      </c>
      <c r="B495" s="201"/>
    </row>
    <row r="496" spans="1:2" ht="24" x14ac:dyDescent="0.3">
      <c r="A496" s="34" t="s">
        <v>2702</v>
      </c>
      <c r="B496" s="201"/>
    </row>
    <row r="497" spans="1:2" ht="22.8" x14ac:dyDescent="0.3">
      <c r="A497" s="33" t="s">
        <v>2703</v>
      </c>
      <c r="B497" s="201"/>
    </row>
    <row r="498" spans="1:2" ht="22.8" x14ac:dyDescent="0.3">
      <c r="A498" s="33" t="s">
        <v>2704</v>
      </c>
      <c r="B498" s="201"/>
    </row>
    <row r="499" spans="1:2" ht="22.8" x14ac:dyDescent="0.3">
      <c r="A499" s="33" t="s">
        <v>2705</v>
      </c>
      <c r="B499" s="201"/>
    </row>
    <row r="500" spans="1:2" ht="22.8" x14ac:dyDescent="0.3">
      <c r="A500" s="33" t="s">
        <v>2706</v>
      </c>
      <c r="B500" s="201"/>
    </row>
    <row r="501" spans="1:2" ht="22.8" x14ac:dyDescent="0.3">
      <c r="A501" s="33" t="s">
        <v>2707</v>
      </c>
      <c r="B501" s="201"/>
    </row>
    <row r="502" spans="1:2" ht="22.8" x14ac:dyDescent="0.3">
      <c r="A502" s="33" t="s">
        <v>2708</v>
      </c>
      <c r="B502" s="201"/>
    </row>
    <row r="503" spans="1:2" ht="22.8" x14ac:dyDescent="0.3">
      <c r="A503" s="33" t="s">
        <v>2709</v>
      </c>
      <c r="B503" s="201"/>
    </row>
    <row r="504" spans="1:2" ht="22.8" x14ac:dyDescent="0.3">
      <c r="A504" s="33" t="s">
        <v>2710</v>
      </c>
      <c r="B504" s="201"/>
    </row>
    <row r="505" spans="1:2" ht="22.8" x14ac:dyDescent="0.3">
      <c r="A505" s="33" t="s">
        <v>2711</v>
      </c>
      <c r="B505" s="201"/>
    </row>
    <row r="506" spans="1:2" x14ac:dyDescent="0.3">
      <c r="A506" s="33" t="s">
        <v>2712</v>
      </c>
      <c r="B506" s="201"/>
    </row>
    <row r="507" spans="1:2" ht="22.8" x14ac:dyDescent="0.3">
      <c r="A507" s="33" t="s">
        <v>2713</v>
      </c>
      <c r="B507" s="201"/>
    </row>
    <row r="508" spans="1:2" ht="22.8" x14ac:dyDescent="0.3">
      <c r="A508" s="33" t="s">
        <v>2714</v>
      </c>
      <c r="B508" s="201"/>
    </row>
    <row r="509" spans="1:2" x14ac:dyDescent="0.3">
      <c r="A509" s="33" t="s">
        <v>2715</v>
      </c>
      <c r="B509" s="201"/>
    </row>
    <row r="510" spans="1:2" ht="22.8" x14ac:dyDescent="0.3">
      <c r="A510" s="33" t="s">
        <v>2716</v>
      </c>
      <c r="B510" s="201"/>
    </row>
    <row r="511" spans="1:2" ht="24" x14ac:dyDescent="0.3">
      <c r="A511" s="34" t="s">
        <v>2665</v>
      </c>
      <c r="B511" s="201"/>
    </row>
    <row r="512" spans="1:2" x14ac:dyDescent="0.3">
      <c r="A512" s="33" t="s">
        <v>2717</v>
      </c>
      <c r="B512" s="201"/>
    </row>
    <row r="513" spans="1:2" x14ac:dyDescent="0.3">
      <c r="A513" s="33" t="s">
        <v>2718</v>
      </c>
      <c r="B513" s="201"/>
    </row>
    <row r="514" spans="1:2" ht="22.8" x14ac:dyDescent="0.3">
      <c r="A514" s="33" t="s">
        <v>2719</v>
      </c>
      <c r="B514" s="201"/>
    </row>
    <row r="515" spans="1:2" ht="22.8" x14ac:dyDescent="0.3">
      <c r="A515" s="33" t="s">
        <v>2720</v>
      </c>
      <c r="B515" s="201"/>
    </row>
    <row r="516" spans="1:2" ht="22.8" x14ac:dyDescent="0.3">
      <c r="A516" s="33" t="s">
        <v>2721</v>
      </c>
      <c r="B516" s="201"/>
    </row>
    <row r="517" spans="1:2" ht="22.8" x14ac:dyDescent="0.3">
      <c r="A517" s="33" t="s">
        <v>2722</v>
      </c>
      <c r="B517" s="201"/>
    </row>
    <row r="518" spans="1:2" x14ac:dyDescent="0.3">
      <c r="A518" s="33" t="s">
        <v>2723</v>
      </c>
      <c r="B518" s="201"/>
    </row>
    <row r="519" spans="1:2" x14ac:dyDescent="0.3">
      <c r="A519" s="33" t="s">
        <v>2724</v>
      </c>
      <c r="B519" s="201"/>
    </row>
    <row r="520" spans="1:2" ht="22.8" x14ac:dyDescent="0.3">
      <c r="A520" s="33" t="s">
        <v>2725</v>
      </c>
      <c r="B520" s="201"/>
    </row>
    <row r="521" spans="1:2" x14ac:dyDescent="0.3">
      <c r="A521" s="33" t="s">
        <v>2726</v>
      </c>
      <c r="B521" s="201"/>
    </row>
    <row r="522" spans="1:2" ht="22.8" x14ac:dyDescent="0.3">
      <c r="A522" s="33" t="s">
        <v>2727</v>
      </c>
      <c r="B522" s="201"/>
    </row>
    <row r="523" spans="1:2" ht="22.8" x14ac:dyDescent="0.3">
      <c r="A523" s="33" t="s">
        <v>2728</v>
      </c>
      <c r="B523" s="201"/>
    </row>
    <row r="524" spans="1:2" ht="22.8" x14ac:dyDescent="0.3">
      <c r="A524" s="33" t="s">
        <v>2729</v>
      </c>
      <c r="B524" s="201"/>
    </row>
    <row r="525" spans="1:2" ht="22.8" x14ac:dyDescent="0.3">
      <c r="A525" s="33" t="s">
        <v>2730</v>
      </c>
      <c r="B525" s="201"/>
    </row>
    <row r="526" spans="1:2" x14ac:dyDescent="0.3">
      <c r="A526" s="33" t="s">
        <v>2731</v>
      </c>
      <c r="B526" s="201"/>
    </row>
    <row r="527" spans="1:2" ht="22.8" x14ac:dyDescent="0.3">
      <c r="A527" s="33" t="s">
        <v>2732</v>
      </c>
      <c r="B527" s="201"/>
    </row>
    <row r="528" spans="1:2" ht="22.8" x14ac:dyDescent="0.3">
      <c r="A528" s="33" t="s">
        <v>2733</v>
      </c>
      <c r="B528" s="201"/>
    </row>
    <row r="529" spans="1:2" ht="22.8" x14ac:dyDescent="0.3">
      <c r="A529" s="33" t="s">
        <v>2734</v>
      </c>
      <c r="B529" s="201"/>
    </row>
    <row r="530" spans="1:2" ht="22.8" x14ac:dyDescent="0.3">
      <c r="A530" s="33" t="s">
        <v>2735</v>
      </c>
      <c r="B530" s="201"/>
    </row>
    <row r="531" spans="1:2" ht="22.8" x14ac:dyDescent="0.3">
      <c r="A531" s="33" t="s">
        <v>2736</v>
      </c>
      <c r="B531" s="201"/>
    </row>
    <row r="532" spans="1:2" ht="22.8" x14ac:dyDescent="0.3">
      <c r="A532" s="33" t="s">
        <v>2737</v>
      </c>
      <c r="B532" s="201"/>
    </row>
    <row r="533" spans="1:2" ht="22.8" x14ac:dyDescent="0.3">
      <c r="A533" s="33" t="s">
        <v>2738</v>
      </c>
      <c r="B533" s="201"/>
    </row>
    <row r="534" spans="1:2" ht="22.8" x14ac:dyDescent="0.3">
      <c r="A534" s="33" t="s">
        <v>2739</v>
      </c>
      <c r="B534" s="201"/>
    </row>
    <row r="535" spans="1:2" x14ac:dyDescent="0.3">
      <c r="A535" s="33" t="s">
        <v>2740</v>
      </c>
      <c r="B535" s="201"/>
    </row>
    <row r="536" spans="1:2" ht="22.8" x14ac:dyDescent="0.3">
      <c r="A536" s="33" t="s">
        <v>2741</v>
      </c>
      <c r="B536" s="201"/>
    </row>
    <row r="537" spans="1:2" x14ac:dyDescent="0.3">
      <c r="A537" s="33" t="s">
        <v>2742</v>
      </c>
      <c r="B537" s="201"/>
    </row>
    <row r="538" spans="1:2" x14ac:dyDescent="0.3">
      <c r="A538" s="33" t="s">
        <v>2743</v>
      </c>
      <c r="B538" s="201"/>
    </row>
    <row r="539" spans="1:2" x14ac:dyDescent="0.3">
      <c r="A539" s="33" t="s">
        <v>2744</v>
      </c>
      <c r="B539" s="201"/>
    </row>
    <row r="540" spans="1:2" ht="22.8" x14ac:dyDescent="0.3">
      <c r="A540" s="33" t="s">
        <v>2745</v>
      </c>
      <c r="B540" s="201"/>
    </row>
    <row r="541" spans="1:2" ht="22.8" x14ac:dyDescent="0.3">
      <c r="A541" s="33" t="s">
        <v>2746</v>
      </c>
      <c r="B541" s="201"/>
    </row>
    <row r="542" spans="1:2" ht="22.8" x14ac:dyDescent="0.3">
      <c r="A542" s="33" t="s">
        <v>2747</v>
      </c>
      <c r="B542" s="201"/>
    </row>
    <row r="543" spans="1:2" ht="22.8" x14ac:dyDescent="0.3">
      <c r="A543" s="33" t="s">
        <v>2748</v>
      </c>
      <c r="B543" s="201"/>
    </row>
    <row r="544" spans="1:2" ht="22.8" x14ac:dyDescent="0.3">
      <c r="A544" s="33" t="s">
        <v>2749</v>
      </c>
      <c r="B544" s="201"/>
    </row>
    <row r="545" spans="1:2" ht="22.8" x14ac:dyDescent="0.3">
      <c r="A545" s="33" t="s">
        <v>2750</v>
      </c>
      <c r="B545" s="201"/>
    </row>
    <row r="546" spans="1:2" ht="22.8" x14ac:dyDescent="0.3">
      <c r="A546" s="33" t="s">
        <v>2751</v>
      </c>
      <c r="B546" s="201"/>
    </row>
    <row r="547" spans="1:2" ht="22.8" x14ac:dyDescent="0.3">
      <c r="A547" s="33" t="s">
        <v>2752</v>
      </c>
      <c r="B547" s="201"/>
    </row>
    <row r="548" spans="1:2" ht="22.8" x14ac:dyDescent="0.3">
      <c r="A548" s="33" t="s">
        <v>2753</v>
      </c>
      <c r="B548" s="201"/>
    </row>
    <row r="549" spans="1:2" x14ac:dyDescent="0.3">
      <c r="A549" s="33" t="s">
        <v>2754</v>
      </c>
      <c r="B549" s="201"/>
    </row>
    <row r="550" spans="1:2" ht="24" x14ac:dyDescent="0.3">
      <c r="A550" s="34" t="s">
        <v>2755</v>
      </c>
      <c r="B550" s="201"/>
    </row>
    <row r="551" spans="1:2" ht="22.8" x14ac:dyDescent="0.3">
      <c r="A551" s="33" t="s">
        <v>2756</v>
      </c>
      <c r="B551" s="201"/>
    </row>
    <row r="552" spans="1:2" ht="22.8" x14ac:dyDescent="0.3">
      <c r="A552" s="33" t="s">
        <v>2757</v>
      </c>
      <c r="B552" s="201"/>
    </row>
    <row r="553" spans="1:2" x14ac:dyDescent="0.3">
      <c r="A553" s="33" t="s">
        <v>2758</v>
      </c>
      <c r="B553" s="201"/>
    </row>
    <row r="554" spans="1:2" x14ac:dyDescent="0.3">
      <c r="A554" s="33" t="s">
        <v>2759</v>
      </c>
      <c r="B554" s="201"/>
    </row>
    <row r="555" spans="1:2" x14ac:dyDescent="0.3">
      <c r="A555" s="33" t="s">
        <v>2760</v>
      </c>
      <c r="B555" s="201"/>
    </row>
    <row r="556" spans="1:2" x14ac:dyDescent="0.3">
      <c r="A556" s="33" t="s">
        <v>2761</v>
      </c>
      <c r="B556" s="201"/>
    </row>
    <row r="557" spans="1:2" ht="24" x14ac:dyDescent="0.3">
      <c r="A557" s="34" t="s">
        <v>2762</v>
      </c>
      <c r="B557" s="201"/>
    </row>
    <row r="558" spans="1:2" ht="22.8" x14ac:dyDescent="0.3">
      <c r="A558" s="33" t="s">
        <v>2763</v>
      </c>
      <c r="B558" s="201"/>
    </row>
    <row r="559" spans="1:2" ht="22.8" x14ac:dyDescent="0.3">
      <c r="A559" s="33" t="s">
        <v>2764</v>
      </c>
      <c r="B559" s="201"/>
    </row>
    <row r="560" spans="1:2" ht="22.8" x14ac:dyDescent="0.3">
      <c r="A560" s="33" t="s">
        <v>2765</v>
      </c>
      <c r="B560" s="201"/>
    </row>
    <row r="561" spans="1:2" x14ac:dyDescent="0.3">
      <c r="A561" s="34" t="s">
        <v>2766</v>
      </c>
      <c r="B561" s="201"/>
    </row>
    <row r="562" spans="1:2" x14ac:dyDescent="0.3">
      <c r="A562" s="33" t="s">
        <v>2767</v>
      </c>
      <c r="B562" s="201"/>
    </row>
    <row r="563" spans="1:2" x14ac:dyDescent="0.3">
      <c r="A563" s="33" t="s">
        <v>2768</v>
      </c>
      <c r="B563" s="201"/>
    </row>
    <row r="564" spans="1:2" ht="22.8" x14ac:dyDescent="0.3">
      <c r="A564" s="33" t="s">
        <v>2769</v>
      </c>
      <c r="B564" s="201"/>
    </row>
    <row r="565" spans="1:2" ht="22.8" x14ac:dyDescent="0.3">
      <c r="A565" s="33" t="s">
        <v>2770</v>
      </c>
      <c r="B565" s="201"/>
    </row>
    <row r="566" spans="1:2" ht="22.8" x14ac:dyDescent="0.3">
      <c r="A566" s="33" t="s">
        <v>2771</v>
      </c>
      <c r="B566" s="201"/>
    </row>
    <row r="567" spans="1:2" ht="22.8" x14ac:dyDescent="0.3">
      <c r="A567" s="33" t="s">
        <v>2772</v>
      </c>
      <c r="B567" s="201"/>
    </row>
    <row r="568" spans="1:2" ht="22.8" x14ac:dyDescent="0.3">
      <c r="A568" s="33" t="s">
        <v>2773</v>
      </c>
      <c r="B568" s="201"/>
    </row>
    <row r="569" spans="1:2" x14ac:dyDescent="0.3">
      <c r="A569" s="33" t="s">
        <v>2774</v>
      </c>
      <c r="B569" s="201"/>
    </row>
    <row r="570" spans="1:2" ht="22.8" x14ac:dyDescent="0.3">
      <c r="A570" s="33" t="s">
        <v>2775</v>
      </c>
      <c r="B570" s="201"/>
    </row>
    <row r="571" spans="1:2" x14ac:dyDescent="0.3">
      <c r="A571" s="33" t="s">
        <v>2776</v>
      </c>
      <c r="B571" s="201"/>
    </row>
    <row r="572" spans="1:2" ht="22.8" x14ac:dyDescent="0.3">
      <c r="A572" s="33" t="s">
        <v>2777</v>
      </c>
      <c r="B572" s="201"/>
    </row>
    <row r="573" spans="1:2" x14ac:dyDescent="0.3">
      <c r="A573" s="33" t="s">
        <v>2778</v>
      </c>
      <c r="B573" s="201"/>
    </row>
    <row r="574" spans="1:2" ht="22.8" x14ac:dyDescent="0.3">
      <c r="A574" s="33" t="s">
        <v>2779</v>
      </c>
      <c r="B574" s="201"/>
    </row>
    <row r="575" spans="1:2" x14ac:dyDescent="0.3">
      <c r="A575" s="33" t="s">
        <v>2780</v>
      </c>
      <c r="B575" s="201"/>
    </row>
    <row r="576" spans="1:2" x14ac:dyDescent="0.3">
      <c r="A576" s="33" t="s">
        <v>2781</v>
      </c>
      <c r="B576" s="201"/>
    </row>
    <row r="577" spans="1:2" ht="22.8" x14ac:dyDescent="0.3">
      <c r="A577" s="33" t="s">
        <v>2782</v>
      </c>
      <c r="B577" s="201"/>
    </row>
    <row r="578" spans="1:2" ht="22.8" x14ac:dyDescent="0.3">
      <c r="A578" s="33" t="s">
        <v>2783</v>
      </c>
      <c r="B578" s="201"/>
    </row>
    <row r="579" spans="1:2" ht="22.8" x14ac:dyDescent="0.3">
      <c r="A579" s="33" t="s">
        <v>2784</v>
      </c>
      <c r="B579" s="201"/>
    </row>
    <row r="580" spans="1:2" ht="22.8" x14ac:dyDescent="0.3">
      <c r="A580" s="33" t="s">
        <v>2785</v>
      </c>
      <c r="B580" s="201"/>
    </row>
    <row r="581" spans="1:2" ht="22.8" x14ac:dyDescent="0.3">
      <c r="A581" s="33" t="s">
        <v>2786</v>
      </c>
      <c r="B581" s="201"/>
    </row>
    <row r="582" spans="1:2" x14ac:dyDescent="0.3">
      <c r="A582" s="33" t="s">
        <v>2787</v>
      </c>
      <c r="B582" s="201"/>
    </row>
    <row r="583" spans="1:2" ht="22.8" x14ac:dyDescent="0.3">
      <c r="A583" s="33" t="s">
        <v>2788</v>
      </c>
      <c r="B583" s="201"/>
    </row>
    <row r="584" spans="1:2" x14ac:dyDescent="0.3">
      <c r="A584" s="34" t="s">
        <v>2789</v>
      </c>
      <c r="B584" s="201"/>
    </row>
    <row r="585" spans="1:2" ht="22.8" x14ac:dyDescent="0.3">
      <c r="A585" s="33" t="s">
        <v>2790</v>
      </c>
      <c r="B585" s="201"/>
    </row>
    <row r="586" spans="1:2" ht="22.8" x14ac:dyDescent="0.3">
      <c r="A586" s="33" t="s">
        <v>2791</v>
      </c>
      <c r="B586" s="201"/>
    </row>
    <row r="587" spans="1:2" x14ac:dyDescent="0.3">
      <c r="A587" s="33" t="s">
        <v>2792</v>
      </c>
      <c r="B587" s="201"/>
    </row>
    <row r="588" spans="1:2" ht="22.8" x14ac:dyDescent="0.3">
      <c r="A588" s="33" t="s">
        <v>2793</v>
      </c>
      <c r="B588" s="201"/>
    </row>
    <row r="589" spans="1:2" ht="22.8" x14ac:dyDescent="0.3">
      <c r="A589" s="33" t="s">
        <v>2794</v>
      </c>
      <c r="B589" s="201"/>
    </row>
    <row r="590" spans="1:2" ht="22.8" x14ac:dyDescent="0.3">
      <c r="A590" s="33" t="s">
        <v>2795</v>
      </c>
      <c r="B590" s="201"/>
    </row>
    <row r="591" spans="1:2" ht="22.8" x14ac:dyDescent="0.3">
      <c r="A591" s="33" t="s">
        <v>2796</v>
      </c>
      <c r="B591" s="201"/>
    </row>
    <row r="592" spans="1:2" ht="22.8" x14ac:dyDescent="0.3">
      <c r="A592" s="33" t="s">
        <v>2797</v>
      </c>
      <c r="B592" s="201"/>
    </row>
    <row r="593" spans="1:2" ht="22.8" x14ac:dyDescent="0.3">
      <c r="A593" s="33" t="s">
        <v>2798</v>
      </c>
      <c r="B593" s="201"/>
    </row>
    <row r="594" spans="1:2" x14ac:dyDescent="0.3">
      <c r="A594" s="33" t="s">
        <v>2799</v>
      </c>
      <c r="B594" s="201"/>
    </row>
    <row r="595" spans="1:2" ht="22.8" x14ac:dyDescent="0.3">
      <c r="A595" s="33" t="s">
        <v>2800</v>
      </c>
      <c r="B595" s="201"/>
    </row>
    <row r="596" spans="1:2" x14ac:dyDescent="0.3">
      <c r="A596" s="33" t="s">
        <v>2801</v>
      </c>
      <c r="B596" s="201"/>
    </row>
    <row r="597" spans="1:2" ht="22.8" x14ac:dyDescent="0.3">
      <c r="A597" s="33" t="s">
        <v>2802</v>
      </c>
      <c r="B597" s="201"/>
    </row>
    <row r="598" spans="1:2" x14ac:dyDescent="0.3">
      <c r="A598" s="33" t="s">
        <v>2803</v>
      </c>
      <c r="B598" s="201"/>
    </row>
    <row r="599" spans="1:2" ht="22.8" x14ac:dyDescent="0.3">
      <c r="A599" s="33" t="s">
        <v>2804</v>
      </c>
      <c r="B599" s="201"/>
    </row>
    <row r="600" spans="1:2" ht="22.8" x14ac:dyDescent="0.3">
      <c r="A600" s="33" t="s">
        <v>2805</v>
      </c>
      <c r="B600" s="201"/>
    </row>
    <row r="601" spans="1:2" ht="22.8" x14ac:dyDescent="0.3">
      <c r="A601" s="33" t="s">
        <v>2806</v>
      </c>
      <c r="B601" s="201"/>
    </row>
    <row r="602" spans="1:2" ht="22.8" x14ac:dyDescent="0.3">
      <c r="A602" s="33" t="s">
        <v>2807</v>
      </c>
      <c r="B602" s="201"/>
    </row>
    <row r="603" spans="1:2" ht="22.8" x14ac:dyDescent="0.3">
      <c r="A603" s="33" t="s">
        <v>2808</v>
      </c>
      <c r="B603" s="201"/>
    </row>
    <row r="604" spans="1:2" ht="22.8" x14ac:dyDescent="0.3">
      <c r="A604" s="33" t="s">
        <v>2809</v>
      </c>
      <c r="B604" s="201"/>
    </row>
    <row r="605" spans="1:2" x14ac:dyDescent="0.3">
      <c r="A605" s="33" t="s">
        <v>2810</v>
      </c>
      <c r="B605" s="201"/>
    </row>
    <row r="606" spans="1:2" x14ac:dyDescent="0.3">
      <c r="A606" s="33" t="s">
        <v>2811</v>
      </c>
      <c r="B606" s="201"/>
    </row>
    <row r="607" spans="1:2" ht="22.8" x14ac:dyDescent="0.3">
      <c r="A607" s="33" t="s">
        <v>2812</v>
      </c>
      <c r="B607" s="201"/>
    </row>
    <row r="608" spans="1:2" ht="24" x14ac:dyDescent="0.3">
      <c r="A608" s="35" t="s">
        <v>2808</v>
      </c>
      <c r="B608" s="201"/>
    </row>
    <row r="609" spans="1:2" x14ac:dyDescent="0.3">
      <c r="A609" s="35" t="s">
        <v>45</v>
      </c>
      <c r="B609" s="201"/>
    </row>
    <row r="610" spans="1:2" x14ac:dyDescent="0.3">
      <c r="A610" s="35" t="s">
        <v>308</v>
      </c>
      <c r="B610" s="201"/>
    </row>
    <row r="611" spans="1:2" x14ac:dyDescent="0.3">
      <c r="A611" s="35" t="s">
        <v>309</v>
      </c>
      <c r="B611" s="201"/>
    </row>
    <row r="612" spans="1:2" x14ac:dyDescent="0.3">
      <c r="A612" s="35" t="s">
        <v>310</v>
      </c>
      <c r="B612" s="201"/>
    </row>
    <row r="613" spans="1:2" x14ac:dyDescent="0.3">
      <c r="A613" s="35" t="s">
        <v>311</v>
      </c>
      <c r="B613" s="201"/>
    </row>
    <row r="614" spans="1:2" x14ac:dyDescent="0.3">
      <c r="A614" s="35" t="s">
        <v>312</v>
      </c>
      <c r="B614" s="201"/>
    </row>
    <row r="615" spans="1:2" x14ac:dyDescent="0.3">
      <c r="A615" s="35" t="s">
        <v>313</v>
      </c>
      <c r="B615" s="201"/>
    </row>
    <row r="616" spans="1:2" x14ac:dyDescent="0.3">
      <c r="A616" s="35" t="s">
        <v>314</v>
      </c>
      <c r="B616" s="201"/>
    </row>
    <row r="617" spans="1:2" x14ac:dyDescent="0.3">
      <c r="A617" s="35" t="s">
        <v>315</v>
      </c>
      <c r="B617" s="201"/>
    </row>
    <row r="618" spans="1:2" x14ac:dyDescent="0.3">
      <c r="A618" s="35" t="s">
        <v>316</v>
      </c>
      <c r="B618" s="201"/>
    </row>
    <row r="619" spans="1:2" x14ac:dyDescent="0.3">
      <c r="A619" s="35" t="s">
        <v>317</v>
      </c>
      <c r="B619" s="201"/>
    </row>
    <row r="620" spans="1:2" x14ac:dyDescent="0.3">
      <c r="A620" s="35" t="s">
        <v>318</v>
      </c>
      <c r="B620" s="201"/>
    </row>
    <row r="621" spans="1:2" x14ac:dyDescent="0.3">
      <c r="A621" s="35" t="s">
        <v>319</v>
      </c>
      <c r="B621" s="201"/>
    </row>
    <row r="622" spans="1:2" x14ac:dyDescent="0.3">
      <c r="A622" s="35" t="s">
        <v>320</v>
      </c>
      <c r="B622" s="201"/>
    </row>
    <row r="623" spans="1:2" x14ac:dyDescent="0.3">
      <c r="A623" s="35" t="s">
        <v>321</v>
      </c>
      <c r="B623" s="201"/>
    </row>
    <row r="624" spans="1:2" x14ac:dyDescent="0.3">
      <c r="A624" s="35" t="s">
        <v>322</v>
      </c>
      <c r="B624" s="201"/>
    </row>
    <row r="625" spans="1:2" x14ac:dyDescent="0.3">
      <c r="A625" s="35" t="s">
        <v>323</v>
      </c>
      <c r="B625" s="201"/>
    </row>
    <row r="626" spans="1:2" x14ac:dyDescent="0.3">
      <c r="A626" s="198" t="s">
        <v>323</v>
      </c>
      <c r="B626" s="20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8C31-0C8E-4B31-AA7E-A2369C5500CD}">
  <dimension ref="A1:C26"/>
  <sheetViews>
    <sheetView zoomScaleNormal="100" workbookViewId="0">
      <selection activeCell="A24" sqref="A24"/>
    </sheetView>
  </sheetViews>
  <sheetFormatPr baseColWidth="10" defaultRowHeight="14.4" x14ac:dyDescent="0.3"/>
  <cols>
    <col min="1" max="1" width="52" customWidth="1"/>
    <col min="2" max="2" width="20.44140625" customWidth="1"/>
  </cols>
  <sheetData>
    <row r="1" spans="1:3" x14ac:dyDescent="0.3">
      <c r="A1" s="17" t="s">
        <v>24</v>
      </c>
      <c r="B1" s="2"/>
      <c r="C1" s="1"/>
    </row>
    <row r="2" spans="1:3" ht="15" thickBot="1" x14ac:dyDescent="0.35">
      <c r="A2" s="14" t="s">
        <v>23</v>
      </c>
      <c r="B2" s="2"/>
      <c r="C2" s="1"/>
    </row>
    <row r="3" spans="1:3" ht="15" thickBot="1" x14ac:dyDescent="0.35">
      <c r="A3" s="18" t="s">
        <v>15</v>
      </c>
      <c r="B3" s="2"/>
      <c r="C3" s="1"/>
    </row>
    <row r="4" spans="1:3" x14ac:dyDescent="0.3">
      <c r="A4" s="18" t="s">
        <v>22</v>
      </c>
      <c r="B4" s="2"/>
      <c r="C4" s="1"/>
    </row>
    <row r="5" spans="1:3" ht="15" thickBot="1" x14ac:dyDescent="0.35">
      <c r="A5" s="14" t="s">
        <v>21</v>
      </c>
    </row>
    <row r="6" spans="1:3" ht="15" thickBot="1" x14ac:dyDescent="0.35">
      <c r="A6" s="18" t="s">
        <v>20</v>
      </c>
    </row>
    <row r="7" spans="1:3" ht="15" thickBot="1" x14ac:dyDescent="0.35">
      <c r="A7" s="18" t="s">
        <v>19</v>
      </c>
    </row>
    <row r="8" spans="1:3" ht="15" thickBot="1" x14ac:dyDescent="0.35">
      <c r="A8" s="18" t="s">
        <v>18</v>
      </c>
    </row>
    <row r="9" spans="1:3" ht="15" thickBot="1" x14ac:dyDescent="0.35">
      <c r="A9" s="18" t="s">
        <v>17</v>
      </c>
    </row>
    <row r="10" spans="1:3" ht="15" thickBot="1" x14ac:dyDescent="0.35">
      <c r="A10" s="18" t="s">
        <v>16</v>
      </c>
    </row>
    <row r="11" spans="1:3" ht="15" thickBot="1" x14ac:dyDescent="0.35">
      <c r="A11" s="18" t="s">
        <v>15</v>
      </c>
    </row>
    <row r="12" spans="1:3" ht="15" thickBot="1" x14ac:dyDescent="0.35">
      <c r="A12" s="18" t="s">
        <v>14</v>
      </c>
    </row>
    <row r="13" spans="1:3" x14ac:dyDescent="0.3">
      <c r="A13" s="18" t="s">
        <v>13</v>
      </c>
    </row>
    <row r="14" spans="1:3" x14ac:dyDescent="0.3">
      <c r="A14" s="14" t="s">
        <v>12</v>
      </c>
    </row>
    <row r="15" spans="1:3" x14ac:dyDescent="0.3">
      <c r="A15" s="14" t="s">
        <v>11</v>
      </c>
    </row>
    <row r="16" spans="1:3" x14ac:dyDescent="0.3">
      <c r="A16" s="14" t="s">
        <v>10</v>
      </c>
    </row>
    <row r="17" spans="1:1" x14ac:dyDescent="0.3">
      <c r="A17" s="14" t="s">
        <v>9</v>
      </c>
    </row>
    <row r="18" spans="1:1" ht="15" thickBot="1" x14ac:dyDescent="0.35">
      <c r="A18" s="14" t="s">
        <v>8</v>
      </c>
    </row>
    <row r="19" spans="1:1" x14ac:dyDescent="0.3">
      <c r="A19" s="18" t="s">
        <v>7</v>
      </c>
    </row>
    <row r="20" spans="1:1" x14ac:dyDescent="0.3">
      <c r="A20" s="14" t="s">
        <v>6</v>
      </c>
    </row>
    <row r="21" spans="1:1" x14ac:dyDescent="0.3">
      <c r="A21" s="14" t="s">
        <v>5</v>
      </c>
    </row>
    <row r="22" spans="1:1" x14ac:dyDescent="0.3">
      <c r="A22" s="14" t="s">
        <v>4</v>
      </c>
    </row>
    <row r="23" spans="1:1" x14ac:dyDescent="0.3">
      <c r="A23" s="14" t="s">
        <v>3</v>
      </c>
    </row>
    <row r="24" spans="1:1" x14ac:dyDescent="0.3">
      <c r="A24" s="14" t="s">
        <v>2</v>
      </c>
    </row>
    <row r="25" spans="1:1" x14ac:dyDescent="0.3">
      <c r="A25" s="14" t="s">
        <v>1</v>
      </c>
    </row>
    <row r="26" spans="1:1" ht="15" thickBot="1" x14ac:dyDescent="0.35">
      <c r="A26" s="8" t="s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B7F0-EFAC-4140-86B3-8B723D2A9F56}">
  <dimension ref="A1:B25"/>
  <sheetViews>
    <sheetView zoomScaleNormal="100" workbookViewId="0">
      <selection activeCell="A24" sqref="A24"/>
    </sheetView>
  </sheetViews>
  <sheetFormatPr baseColWidth="10" defaultRowHeight="14.4" x14ac:dyDescent="0.3"/>
  <cols>
    <col min="1" max="1" width="103.77734375" customWidth="1"/>
  </cols>
  <sheetData>
    <row r="1" spans="1:2" ht="15" thickBot="1" x14ac:dyDescent="0.35">
      <c r="A1" s="19" t="s">
        <v>45</v>
      </c>
      <c r="B1" s="19" t="s">
        <v>44</v>
      </c>
    </row>
    <row r="2" spans="1:2" ht="24.6" thickBot="1" x14ac:dyDescent="0.35">
      <c r="A2" s="20" t="s">
        <v>43</v>
      </c>
      <c r="B2" s="21"/>
    </row>
    <row r="3" spans="1:2" ht="46.95" customHeight="1" thickBot="1" x14ac:dyDescent="0.35">
      <c r="A3" s="22" t="s">
        <v>42</v>
      </c>
      <c r="B3" s="23"/>
    </row>
    <row r="4" spans="1:2" ht="46.95" customHeight="1" thickBot="1" x14ac:dyDescent="0.35">
      <c r="A4" s="24" t="s">
        <v>41</v>
      </c>
      <c r="B4" s="25"/>
    </row>
    <row r="5" spans="1:2" ht="46.95" customHeight="1" thickBot="1" x14ac:dyDescent="0.35">
      <c r="A5" s="22" t="s">
        <v>40</v>
      </c>
      <c r="B5" s="23"/>
    </row>
    <row r="6" spans="1:2" ht="15" thickBot="1" x14ac:dyDescent="0.35">
      <c r="A6" s="26" t="s">
        <v>39</v>
      </c>
      <c r="B6" s="25"/>
    </row>
    <row r="7" spans="1:2" ht="15" thickBot="1" x14ac:dyDescent="0.35">
      <c r="A7" s="27" t="s">
        <v>38</v>
      </c>
      <c r="B7" s="23"/>
    </row>
    <row r="8" spans="1:2" ht="15" thickBot="1" x14ac:dyDescent="0.35">
      <c r="A8" s="26" t="s">
        <v>37</v>
      </c>
      <c r="B8" s="25"/>
    </row>
    <row r="9" spans="1:2" ht="15" thickBot="1" x14ac:dyDescent="0.35">
      <c r="A9" s="27" t="s">
        <v>36</v>
      </c>
      <c r="B9" s="23"/>
    </row>
    <row r="10" spans="1:2" ht="15" thickBot="1" x14ac:dyDescent="0.35">
      <c r="A10" s="26" t="s">
        <v>35</v>
      </c>
      <c r="B10" s="25"/>
    </row>
    <row r="11" spans="1:2" x14ac:dyDescent="0.3">
      <c r="A11" s="27" t="s">
        <v>34</v>
      </c>
      <c r="B11" s="23"/>
    </row>
    <row r="12" spans="1:2" x14ac:dyDescent="0.3">
      <c r="A12" s="28" t="s">
        <v>33</v>
      </c>
      <c r="B12" s="25"/>
    </row>
    <row r="13" spans="1:2" x14ac:dyDescent="0.3">
      <c r="A13" s="16" t="s">
        <v>32</v>
      </c>
      <c r="B13" s="23"/>
    </row>
    <row r="14" spans="1:2" x14ac:dyDescent="0.3">
      <c r="A14" s="28" t="s">
        <v>31</v>
      </c>
      <c r="B14" s="25"/>
    </row>
    <row r="15" spans="1:2" x14ac:dyDescent="0.3">
      <c r="A15" s="16" t="s">
        <v>30</v>
      </c>
      <c r="B15" s="23"/>
    </row>
    <row r="16" spans="1:2" x14ac:dyDescent="0.3">
      <c r="A16" s="28" t="s">
        <v>29</v>
      </c>
      <c r="B16" s="25"/>
    </row>
    <row r="17" spans="1:2" x14ac:dyDescent="0.3">
      <c r="A17" s="16" t="s">
        <v>28</v>
      </c>
      <c r="B17" s="23"/>
    </row>
    <row r="18" spans="1:2" x14ac:dyDescent="0.3">
      <c r="A18" s="28" t="s">
        <v>27</v>
      </c>
      <c r="B18" s="25"/>
    </row>
    <row r="19" spans="1:2" x14ac:dyDescent="0.3">
      <c r="A19" s="16" t="s">
        <v>26</v>
      </c>
      <c r="B19" s="23"/>
    </row>
    <row r="20" spans="1:2" ht="15" thickBot="1" x14ac:dyDescent="0.35">
      <c r="A20" s="29" t="s">
        <v>25</v>
      </c>
      <c r="B20" s="30"/>
    </row>
    <row r="24" spans="1:2" x14ac:dyDescent="0.3">
      <c r="A24" s="3"/>
    </row>
    <row r="25" spans="1:2" x14ac:dyDescent="0.3">
      <c r="A25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C4441-D445-4A32-A932-513B5A5EC69F}">
  <dimension ref="A1:A194"/>
  <sheetViews>
    <sheetView zoomScaleNormal="100" workbookViewId="0">
      <selection activeCell="A24" sqref="A24"/>
    </sheetView>
  </sheetViews>
  <sheetFormatPr baseColWidth="10" defaultRowHeight="14.4" x14ac:dyDescent="0.3"/>
  <cols>
    <col min="1" max="1" width="89.44140625" customWidth="1"/>
  </cols>
  <sheetData>
    <row r="1" spans="1:1" x14ac:dyDescent="0.3">
      <c r="A1" s="10" t="s">
        <v>286</v>
      </c>
    </row>
    <row r="2" spans="1:1" ht="15" thickBot="1" x14ac:dyDescent="0.35">
      <c r="A2" s="9" t="s">
        <v>324</v>
      </c>
    </row>
    <row r="3" spans="1:1" ht="15" thickBot="1" x14ac:dyDescent="0.35">
      <c r="A3" s="9" t="s">
        <v>226</v>
      </c>
    </row>
    <row r="4" spans="1:1" ht="15" thickBot="1" x14ac:dyDescent="0.35">
      <c r="A4" s="8" t="s">
        <v>225</v>
      </c>
    </row>
    <row r="5" spans="1:1" ht="15" thickBot="1" x14ac:dyDescent="0.35">
      <c r="A5" s="8" t="s">
        <v>285</v>
      </c>
    </row>
    <row r="6" spans="1:1" ht="15" thickBot="1" x14ac:dyDescent="0.35">
      <c r="A6" s="8" t="s">
        <v>223</v>
      </c>
    </row>
    <row r="7" spans="1:1" ht="15" thickBot="1" x14ac:dyDescent="0.35">
      <c r="A7" s="8" t="s">
        <v>284</v>
      </c>
    </row>
    <row r="8" spans="1:1" ht="15" thickBot="1" x14ac:dyDescent="0.35">
      <c r="A8" s="8" t="s">
        <v>221</v>
      </c>
    </row>
    <row r="9" spans="1:1" ht="15" thickBot="1" x14ac:dyDescent="0.35">
      <c r="A9" s="8" t="s">
        <v>219</v>
      </c>
    </row>
    <row r="10" spans="1:1" ht="15" thickBot="1" x14ac:dyDescent="0.35">
      <c r="A10" s="8" t="s">
        <v>218</v>
      </c>
    </row>
    <row r="11" spans="1:1" ht="15" thickBot="1" x14ac:dyDescent="0.35">
      <c r="A11" s="8" t="s">
        <v>283</v>
      </c>
    </row>
    <row r="12" spans="1:1" ht="15" thickBot="1" x14ac:dyDescent="0.35">
      <c r="A12" s="8" t="s">
        <v>282</v>
      </c>
    </row>
    <row r="13" spans="1:1" ht="15" thickBot="1" x14ac:dyDescent="0.35">
      <c r="A13" s="8" t="s">
        <v>215</v>
      </c>
    </row>
    <row r="14" spans="1:1" ht="15" thickBot="1" x14ac:dyDescent="0.35">
      <c r="A14" s="8" t="s">
        <v>281</v>
      </c>
    </row>
    <row r="15" spans="1:1" ht="15" thickBot="1" x14ac:dyDescent="0.35">
      <c r="A15" s="8" t="s">
        <v>213</v>
      </c>
    </row>
    <row r="16" spans="1:1" ht="15" thickBot="1" x14ac:dyDescent="0.35">
      <c r="A16" s="8" t="s">
        <v>307</v>
      </c>
    </row>
    <row r="17" spans="1:1" ht="15" thickBot="1" x14ac:dyDescent="0.35">
      <c r="A17" s="8" t="s">
        <v>279</v>
      </c>
    </row>
    <row r="18" spans="1:1" ht="15" thickBot="1" x14ac:dyDescent="0.35">
      <c r="A18" s="8" t="s">
        <v>306</v>
      </c>
    </row>
    <row r="19" spans="1:1" ht="15" thickBot="1" x14ac:dyDescent="0.35">
      <c r="A19" s="8" t="s">
        <v>305</v>
      </c>
    </row>
    <row r="20" spans="1:1" ht="15" thickBot="1" x14ac:dyDescent="0.35">
      <c r="A20" s="8" t="s">
        <v>208</v>
      </c>
    </row>
    <row r="21" spans="1:1" ht="15" thickBot="1" x14ac:dyDescent="0.35">
      <c r="A21" s="9" t="s">
        <v>207</v>
      </c>
    </row>
    <row r="22" spans="1:1" ht="15" thickBot="1" x14ac:dyDescent="0.35">
      <c r="A22" s="8" t="s">
        <v>206</v>
      </c>
    </row>
    <row r="23" spans="1:1" ht="15" thickBot="1" x14ac:dyDescent="0.35">
      <c r="A23" s="8" t="s">
        <v>304</v>
      </c>
    </row>
    <row r="24" spans="1:1" ht="15" thickBot="1" x14ac:dyDescent="0.35">
      <c r="A24" s="9" t="s">
        <v>204</v>
      </c>
    </row>
    <row r="25" spans="1:1" ht="15" thickBot="1" x14ac:dyDescent="0.35">
      <c r="A25" s="8" t="s">
        <v>203</v>
      </c>
    </row>
    <row r="26" spans="1:1" ht="15" thickBot="1" x14ac:dyDescent="0.35">
      <c r="A26" s="8" t="s">
        <v>202</v>
      </c>
    </row>
    <row r="27" spans="1:1" ht="15" thickBot="1" x14ac:dyDescent="0.35">
      <c r="A27" s="8" t="s">
        <v>275</v>
      </c>
    </row>
    <row r="28" spans="1:1" ht="15" thickBot="1" x14ac:dyDescent="0.35">
      <c r="A28" s="8" t="s">
        <v>200</v>
      </c>
    </row>
    <row r="29" spans="1:1" ht="15" thickBot="1" x14ac:dyDescent="0.35">
      <c r="A29" s="8" t="s">
        <v>274</v>
      </c>
    </row>
    <row r="30" spans="1:1" ht="15" thickBot="1" x14ac:dyDescent="0.35">
      <c r="A30" s="8" t="s">
        <v>198</v>
      </c>
    </row>
    <row r="31" spans="1:1" ht="15" thickBot="1" x14ac:dyDescent="0.35">
      <c r="A31" s="8" t="s">
        <v>197</v>
      </c>
    </row>
    <row r="32" spans="1:1" ht="15" thickBot="1" x14ac:dyDescent="0.35">
      <c r="A32" s="8" t="s">
        <v>196</v>
      </c>
    </row>
    <row r="33" spans="1:1" ht="15" thickBot="1" x14ac:dyDescent="0.35">
      <c r="A33" s="8" t="s">
        <v>195</v>
      </c>
    </row>
    <row r="34" spans="1:1" ht="15" thickBot="1" x14ac:dyDescent="0.35">
      <c r="A34" s="9" t="s">
        <v>194</v>
      </c>
    </row>
    <row r="35" spans="1:1" ht="15" thickBot="1" x14ac:dyDescent="0.35">
      <c r="A35" s="8" t="s">
        <v>193</v>
      </c>
    </row>
    <row r="36" spans="1:1" ht="15" thickBot="1" x14ac:dyDescent="0.35">
      <c r="A36" s="8" t="s">
        <v>192</v>
      </c>
    </row>
    <row r="37" spans="1:1" ht="15" thickBot="1" x14ac:dyDescent="0.35">
      <c r="A37" s="8" t="s">
        <v>191</v>
      </c>
    </row>
    <row r="38" spans="1:1" ht="15" thickBot="1" x14ac:dyDescent="0.35">
      <c r="A38" s="8" t="s">
        <v>190</v>
      </c>
    </row>
    <row r="39" spans="1:1" ht="15" thickBot="1" x14ac:dyDescent="0.35">
      <c r="A39" s="8" t="s">
        <v>189</v>
      </c>
    </row>
    <row r="40" spans="1:1" ht="15" thickBot="1" x14ac:dyDescent="0.35">
      <c r="A40" s="8" t="s">
        <v>188</v>
      </c>
    </row>
    <row r="41" spans="1:1" ht="15" thickBot="1" x14ac:dyDescent="0.35">
      <c r="A41" s="9" t="s">
        <v>136</v>
      </c>
    </row>
    <row r="42" spans="1:1" ht="15" thickBot="1" x14ac:dyDescent="0.35">
      <c r="A42" s="8" t="s">
        <v>187</v>
      </c>
    </row>
    <row r="43" spans="1:1" ht="15" thickBot="1" x14ac:dyDescent="0.35">
      <c r="A43" s="8" t="s">
        <v>303</v>
      </c>
    </row>
    <row r="44" spans="1:1" ht="15" thickBot="1" x14ac:dyDescent="0.35">
      <c r="A44" s="8" t="s">
        <v>186</v>
      </c>
    </row>
    <row r="45" spans="1:1" ht="15" thickBot="1" x14ac:dyDescent="0.35">
      <c r="A45" s="8" t="s">
        <v>185</v>
      </c>
    </row>
    <row r="46" spans="1:1" ht="15" thickBot="1" x14ac:dyDescent="0.35">
      <c r="A46" s="8" t="s">
        <v>184</v>
      </c>
    </row>
    <row r="47" spans="1:1" ht="15" thickBot="1" x14ac:dyDescent="0.35">
      <c r="A47" s="8" t="s">
        <v>302</v>
      </c>
    </row>
    <row r="48" spans="1:1" ht="23.4" thickBot="1" x14ac:dyDescent="0.35">
      <c r="A48" s="8" t="s">
        <v>301</v>
      </c>
    </row>
    <row r="49" spans="1:1" ht="15" thickBot="1" x14ac:dyDescent="0.35">
      <c r="A49" s="8" t="s">
        <v>300</v>
      </c>
    </row>
    <row r="50" spans="1:1" ht="15" thickBot="1" x14ac:dyDescent="0.35">
      <c r="A50" s="8" t="s">
        <v>182</v>
      </c>
    </row>
    <row r="51" spans="1:1" ht="15" thickBot="1" x14ac:dyDescent="0.35">
      <c r="A51" s="9" t="s">
        <v>181</v>
      </c>
    </row>
    <row r="52" spans="1:1" ht="15" thickBot="1" x14ac:dyDescent="0.35">
      <c r="A52" s="8" t="s">
        <v>180</v>
      </c>
    </row>
    <row r="53" spans="1:1" ht="15" thickBot="1" x14ac:dyDescent="0.35">
      <c r="A53" s="8" t="s">
        <v>179</v>
      </c>
    </row>
    <row r="54" spans="1:1" ht="15" thickBot="1" x14ac:dyDescent="0.35">
      <c r="A54" s="8" t="s">
        <v>299</v>
      </c>
    </row>
    <row r="55" spans="1:1" ht="15" thickBot="1" x14ac:dyDescent="0.35">
      <c r="A55" s="8" t="s">
        <v>178</v>
      </c>
    </row>
    <row r="56" spans="1:1" ht="15" thickBot="1" x14ac:dyDescent="0.35">
      <c r="A56" s="8" t="s">
        <v>298</v>
      </c>
    </row>
    <row r="57" spans="1:1" ht="15" thickBot="1" x14ac:dyDescent="0.35">
      <c r="A57" s="8" t="s">
        <v>177</v>
      </c>
    </row>
    <row r="58" spans="1:1" ht="15" thickBot="1" x14ac:dyDescent="0.35">
      <c r="A58" s="8" t="s">
        <v>243</v>
      </c>
    </row>
    <row r="59" spans="1:1" ht="15" thickBot="1" x14ac:dyDescent="0.35">
      <c r="A59" s="8" t="s">
        <v>176</v>
      </c>
    </row>
    <row r="60" spans="1:1" ht="15" thickBot="1" x14ac:dyDescent="0.35">
      <c r="A60" s="8" t="s">
        <v>272</v>
      </c>
    </row>
    <row r="61" spans="1:1" ht="15" thickBot="1" x14ac:dyDescent="0.35">
      <c r="A61" s="8" t="s">
        <v>271</v>
      </c>
    </row>
    <row r="62" spans="1:1" ht="15" thickBot="1" x14ac:dyDescent="0.35">
      <c r="A62" s="8" t="s">
        <v>173</v>
      </c>
    </row>
    <row r="63" spans="1:1" ht="15" thickBot="1" x14ac:dyDescent="0.35">
      <c r="A63" s="8" t="s">
        <v>270</v>
      </c>
    </row>
    <row r="64" spans="1:1" ht="15" thickBot="1" x14ac:dyDescent="0.35">
      <c r="A64" s="8" t="s">
        <v>171</v>
      </c>
    </row>
    <row r="65" spans="1:1" ht="15" thickBot="1" x14ac:dyDescent="0.35">
      <c r="A65" s="8" t="s">
        <v>170</v>
      </c>
    </row>
    <row r="66" spans="1:1" ht="15" thickBot="1" x14ac:dyDescent="0.35">
      <c r="A66" s="8" t="s">
        <v>269</v>
      </c>
    </row>
    <row r="67" spans="1:1" ht="15" thickBot="1" x14ac:dyDescent="0.35">
      <c r="A67" s="8" t="s">
        <v>168</v>
      </c>
    </row>
    <row r="68" spans="1:1" ht="15" thickBot="1" x14ac:dyDescent="0.35">
      <c r="A68" s="8" t="s">
        <v>167</v>
      </c>
    </row>
    <row r="69" spans="1:1" ht="15" thickBot="1" x14ac:dyDescent="0.35">
      <c r="A69" s="8" t="s">
        <v>166</v>
      </c>
    </row>
    <row r="70" spans="1:1" ht="15" thickBot="1" x14ac:dyDescent="0.35">
      <c r="A70" s="8" t="s">
        <v>268</v>
      </c>
    </row>
    <row r="71" spans="1:1" ht="15" thickBot="1" x14ac:dyDescent="0.35">
      <c r="A71" s="9" t="s">
        <v>164</v>
      </c>
    </row>
    <row r="72" spans="1:1" ht="15" thickBot="1" x14ac:dyDescent="0.35">
      <c r="A72" s="8" t="s">
        <v>163</v>
      </c>
    </row>
    <row r="73" spans="1:1" ht="15" thickBot="1" x14ac:dyDescent="0.35">
      <c r="A73" s="8" t="s">
        <v>162</v>
      </c>
    </row>
    <row r="74" spans="1:1" ht="15" thickBot="1" x14ac:dyDescent="0.35">
      <c r="A74" s="8" t="s">
        <v>297</v>
      </c>
    </row>
    <row r="75" spans="1:1" ht="15" thickBot="1" x14ac:dyDescent="0.35">
      <c r="A75" s="8" t="s">
        <v>160</v>
      </c>
    </row>
    <row r="76" spans="1:1" ht="15" thickBot="1" x14ac:dyDescent="0.35">
      <c r="A76" s="8" t="s">
        <v>267</v>
      </c>
    </row>
    <row r="77" spans="1:1" ht="15" thickBot="1" x14ac:dyDescent="0.35">
      <c r="A77" s="8" t="s">
        <v>266</v>
      </c>
    </row>
    <row r="78" spans="1:1" ht="15" thickBot="1" x14ac:dyDescent="0.35">
      <c r="A78" s="8" t="s">
        <v>156</v>
      </c>
    </row>
    <row r="79" spans="1:1" ht="15" thickBot="1" x14ac:dyDescent="0.35">
      <c r="A79" s="9" t="s">
        <v>265</v>
      </c>
    </row>
    <row r="80" spans="1:1" ht="15" thickBot="1" x14ac:dyDescent="0.35">
      <c r="A80" s="8" t="s">
        <v>154</v>
      </c>
    </row>
    <row r="81" spans="1:1" ht="15" thickBot="1" x14ac:dyDescent="0.35">
      <c r="A81" s="8" t="s">
        <v>264</v>
      </c>
    </row>
    <row r="82" spans="1:1" ht="15" thickBot="1" x14ac:dyDescent="0.35">
      <c r="A82" s="8" t="s">
        <v>152</v>
      </c>
    </row>
    <row r="83" spans="1:1" ht="15" thickBot="1" x14ac:dyDescent="0.35">
      <c r="A83" s="9" t="s">
        <v>151</v>
      </c>
    </row>
    <row r="84" spans="1:1" ht="15" thickBot="1" x14ac:dyDescent="0.35">
      <c r="A84" s="8" t="s">
        <v>263</v>
      </c>
    </row>
    <row r="85" spans="1:1" ht="15" thickBot="1" x14ac:dyDescent="0.35">
      <c r="A85" s="8" t="s">
        <v>262</v>
      </c>
    </row>
    <row r="86" spans="1:1" ht="15" thickBot="1" x14ac:dyDescent="0.35">
      <c r="A86" s="8" t="s">
        <v>147</v>
      </c>
    </row>
    <row r="87" spans="1:1" ht="15" thickBot="1" x14ac:dyDescent="0.35">
      <c r="A87" s="8" t="s">
        <v>260</v>
      </c>
    </row>
    <row r="88" spans="1:1" ht="15" thickBot="1" x14ac:dyDescent="0.35">
      <c r="A88" s="8" t="s">
        <v>296</v>
      </c>
    </row>
    <row r="89" spans="1:1" ht="15" thickBot="1" x14ac:dyDescent="0.35">
      <c r="A89" s="8" t="s">
        <v>295</v>
      </c>
    </row>
    <row r="90" spans="1:1" ht="15" thickBot="1" x14ac:dyDescent="0.35">
      <c r="A90" s="8" t="s">
        <v>145</v>
      </c>
    </row>
    <row r="91" spans="1:1" ht="15" thickBot="1" x14ac:dyDescent="0.35">
      <c r="A91" s="8" t="s">
        <v>144</v>
      </c>
    </row>
    <row r="92" spans="1:1" ht="15" thickBot="1" x14ac:dyDescent="0.35">
      <c r="A92" s="8" t="s">
        <v>143</v>
      </c>
    </row>
    <row r="93" spans="1:1" ht="15" thickBot="1" x14ac:dyDescent="0.35">
      <c r="A93" s="8" t="s">
        <v>142</v>
      </c>
    </row>
    <row r="94" spans="1:1" ht="15" thickBot="1" x14ac:dyDescent="0.35">
      <c r="A94" s="8" t="s">
        <v>141</v>
      </c>
    </row>
    <row r="95" spans="1:1" ht="15" thickBot="1" x14ac:dyDescent="0.35">
      <c r="A95" s="8" t="s">
        <v>140</v>
      </c>
    </row>
    <row r="96" spans="1:1" ht="15" thickBot="1" x14ac:dyDescent="0.35">
      <c r="A96" s="8" t="s">
        <v>139</v>
      </c>
    </row>
    <row r="97" spans="1:1" ht="15" thickBot="1" x14ac:dyDescent="0.35">
      <c r="A97" s="8" t="s">
        <v>138</v>
      </c>
    </row>
    <row r="98" spans="1:1" ht="15" thickBot="1" x14ac:dyDescent="0.35">
      <c r="A98" s="8" t="s">
        <v>137</v>
      </c>
    </row>
    <row r="99" spans="1:1" ht="15" thickBot="1" x14ac:dyDescent="0.35">
      <c r="A99" s="9" t="s">
        <v>136</v>
      </c>
    </row>
    <row r="100" spans="1:1" ht="15" thickBot="1" x14ac:dyDescent="0.35">
      <c r="A100" s="8" t="s">
        <v>134</v>
      </c>
    </row>
    <row r="101" spans="1:1" ht="15" thickBot="1" x14ac:dyDescent="0.35">
      <c r="A101" s="8" t="s">
        <v>294</v>
      </c>
    </row>
    <row r="102" spans="1:1" ht="15" thickBot="1" x14ac:dyDescent="0.35">
      <c r="A102" s="8" t="s">
        <v>293</v>
      </c>
    </row>
    <row r="103" spans="1:1" ht="15" thickBot="1" x14ac:dyDescent="0.35">
      <c r="A103" s="8" t="s">
        <v>132</v>
      </c>
    </row>
    <row r="104" spans="1:1" ht="15" thickBot="1" x14ac:dyDescent="0.35">
      <c r="A104" s="8" t="s">
        <v>258</v>
      </c>
    </row>
    <row r="105" spans="1:1" ht="15" thickBot="1" x14ac:dyDescent="0.35">
      <c r="A105" s="8" t="s">
        <v>131</v>
      </c>
    </row>
    <row r="106" spans="1:1" ht="15" thickBot="1" x14ac:dyDescent="0.35">
      <c r="A106" s="8" t="s">
        <v>130</v>
      </c>
    </row>
    <row r="107" spans="1:1" ht="15" thickBot="1" x14ac:dyDescent="0.35">
      <c r="A107" s="8" t="s">
        <v>129</v>
      </c>
    </row>
    <row r="108" spans="1:1" ht="15" thickBot="1" x14ac:dyDescent="0.35">
      <c r="A108" s="8" t="s">
        <v>128</v>
      </c>
    </row>
    <row r="109" spans="1:1" ht="15" thickBot="1" x14ac:dyDescent="0.35">
      <c r="A109" s="8" t="s">
        <v>127</v>
      </c>
    </row>
    <row r="110" spans="1:1" ht="15" thickBot="1" x14ac:dyDescent="0.35">
      <c r="A110" s="8" t="s">
        <v>126</v>
      </c>
    </row>
    <row r="111" spans="1:1" ht="15" thickBot="1" x14ac:dyDescent="0.35">
      <c r="A111" s="8" t="s">
        <v>257</v>
      </c>
    </row>
    <row r="112" spans="1:1" ht="15" thickBot="1" x14ac:dyDescent="0.35">
      <c r="A112" s="8" t="s">
        <v>124</v>
      </c>
    </row>
    <row r="113" spans="1:1" ht="15" thickBot="1" x14ac:dyDescent="0.35">
      <c r="A113" s="8" t="s">
        <v>123</v>
      </c>
    </row>
    <row r="114" spans="1:1" ht="15" thickBot="1" x14ac:dyDescent="0.35">
      <c r="A114" s="8" t="s">
        <v>122</v>
      </c>
    </row>
    <row r="115" spans="1:1" ht="15" thickBot="1" x14ac:dyDescent="0.35">
      <c r="A115" s="8" t="s">
        <v>256</v>
      </c>
    </row>
    <row r="116" spans="1:1" ht="15" thickBot="1" x14ac:dyDescent="0.35">
      <c r="A116" s="8" t="s">
        <v>118</v>
      </c>
    </row>
    <row r="117" spans="1:1" ht="15" thickBot="1" x14ac:dyDescent="0.35">
      <c r="A117" s="8" t="s">
        <v>255</v>
      </c>
    </row>
    <row r="118" spans="1:1" ht="15" thickBot="1" x14ac:dyDescent="0.35">
      <c r="A118" s="8" t="s">
        <v>116</v>
      </c>
    </row>
    <row r="119" spans="1:1" ht="15" thickBot="1" x14ac:dyDescent="0.35">
      <c r="A119" s="8" t="s">
        <v>254</v>
      </c>
    </row>
    <row r="120" spans="1:1" ht="15" thickBot="1" x14ac:dyDescent="0.35">
      <c r="A120" s="8" t="s">
        <v>292</v>
      </c>
    </row>
    <row r="121" spans="1:1" ht="15" thickBot="1" x14ac:dyDescent="0.35">
      <c r="A121" s="8" t="s">
        <v>291</v>
      </c>
    </row>
    <row r="122" spans="1:1" ht="15" thickBot="1" x14ac:dyDescent="0.35">
      <c r="A122" s="8" t="s">
        <v>251</v>
      </c>
    </row>
    <row r="123" spans="1:1" ht="15" thickBot="1" x14ac:dyDescent="0.35">
      <c r="A123" s="8" t="s">
        <v>250</v>
      </c>
    </row>
    <row r="124" spans="1:1" ht="15" thickBot="1" x14ac:dyDescent="0.35">
      <c r="A124" s="8" t="s">
        <v>111</v>
      </c>
    </row>
    <row r="125" spans="1:1" ht="15" thickBot="1" x14ac:dyDescent="0.35">
      <c r="A125" s="8" t="s">
        <v>110</v>
      </c>
    </row>
    <row r="126" spans="1:1" ht="15" thickBot="1" x14ac:dyDescent="0.35">
      <c r="A126" s="8" t="s">
        <v>109</v>
      </c>
    </row>
    <row r="127" spans="1:1" ht="15" thickBot="1" x14ac:dyDescent="0.35">
      <c r="A127" s="8" t="s">
        <v>108</v>
      </c>
    </row>
    <row r="128" spans="1:1" ht="15" thickBot="1" x14ac:dyDescent="0.35">
      <c r="A128" s="8" t="s">
        <v>107</v>
      </c>
    </row>
    <row r="129" spans="1:1" ht="15" thickBot="1" x14ac:dyDescent="0.35">
      <c r="A129" s="8" t="s">
        <v>106</v>
      </c>
    </row>
    <row r="130" spans="1:1" ht="15" thickBot="1" x14ac:dyDescent="0.35">
      <c r="A130" s="8" t="s">
        <v>105</v>
      </c>
    </row>
    <row r="131" spans="1:1" ht="15" thickBot="1" x14ac:dyDescent="0.35">
      <c r="A131" s="8" t="s">
        <v>104</v>
      </c>
    </row>
    <row r="132" spans="1:1" ht="15" thickBot="1" x14ac:dyDescent="0.35">
      <c r="A132" s="8" t="s">
        <v>103</v>
      </c>
    </row>
    <row r="133" spans="1:1" ht="15" thickBot="1" x14ac:dyDescent="0.35">
      <c r="A133" s="8" t="s">
        <v>102</v>
      </c>
    </row>
    <row r="134" spans="1:1" ht="15" thickBot="1" x14ac:dyDescent="0.35">
      <c r="A134" s="8" t="s">
        <v>246</v>
      </c>
    </row>
    <row r="135" spans="1:1" ht="15" thickBot="1" x14ac:dyDescent="0.35">
      <c r="A135" s="9" t="s">
        <v>99</v>
      </c>
    </row>
    <row r="136" spans="1:1" ht="15" thickBot="1" x14ac:dyDescent="0.35">
      <c r="A136" s="8" t="s">
        <v>290</v>
      </c>
    </row>
    <row r="137" spans="1:1" ht="15" thickBot="1" x14ac:dyDescent="0.35">
      <c r="A137" s="8" t="s">
        <v>289</v>
      </c>
    </row>
    <row r="138" spans="1:1" ht="15" thickBot="1" x14ac:dyDescent="0.35">
      <c r="A138" s="8" t="s">
        <v>96</v>
      </c>
    </row>
    <row r="139" spans="1:1" ht="15" thickBot="1" x14ac:dyDescent="0.35">
      <c r="A139" s="8" t="s">
        <v>95</v>
      </c>
    </row>
    <row r="140" spans="1:1" ht="15" thickBot="1" x14ac:dyDescent="0.35">
      <c r="A140" s="8" t="s">
        <v>244</v>
      </c>
    </row>
    <row r="141" spans="1:1" ht="15" thickBot="1" x14ac:dyDescent="0.35">
      <c r="A141" s="8" t="s">
        <v>93</v>
      </c>
    </row>
    <row r="142" spans="1:1" ht="15" thickBot="1" x14ac:dyDescent="0.35">
      <c r="A142" s="9" t="s">
        <v>92</v>
      </c>
    </row>
    <row r="143" spans="1:1" ht="15" thickBot="1" x14ac:dyDescent="0.35">
      <c r="A143" s="8" t="s">
        <v>91</v>
      </c>
    </row>
    <row r="144" spans="1:1" ht="15" thickBot="1" x14ac:dyDescent="0.35">
      <c r="A144" s="8" t="s">
        <v>89</v>
      </c>
    </row>
    <row r="145" spans="1:1" ht="15" thickBot="1" x14ac:dyDescent="0.35">
      <c r="A145" s="9" t="s">
        <v>88</v>
      </c>
    </row>
    <row r="146" spans="1:1" ht="15" thickBot="1" x14ac:dyDescent="0.35">
      <c r="A146" s="8" t="s">
        <v>86</v>
      </c>
    </row>
    <row r="147" spans="1:1" ht="15" thickBot="1" x14ac:dyDescent="0.35">
      <c r="A147" s="8" t="s">
        <v>240</v>
      </c>
    </row>
    <row r="148" spans="1:1" ht="15" thickBot="1" x14ac:dyDescent="0.35">
      <c r="A148" s="8" t="s">
        <v>243</v>
      </c>
    </row>
    <row r="149" spans="1:1" ht="15" thickBot="1" x14ac:dyDescent="0.35">
      <c r="A149" s="8" t="s">
        <v>242</v>
      </c>
    </row>
    <row r="150" spans="1:1" ht="15" thickBot="1" x14ac:dyDescent="0.35">
      <c r="A150" s="8" t="s">
        <v>84</v>
      </c>
    </row>
    <row r="151" spans="1:1" ht="15" thickBot="1" x14ac:dyDescent="0.35">
      <c r="A151" s="8" t="s">
        <v>288</v>
      </c>
    </row>
    <row r="152" spans="1:1" ht="15" thickBot="1" x14ac:dyDescent="0.35">
      <c r="A152" s="8" t="s">
        <v>238</v>
      </c>
    </row>
    <row r="153" spans="1:1" ht="15" thickBot="1" x14ac:dyDescent="0.35">
      <c r="A153" s="8" t="s">
        <v>237</v>
      </c>
    </row>
    <row r="154" spans="1:1" ht="15" thickBot="1" x14ac:dyDescent="0.35">
      <c r="A154" s="8" t="s">
        <v>239</v>
      </c>
    </row>
    <row r="155" spans="1:1" ht="15" thickBot="1" x14ac:dyDescent="0.35">
      <c r="A155" s="8" t="s">
        <v>80</v>
      </c>
    </row>
    <row r="156" spans="1:1" ht="15" thickBot="1" x14ac:dyDescent="0.35">
      <c r="A156" s="8" t="s">
        <v>78</v>
      </c>
    </row>
    <row r="157" spans="1:1" ht="15" thickBot="1" x14ac:dyDescent="0.35">
      <c r="A157" s="8" t="s">
        <v>77</v>
      </c>
    </row>
    <row r="158" spans="1:1" ht="15" thickBot="1" x14ac:dyDescent="0.35">
      <c r="A158" s="8" t="s">
        <v>76</v>
      </c>
    </row>
    <row r="159" spans="1:1" ht="15" thickBot="1" x14ac:dyDescent="0.35">
      <c r="A159" s="8" t="s">
        <v>236</v>
      </c>
    </row>
    <row r="160" spans="1:1" ht="15" thickBot="1" x14ac:dyDescent="0.35">
      <c r="A160" s="8" t="s">
        <v>235</v>
      </c>
    </row>
    <row r="161" spans="1:1" ht="15" thickBot="1" x14ac:dyDescent="0.35">
      <c r="A161" s="8" t="s">
        <v>73</v>
      </c>
    </row>
    <row r="162" spans="1:1" ht="15" thickBot="1" x14ac:dyDescent="0.35">
      <c r="A162" s="8" t="s">
        <v>6</v>
      </c>
    </row>
    <row r="163" spans="1:1" ht="15" thickBot="1" x14ac:dyDescent="0.35">
      <c r="A163" s="8" t="s">
        <v>234</v>
      </c>
    </row>
    <row r="164" spans="1:1" ht="15" thickBot="1" x14ac:dyDescent="0.35">
      <c r="A164" s="8" t="s">
        <v>233</v>
      </c>
    </row>
    <row r="165" spans="1:1" ht="15" thickBot="1" x14ac:dyDescent="0.35">
      <c r="A165" s="8" t="s">
        <v>232</v>
      </c>
    </row>
    <row r="166" spans="1:1" ht="15" thickBot="1" x14ac:dyDescent="0.35">
      <c r="A166" s="8" t="s">
        <v>68</v>
      </c>
    </row>
    <row r="167" spans="1:1" ht="15" thickBot="1" x14ac:dyDescent="0.35">
      <c r="A167" s="9" t="s">
        <v>67</v>
      </c>
    </row>
    <row r="168" spans="1:1" ht="15" thickBot="1" x14ac:dyDescent="0.35">
      <c r="A168" s="8" t="s">
        <v>287</v>
      </c>
    </row>
    <row r="169" spans="1:1" ht="15" thickBot="1" x14ac:dyDescent="0.35">
      <c r="A169" s="8" t="s">
        <v>63</v>
      </c>
    </row>
    <row r="170" spans="1:1" ht="15" thickBot="1" x14ac:dyDescent="0.35">
      <c r="A170" s="8" t="s">
        <v>231</v>
      </c>
    </row>
    <row r="171" spans="1:1" ht="15" thickBot="1" x14ac:dyDescent="0.35">
      <c r="A171" s="8" t="s">
        <v>230</v>
      </c>
    </row>
    <row r="172" spans="1:1" ht="15" thickBot="1" x14ac:dyDescent="0.35">
      <c r="A172" s="8" t="s">
        <v>62</v>
      </c>
    </row>
    <row r="173" spans="1:1" ht="15" thickBot="1" x14ac:dyDescent="0.35">
      <c r="A173" s="8" t="s">
        <v>61</v>
      </c>
    </row>
    <row r="174" spans="1:1" ht="15" thickBot="1" x14ac:dyDescent="0.35">
      <c r="A174" s="8" t="s">
        <v>60</v>
      </c>
    </row>
    <row r="175" spans="1:1" ht="15" thickBot="1" x14ac:dyDescent="0.35">
      <c r="A175" s="8" t="s">
        <v>59</v>
      </c>
    </row>
    <row r="176" spans="1:1" ht="15" thickBot="1" x14ac:dyDescent="0.35">
      <c r="A176" s="8" t="s">
        <v>229</v>
      </c>
    </row>
    <row r="177" spans="1:1" ht="15" thickBot="1" x14ac:dyDescent="0.35">
      <c r="A177" s="8" t="s">
        <v>57</v>
      </c>
    </row>
    <row r="178" spans="1:1" ht="15" thickBot="1" x14ac:dyDescent="0.35">
      <c r="A178" s="8" t="s">
        <v>56</v>
      </c>
    </row>
    <row r="179" spans="1:1" ht="15" thickBot="1" x14ac:dyDescent="0.35">
      <c r="A179" s="8" t="s">
        <v>228</v>
      </c>
    </row>
    <row r="180" spans="1:1" ht="15" thickBot="1" x14ac:dyDescent="0.35">
      <c r="A180" s="9" t="s">
        <v>54</v>
      </c>
    </row>
    <row r="181" spans="1:1" ht="15" thickBot="1" x14ac:dyDescent="0.35">
      <c r="A181" s="8" t="s">
        <v>227</v>
      </c>
    </row>
    <row r="182" spans="1:1" ht="15" thickBot="1" x14ac:dyDescent="0.35">
      <c r="A182" s="8" t="s">
        <v>52</v>
      </c>
    </row>
    <row r="183" spans="1:1" ht="15" thickBot="1" x14ac:dyDescent="0.35">
      <c r="A183" s="9" t="s">
        <v>51</v>
      </c>
    </row>
    <row r="184" spans="1:1" ht="15" thickBot="1" x14ac:dyDescent="0.35">
      <c r="A184" s="8" t="s">
        <v>50</v>
      </c>
    </row>
    <row r="185" spans="1:1" ht="15" thickBot="1" x14ac:dyDescent="0.35">
      <c r="A185" s="8" t="s">
        <v>49</v>
      </c>
    </row>
    <row r="186" spans="1:1" ht="15" thickBot="1" x14ac:dyDescent="0.35">
      <c r="A186" s="9" t="s">
        <v>120</v>
      </c>
    </row>
    <row r="187" spans="1:1" x14ac:dyDescent="0.3">
      <c r="A187" t="s">
        <v>46</v>
      </c>
    </row>
    <row r="188" spans="1:1" ht="15" thickBot="1" x14ac:dyDescent="0.35">
      <c r="A188" s="8" t="s">
        <v>47</v>
      </c>
    </row>
    <row r="189" spans="1:1" ht="15" thickBot="1" x14ac:dyDescent="0.35">
      <c r="A189" s="8"/>
    </row>
    <row r="190" spans="1:1" ht="15" thickBot="1" x14ac:dyDescent="0.35">
      <c r="A190" s="8"/>
    </row>
    <row r="191" spans="1:1" x14ac:dyDescent="0.3">
      <c r="A191" s="7"/>
    </row>
    <row r="192" spans="1:1" x14ac:dyDescent="0.3">
      <c r="A192" s="11"/>
    </row>
    <row r="193" spans="1:1" x14ac:dyDescent="0.3">
      <c r="A193" s="11"/>
    </row>
    <row r="194" spans="1:1" x14ac:dyDescent="0.3">
      <c r="A194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D938F-063A-4345-A3EF-6645FE33BECE}">
  <dimension ref="A1:A185"/>
  <sheetViews>
    <sheetView zoomScaleNormal="100" workbookViewId="0">
      <selection activeCell="A24" sqref="A24"/>
    </sheetView>
  </sheetViews>
  <sheetFormatPr baseColWidth="10" defaultRowHeight="14.4" x14ac:dyDescent="0.3"/>
  <cols>
    <col min="1" max="1" width="66.6640625" customWidth="1"/>
  </cols>
  <sheetData>
    <row r="1" spans="1:1" x14ac:dyDescent="0.3">
      <c r="A1" s="13" t="s">
        <v>325</v>
      </c>
    </row>
    <row r="2" spans="1:1" ht="15" thickBot="1" x14ac:dyDescent="0.35">
      <c r="A2" s="12" t="s">
        <v>226</v>
      </c>
    </row>
    <row r="3" spans="1:1" ht="15.6" thickTop="1" thickBot="1" x14ac:dyDescent="0.35">
      <c r="A3" s="4" t="s">
        <v>225</v>
      </c>
    </row>
    <row r="4" spans="1:1" ht="15.6" thickTop="1" thickBot="1" x14ac:dyDescent="0.35">
      <c r="A4" s="4" t="s">
        <v>224</v>
      </c>
    </row>
    <row r="5" spans="1:1" ht="15.6" thickTop="1" thickBot="1" x14ac:dyDescent="0.35">
      <c r="A5" s="4" t="s">
        <v>223</v>
      </c>
    </row>
    <row r="6" spans="1:1" ht="15.6" thickTop="1" thickBot="1" x14ac:dyDescent="0.35">
      <c r="A6" s="4" t="s">
        <v>222</v>
      </c>
    </row>
    <row r="7" spans="1:1" ht="15.6" thickTop="1" thickBot="1" x14ac:dyDescent="0.35">
      <c r="A7" s="4" t="s">
        <v>221</v>
      </c>
    </row>
    <row r="8" spans="1:1" ht="15.6" thickTop="1" thickBot="1" x14ac:dyDescent="0.35">
      <c r="A8" s="4" t="s">
        <v>220</v>
      </c>
    </row>
    <row r="9" spans="1:1" ht="15.6" thickTop="1" thickBot="1" x14ac:dyDescent="0.35">
      <c r="A9" s="4" t="s">
        <v>219</v>
      </c>
    </row>
    <row r="10" spans="1:1" ht="15.6" thickTop="1" thickBot="1" x14ac:dyDescent="0.35">
      <c r="A10" s="4" t="s">
        <v>218</v>
      </c>
    </row>
    <row r="11" spans="1:1" ht="15.6" thickTop="1" thickBot="1" x14ac:dyDescent="0.35">
      <c r="A11" s="4" t="s">
        <v>217</v>
      </c>
    </row>
    <row r="12" spans="1:1" ht="15.6" thickTop="1" thickBot="1" x14ac:dyDescent="0.35">
      <c r="A12" s="4" t="s">
        <v>216</v>
      </c>
    </row>
    <row r="13" spans="1:1" ht="15.6" thickTop="1" thickBot="1" x14ac:dyDescent="0.35">
      <c r="A13" s="4" t="s">
        <v>215</v>
      </c>
    </row>
    <row r="14" spans="1:1" ht="15.6" thickTop="1" thickBot="1" x14ac:dyDescent="0.35">
      <c r="A14" s="4" t="s">
        <v>214</v>
      </c>
    </row>
    <row r="15" spans="1:1" ht="15.6" thickTop="1" thickBot="1" x14ac:dyDescent="0.35">
      <c r="A15" s="4" t="s">
        <v>213</v>
      </c>
    </row>
    <row r="16" spans="1:1" ht="15.6" thickTop="1" thickBot="1" x14ac:dyDescent="0.35">
      <c r="A16" s="4" t="s">
        <v>212</v>
      </c>
    </row>
    <row r="17" spans="1:1" ht="15.6" thickTop="1" thickBot="1" x14ac:dyDescent="0.35">
      <c r="A17" s="4" t="s">
        <v>211</v>
      </c>
    </row>
    <row r="18" spans="1:1" ht="15.6" thickTop="1" thickBot="1" x14ac:dyDescent="0.35">
      <c r="A18" s="4" t="s">
        <v>210</v>
      </c>
    </row>
    <row r="19" spans="1:1" ht="15.6" thickTop="1" thickBot="1" x14ac:dyDescent="0.35">
      <c r="A19" s="4" t="s">
        <v>209</v>
      </c>
    </row>
    <row r="20" spans="1:1" ht="15.6" thickTop="1" thickBot="1" x14ac:dyDescent="0.35">
      <c r="A20" s="4" t="s">
        <v>208</v>
      </c>
    </row>
    <row r="21" spans="1:1" ht="15.6" thickTop="1" thickBot="1" x14ac:dyDescent="0.35">
      <c r="A21" s="5" t="s">
        <v>207</v>
      </c>
    </row>
    <row r="22" spans="1:1" ht="15.6" thickTop="1" thickBot="1" x14ac:dyDescent="0.35">
      <c r="A22" s="4" t="s">
        <v>206</v>
      </c>
    </row>
    <row r="23" spans="1:1" ht="15.6" thickTop="1" thickBot="1" x14ac:dyDescent="0.35">
      <c r="A23" s="4" t="s">
        <v>205</v>
      </c>
    </row>
    <row r="24" spans="1:1" ht="15.6" thickTop="1" thickBot="1" x14ac:dyDescent="0.35">
      <c r="A24" s="5" t="s">
        <v>204</v>
      </c>
    </row>
    <row r="25" spans="1:1" ht="15.6" thickTop="1" thickBot="1" x14ac:dyDescent="0.35">
      <c r="A25" s="4" t="s">
        <v>203</v>
      </c>
    </row>
    <row r="26" spans="1:1" ht="15.6" thickTop="1" thickBot="1" x14ac:dyDescent="0.35">
      <c r="A26" s="4" t="s">
        <v>202</v>
      </c>
    </row>
    <row r="27" spans="1:1" ht="15.6" thickTop="1" thickBot="1" x14ac:dyDescent="0.35">
      <c r="A27" s="4" t="s">
        <v>121</v>
      </c>
    </row>
    <row r="28" spans="1:1" ht="15.6" thickTop="1" thickBot="1" x14ac:dyDescent="0.35">
      <c r="A28" s="4" t="s">
        <v>201</v>
      </c>
    </row>
    <row r="29" spans="1:1" ht="15.6" thickTop="1" thickBot="1" x14ac:dyDescent="0.35">
      <c r="A29" s="4" t="s">
        <v>200</v>
      </c>
    </row>
    <row r="30" spans="1:1" ht="15.6" thickTop="1" thickBot="1" x14ac:dyDescent="0.35">
      <c r="A30" s="4" t="s">
        <v>199</v>
      </c>
    </row>
    <row r="31" spans="1:1" ht="15.6" thickTop="1" thickBot="1" x14ac:dyDescent="0.35">
      <c r="A31" s="4" t="s">
        <v>198</v>
      </c>
    </row>
    <row r="32" spans="1:1" ht="15.6" thickTop="1" thickBot="1" x14ac:dyDescent="0.35">
      <c r="A32" s="4" t="s">
        <v>197</v>
      </c>
    </row>
    <row r="33" spans="1:1" ht="15.6" thickTop="1" thickBot="1" x14ac:dyDescent="0.35">
      <c r="A33" s="4" t="s">
        <v>196</v>
      </c>
    </row>
    <row r="34" spans="1:1" ht="15.6" thickTop="1" thickBot="1" x14ac:dyDescent="0.35">
      <c r="A34" s="4" t="s">
        <v>195</v>
      </c>
    </row>
    <row r="35" spans="1:1" ht="15.6" thickTop="1" thickBot="1" x14ac:dyDescent="0.35">
      <c r="A35" s="5" t="s">
        <v>194</v>
      </c>
    </row>
    <row r="36" spans="1:1" ht="15.6" thickTop="1" thickBot="1" x14ac:dyDescent="0.35">
      <c r="A36" s="4" t="s">
        <v>193</v>
      </c>
    </row>
    <row r="37" spans="1:1" ht="15.6" thickTop="1" thickBot="1" x14ac:dyDescent="0.35">
      <c r="A37" s="4" t="s">
        <v>192</v>
      </c>
    </row>
    <row r="38" spans="1:1" ht="15.6" thickTop="1" thickBot="1" x14ac:dyDescent="0.35">
      <c r="A38" s="4" t="s">
        <v>191</v>
      </c>
    </row>
    <row r="39" spans="1:1" ht="15.6" thickTop="1" thickBot="1" x14ac:dyDescent="0.35">
      <c r="A39" s="4" t="s">
        <v>190</v>
      </c>
    </row>
    <row r="40" spans="1:1" ht="15.6" thickTop="1" thickBot="1" x14ac:dyDescent="0.35">
      <c r="A40" s="4" t="s">
        <v>189</v>
      </c>
    </row>
    <row r="41" spans="1:1" ht="15.6" thickTop="1" thickBot="1" x14ac:dyDescent="0.35">
      <c r="A41" s="4" t="s">
        <v>188</v>
      </c>
    </row>
    <row r="42" spans="1:1" ht="15.6" thickTop="1" thickBot="1" x14ac:dyDescent="0.35">
      <c r="A42" s="5" t="s">
        <v>136</v>
      </c>
    </row>
    <row r="43" spans="1:1" ht="15.6" thickTop="1" thickBot="1" x14ac:dyDescent="0.35">
      <c r="A43" s="4" t="s">
        <v>187</v>
      </c>
    </row>
    <row r="44" spans="1:1" ht="15.6" thickTop="1" thickBot="1" x14ac:dyDescent="0.35">
      <c r="A44" s="4" t="s">
        <v>186</v>
      </c>
    </row>
    <row r="45" spans="1:1" ht="15.6" thickTop="1" thickBot="1" x14ac:dyDescent="0.35">
      <c r="A45" s="4" t="s">
        <v>185</v>
      </c>
    </row>
    <row r="46" spans="1:1" ht="15.6" thickTop="1" thickBot="1" x14ac:dyDescent="0.35">
      <c r="A46" s="4" t="s">
        <v>184</v>
      </c>
    </row>
    <row r="47" spans="1:1" ht="15.6" thickTop="1" thickBot="1" x14ac:dyDescent="0.35">
      <c r="A47" s="4" t="s">
        <v>183</v>
      </c>
    </row>
    <row r="48" spans="1:1" ht="15.6" thickTop="1" thickBot="1" x14ac:dyDescent="0.35">
      <c r="A48" s="4" t="s">
        <v>182</v>
      </c>
    </row>
    <row r="49" spans="1:1" ht="15.6" thickTop="1" thickBot="1" x14ac:dyDescent="0.35">
      <c r="A49" s="5" t="s">
        <v>181</v>
      </c>
    </row>
    <row r="50" spans="1:1" ht="15.6" thickTop="1" thickBot="1" x14ac:dyDescent="0.35">
      <c r="A50" s="4" t="s">
        <v>180</v>
      </c>
    </row>
    <row r="51" spans="1:1" ht="15.6" thickTop="1" thickBot="1" x14ac:dyDescent="0.35">
      <c r="A51" s="4" t="s">
        <v>179</v>
      </c>
    </row>
    <row r="52" spans="1:1" ht="15.6" thickTop="1" thickBot="1" x14ac:dyDescent="0.35">
      <c r="A52" s="4" t="s">
        <v>178</v>
      </c>
    </row>
    <row r="53" spans="1:1" ht="15.6" thickTop="1" thickBot="1" x14ac:dyDescent="0.35">
      <c r="A53" s="4" t="s">
        <v>177</v>
      </c>
    </row>
    <row r="54" spans="1:1" ht="15.6" thickTop="1" thickBot="1" x14ac:dyDescent="0.35">
      <c r="A54" s="4" t="s">
        <v>176</v>
      </c>
    </row>
    <row r="55" spans="1:1" ht="15.6" thickTop="1" thickBot="1" x14ac:dyDescent="0.35">
      <c r="A55" s="4" t="s">
        <v>175</v>
      </c>
    </row>
    <row r="56" spans="1:1" ht="15.6" thickTop="1" thickBot="1" x14ac:dyDescent="0.35">
      <c r="A56" s="4" t="s">
        <v>174</v>
      </c>
    </row>
    <row r="57" spans="1:1" ht="15.6" thickTop="1" thickBot="1" x14ac:dyDescent="0.35">
      <c r="A57" s="4" t="s">
        <v>173</v>
      </c>
    </row>
    <row r="58" spans="1:1" ht="15.6" thickTop="1" thickBot="1" x14ac:dyDescent="0.35">
      <c r="A58" s="4" t="s">
        <v>172</v>
      </c>
    </row>
    <row r="59" spans="1:1" ht="15.6" thickTop="1" thickBot="1" x14ac:dyDescent="0.35">
      <c r="A59" s="4" t="s">
        <v>171</v>
      </c>
    </row>
    <row r="60" spans="1:1" ht="15.6" thickTop="1" thickBot="1" x14ac:dyDescent="0.35">
      <c r="A60" s="4" t="s">
        <v>170</v>
      </c>
    </row>
    <row r="61" spans="1:1" ht="15.6" thickTop="1" thickBot="1" x14ac:dyDescent="0.35">
      <c r="A61" s="4" t="s">
        <v>169</v>
      </c>
    </row>
    <row r="62" spans="1:1" ht="15.6" thickTop="1" thickBot="1" x14ac:dyDescent="0.35">
      <c r="A62" s="4" t="s">
        <v>168</v>
      </c>
    </row>
    <row r="63" spans="1:1" ht="15.6" thickTop="1" thickBot="1" x14ac:dyDescent="0.35">
      <c r="A63" s="4" t="s">
        <v>167</v>
      </c>
    </row>
    <row r="64" spans="1:1" ht="15.6" thickTop="1" thickBot="1" x14ac:dyDescent="0.35">
      <c r="A64" s="4" t="s">
        <v>166</v>
      </c>
    </row>
    <row r="65" spans="1:1" ht="15.6" thickTop="1" thickBot="1" x14ac:dyDescent="0.35">
      <c r="A65" s="4" t="s">
        <v>165</v>
      </c>
    </row>
    <row r="66" spans="1:1" ht="15.6" thickTop="1" thickBot="1" x14ac:dyDescent="0.35">
      <c r="A66" s="5" t="s">
        <v>164</v>
      </c>
    </row>
    <row r="67" spans="1:1" ht="15.6" thickTop="1" thickBot="1" x14ac:dyDescent="0.35">
      <c r="A67" s="4" t="s">
        <v>163</v>
      </c>
    </row>
    <row r="68" spans="1:1" ht="15.6" thickTop="1" thickBot="1" x14ac:dyDescent="0.35">
      <c r="A68" s="4" t="s">
        <v>162</v>
      </c>
    </row>
    <row r="69" spans="1:1" ht="15.6" thickTop="1" thickBot="1" x14ac:dyDescent="0.35">
      <c r="A69" s="4" t="s">
        <v>161</v>
      </c>
    </row>
    <row r="70" spans="1:1" ht="15.6" thickTop="1" thickBot="1" x14ac:dyDescent="0.35">
      <c r="A70" s="4" t="s">
        <v>160</v>
      </c>
    </row>
    <row r="71" spans="1:1" ht="15.6" thickTop="1" thickBot="1" x14ac:dyDescent="0.35">
      <c r="A71" s="4" t="s">
        <v>159</v>
      </c>
    </row>
    <row r="72" spans="1:1" ht="15.6" thickTop="1" thickBot="1" x14ac:dyDescent="0.35">
      <c r="A72" s="4" t="s">
        <v>158</v>
      </c>
    </row>
    <row r="73" spans="1:1" ht="15.6" thickTop="1" thickBot="1" x14ac:dyDescent="0.35">
      <c r="A73" s="4" t="s">
        <v>157</v>
      </c>
    </row>
    <row r="74" spans="1:1" ht="15.6" thickTop="1" thickBot="1" x14ac:dyDescent="0.35">
      <c r="A74" s="4" t="s">
        <v>156</v>
      </c>
    </row>
    <row r="75" spans="1:1" ht="15.6" thickTop="1" thickBot="1" x14ac:dyDescent="0.35">
      <c r="A75" s="5" t="s">
        <v>155</v>
      </c>
    </row>
    <row r="76" spans="1:1" ht="15.6" thickTop="1" thickBot="1" x14ac:dyDescent="0.35">
      <c r="A76" s="4" t="s">
        <v>154</v>
      </c>
    </row>
    <row r="77" spans="1:1" ht="15.6" thickTop="1" thickBot="1" x14ac:dyDescent="0.35">
      <c r="A77" s="4" t="s">
        <v>153</v>
      </c>
    </row>
    <row r="78" spans="1:1" ht="15.6" thickTop="1" thickBot="1" x14ac:dyDescent="0.35">
      <c r="A78" s="4" t="s">
        <v>152</v>
      </c>
    </row>
    <row r="79" spans="1:1" ht="15.6" thickTop="1" thickBot="1" x14ac:dyDescent="0.35">
      <c r="A79" s="5" t="s">
        <v>151</v>
      </c>
    </row>
    <row r="80" spans="1:1" ht="15.6" thickTop="1" thickBot="1" x14ac:dyDescent="0.35">
      <c r="A80" s="4" t="s">
        <v>150</v>
      </c>
    </row>
    <row r="81" spans="1:1" ht="15.6" thickTop="1" thickBot="1" x14ac:dyDescent="0.35">
      <c r="A81" s="4" t="s">
        <v>149</v>
      </c>
    </row>
    <row r="82" spans="1:1" ht="15.6" thickTop="1" thickBot="1" x14ac:dyDescent="0.35">
      <c r="A82" s="4" t="s">
        <v>148</v>
      </c>
    </row>
    <row r="83" spans="1:1" ht="15.6" thickTop="1" thickBot="1" x14ac:dyDescent="0.35">
      <c r="A83" s="4" t="s">
        <v>147</v>
      </c>
    </row>
    <row r="84" spans="1:1" ht="15.6" thickTop="1" thickBot="1" x14ac:dyDescent="0.35">
      <c r="A84" s="4" t="s">
        <v>146</v>
      </c>
    </row>
    <row r="85" spans="1:1" ht="15.6" thickTop="1" thickBot="1" x14ac:dyDescent="0.35">
      <c r="A85" s="4" t="s">
        <v>145</v>
      </c>
    </row>
    <row r="86" spans="1:1" ht="15.6" thickTop="1" thickBot="1" x14ac:dyDescent="0.35">
      <c r="A86" s="4" t="s">
        <v>144</v>
      </c>
    </row>
    <row r="87" spans="1:1" ht="15.6" thickTop="1" thickBot="1" x14ac:dyDescent="0.35">
      <c r="A87" s="4" t="s">
        <v>143</v>
      </c>
    </row>
    <row r="88" spans="1:1" ht="15.6" thickTop="1" thickBot="1" x14ac:dyDescent="0.35">
      <c r="A88" s="4" t="s">
        <v>142</v>
      </c>
    </row>
    <row r="89" spans="1:1" ht="15.6" thickTop="1" thickBot="1" x14ac:dyDescent="0.35">
      <c r="A89" s="4" t="s">
        <v>141</v>
      </c>
    </row>
    <row r="90" spans="1:1" ht="15.6" thickTop="1" thickBot="1" x14ac:dyDescent="0.35">
      <c r="A90" s="4" t="s">
        <v>140</v>
      </c>
    </row>
    <row r="91" spans="1:1" ht="15.6" thickTop="1" thickBot="1" x14ac:dyDescent="0.35">
      <c r="A91" s="4" t="s">
        <v>139</v>
      </c>
    </row>
    <row r="92" spans="1:1" ht="15.6" thickTop="1" thickBot="1" x14ac:dyDescent="0.35">
      <c r="A92" s="4" t="s">
        <v>138</v>
      </c>
    </row>
    <row r="93" spans="1:1" ht="15.6" thickTop="1" thickBot="1" x14ac:dyDescent="0.35">
      <c r="A93" s="4" t="s">
        <v>137</v>
      </c>
    </row>
    <row r="94" spans="1:1" ht="15.6" thickTop="1" thickBot="1" x14ac:dyDescent="0.35">
      <c r="A94" s="5" t="s">
        <v>136</v>
      </c>
    </row>
    <row r="95" spans="1:1" ht="15.6" thickTop="1" thickBot="1" x14ac:dyDescent="0.35">
      <c r="A95" s="4" t="s">
        <v>135</v>
      </c>
    </row>
    <row r="96" spans="1:1" ht="15.6" thickTop="1" thickBot="1" x14ac:dyDescent="0.35">
      <c r="A96" s="4" t="s">
        <v>134</v>
      </c>
    </row>
    <row r="97" spans="1:1" ht="15.6" thickTop="1" thickBot="1" x14ac:dyDescent="0.35">
      <c r="A97" s="4" t="s">
        <v>133</v>
      </c>
    </row>
    <row r="98" spans="1:1" ht="15.6" thickTop="1" thickBot="1" x14ac:dyDescent="0.35">
      <c r="A98" s="4" t="s">
        <v>132</v>
      </c>
    </row>
    <row r="99" spans="1:1" ht="15.6" thickTop="1" thickBot="1" x14ac:dyDescent="0.35">
      <c r="A99" s="4" t="s">
        <v>131</v>
      </c>
    </row>
    <row r="100" spans="1:1" ht="15.6" thickTop="1" thickBot="1" x14ac:dyDescent="0.35">
      <c r="A100" s="4" t="s">
        <v>130</v>
      </c>
    </row>
    <row r="101" spans="1:1" ht="15.6" thickTop="1" thickBot="1" x14ac:dyDescent="0.35">
      <c r="A101" s="4" t="s">
        <v>129</v>
      </c>
    </row>
    <row r="102" spans="1:1" ht="15.6" thickTop="1" thickBot="1" x14ac:dyDescent="0.35">
      <c r="A102" s="4" t="s">
        <v>128</v>
      </c>
    </row>
    <row r="103" spans="1:1" ht="15.6" thickTop="1" thickBot="1" x14ac:dyDescent="0.35">
      <c r="A103" s="4" t="s">
        <v>127</v>
      </c>
    </row>
    <row r="104" spans="1:1" ht="15.6" thickTop="1" thickBot="1" x14ac:dyDescent="0.35">
      <c r="A104" s="4" t="s">
        <v>126</v>
      </c>
    </row>
    <row r="105" spans="1:1" ht="15.6" thickTop="1" thickBot="1" x14ac:dyDescent="0.35">
      <c r="A105" s="4" t="s">
        <v>125</v>
      </c>
    </row>
    <row r="106" spans="1:1" ht="15.6" thickTop="1" thickBot="1" x14ac:dyDescent="0.35">
      <c r="A106" s="4" t="s">
        <v>124</v>
      </c>
    </row>
    <row r="107" spans="1:1" ht="15.6" thickTop="1" thickBot="1" x14ac:dyDescent="0.35">
      <c r="A107" s="4" t="s">
        <v>123</v>
      </c>
    </row>
    <row r="108" spans="1:1" ht="15.6" thickTop="1" thickBot="1" x14ac:dyDescent="0.35">
      <c r="A108" s="4" t="s">
        <v>122</v>
      </c>
    </row>
    <row r="109" spans="1:1" ht="15.6" thickTop="1" thickBot="1" x14ac:dyDescent="0.35">
      <c r="A109" s="4" t="s">
        <v>121</v>
      </c>
    </row>
    <row r="110" spans="1:1" ht="15.6" thickTop="1" thickBot="1" x14ac:dyDescent="0.35">
      <c r="A110" s="4" t="s">
        <v>120</v>
      </c>
    </row>
    <row r="111" spans="1:1" ht="15.6" thickTop="1" thickBot="1" x14ac:dyDescent="0.35">
      <c r="A111" s="4" t="s">
        <v>119</v>
      </c>
    </row>
    <row r="112" spans="1:1" ht="15.6" thickTop="1" thickBot="1" x14ac:dyDescent="0.35">
      <c r="A112" s="4" t="s">
        <v>118</v>
      </c>
    </row>
    <row r="113" spans="1:1" ht="15.6" thickTop="1" thickBot="1" x14ac:dyDescent="0.35">
      <c r="A113" s="4" t="s">
        <v>117</v>
      </c>
    </row>
    <row r="114" spans="1:1" ht="15.6" thickTop="1" thickBot="1" x14ac:dyDescent="0.35">
      <c r="A114" s="4" t="s">
        <v>116</v>
      </c>
    </row>
    <row r="115" spans="1:1" ht="15.6" thickTop="1" thickBot="1" x14ac:dyDescent="0.35">
      <c r="A115" s="4" t="s">
        <v>115</v>
      </c>
    </row>
    <row r="116" spans="1:1" ht="15.6" thickTop="1" thickBot="1" x14ac:dyDescent="0.35">
      <c r="A116" s="4" t="s">
        <v>114</v>
      </c>
    </row>
    <row r="117" spans="1:1" ht="15.6" thickTop="1" thickBot="1" x14ac:dyDescent="0.35">
      <c r="A117" s="4" t="s">
        <v>113</v>
      </c>
    </row>
    <row r="118" spans="1:1" ht="15.6" thickTop="1" thickBot="1" x14ac:dyDescent="0.35">
      <c r="A118" s="4" t="s">
        <v>112</v>
      </c>
    </row>
    <row r="119" spans="1:1" ht="15.6" thickTop="1" thickBot="1" x14ac:dyDescent="0.35">
      <c r="A119" s="4" t="s">
        <v>109</v>
      </c>
    </row>
    <row r="120" spans="1:1" ht="15.6" thickTop="1" thickBot="1" x14ac:dyDescent="0.35">
      <c r="A120" s="4" t="s">
        <v>111</v>
      </c>
    </row>
    <row r="121" spans="1:1" ht="15.6" thickTop="1" thickBot="1" x14ac:dyDescent="0.35">
      <c r="A121" s="4" t="s">
        <v>110</v>
      </c>
    </row>
    <row r="122" spans="1:1" ht="15.6" thickTop="1" thickBot="1" x14ac:dyDescent="0.35">
      <c r="A122" s="4" t="s">
        <v>109</v>
      </c>
    </row>
    <row r="123" spans="1:1" ht="15.6" thickTop="1" thickBot="1" x14ac:dyDescent="0.35">
      <c r="A123" s="4" t="s">
        <v>108</v>
      </c>
    </row>
    <row r="124" spans="1:1" ht="15.6" thickTop="1" thickBot="1" x14ac:dyDescent="0.35">
      <c r="A124" s="4" t="s">
        <v>107</v>
      </c>
    </row>
    <row r="125" spans="1:1" ht="15.6" thickTop="1" thickBot="1" x14ac:dyDescent="0.35">
      <c r="A125" s="4" t="s">
        <v>106</v>
      </c>
    </row>
    <row r="126" spans="1:1" ht="15.6" thickTop="1" thickBot="1" x14ac:dyDescent="0.35">
      <c r="A126" s="4" t="s">
        <v>105</v>
      </c>
    </row>
    <row r="127" spans="1:1" ht="15.6" thickTop="1" thickBot="1" x14ac:dyDescent="0.35">
      <c r="A127" s="4" t="s">
        <v>104</v>
      </c>
    </row>
    <row r="128" spans="1:1" ht="15.6" thickTop="1" thickBot="1" x14ac:dyDescent="0.35">
      <c r="A128" s="4" t="s">
        <v>103</v>
      </c>
    </row>
    <row r="129" spans="1:1" ht="15.6" thickTop="1" thickBot="1" x14ac:dyDescent="0.35">
      <c r="A129" s="4" t="s">
        <v>102</v>
      </c>
    </row>
    <row r="130" spans="1:1" ht="15.6" thickTop="1" thickBot="1" x14ac:dyDescent="0.35">
      <c r="A130" s="4" t="s">
        <v>101</v>
      </c>
    </row>
    <row r="131" spans="1:1" ht="15.6" thickTop="1" thickBot="1" x14ac:dyDescent="0.35">
      <c r="A131" s="4" t="s">
        <v>100</v>
      </c>
    </row>
    <row r="132" spans="1:1" ht="15.6" thickTop="1" thickBot="1" x14ac:dyDescent="0.35">
      <c r="A132" s="5" t="s">
        <v>99</v>
      </c>
    </row>
    <row r="133" spans="1:1" ht="15.6" thickTop="1" thickBot="1" x14ac:dyDescent="0.35">
      <c r="A133" s="4" t="s">
        <v>98</v>
      </c>
    </row>
    <row r="134" spans="1:1" ht="15.6" thickTop="1" thickBot="1" x14ac:dyDescent="0.35">
      <c r="A134" s="4" t="s">
        <v>97</v>
      </c>
    </row>
    <row r="135" spans="1:1" ht="15.6" thickTop="1" thickBot="1" x14ac:dyDescent="0.35">
      <c r="A135" s="4" t="s">
        <v>96</v>
      </c>
    </row>
    <row r="136" spans="1:1" ht="15.6" thickTop="1" thickBot="1" x14ac:dyDescent="0.35">
      <c r="A136" s="4" t="s">
        <v>95</v>
      </c>
    </row>
    <row r="137" spans="1:1" ht="15.6" thickTop="1" thickBot="1" x14ac:dyDescent="0.35">
      <c r="A137" s="4" t="s">
        <v>94</v>
      </c>
    </row>
    <row r="138" spans="1:1" ht="15.6" thickTop="1" thickBot="1" x14ac:dyDescent="0.35">
      <c r="A138" s="4" t="s">
        <v>93</v>
      </c>
    </row>
    <row r="139" spans="1:1" ht="15.6" thickTop="1" thickBot="1" x14ac:dyDescent="0.35">
      <c r="A139" s="5" t="s">
        <v>92</v>
      </c>
    </row>
    <row r="140" spans="1:1" ht="15.6" thickTop="1" thickBot="1" x14ac:dyDescent="0.35">
      <c r="A140" s="4" t="s">
        <v>91</v>
      </c>
    </row>
    <row r="141" spans="1:1" ht="15.6" thickTop="1" thickBot="1" x14ac:dyDescent="0.35">
      <c r="A141" s="4" t="s">
        <v>90</v>
      </c>
    </row>
    <row r="142" spans="1:1" ht="15.6" thickTop="1" thickBot="1" x14ac:dyDescent="0.35">
      <c r="A142" s="4" t="s">
        <v>89</v>
      </c>
    </row>
    <row r="143" spans="1:1" ht="15.6" thickTop="1" thickBot="1" x14ac:dyDescent="0.35">
      <c r="A143" s="5" t="s">
        <v>88</v>
      </c>
    </row>
    <row r="144" spans="1:1" ht="15.6" thickTop="1" thickBot="1" x14ac:dyDescent="0.35">
      <c r="A144" s="4" t="s">
        <v>87</v>
      </c>
    </row>
    <row r="145" spans="1:1" ht="15.6" thickTop="1" thickBot="1" x14ac:dyDescent="0.35">
      <c r="A145" s="4" t="s">
        <v>86</v>
      </c>
    </row>
    <row r="146" spans="1:1" ht="15.6" thickTop="1" thickBot="1" x14ac:dyDescent="0.35">
      <c r="A146" s="4" t="s">
        <v>85</v>
      </c>
    </row>
    <row r="147" spans="1:1" ht="15.6" thickTop="1" thickBot="1" x14ac:dyDescent="0.35">
      <c r="A147" s="4" t="s">
        <v>84</v>
      </c>
    </row>
    <row r="148" spans="1:1" ht="15.6" thickTop="1" thickBot="1" x14ac:dyDescent="0.35">
      <c r="A148" s="4" t="s">
        <v>83</v>
      </c>
    </row>
    <row r="149" spans="1:1" ht="15.6" thickTop="1" thickBot="1" x14ac:dyDescent="0.35">
      <c r="A149" s="4" t="s">
        <v>82</v>
      </c>
    </row>
    <row r="150" spans="1:1" ht="15.6" thickTop="1" thickBot="1" x14ac:dyDescent="0.35">
      <c r="A150" s="4" t="s">
        <v>81</v>
      </c>
    </row>
    <row r="151" spans="1:1" ht="15.6" thickTop="1" thickBot="1" x14ac:dyDescent="0.35">
      <c r="A151" s="4" t="s">
        <v>80</v>
      </c>
    </row>
    <row r="152" spans="1:1" ht="15.6" thickTop="1" thickBot="1" x14ac:dyDescent="0.35">
      <c r="A152" s="4" t="s">
        <v>79</v>
      </c>
    </row>
    <row r="153" spans="1:1" ht="15.6" thickTop="1" thickBot="1" x14ac:dyDescent="0.35">
      <c r="A153" s="4" t="s">
        <v>78</v>
      </c>
    </row>
    <row r="154" spans="1:1" ht="15.6" thickTop="1" thickBot="1" x14ac:dyDescent="0.35">
      <c r="A154" s="4" t="s">
        <v>77</v>
      </c>
    </row>
    <row r="155" spans="1:1" ht="15.6" thickTop="1" thickBot="1" x14ac:dyDescent="0.35">
      <c r="A155" s="4" t="s">
        <v>76</v>
      </c>
    </row>
    <row r="156" spans="1:1" ht="15.6" thickTop="1" thickBot="1" x14ac:dyDescent="0.35">
      <c r="A156" s="4" t="s">
        <v>75</v>
      </c>
    </row>
    <row r="157" spans="1:1" ht="15.6" thickTop="1" thickBot="1" x14ac:dyDescent="0.35">
      <c r="A157" s="4" t="s">
        <v>74</v>
      </c>
    </row>
    <row r="158" spans="1:1" ht="15.6" thickTop="1" thickBot="1" x14ac:dyDescent="0.35">
      <c r="A158" s="4" t="s">
        <v>73</v>
      </c>
    </row>
    <row r="159" spans="1:1" ht="15.6" thickTop="1" thickBot="1" x14ac:dyDescent="0.35">
      <c r="A159" s="4" t="s">
        <v>72</v>
      </c>
    </row>
    <row r="160" spans="1:1" ht="15.6" thickTop="1" thickBot="1" x14ac:dyDescent="0.35">
      <c r="A160" s="4" t="s">
        <v>71</v>
      </c>
    </row>
    <row r="161" spans="1:1" ht="15.6" thickTop="1" thickBot="1" x14ac:dyDescent="0.35">
      <c r="A161" s="4" t="s">
        <v>70</v>
      </c>
    </row>
    <row r="162" spans="1:1" ht="15.6" thickTop="1" thickBot="1" x14ac:dyDescent="0.35">
      <c r="A162" s="4" t="s">
        <v>69</v>
      </c>
    </row>
    <row r="163" spans="1:1" ht="15.6" thickTop="1" thickBot="1" x14ac:dyDescent="0.35">
      <c r="A163" s="4" t="s">
        <v>68</v>
      </c>
    </row>
    <row r="164" spans="1:1" ht="15.6" thickTop="1" thickBot="1" x14ac:dyDescent="0.35">
      <c r="A164" s="5" t="s">
        <v>67</v>
      </c>
    </row>
    <row r="165" spans="1:1" ht="15.6" thickTop="1" thickBot="1" x14ac:dyDescent="0.35">
      <c r="A165" s="4" t="s">
        <v>66</v>
      </c>
    </row>
    <row r="166" spans="1:1" ht="15.6" thickTop="1" thickBot="1" x14ac:dyDescent="0.35">
      <c r="A166" s="4" t="s">
        <v>65</v>
      </c>
    </row>
    <row r="167" spans="1:1" ht="15.6" thickTop="1" thickBot="1" x14ac:dyDescent="0.35">
      <c r="A167" s="4" t="s">
        <v>64</v>
      </c>
    </row>
    <row r="168" spans="1:1" ht="15.6" thickTop="1" thickBot="1" x14ac:dyDescent="0.35">
      <c r="A168" s="4" t="s">
        <v>63</v>
      </c>
    </row>
    <row r="169" spans="1:1" ht="15.6" thickTop="1" thickBot="1" x14ac:dyDescent="0.35">
      <c r="A169" s="4" t="s">
        <v>62</v>
      </c>
    </row>
    <row r="170" spans="1:1" ht="15.6" thickTop="1" thickBot="1" x14ac:dyDescent="0.35">
      <c r="A170" s="4" t="s">
        <v>61</v>
      </c>
    </row>
    <row r="171" spans="1:1" ht="15.6" thickTop="1" thickBot="1" x14ac:dyDescent="0.35">
      <c r="A171" s="4" t="s">
        <v>60</v>
      </c>
    </row>
    <row r="172" spans="1:1" ht="15.6" thickTop="1" thickBot="1" x14ac:dyDescent="0.35">
      <c r="A172" s="4" t="s">
        <v>59</v>
      </c>
    </row>
    <row r="173" spans="1:1" ht="15.6" thickTop="1" thickBot="1" x14ac:dyDescent="0.35">
      <c r="A173" s="4" t="s">
        <v>58</v>
      </c>
    </row>
    <row r="174" spans="1:1" ht="15.6" thickTop="1" thickBot="1" x14ac:dyDescent="0.35">
      <c r="A174" s="4" t="s">
        <v>57</v>
      </c>
    </row>
    <row r="175" spans="1:1" ht="15.6" thickTop="1" thickBot="1" x14ac:dyDescent="0.35">
      <c r="A175" s="4" t="s">
        <v>56</v>
      </c>
    </row>
    <row r="176" spans="1:1" ht="15.6" thickTop="1" thickBot="1" x14ac:dyDescent="0.35">
      <c r="A176" s="4" t="s">
        <v>55</v>
      </c>
    </row>
    <row r="177" spans="1:1" ht="15.6" thickTop="1" thickBot="1" x14ac:dyDescent="0.35">
      <c r="A177" s="5" t="s">
        <v>54</v>
      </c>
    </row>
    <row r="178" spans="1:1" ht="15.6" thickTop="1" thickBot="1" x14ac:dyDescent="0.35">
      <c r="A178" s="4" t="s">
        <v>53</v>
      </c>
    </row>
    <row r="179" spans="1:1" ht="15.6" thickTop="1" thickBot="1" x14ac:dyDescent="0.35">
      <c r="A179" s="4" t="s">
        <v>52</v>
      </c>
    </row>
    <row r="180" spans="1:1" ht="15.6" thickTop="1" thickBot="1" x14ac:dyDescent="0.35">
      <c r="A180" s="5" t="s">
        <v>51</v>
      </c>
    </row>
    <row r="181" spans="1:1" ht="15.6" thickTop="1" thickBot="1" x14ac:dyDescent="0.35">
      <c r="A181" s="4" t="s">
        <v>50</v>
      </c>
    </row>
    <row r="182" spans="1:1" ht="15.6" thickTop="1" thickBot="1" x14ac:dyDescent="0.35">
      <c r="A182" s="4" t="s">
        <v>49</v>
      </c>
    </row>
    <row r="183" spans="1:1" ht="15" thickTop="1" x14ac:dyDescent="0.3">
      <c r="A183" s="3" t="s">
        <v>48</v>
      </c>
    </row>
    <row r="184" spans="1:1" x14ac:dyDescent="0.3">
      <c r="A184" s="3" t="s">
        <v>47</v>
      </c>
    </row>
    <row r="185" spans="1:1" x14ac:dyDescent="0.3">
      <c r="A185" t="s">
        <v>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A9F45-55EE-46C1-B95A-AB462C73A13E}">
  <dimension ref="A1:A193"/>
  <sheetViews>
    <sheetView topLeftCell="A17" zoomScaleNormal="100" workbookViewId="0">
      <selection activeCell="A24" sqref="A24"/>
    </sheetView>
  </sheetViews>
  <sheetFormatPr baseColWidth="10" defaultRowHeight="14.4" x14ac:dyDescent="0.3"/>
  <cols>
    <col min="1" max="1" width="77.44140625" customWidth="1"/>
  </cols>
  <sheetData>
    <row r="1" spans="1:1" x14ac:dyDescent="0.3">
      <c r="A1" s="10" t="s">
        <v>286</v>
      </c>
    </row>
    <row r="2" spans="1:1" ht="24.6" thickBot="1" x14ac:dyDescent="0.35">
      <c r="A2" s="9" t="s">
        <v>326</v>
      </c>
    </row>
    <row r="3" spans="1:1" ht="15" thickBot="1" x14ac:dyDescent="0.35">
      <c r="A3" s="9" t="s">
        <v>226</v>
      </c>
    </row>
    <row r="4" spans="1:1" ht="15" thickBot="1" x14ac:dyDescent="0.35">
      <c r="A4" s="8" t="s">
        <v>225</v>
      </c>
    </row>
    <row r="5" spans="1:1" ht="15" thickBot="1" x14ac:dyDescent="0.35">
      <c r="A5" s="8" t="s">
        <v>285</v>
      </c>
    </row>
    <row r="6" spans="1:1" ht="15" thickBot="1" x14ac:dyDescent="0.35">
      <c r="A6" s="8" t="s">
        <v>223</v>
      </c>
    </row>
    <row r="7" spans="1:1" ht="15" thickBot="1" x14ac:dyDescent="0.35">
      <c r="A7" s="8" t="s">
        <v>284</v>
      </c>
    </row>
    <row r="8" spans="1:1" ht="15" thickBot="1" x14ac:dyDescent="0.35">
      <c r="A8" s="8" t="s">
        <v>221</v>
      </c>
    </row>
    <row r="9" spans="1:1" ht="15" thickBot="1" x14ac:dyDescent="0.35">
      <c r="A9" s="8" t="s">
        <v>219</v>
      </c>
    </row>
    <row r="10" spans="1:1" ht="15" thickBot="1" x14ac:dyDescent="0.35">
      <c r="A10" s="8" t="s">
        <v>218</v>
      </c>
    </row>
    <row r="11" spans="1:1" ht="15" thickBot="1" x14ac:dyDescent="0.35">
      <c r="A11" s="8" t="s">
        <v>283</v>
      </c>
    </row>
    <row r="12" spans="1:1" ht="15" thickBot="1" x14ac:dyDescent="0.35">
      <c r="A12" s="8" t="s">
        <v>282</v>
      </c>
    </row>
    <row r="13" spans="1:1" ht="15" thickBot="1" x14ac:dyDescent="0.35">
      <c r="A13" s="8" t="s">
        <v>215</v>
      </c>
    </row>
    <row r="14" spans="1:1" ht="15" thickBot="1" x14ac:dyDescent="0.35">
      <c r="A14" s="8" t="s">
        <v>281</v>
      </c>
    </row>
    <row r="15" spans="1:1" ht="15" thickBot="1" x14ac:dyDescent="0.35">
      <c r="A15" s="8" t="s">
        <v>213</v>
      </c>
    </row>
    <row r="16" spans="1:1" ht="15" thickBot="1" x14ac:dyDescent="0.35">
      <c r="A16" s="8" t="s">
        <v>280</v>
      </c>
    </row>
    <row r="17" spans="1:1" ht="15" thickBot="1" x14ac:dyDescent="0.35">
      <c r="A17" s="8" t="s">
        <v>279</v>
      </c>
    </row>
    <row r="18" spans="1:1" ht="15" thickBot="1" x14ac:dyDescent="0.35">
      <c r="A18" s="8" t="s">
        <v>278</v>
      </c>
    </row>
    <row r="19" spans="1:1" ht="15" thickBot="1" x14ac:dyDescent="0.35">
      <c r="A19" s="8" t="s">
        <v>277</v>
      </c>
    </row>
    <row r="20" spans="1:1" ht="15" thickBot="1" x14ac:dyDescent="0.35">
      <c r="A20" s="8" t="s">
        <v>208</v>
      </c>
    </row>
    <row r="21" spans="1:1" ht="15" thickBot="1" x14ac:dyDescent="0.35">
      <c r="A21" s="9" t="s">
        <v>207</v>
      </c>
    </row>
    <row r="22" spans="1:1" ht="15" thickBot="1" x14ac:dyDescent="0.35">
      <c r="A22" s="8" t="s">
        <v>206</v>
      </c>
    </row>
    <row r="23" spans="1:1" ht="15" thickBot="1" x14ac:dyDescent="0.35">
      <c r="A23" s="8" t="s">
        <v>276</v>
      </c>
    </row>
    <row r="24" spans="1:1" ht="15" thickBot="1" x14ac:dyDescent="0.35">
      <c r="A24" s="9" t="s">
        <v>204</v>
      </c>
    </row>
    <row r="25" spans="1:1" ht="15" thickBot="1" x14ac:dyDescent="0.35">
      <c r="A25" s="8" t="s">
        <v>203</v>
      </c>
    </row>
    <row r="26" spans="1:1" ht="15" thickBot="1" x14ac:dyDescent="0.35">
      <c r="A26" s="8" t="s">
        <v>202</v>
      </c>
    </row>
    <row r="27" spans="1:1" ht="15" thickBot="1" x14ac:dyDescent="0.35">
      <c r="A27" s="8" t="s">
        <v>275</v>
      </c>
    </row>
    <row r="28" spans="1:1" ht="15" thickBot="1" x14ac:dyDescent="0.35">
      <c r="A28" s="8" t="s">
        <v>200</v>
      </c>
    </row>
    <row r="29" spans="1:1" ht="15" thickBot="1" x14ac:dyDescent="0.35">
      <c r="A29" s="8" t="s">
        <v>274</v>
      </c>
    </row>
    <row r="30" spans="1:1" ht="15" thickBot="1" x14ac:dyDescent="0.35">
      <c r="A30" s="8" t="s">
        <v>198</v>
      </c>
    </row>
    <row r="31" spans="1:1" ht="15" thickBot="1" x14ac:dyDescent="0.35">
      <c r="A31" s="8" t="s">
        <v>197</v>
      </c>
    </row>
    <row r="32" spans="1:1" ht="15" thickBot="1" x14ac:dyDescent="0.35">
      <c r="A32" s="8" t="s">
        <v>196</v>
      </c>
    </row>
    <row r="33" spans="1:1" ht="15" thickBot="1" x14ac:dyDescent="0.35">
      <c r="A33" s="8" t="s">
        <v>195</v>
      </c>
    </row>
    <row r="34" spans="1:1" ht="15" thickBot="1" x14ac:dyDescent="0.35">
      <c r="A34" s="9" t="s">
        <v>194</v>
      </c>
    </row>
    <row r="35" spans="1:1" ht="15" thickBot="1" x14ac:dyDescent="0.35">
      <c r="A35" s="8" t="s">
        <v>193</v>
      </c>
    </row>
    <row r="36" spans="1:1" ht="15" thickBot="1" x14ac:dyDescent="0.35">
      <c r="A36" s="8" t="s">
        <v>192</v>
      </c>
    </row>
    <row r="37" spans="1:1" ht="15" thickBot="1" x14ac:dyDescent="0.35">
      <c r="A37" s="8" t="s">
        <v>191</v>
      </c>
    </row>
    <row r="38" spans="1:1" ht="15" thickBot="1" x14ac:dyDescent="0.35">
      <c r="A38" s="8" t="s">
        <v>190</v>
      </c>
    </row>
    <row r="39" spans="1:1" ht="15" thickBot="1" x14ac:dyDescent="0.35">
      <c r="A39" s="8" t="s">
        <v>189</v>
      </c>
    </row>
    <row r="40" spans="1:1" ht="15" thickBot="1" x14ac:dyDescent="0.35">
      <c r="A40" s="8" t="s">
        <v>188</v>
      </c>
    </row>
    <row r="41" spans="1:1" ht="15" thickBot="1" x14ac:dyDescent="0.35">
      <c r="A41" s="9" t="s">
        <v>136</v>
      </c>
    </row>
    <row r="42" spans="1:1" ht="15" thickBot="1" x14ac:dyDescent="0.35">
      <c r="A42" s="8" t="s">
        <v>187</v>
      </c>
    </row>
    <row r="43" spans="1:1" ht="15" thickBot="1" x14ac:dyDescent="0.35">
      <c r="A43" s="8" t="s">
        <v>186</v>
      </c>
    </row>
    <row r="44" spans="1:1" ht="15" thickBot="1" x14ac:dyDescent="0.35">
      <c r="A44" s="8" t="s">
        <v>185</v>
      </c>
    </row>
    <row r="45" spans="1:1" ht="15" thickBot="1" x14ac:dyDescent="0.35">
      <c r="A45" s="8" t="s">
        <v>184</v>
      </c>
    </row>
    <row r="46" spans="1:1" ht="15" thickBot="1" x14ac:dyDescent="0.35">
      <c r="A46" s="8" t="s">
        <v>183</v>
      </c>
    </row>
    <row r="47" spans="1:1" ht="15" thickBot="1" x14ac:dyDescent="0.35">
      <c r="A47" s="8" t="s">
        <v>182</v>
      </c>
    </row>
    <row r="48" spans="1:1" ht="15" thickBot="1" x14ac:dyDescent="0.35">
      <c r="A48" s="9" t="s">
        <v>181</v>
      </c>
    </row>
    <row r="49" spans="1:1" ht="15" thickBot="1" x14ac:dyDescent="0.35">
      <c r="A49" s="8" t="s">
        <v>273</v>
      </c>
    </row>
    <row r="50" spans="1:1" ht="15" thickBot="1" x14ac:dyDescent="0.35">
      <c r="A50" s="8" t="s">
        <v>179</v>
      </c>
    </row>
    <row r="51" spans="1:1" ht="15" thickBot="1" x14ac:dyDescent="0.35">
      <c r="A51" s="8" t="s">
        <v>178</v>
      </c>
    </row>
    <row r="52" spans="1:1" ht="15" thickBot="1" x14ac:dyDescent="0.35">
      <c r="A52" s="8" t="s">
        <v>177</v>
      </c>
    </row>
    <row r="53" spans="1:1" ht="15" thickBot="1" x14ac:dyDescent="0.35">
      <c r="A53" s="8" t="s">
        <v>176</v>
      </c>
    </row>
    <row r="54" spans="1:1" ht="15" thickBot="1" x14ac:dyDescent="0.35">
      <c r="A54" s="8" t="s">
        <v>272</v>
      </c>
    </row>
    <row r="55" spans="1:1" ht="15" thickBot="1" x14ac:dyDescent="0.35">
      <c r="A55" s="8" t="s">
        <v>271</v>
      </c>
    </row>
    <row r="56" spans="1:1" ht="15" thickBot="1" x14ac:dyDescent="0.35">
      <c r="A56" s="8" t="s">
        <v>173</v>
      </c>
    </row>
    <row r="57" spans="1:1" ht="15" thickBot="1" x14ac:dyDescent="0.35">
      <c r="A57" s="8" t="s">
        <v>270</v>
      </c>
    </row>
    <row r="58" spans="1:1" ht="15" thickBot="1" x14ac:dyDescent="0.35">
      <c r="A58" s="8" t="s">
        <v>171</v>
      </c>
    </row>
    <row r="59" spans="1:1" ht="15" thickBot="1" x14ac:dyDescent="0.35">
      <c r="A59" s="8" t="s">
        <v>170</v>
      </c>
    </row>
    <row r="60" spans="1:1" ht="15" thickBot="1" x14ac:dyDescent="0.35">
      <c r="A60" s="8" t="s">
        <v>269</v>
      </c>
    </row>
    <row r="61" spans="1:1" ht="15" thickBot="1" x14ac:dyDescent="0.35">
      <c r="A61" s="8" t="s">
        <v>168</v>
      </c>
    </row>
    <row r="62" spans="1:1" ht="15" thickBot="1" x14ac:dyDescent="0.35">
      <c r="A62" s="8" t="s">
        <v>167</v>
      </c>
    </row>
    <row r="63" spans="1:1" ht="15" thickBot="1" x14ac:dyDescent="0.35">
      <c r="A63" s="8" t="s">
        <v>166</v>
      </c>
    </row>
    <row r="64" spans="1:1" ht="15" thickBot="1" x14ac:dyDescent="0.35">
      <c r="A64" s="8" t="s">
        <v>268</v>
      </c>
    </row>
    <row r="65" spans="1:1" ht="15" thickBot="1" x14ac:dyDescent="0.35">
      <c r="A65" s="9" t="s">
        <v>164</v>
      </c>
    </row>
    <row r="66" spans="1:1" ht="15" thickBot="1" x14ac:dyDescent="0.35">
      <c r="A66" s="8" t="s">
        <v>163</v>
      </c>
    </row>
    <row r="67" spans="1:1" ht="15" thickBot="1" x14ac:dyDescent="0.35">
      <c r="A67" s="8" t="s">
        <v>162</v>
      </c>
    </row>
    <row r="68" spans="1:1" ht="15" thickBot="1" x14ac:dyDescent="0.35">
      <c r="A68" s="8" t="s">
        <v>161</v>
      </c>
    </row>
    <row r="69" spans="1:1" ht="15" thickBot="1" x14ac:dyDescent="0.35">
      <c r="A69" s="8" t="s">
        <v>160</v>
      </c>
    </row>
    <row r="70" spans="1:1" ht="15" thickBot="1" x14ac:dyDescent="0.35">
      <c r="A70" s="8" t="s">
        <v>267</v>
      </c>
    </row>
    <row r="71" spans="1:1" ht="15" thickBot="1" x14ac:dyDescent="0.35">
      <c r="A71" s="8" t="s">
        <v>266</v>
      </c>
    </row>
    <row r="72" spans="1:1" ht="15" thickBot="1" x14ac:dyDescent="0.35">
      <c r="A72" s="8" t="s">
        <v>157</v>
      </c>
    </row>
    <row r="73" spans="1:1" ht="15" thickBot="1" x14ac:dyDescent="0.35">
      <c r="A73" s="8" t="s">
        <v>156</v>
      </c>
    </row>
    <row r="74" spans="1:1" ht="15" thickBot="1" x14ac:dyDescent="0.35">
      <c r="A74" s="9" t="s">
        <v>265</v>
      </c>
    </row>
    <row r="75" spans="1:1" ht="15" thickBot="1" x14ac:dyDescent="0.35">
      <c r="A75" s="8" t="s">
        <v>154</v>
      </c>
    </row>
    <row r="76" spans="1:1" ht="15" thickBot="1" x14ac:dyDescent="0.35">
      <c r="A76" s="8" t="s">
        <v>264</v>
      </c>
    </row>
    <row r="77" spans="1:1" ht="15" thickBot="1" x14ac:dyDescent="0.35">
      <c r="A77" s="8" t="s">
        <v>152</v>
      </c>
    </row>
    <row r="78" spans="1:1" ht="15" thickBot="1" x14ac:dyDescent="0.35">
      <c r="A78" s="9" t="s">
        <v>151</v>
      </c>
    </row>
    <row r="79" spans="1:1" ht="15" thickBot="1" x14ac:dyDescent="0.35">
      <c r="A79" s="8" t="s">
        <v>263</v>
      </c>
    </row>
    <row r="80" spans="1:1" ht="15" thickBot="1" x14ac:dyDescent="0.35">
      <c r="A80" s="8" t="s">
        <v>262</v>
      </c>
    </row>
    <row r="81" spans="1:1" ht="15" thickBot="1" x14ac:dyDescent="0.35">
      <c r="A81" s="8" t="s">
        <v>261</v>
      </c>
    </row>
    <row r="82" spans="1:1" ht="15" thickBot="1" x14ac:dyDescent="0.35">
      <c r="A82" s="8" t="s">
        <v>147</v>
      </c>
    </row>
    <row r="83" spans="1:1" ht="15" thickBot="1" x14ac:dyDescent="0.35">
      <c r="A83" s="8" t="s">
        <v>260</v>
      </c>
    </row>
    <row r="84" spans="1:1" ht="15" thickBot="1" x14ac:dyDescent="0.35">
      <c r="A84" s="8" t="s">
        <v>145</v>
      </c>
    </row>
    <row r="85" spans="1:1" ht="15" thickBot="1" x14ac:dyDescent="0.35">
      <c r="A85" s="8" t="s">
        <v>144</v>
      </c>
    </row>
    <row r="86" spans="1:1" ht="15" thickBot="1" x14ac:dyDescent="0.35">
      <c r="A86" s="8" t="s">
        <v>143</v>
      </c>
    </row>
    <row r="87" spans="1:1" ht="15" thickBot="1" x14ac:dyDescent="0.35">
      <c r="A87" s="8" t="s">
        <v>142</v>
      </c>
    </row>
    <row r="88" spans="1:1" ht="15" thickBot="1" x14ac:dyDescent="0.35">
      <c r="A88" s="8" t="s">
        <v>141</v>
      </c>
    </row>
    <row r="89" spans="1:1" ht="15" thickBot="1" x14ac:dyDescent="0.35">
      <c r="A89" s="8" t="s">
        <v>140</v>
      </c>
    </row>
    <row r="90" spans="1:1" ht="15" thickBot="1" x14ac:dyDescent="0.35">
      <c r="A90" s="8" t="s">
        <v>139</v>
      </c>
    </row>
    <row r="91" spans="1:1" ht="15" thickBot="1" x14ac:dyDescent="0.35">
      <c r="A91" s="8" t="s">
        <v>138</v>
      </c>
    </row>
    <row r="92" spans="1:1" ht="15" thickBot="1" x14ac:dyDescent="0.35">
      <c r="A92" s="8" t="s">
        <v>137</v>
      </c>
    </row>
    <row r="93" spans="1:1" ht="15" thickBot="1" x14ac:dyDescent="0.35">
      <c r="A93" s="9" t="s">
        <v>136</v>
      </c>
    </row>
    <row r="94" spans="1:1" ht="15" thickBot="1" x14ac:dyDescent="0.35">
      <c r="A94" s="8" t="s">
        <v>135</v>
      </c>
    </row>
    <row r="95" spans="1:1" ht="15" thickBot="1" x14ac:dyDescent="0.35">
      <c r="A95" s="8" t="s">
        <v>134</v>
      </c>
    </row>
    <row r="96" spans="1:1" ht="15" thickBot="1" x14ac:dyDescent="0.35">
      <c r="A96" s="8" t="s">
        <v>259</v>
      </c>
    </row>
    <row r="97" spans="1:1" ht="15" thickBot="1" x14ac:dyDescent="0.35">
      <c r="A97" s="8" t="s">
        <v>132</v>
      </c>
    </row>
    <row r="98" spans="1:1" ht="15" thickBot="1" x14ac:dyDescent="0.35">
      <c r="A98" s="8" t="s">
        <v>258</v>
      </c>
    </row>
    <row r="99" spans="1:1" ht="15" thickBot="1" x14ac:dyDescent="0.35">
      <c r="A99" s="8" t="s">
        <v>131</v>
      </c>
    </row>
    <row r="100" spans="1:1" ht="15" thickBot="1" x14ac:dyDescent="0.35">
      <c r="A100" s="8" t="s">
        <v>130</v>
      </c>
    </row>
    <row r="101" spans="1:1" ht="15" thickBot="1" x14ac:dyDescent="0.35">
      <c r="A101" s="8" t="s">
        <v>129</v>
      </c>
    </row>
    <row r="102" spans="1:1" ht="15" thickBot="1" x14ac:dyDescent="0.35">
      <c r="A102" s="8" t="s">
        <v>128</v>
      </c>
    </row>
    <row r="103" spans="1:1" ht="15" thickBot="1" x14ac:dyDescent="0.35">
      <c r="A103" s="8" t="s">
        <v>127</v>
      </c>
    </row>
    <row r="104" spans="1:1" ht="15" thickBot="1" x14ac:dyDescent="0.35">
      <c r="A104" s="8" t="s">
        <v>126</v>
      </c>
    </row>
    <row r="105" spans="1:1" ht="15" thickBot="1" x14ac:dyDescent="0.35">
      <c r="A105" s="8" t="s">
        <v>257</v>
      </c>
    </row>
    <row r="106" spans="1:1" ht="15" thickBot="1" x14ac:dyDescent="0.35">
      <c r="A106" s="8" t="s">
        <v>124</v>
      </c>
    </row>
    <row r="107" spans="1:1" ht="15" thickBot="1" x14ac:dyDescent="0.35">
      <c r="A107" s="8" t="s">
        <v>123</v>
      </c>
    </row>
    <row r="108" spans="1:1" ht="15" thickBot="1" x14ac:dyDescent="0.35">
      <c r="A108" s="8" t="s">
        <v>122</v>
      </c>
    </row>
    <row r="109" spans="1:1" ht="15" thickBot="1" x14ac:dyDescent="0.35">
      <c r="A109" s="8" t="s">
        <v>256</v>
      </c>
    </row>
    <row r="110" spans="1:1" ht="15" thickBot="1" x14ac:dyDescent="0.35">
      <c r="A110" s="8" t="s">
        <v>118</v>
      </c>
    </row>
    <row r="111" spans="1:1" ht="15" thickBot="1" x14ac:dyDescent="0.35">
      <c r="A111" s="8" t="s">
        <v>255</v>
      </c>
    </row>
    <row r="112" spans="1:1" ht="15" thickBot="1" x14ac:dyDescent="0.35">
      <c r="A112" s="8" t="s">
        <v>116</v>
      </c>
    </row>
    <row r="113" spans="1:1" ht="15" thickBot="1" x14ac:dyDescent="0.35">
      <c r="A113" s="8" t="s">
        <v>254</v>
      </c>
    </row>
    <row r="114" spans="1:1" ht="15" thickBot="1" x14ac:dyDescent="0.35">
      <c r="A114" s="8" t="s">
        <v>253</v>
      </c>
    </row>
    <row r="115" spans="1:1" ht="15" thickBot="1" x14ac:dyDescent="0.35">
      <c r="A115" s="8" t="s">
        <v>252</v>
      </c>
    </row>
    <row r="116" spans="1:1" ht="15" thickBot="1" x14ac:dyDescent="0.35">
      <c r="A116" s="8" t="s">
        <v>251</v>
      </c>
    </row>
    <row r="117" spans="1:1" ht="15" thickBot="1" x14ac:dyDescent="0.35">
      <c r="A117" s="8" t="s">
        <v>250</v>
      </c>
    </row>
    <row r="118" spans="1:1" ht="15" thickBot="1" x14ac:dyDescent="0.35">
      <c r="A118" s="8" t="s">
        <v>111</v>
      </c>
    </row>
    <row r="119" spans="1:1" ht="15" thickBot="1" x14ac:dyDescent="0.35">
      <c r="A119" s="8" t="s">
        <v>110</v>
      </c>
    </row>
    <row r="120" spans="1:1" ht="15" thickBot="1" x14ac:dyDescent="0.35">
      <c r="A120" s="8" t="s">
        <v>109</v>
      </c>
    </row>
    <row r="121" spans="1:1" ht="15" thickBot="1" x14ac:dyDescent="0.35">
      <c r="A121" s="8" t="s">
        <v>108</v>
      </c>
    </row>
    <row r="122" spans="1:1" ht="15" thickBot="1" x14ac:dyDescent="0.35">
      <c r="A122" s="8" t="s">
        <v>107</v>
      </c>
    </row>
    <row r="123" spans="1:1" ht="15" thickBot="1" x14ac:dyDescent="0.35">
      <c r="A123" s="8" t="s">
        <v>106</v>
      </c>
    </row>
    <row r="124" spans="1:1" ht="15" thickBot="1" x14ac:dyDescent="0.35">
      <c r="A124" s="8" t="s">
        <v>105</v>
      </c>
    </row>
    <row r="125" spans="1:1" ht="15" thickBot="1" x14ac:dyDescent="0.35">
      <c r="A125" s="8" t="s">
        <v>104</v>
      </c>
    </row>
    <row r="126" spans="1:1" ht="15" thickBot="1" x14ac:dyDescent="0.35">
      <c r="A126" s="8" t="s">
        <v>103</v>
      </c>
    </row>
    <row r="127" spans="1:1" ht="15" thickBot="1" x14ac:dyDescent="0.35">
      <c r="A127" s="8" t="s">
        <v>249</v>
      </c>
    </row>
    <row r="128" spans="1:1" ht="15" thickBot="1" x14ac:dyDescent="0.35">
      <c r="A128" s="8" t="s">
        <v>248</v>
      </c>
    </row>
    <row r="129" spans="1:1" ht="15" thickBot="1" x14ac:dyDescent="0.35">
      <c r="A129" s="8" t="s">
        <v>247</v>
      </c>
    </row>
    <row r="130" spans="1:1" ht="15" thickBot="1" x14ac:dyDescent="0.35">
      <c r="A130" s="8" t="s">
        <v>102</v>
      </c>
    </row>
    <row r="131" spans="1:1" ht="15" thickBot="1" x14ac:dyDescent="0.35">
      <c r="A131" s="8" t="s">
        <v>246</v>
      </c>
    </row>
    <row r="132" spans="1:1" ht="15" thickBot="1" x14ac:dyDescent="0.35">
      <c r="A132" s="9" t="s">
        <v>99</v>
      </c>
    </row>
    <row r="133" spans="1:1" ht="15" thickBot="1" x14ac:dyDescent="0.35">
      <c r="A133" s="8" t="s">
        <v>245</v>
      </c>
    </row>
    <row r="134" spans="1:1" ht="15" thickBot="1" x14ac:dyDescent="0.35">
      <c r="A134" s="8" t="s">
        <v>97</v>
      </c>
    </row>
    <row r="135" spans="1:1" ht="15" thickBot="1" x14ac:dyDescent="0.35">
      <c r="A135" s="8" t="s">
        <v>96</v>
      </c>
    </row>
    <row r="136" spans="1:1" ht="15" thickBot="1" x14ac:dyDescent="0.35">
      <c r="A136" s="8" t="s">
        <v>95</v>
      </c>
    </row>
    <row r="137" spans="1:1" ht="15" thickBot="1" x14ac:dyDescent="0.35">
      <c r="A137" s="8" t="s">
        <v>244</v>
      </c>
    </row>
    <row r="138" spans="1:1" ht="15" thickBot="1" x14ac:dyDescent="0.35">
      <c r="A138" s="8" t="s">
        <v>93</v>
      </c>
    </row>
    <row r="139" spans="1:1" ht="15" thickBot="1" x14ac:dyDescent="0.35">
      <c r="A139" s="9" t="s">
        <v>92</v>
      </c>
    </row>
    <row r="140" spans="1:1" ht="15" thickBot="1" x14ac:dyDescent="0.35">
      <c r="A140" s="8" t="s">
        <v>91</v>
      </c>
    </row>
    <row r="141" spans="1:1" ht="15" thickBot="1" x14ac:dyDescent="0.35">
      <c r="A141" s="8" t="s">
        <v>90</v>
      </c>
    </row>
    <row r="142" spans="1:1" ht="15" thickBot="1" x14ac:dyDescent="0.35">
      <c r="A142" s="8" t="s">
        <v>89</v>
      </c>
    </row>
    <row r="143" spans="1:1" ht="15" thickBot="1" x14ac:dyDescent="0.35">
      <c r="A143" s="9" t="s">
        <v>88</v>
      </c>
    </row>
    <row r="144" spans="1:1" ht="15" thickBot="1" x14ac:dyDescent="0.35">
      <c r="A144" s="8" t="s">
        <v>86</v>
      </c>
    </row>
    <row r="145" spans="1:1" ht="15" thickBot="1" x14ac:dyDescent="0.35">
      <c r="A145" s="8" t="s">
        <v>243</v>
      </c>
    </row>
    <row r="146" spans="1:1" ht="15" thickBot="1" x14ac:dyDescent="0.35">
      <c r="A146" s="8" t="s">
        <v>242</v>
      </c>
    </row>
    <row r="147" spans="1:1" ht="15" thickBot="1" x14ac:dyDescent="0.35">
      <c r="A147" s="8" t="s">
        <v>241</v>
      </c>
    </row>
    <row r="148" spans="1:1" ht="15" thickBot="1" x14ac:dyDescent="0.35">
      <c r="A148" s="8" t="s">
        <v>240</v>
      </c>
    </row>
    <row r="149" spans="1:1" ht="15" thickBot="1" x14ac:dyDescent="0.35">
      <c r="A149" s="8" t="s">
        <v>239</v>
      </c>
    </row>
    <row r="150" spans="1:1" ht="15" thickBot="1" x14ac:dyDescent="0.35">
      <c r="A150" s="8" t="s">
        <v>82</v>
      </c>
    </row>
    <row r="151" spans="1:1" ht="15" thickBot="1" x14ac:dyDescent="0.35">
      <c r="A151" s="8" t="s">
        <v>238</v>
      </c>
    </row>
    <row r="152" spans="1:1" ht="15" thickBot="1" x14ac:dyDescent="0.35">
      <c r="A152" s="8" t="s">
        <v>237</v>
      </c>
    </row>
    <row r="153" spans="1:1" ht="15" thickBot="1" x14ac:dyDescent="0.35">
      <c r="A153" s="8" t="s">
        <v>80</v>
      </c>
    </row>
    <row r="154" spans="1:1" ht="15" thickBot="1" x14ac:dyDescent="0.35">
      <c r="A154" s="8" t="s">
        <v>79</v>
      </c>
    </row>
    <row r="155" spans="1:1" ht="15" thickBot="1" x14ac:dyDescent="0.35">
      <c r="A155" s="8" t="s">
        <v>78</v>
      </c>
    </row>
    <row r="156" spans="1:1" ht="15" thickBot="1" x14ac:dyDescent="0.35">
      <c r="A156" s="8" t="s">
        <v>77</v>
      </c>
    </row>
    <row r="157" spans="1:1" ht="15" thickBot="1" x14ac:dyDescent="0.35">
      <c r="A157" s="8" t="s">
        <v>76</v>
      </c>
    </row>
    <row r="158" spans="1:1" ht="15" thickBot="1" x14ac:dyDescent="0.35">
      <c r="A158" s="8" t="s">
        <v>236</v>
      </c>
    </row>
    <row r="159" spans="1:1" ht="15" thickBot="1" x14ac:dyDescent="0.35">
      <c r="A159" s="8" t="s">
        <v>235</v>
      </c>
    </row>
    <row r="160" spans="1:1" ht="15" thickBot="1" x14ac:dyDescent="0.35">
      <c r="A160" s="8" t="s">
        <v>73</v>
      </c>
    </row>
    <row r="161" spans="1:1" ht="15" thickBot="1" x14ac:dyDescent="0.35">
      <c r="A161" s="8" t="s">
        <v>6</v>
      </c>
    </row>
    <row r="162" spans="1:1" ht="15" thickBot="1" x14ac:dyDescent="0.35">
      <c r="A162" s="8" t="s">
        <v>234</v>
      </c>
    </row>
    <row r="163" spans="1:1" ht="15" thickBot="1" x14ac:dyDescent="0.35">
      <c r="A163" s="8" t="s">
        <v>233</v>
      </c>
    </row>
    <row r="164" spans="1:1" ht="15" thickBot="1" x14ac:dyDescent="0.35">
      <c r="A164" s="8" t="s">
        <v>232</v>
      </c>
    </row>
    <row r="165" spans="1:1" ht="15" thickBot="1" x14ac:dyDescent="0.35">
      <c r="A165" s="8" t="s">
        <v>68</v>
      </c>
    </row>
    <row r="166" spans="1:1" ht="15" thickBot="1" x14ac:dyDescent="0.35">
      <c r="A166" s="9" t="s">
        <v>67</v>
      </c>
    </row>
    <row r="167" spans="1:1" ht="15" thickBot="1" x14ac:dyDescent="0.35">
      <c r="A167" s="8" t="s">
        <v>231</v>
      </c>
    </row>
    <row r="168" spans="1:1" ht="15" thickBot="1" x14ac:dyDescent="0.35">
      <c r="A168" s="8" t="s">
        <v>230</v>
      </c>
    </row>
    <row r="169" spans="1:1" ht="15" thickBot="1" x14ac:dyDescent="0.35">
      <c r="A169" s="8" t="s">
        <v>62</v>
      </c>
    </row>
    <row r="170" spans="1:1" ht="15" thickBot="1" x14ac:dyDescent="0.35">
      <c r="A170" s="8" t="s">
        <v>64</v>
      </c>
    </row>
    <row r="171" spans="1:1" ht="15" thickBot="1" x14ac:dyDescent="0.35">
      <c r="A171" s="8" t="s">
        <v>63</v>
      </c>
    </row>
    <row r="172" spans="1:1" ht="15" thickBot="1" x14ac:dyDescent="0.35">
      <c r="A172" s="8" t="s">
        <v>61</v>
      </c>
    </row>
    <row r="173" spans="1:1" ht="15" thickBot="1" x14ac:dyDescent="0.35">
      <c r="A173" s="8" t="s">
        <v>60</v>
      </c>
    </row>
    <row r="174" spans="1:1" ht="15" thickBot="1" x14ac:dyDescent="0.35">
      <c r="A174" s="8" t="s">
        <v>59</v>
      </c>
    </row>
    <row r="175" spans="1:1" ht="15" thickBot="1" x14ac:dyDescent="0.35">
      <c r="A175" s="8" t="s">
        <v>229</v>
      </c>
    </row>
    <row r="176" spans="1:1" ht="15" thickBot="1" x14ac:dyDescent="0.35">
      <c r="A176" s="8" t="s">
        <v>57</v>
      </c>
    </row>
    <row r="177" spans="1:1" ht="15" thickBot="1" x14ac:dyDescent="0.35">
      <c r="A177" s="8" t="s">
        <v>56</v>
      </c>
    </row>
    <row r="178" spans="1:1" ht="15" thickBot="1" x14ac:dyDescent="0.35">
      <c r="A178" s="8" t="s">
        <v>228</v>
      </c>
    </row>
    <row r="179" spans="1:1" ht="15" thickBot="1" x14ac:dyDescent="0.35">
      <c r="A179" s="9" t="s">
        <v>54</v>
      </c>
    </row>
    <row r="180" spans="1:1" ht="15" thickBot="1" x14ac:dyDescent="0.35">
      <c r="A180" s="8" t="s">
        <v>227</v>
      </c>
    </row>
    <row r="181" spans="1:1" ht="15" thickBot="1" x14ac:dyDescent="0.35">
      <c r="A181" s="8" t="s">
        <v>52</v>
      </c>
    </row>
    <row r="182" spans="1:1" ht="15" thickBot="1" x14ac:dyDescent="0.35">
      <c r="A182" s="9" t="s">
        <v>51</v>
      </c>
    </row>
    <row r="183" spans="1:1" ht="15" thickBot="1" x14ac:dyDescent="0.35">
      <c r="A183" s="8" t="s">
        <v>50</v>
      </c>
    </row>
    <row r="184" spans="1:1" ht="15" thickBot="1" x14ac:dyDescent="0.35">
      <c r="A184" s="8" t="s">
        <v>49</v>
      </c>
    </row>
    <row r="185" spans="1:1" ht="15" thickBot="1" x14ac:dyDescent="0.35">
      <c r="A185" s="9" t="s">
        <v>47</v>
      </c>
    </row>
    <row r="186" spans="1:1" ht="15" thickBot="1" x14ac:dyDescent="0.35">
      <c r="A186" s="8" t="s">
        <v>48</v>
      </c>
    </row>
    <row r="187" spans="1:1" ht="15" thickBot="1" x14ac:dyDescent="0.35">
      <c r="A187" s="8" t="s">
        <v>46</v>
      </c>
    </row>
    <row r="188" spans="1:1" ht="15" thickBot="1" x14ac:dyDescent="0.35">
      <c r="A188" s="8" t="s">
        <v>87</v>
      </c>
    </row>
    <row r="189" spans="1:1" x14ac:dyDescent="0.3">
      <c r="A189" s="14" t="s">
        <v>120</v>
      </c>
    </row>
    <row r="190" spans="1:1" x14ac:dyDescent="0.3">
      <c r="A190" s="15" t="s">
        <v>47</v>
      </c>
    </row>
    <row r="191" spans="1:1" x14ac:dyDescent="0.3">
      <c r="A191" s="6"/>
    </row>
    <row r="192" spans="1:1" x14ac:dyDescent="0.3">
      <c r="A192" s="6"/>
    </row>
    <row r="193" spans="1:1" x14ac:dyDescent="0.3">
      <c r="A193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9C44-AC55-4E23-BAB9-8324DE69AE0F}">
  <dimension ref="A1:A17"/>
  <sheetViews>
    <sheetView zoomScaleNormal="100" workbookViewId="0">
      <selection activeCell="A24" sqref="A24"/>
    </sheetView>
  </sheetViews>
  <sheetFormatPr baseColWidth="10" defaultRowHeight="14.4" x14ac:dyDescent="0.3"/>
  <cols>
    <col min="1" max="1" width="47.44140625" customWidth="1"/>
  </cols>
  <sheetData>
    <row r="1" spans="1:1" x14ac:dyDescent="0.3">
      <c r="A1" t="s">
        <v>45</v>
      </c>
    </row>
    <row r="2" spans="1:1" x14ac:dyDescent="0.3">
      <c r="A2" s="3" t="s">
        <v>308</v>
      </c>
    </row>
    <row r="3" spans="1:1" x14ac:dyDescent="0.3">
      <c r="A3" s="3" t="s">
        <v>309</v>
      </c>
    </row>
    <row r="4" spans="1:1" x14ac:dyDescent="0.3">
      <c r="A4" s="3" t="s">
        <v>310</v>
      </c>
    </row>
    <row r="5" spans="1:1" x14ac:dyDescent="0.3">
      <c r="A5" s="3" t="s">
        <v>311</v>
      </c>
    </row>
    <row r="6" spans="1:1" x14ac:dyDescent="0.3">
      <c r="A6" s="3" t="s">
        <v>312</v>
      </c>
    </row>
    <row r="7" spans="1:1" x14ac:dyDescent="0.3">
      <c r="A7" s="3" t="s">
        <v>313</v>
      </c>
    </row>
    <row r="8" spans="1:1" x14ac:dyDescent="0.3">
      <c r="A8" s="3" t="s">
        <v>314</v>
      </c>
    </row>
    <row r="9" spans="1:1" x14ac:dyDescent="0.3">
      <c r="A9" s="3" t="s">
        <v>315</v>
      </c>
    </row>
    <row r="10" spans="1:1" x14ac:dyDescent="0.3">
      <c r="A10" s="3" t="s">
        <v>316</v>
      </c>
    </row>
    <row r="11" spans="1:1" x14ac:dyDescent="0.3">
      <c r="A11" s="3" t="s">
        <v>317</v>
      </c>
    </row>
    <row r="12" spans="1:1" x14ac:dyDescent="0.3">
      <c r="A12" s="3" t="s">
        <v>318</v>
      </c>
    </row>
    <row r="13" spans="1:1" x14ac:dyDescent="0.3">
      <c r="A13" s="3" t="s">
        <v>319</v>
      </c>
    </row>
    <row r="14" spans="1:1" x14ac:dyDescent="0.3">
      <c r="A14" s="3" t="s">
        <v>320</v>
      </c>
    </row>
    <row r="15" spans="1:1" x14ac:dyDescent="0.3">
      <c r="A15" s="3" t="s">
        <v>321</v>
      </c>
    </row>
    <row r="16" spans="1:1" x14ac:dyDescent="0.3">
      <c r="A16" s="3" t="s">
        <v>322</v>
      </c>
    </row>
    <row r="17" spans="1:1" x14ac:dyDescent="0.3">
      <c r="A17" s="3" t="s">
        <v>323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GRUPO 3</vt:lpstr>
      <vt:lpstr>GRUPO 1</vt:lpstr>
      <vt:lpstr>FICHA TECNICA</vt:lpstr>
      <vt:lpstr>PRECIOS 2025 VS 2026</vt:lpstr>
      <vt:lpstr>PRESUPUESTO</vt:lpstr>
      <vt:lpstr>OFERTA ECONOMICA</vt:lpstr>
      <vt:lpstr>SERVICIOS</vt:lpstr>
      <vt:lpstr>BOMBAS </vt:lpstr>
      <vt:lpstr>M8-M9</vt:lpstr>
      <vt:lpstr>M2</vt:lpstr>
      <vt:lpstr>M4-M5-M6</vt:lpstr>
      <vt:lpstr>INSUMOS TALLER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Stiven Granada Acevedo</dc:creator>
  <cp:lastModifiedBy>Luis giraldo</cp:lastModifiedBy>
  <dcterms:created xsi:type="dcterms:W3CDTF">2026-02-11T14:55:59Z</dcterms:created>
  <dcterms:modified xsi:type="dcterms:W3CDTF">2026-06-24T01:01:36Z</dcterms:modified>
</cp:coreProperties>
</file>