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Otros ordenadores\Mi PC\Documents\COMPRAS 2026\MINIMAS CUANTIAS 2026\MC XXX-2026 MTTO. SETS INSTRUMENTAL QUIRURGICO\"/>
    </mc:Choice>
  </mc:AlternateContent>
  <bookViews>
    <workbookView xWindow="0" yWindow="0" windowWidth="28800" windowHeight="11715"/>
  </bookViews>
  <sheets>
    <sheet name="oferta económic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7" i="1" l="1"/>
  <c r="H57" i="1"/>
  <c r="G22" i="1"/>
  <c r="H22" i="1" s="1"/>
  <c r="J56" i="1" l="1"/>
  <c r="K56" i="1" s="1"/>
  <c r="J55" i="1"/>
  <c r="K55" i="1" s="1"/>
  <c r="J53" i="1"/>
  <c r="K53" i="1" s="1"/>
  <c r="J51" i="1"/>
  <c r="K51" i="1" s="1"/>
  <c r="J50" i="1"/>
  <c r="K50" i="1" s="1"/>
  <c r="J49" i="1"/>
  <c r="K49" i="1" s="1"/>
  <c r="J48" i="1"/>
  <c r="K48" i="1" s="1"/>
  <c r="J47" i="1"/>
  <c r="K47" i="1" s="1"/>
  <c r="J46" i="1"/>
  <c r="K46" i="1" s="1"/>
  <c r="J45" i="1"/>
  <c r="K45" i="1" s="1"/>
  <c r="J44" i="1"/>
  <c r="K44" i="1" s="1"/>
  <c r="J43" i="1"/>
  <c r="K43" i="1" s="1"/>
  <c r="J42" i="1"/>
  <c r="K42" i="1" s="1"/>
  <c r="J41" i="1"/>
  <c r="K41" i="1" s="1"/>
  <c r="J40" i="1"/>
  <c r="K40" i="1" s="1"/>
  <c r="J39" i="1"/>
  <c r="K39" i="1" s="1"/>
  <c r="J38" i="1"/>
  <c r="K38" i="1" s="1"/>
  <c r="J37" i="1"/>
  <c r="K37" i="1" s="1"/>
  <c r="J36" i="1"/>
  <c r="K36" i="1" s="1"/>
  <c r="J35" i="1"/>
  <c r="K35" i="1" s="1"/>
  <c r="J34" i="1"/>
  <c r="K34" i="1" s="1"/>
  <c r="J33" i="1"/>
  <c r="K33" i="1" s="1"/>
  <c r="J32" i="1"/>
  <c r="K32" i="1" s="1"/>
  <c r="J31" i="1"/>
  <c r="K31" i="1" s="1"/>
  <c r="J30" i="1"/>
  <c r="K30" i="1" s="1"/>
  <c r="J29" i="1"/>
  <c r="K29" i="1" s="1"/>
  <c r="J28" i="1"/>
  <c r="K28" i="1" s="1"/>
  <c r="J27" i="1"/>
  <c r="K27" i="1" s="1"/>
  <c r="J26" i="1"/>
  <c r="K26" i="1" s="1"/>
  <c r="J25" i="1"/>
  <c r="K25" i="1" s="1"/>
  <c r="J24" i="1"/>
  <c r="K24" i="1" s="1"/>
  <c r="J23" i="1"/>
  <c r="K23" i="1" s="1"/>
  <c r="J18" i="1"/>
  <c r="K18" i="1" s="1"/>
  <c r="J17" i="1"/>
  <c r="K17" i="1" s="1"/>
  <c r="J16" i="1"/>
  <c r="K16" i="1" s="1"/>
  <c r="J15" i="1"/>
  <c r="K15" i="1" s="1"/>
  <c r="J14" i="1"/>
  <c r="K14" i="1" s="1"/>
  <c r="J20" i="1"/>
  <c r="K20" i="1" s="1"/>
  <c r="J13" i="1"/>
  <c r="K13" i="1" s="1"/>
  <c r="J12" i="1"/>
  <c r="K12" i="1" s="1"/>
  <c r="J10" i="1"/>
  <c r="K10" i="1" s="1"/>
  <c r="J9" i="1"/>
  <c r="K9" i="1" s="1"/>
  <c r="J8" i="1"/>
  <c r="K8" i="1" s="1"/>
  <c r="J7" i="1"/>
  <c r="K7" i="1" s="1"/>
  <c r="J5" i="1"/>
  <c r="K5" i="1" s="1"/>
  <c r="J54" i="1" l="1"/>
  <c r="K54" i="1" s="1"/>
  <c r="J52" i="1"/>
  <c r="K52" i="1" s="1"/>
  <c r="F54" i="1"/>
  <c r="G54" i="1" s="1"/>
  <c r="H54" i="1" s="1"/>
  <c r="F52" i="1"/>
  <c r="G52" i="1" s="1"/>
  <c r="H52" i="1" s="1"/>
  <c r="G55" i="1"/>
  <c r="H55" i="1" s="1"/>
  <c r="G53" i="1"/>
  <c r="H53" i="1" s="1"/>
  <c r="G51" i="1"/>
  <c r="H51" i="1" s="1"/>
  <c r="G50" i="1"/>
  <c r="H50" i="1" s="1"/>
  <c r="G49" i="1"/>
  <c r="H49" i="1" s="1"/>
  <c r="G48" i="1"/>
  <c r="H48" i="1" s="1"/>
  <c r="G47" i="1"/>
  <c r="H47" i="1" s="1"/>
  <c r="G46" i="1"/>
  <c r="H46" i="1" s="1"/>
  <c r="G45" i="1"/>
  <c r="H45" i="1" s="1"/>
  <c r="G44" i="1"/>
  <c r="H44" i="1" s="1"/>
  <c r="G43" i="1"/>
  <c r="H43" i="1" s="1"/>
  <c r="G42" i="1"/>
  <c r="H42" i="1" s="1"/>
  <c r="G41" i="1"/>
  <c r="H41" i="1" s="1"/>
  <c r="G40" i="1"/>
  <c r="H40" i="1" s="1"/>
  <c r="G39" i="1"/>
  <c r="H39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15" i="1" l="1"/>
  <c r="H15" i="1" s="1"/>
  <c r="G56" i="1" l="1"/>
  <c r="H56" i="1" s="1"/>
  <c r="G30" i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18" i="1"/>
  <c r="H18" i="1" s="1"/>
  <c r="G17" i="1"/>
  <c r="H17" i="1" s="1"/>
  <c r="G16" i="1"/>
  <c r="H16" i="1" s="1"/>
  <c r="G14" i="1"/>
  <c r="H14" i="1" s="1"/>
  <c r="G20" i="1"/>
  <c r="H20" i="1" s="1"/>
  <c r="G13" i="1"/>
  <c r="H13" i="1" s="1"/>
  <c r="G12" i="1"/>
  <c r="H12" i="1" s="1"/>
  <c r="G10" i="1"/>
  <c r="H10" i="1" s="1"/>
  <c r="G9" i="1"/>
  <c r="H9" i="1" s="1"/>
  <c r="G8" i="1"/>
  <c r="H8" i="1" s="1"/>
  <c r="G7" i="1"/>
  <c r="H7" i="1" s="1"/>
  <c r="G5" i="1"/>
  <c r="H5" i="1" s="1"/>
</calcChain>
</file>

<file path=xl/sharedStrings.xml><?xml version="1.0" encoding="utf-8"?>
<sst xmlns="http://schemas.openxmlformats.org/spreadsheetml/2006/main" count="162" uniqueCount="68">
  <si>
    <t>ITEM</t>
  </si>
  <si>
    <t>UNIDAD DE MEDIDA</t>
  </si>
  <si>
    <t>CANT</t>
  </si>
  <si>
    <t>VALOR 
UNITARIO</t>
  </si>
  <si>
    <t>VALOR UNITARIO 
IVA INCLUIDO</t>
  </si>
  <si>
    <t xml:space="preserve">VALOR IVA  
</t>
  </si>
  <si>
    <t>DESCRIPCIÓN</t>
  </si>
  <si>
    <t>UNIDAD</t>
  </si>
  <si>
    <t>MANTENIMIENTOS Y REPUESTOS SUSCEPTIBLES DE CAMBIO</t>
  </si>
  <si>
    <t>MANTENIMIENTO PREVENTIVO URETERORENOSCOPIO SEMIRRIGIDO</t>
  </si>
  <si>
    <t>MANTENIMIENTO  PREVENTIVO SET DE TORAX  20 INSTRUMENTOS</t>
  </si>
  <si>
    <t>MANTENIMIENTO CORRECTIVO CORRECCION MORDAZAS</t>
  </si>
  <si>
    <t>MANTENIMIENTO PREVENTIVO CORRECTIVO REFACCION DE HOJA ACTIVA POR DESGASTE SEVERO</t>
  </si>
  <si>
    <t>MANTENIMIENTO CORRECTIVO  REFACCION DE TUBO DE CANULA</t>
  </si>
  <si>
    <t>MANTENIMIENOT PREVENTIVO ELEMENTO DE TRABAJO RESECTOSCOPIO GIMMI</t>
  </si>
  <si>
    <t>MANTENIMIENTO PREVENTIVO SET O RESECTOSCOPIO LENTE CAMISAS ELEMENTOS</t>
  </si>
  <si>
    <t>MANTENIMIENTO PREVENTIVO GENERAL DE OPTICA 4MM</t>
  </si>
  <si>
    <t>MANTENIMIENTO CORRECTIVO RECTIFICACION DE OBTURADOR DE RESECTOSCOPIO</t>
  </si>
  <si>
    <t>MANTENIMIENTO CORRECTIVO RECTIFICACION CAMISA INTERNA DE RESECTOSCOPIO</t>
  </si>
  <si>
    <t>MANTENIMIENTO CORRECTIVO RECTIFICACION CAMISA EXTERNA  DE RESECTOSCOPIO</t>
  </si>
  <si>
    <t>MANTENIMIENTO CORRECTIVO CAMBIO DE RESORTE  ELEMENTO DE TRABAJO</t>
  </si>
  <si>
    <t>MANTENIMIENTO PREVENTIVO SET DE   RESECTOSCOPIA LENTES CAMISAS Y ELEMENTO</t>
  </si>
  <si>
    <t>ELEMENTO DE TRABAJO RESECTOSCOPIO</t>
  </si>
  <si>
    <t>CAJA DE TEFLON DEL RESECTOSCOPIO</t>
  </si>
  <si>
    <t>BOTON CONEXION ASA DEL RESECTOSCOPIO</t>
  </si>
  <si>
    <t>PUNTA CERAMICA DE CAMISA INTERNA DEL RESECTOSCOPIO</t>
  </si>
  <si>
    <t>TAPON DE CIERRE PARA LLAVE DE PASO CISTOSCOPIO</t>
  </si>
  <si>
    <t>LLAVE DE PASO CISTOSCOPIO</t>
  </si>
  <si>
    <t>TAPON DE CIERRE PARA LLAVE DE PASO DE RESECTOSCOPIO</t>
  </si>
  <si>
    <t>LLAVE DE PASO DE RESECTOSCOPIO</t>
  </si>
  <si>
    <t>CABLE DE ALTA FRECUENCIA BIPOLAR</t>
  </si>
  <si>
    <t>VAINA RESECTOSCOPIO 24-26 FR</t>
  </si>
  <si>
    <t>OBTURADOR DE  RESECTOSCOPIO</t>
  </si>
  <si>
    <t>OBTURADOR VISUAL  DE  RESECTOSCOPIO</t>
  </si>
  <si>
    <t>VAINA INTERNA RESECTOSCOPIO 24-25 FR</t>
  </si>
  <si>
    <t>TAPON DE CIERRE DE GOMA DE 0.5 MM</t>
  </si>
  <si>
    <t xml:space="preserve">TAPON DE CIERRE PARA LLAVE DE PASO </t>
  </si>
  <si>
    <t>CIERRE VALVULAS LUER-LOCK</t>
  </si>
  <si>
    <t>VALVULAS CON LLAVE PARA URETERORENOSCOPIO</t>
  </si>
  <si>
    <t>LLAVE DE PASO DE URETERORENOSCOPIO</t>
  </si>
  <si>
    <t>OBTURADOR DE CISTOSCOPIO 19 CHR</t>
  </si>
  <si>
    <t>OBTURADOR DE CISTOSCOPIO 21 CHR</t>
  </si>
  <si>
    <t>PUENTE DE CISTOSCOPIO T 90-4401</t>
  </si>
  <si>
    <t>INSERTO DE PINZA DE AGARRE 5FR S 7021-06</t>
  </si>
  <si>
    <t>INSERTO DE PINZA DE BIOPSIA 5FR S 7013-06</t>
  </si>
  <si>
    <t>INSERTO DE PINZA DE AGARRE 5FR S 7022-06</t>
  </si>
  <si>
    <t>INSERTO DE TIJERA PARA CISTOSCOPIO 5FR S7019-16</t>
  </si>
  <si>
    <t>REPUESTO INSETO   PINZA DE BIOPSIA   PARA  CISTOSCOPIO 5FR S7045.16</t>
  </si>
  <si>
    <t>INSERTO PINZA DE AGARRE 5 FR PARA CISTOSCOPIO S 7018-16</t>
  </si>
  <si>
    <t>VAINA PARA CISTOSCOPIO 19CHR</t>
  </si>
  <si>
    <t>VAINA PARA CISTOSCOPIO 21CHR</t>
  </si>
  <si>
    <t>TAPON DE SILICONA PARA TROCAR</t>
  </si>
  <si>
    <t>VALVULA DE TROCAR</t>
  </si>
  <si>
    <t>TAPON DE CIERRE TROCAR</t>
  </si>
  <si>
    <t>VALVULA EXTERNA DE CIERRE</t>
  </si>
  <si>
    <t>TUBO DE TROCAR</t>
  </si>
  <si>
    <t>CUERPO DE TROCAR</t>
  </si>
  <si>
    <t>MANTENIMIENTO</t>
  </si>
  <si>
    <t>REPUESTO</t>
  </si>
  <si>
    <t>VISITA</t>
  </si>
  <si>
    <t>PRECIO TECHO</t>
  </si>
  <si>
    <t>VALOR OFERTADO</t>
  </si>
  <si>
    <t>SERVICIO</t>
  </si>
  <si>
    <t>1. URETERORENOSCOPIO</t>
  </si>
  <si>
    <t>2. SET DE TORÁX</t>
  </si>
  <si>
    <t>3. RESECTOSCOPIO</t>
  </si>
  <si>
    <t>4. OPTICA ALPHASCOPE</t>
  </si>
  <si>
    <t>REPUESTOS SUSCEPTIBLES DE CAMBIO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</si>
</sst>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8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/>
    </xf>
    <xf numFmtId="0" fontId="1" fillId="0" borderId="0" xfId="0" applyFont="1"/>
    <xf numFmtId="164" fontId="1" fillId="3" borderId="1" xfId="0" applyNumberFormat="1" applyFont="1" applyFill="1" applyBorder="1"/>
    <xf numFmtId="0" fontId="2" fillId="0" borderId="1" xfId="0" applyFont="1" applyBorder="1" applyAlignment="1">
      <alignment vertical="center" wrapText="1"/>
    </xf>
    <xf numFmtId="164" fontId="2" fillId="0" borderId="2" xfId="0" applyNumberFormat="1" applyFont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abSelected="1" workbookViewId="0">
      <selection activeCell="C41" sqref="C41"/>
    </sheetView>
  </sheetViews>
  <sheetFormatPr baseColWidth="10" defaultRowHeight="10.5" x14ac:dyDescent="0.15"/>
  <cols>
    <col min="1" max="1" width="10.5703125" style="1" bestFit="1" customWidth="1"/>
    <col min="2" max="2" width="18.7109375" style="1" customWidth="1"/>
    <col min="3" max="3" width="60.7109375" style="1" customWidth="1"/>
    <col min="4" max="4" width="9.42578125" style="1" customWidth="1"/>
    <col min="5" max="7" width="11.42578125" style="1"/>
    <col min="8" max="8" width="14.140625" style="1" bestFit="1" customWidth="1"/>
    <col min="9" max="10" width="11.42578125" style="1"/>
    <col min="11" max="11" width="14.140625" style="1" bestFit="1" customWidth="1"/>
    <col min="12" max="16384" width="11.42578125" style="1"/>
  </cols>
  <sheetData>
    <row r="1" spans="1:11" x14ac:dyDescent="0.15">
      <c r="A1" s="18"/>
      <c r="B1" s="18"/>
      <c r="C1" s="18"/>
      <c r="D1" s="18"/>
      <c r="E1" s="18"/>
      <c r="F1" s="18"/>
      <c r="G1" s="18"/>
      <c r="H1" s="18"/>
    </row>
    <row r="2" spans="1:11" ht="10.5" customHeight="1" x14ac:dyDescent="0.15">
      <c r="A2" s="12" t="s">
        <v>8</v>
      </c>
      <c r="B2" s="13"/>
      <c r="C2" s="13"/>
      <c r="D2" s="13"/>
      <c r="E2" s="14"/>
      <c r="F2" s="12" t="s">
        <v>60</v>
      </c>
      <c r="G2" s="13"/>
      <c r="H2" s="14"/>
      <c r="I2" s="12" t="s">
        <v>61</v>
      </c>
      <c r="J2" s="13"/>
      <c r="K2" s="14"/>
    </row>
    <row r="3" spans="1:11" ht="31.5" x14ac:dyDescent="0.15">
      <c r="A3" s="2" t="s">
        <v>0</v>
      </c>
      <c r="B3" s="17" t="s">
        <v>6</v>
      </c>
      <c r="C3" s="17"/>
      <c r="D3" s="2" t="s">
        <v>1</v>
      </c>
      <c r="E3" s="2" t="s">
        <v>2</v>
      </c>
      <c r="F3" s="2" t="s">
        <v>3</v>
      </c>
      <c r="G3" s="2" t="s">
        <v>5</v>
      </c>
      <c r="H3" s="2" t="s">
        <v>4</v>
      </c>
      <c r="I3" s="10" t="s">
        <v>3</v>
      </c>
      <c r="J3" s="10" t="s">
        <v>5</v>
      </c>
      <c r="K3" s="10" t="s">
        <v>4</v>
      </c>
    </row>
    <row r="4" spans="1:11" x14ac:dyDescent="0.15">
      <c r="A4" s="11"/>
      <c r="B4" s="20" t="s">
        <v>63</v>
      </c>
      <c r="C4" s="21"/>
      <c r="D4" s="11"/>
      <c r="E4" s="11"/>
      <c r="F4" s="19"/>
      <c r="G4" s="19"/>
      <c r="H4" s="11"/>
      <c r="I4" s="19"/>
      <c r="J4" s="19"/>
      <c r="K4" s="11"/>
    </row>
    <row r="5" spans="1:11" ht="10.5" customHeight="1" x14ac:dyDescent="0.15">
      <c r="A5" s="3">
        <v>1</v>
      </c>
      <c r="B5" s="8" t="s">
        <v>57</v>
      </c>
      <c r="C5" s="8" t="s">
        <v>9</v>
      </c>
      <c r="D5" s="4" t="s">
        <v>62</v>
      </c>
      <c r="E5" s="4">
        <v>1</v>
      </c>
      <c r="F5" s="9">
        <v>380000</v>
      </c>
      <c r="G5" s="9">
        <f t="shared" ref="G5:G56" si="0">ROUND(F5*0.19,0)</f>
        <v>72200</v>
      </c>
      <c r="H5" s="5">
        <f t="shared" ref="H5:H56" si="1">+F5+G5</f>
        <v>452200</v>
      </c>
      <c r="I5" s="9"/>
      <c r="J5" s="9">
        <f t="shared" ref="J5:J56" si="2">ROUND(I5*0.19,0)</f>
        <v>0</v>
      </c>
      <c r="K5" s="5">
        <f t="shared" ref="K5:K56" si="3">+I5+J5</f>
        <v>0</v>
      </c>
    </row>
    <row r="6" spans="1:11" x14ac:dyDescent="0.15">
      <c r="A6" s="11"/>
      <c r="B6" s="20" t="s">
        <v>64</v>
      </c>
      <c r="C6" s="21"/>
      <c r="D6" s="11"/>
      <c r="E6" s="11"/>
      <c r="F6" s="19"/>
      <c r="G6" s="19"/>
      <c r="H6" s="11"/>
      <c r="I6" s="19"/>
      <c r="J6" s="19"/>
      <c r="K6" s="11"/>
    </row>
    <row r="7" spans="1:11" x14ac:dyDescent="0.15">
      <c r="A7" s="3">
        <v>2</v>
      </c>
      <c r="B7" s="8" t="s">
        <v>57</v>
      </c>
      <c r="C7" s="8" t="s">
        <v>10</v>
      </c>
      <c r="D7" s="4" t="s">
        <v>62</v>
      </c>
      <c r="E7" s="4">
        <v>1</v>
      </c>
      <c r="F7" s="9">
        <v>500000</v>
      </c>
      <c r="G7" s="9">
        <f t="shared" si="0"/>
        <v>95000</v>
      </c>
      <c r="H7" s="5">
        <f t="shared" si="1"/>
        <v>595000</v>
      </c>
      <c r="I7" s="9"/>
      <c r="J7" s="9">
        <f t="shared" si="2"/>
        <v>0</v>
      </c>
      <c r="K7" s="5">
        <f t="shared" si="3"/>
        <v>0</v>
      </c>
    </row>
    <row r="8" spans="1:11" x14ac:dyDescent="0.15">
      <c r="A8" s="3">
        <v>3</v>
      </c>
      <c r="B8" s="8" t="s">
        <v>57</v>
      </c>
      <c r="C8" s="8" t="s">
        <v>11</v>
      </c>
      <c r="D8" s="4" t="s">
        <v>62</v>
      </c>
      <c r="E8" s="4">
        <v>1</v>
      </c>
      <c r="F8" s="9">
        <v>1000000</v>
      </c>
      <c r="G8" s="9">
        <f t="shared" si="0"/>
        <v>190000</v>
      </c>
      <c r="H8" s="5">
        <f t="shared" si="1"/>
        <v>1190000</v>
      </c>
      <c r="I8" s="9"/>
      <c r="J8" s="9">
        <f t="shared" si="2"/>
        <v>0</v>
      </c>
      <c r="K8" s="5">
        <f t="shared" si="3"/>
        <v>0</v>
      </c>
    </row>
    <row r="9" spans="1:11" ht="21" x14ac:dyDescent="0.15">
      <c r="A9" s="3">
        <v>4</v>
      </c>
      <c r="B9" s="8" t="s">
        <v>57</v>
      </c>
      <c r="C9" s="8" t="s">
        <v>12</v>
      </c>
      <c r="D9" s="4" t="s">
        <v>62</v>
      </c>
      <c r="E9" s="4">
        <v>1</v>
      </c>
      <c r="F9" s="9">
        <v>700000</v>
      </c>
      <c r="G9" s="9">
        <f t="shared" si="0"/>
        <v>133000</v>
      </c>
      <c r="H9" s="5">
        <f t="shared" si="1"/>
        <v>833000</v>
      </c>
      <c r="I9" s="9"/>
      <c r="J9" s="9">
        <f t="shared" si="2"/>
        <v>0</v>
      </c>
      <c r="K9" s="5">
        <f t="shared" si="3"/>
        <v>0</v>
      </c>
    </row>
    <row r="10" spans="1:11" x14ac:dyDescent="0.15">
      <c r="A10" s="3">
        <v>5</v>
      </c>
      <c r="B10" s="8" t="s">
        <v>57</v>
      </c>
      <c r="C10" s="8" t="s">
        <v>13</v>
      </c>
      <c r="D10" s="4" t="s">
        <v>62</v>
      </c>
      <c r="E10" s="4">
        <v>1</v>
      </c>
      <c r="F10" s="9">
        <v>500000</v>
      </c>
      <c r="G10" s="9">
        <f t="shared" si="0"/>
        <v>95000</v>
      </c>
      <c r="H10" s="5">
        <f t="shared" si="1"/>
        <v>595000</v>
      </c>
      <c r="I10" s="9"/>
      <c r="J10" s="9">
        <f t="shared" si="2"/>
        <v>0</v>
      </c>
      <c r="K10" s="5">
        <f t="shared" si="3"/>
        <v>0</v>
      </c>
    </row>
    <row r="11" spans="1:11" x14ac:dyDescent="0.15">
      <c r="A11" s="11"/>
      <c r="B11" s="20" t="s">
        <v>65</v>
      </c>
      <c r="C11" s="21"/>
      <c r="D11" s="11"/>
      <c r="E11" s="11"/>
      <c r="F11" s="19"/>
      <c r="G11" s="19"/>
      <c r="H11" s="11"/>
      <c r="I11" s="19"/>
      <c r="J11" s="19"/>
      <c r="K11" s="11"/>
    </row>
    <row r="12" spans="1:11" ht="10.5" customHeight="1" x14ac:dyDescent="0.15">
      <c r="A12" s="3">
        <v>6</v>
      </c>
      <c r="B12" s="8" t="s">
        <v>57</v>
      </c>
      <c r="C12" s="8" t="s">
        <v>14</v>
      </c>
      <c r="D12" s="4" t="s">
        <v>62</v>
      </c>
      <c r="E12" s="4">
        <v>1</v>
      </c>
      <c r="F12" s="9">
        <v>250000</v>
      </c>
      <c r="G12" s="9">
        <f t="shared" si="0"/>
        <v>47500</v>
      </c>
      <c r="H12" s="5">
        <f t="shared" si="1"/>
        <v>297500</v>
      </c>
      <c r="I12" s="9"/>
      <c r="J12" s="9">
        <f t="shared" si="2"/>
        <v>0</v>
      </c>
      <c r="K12" s="5">
        <f t="shared" si="3"/>
        <v>0</v>
      </c>
    </row>
    <row r="13" spans="1:11" ht="21" x14ac:dyDescent="0.15">
      <c r="A13" s="3">
        <v>7</v>
      </c>
      <c r="B13" s="8" t="s">
        <v>57</v>
      </c>
      <c r="C13" s="8" t="s">
        <v>15</v>
      </c>
      <c r="D13" s="4" t="s">
        <v>62</v>
      </c>
      <c r="E13" s="4">
        <v>1</v>
      </c>
      <c r="F13" s="9">
        <v>500000</v>
      </c>
      <c r="G13" s="9">
        <f t="shared" si="0"/>
        <v>95000</v>
      </c>
      <c r="H13" s="5">
        <f t="shared" si="1"/>
        <v>595000</v>
      </c>
      <c r="I13" s="9"/>
      <c r="J13" s="9">
        <f t="shared" si="2"/>
        <v>0</v>
      </c>
      <c r="K13" s="5">
        <f t="shared" si="3"/>
        <v>0</v>
      </c>
    </row>
    <row r="14" spans="1:11" ht="21" x14ac:dyDescent="0.15">
      <c r="A14" s="3">
        <v>8</v>
      </c>
      <c r="B14" s="8" t="s">
        <v>57</v>
      </c>
      <c r="C14" s="8" t="s">
        <v>17</v>
      </c>
      <c r="D14" s="4" t="s">
        <v>62</v>
      </c>
      <c r="E14" s="4">
        <v>1</v>
      </c>
      <c r="F14" s="9">
        <v>180000</v>
      </c>
      <c r="G14" s="9">
        <f t="shared" si="0"/>
        <v>34200</v>
      </c>
      <c r="H14" s="5">
        <f t="shared" si="1"/>
        <v>214200</v>
      </c>
      <c r="I14" s="9"/>
      <c r="J14" s="9">
        <f t="shared" si="2"/>
        <v>0</v>
      </c>
      <c r="K14" s="5">
        <f t="shared" si="3"/>
        <v>0</v>
      </c>
    </row>
    <row r="15" spans="1:11" ht="21" x14ac:dyDescent="0.15">
      <c r="A15" s="3">
        <v>9</v>
      </c>
      <c r="B15" s="8" t="s">
        <v>57</v>
      </c>
      <c r="C15" s="8" t="s">
        <v>18</v>
      </c>
      <c r="D15" s="4" t="s">
        <v>62</v>
      </c>
      <c r="E15" s="4">
        <v>1</v>
      </c>
      <c r="F15" s="9">
        <v>190000</v>
      </c>
      <c r="G15" s="9">
        <f t="shared" si="0"/>
        <v>36100</v>
      </c>
      <c r="H15" s="5">
        <f t="shared" si="1"/>
        <v>226100</v>
      </c>
      <c r="I15" s="9"/>
      <c r="J15" s="9">
        <f t="shared" si="2"/>
        <v>0</v>
      </c>
      <c r="K15" s="5">
        <f t="shared" si="3"/>
        <v>0</v>
      </c>
    </row>
    <row r="16" spans="1:11" ht="21" x14ac:dyDescent="0.15">
      <c r="A16" s="3">
        <v>10</v>
      </c>
      <c r="B16" s="8" t="s">
        <v>57</v>
      </c>
      <c r="C16" s="8" t="s">
        <v>19</v>
      </c>
      <c r="D16" s="4" t="s">
        <v>62</v>
      </c>
      <c r="E16" s="4">
        <v>1</v>
      </c>
      <c r="F16" s="9">
        <v>190000</v>
      </c>
      <c r="G16" s="9">
        <f t="shared" si="0"/>
        <v>36100</v>
      </c>
      <c r="H16" s="5">
        <f t="shared" si="1"/>
        <v>226100</v>
      </c>
      <c r="I16" s="9"/>
      <c r="J16" s="9">
        <f t="shared" si="2"/>
        <v>0</v>
      </c>
      <c r="K16" s="5">
        <f t="shared" si="3"/>
        <v>0</v>
      </c>
    </row>
    <row r="17" spans="1:11" ht="21" x14ac:dyDescent="0.15">
      <c r="A17" s="3">
        <v>11</v>
      </c>
      <c r="B17" s="8" t="s">
        <v>57</v>
      </c>
      <c r="C17" s="8" t="s">
        <v>20</v>
      </c>
      <c r="D17" s="4" t="s">
        <v>62</v>
      </c>
      <c r="E17" s="4">
        <v>1</v>
      </c>
      <c r="F17" s="9">
        <v>580000</v>
      </c>
      <c r="G17" s="9">
        <f t="shared" si="0"/>
        <v>110200</v>
      </c>
      <c r="H17" s="5">
        <f t="shared" si="1"/>
        <v>690200</v>
      </c>
      <c r="I17" s="9"/>
      <c r="J17" s="9">
        <f t="shared" si="2"/>
        <v>0</v>
      </c>
      <c r="K17" s="5">
        <f t="shared" si="3"/>
        <v>0</v>
      </c>
    </row>
    <row r="18" spans="1:11" ht="21" x14ac:dyDescent="0.15">
      <c r="A18" s="3">
        <v>12</v>
      </c>
      <c r="B18" s="8" t="s">
        <v>57</v>
      </c>
      <c r="C18" s="8" t="s">
        <v>21</v>
      </c>
      <c r="D18" s="4" t="s">
        <v>59</v>
      </c>
      <c r="E18" s="4">
        <v>1</v>
      </c>
      <c r="F18" s="9">
        <v>500000</v>
      </c>
      <c r="G18" s="9">
        <f t="shared" si="0"/>
        <v>95000</v>
      </c>
      <c r="H18" s="5">
        <f t="shared" si="1"/>
        <v>595000</v>
      </c>
      <c r="I18" s="9"/>
      <c r="J18" s="9">
        <f t="shared" si="2"/>
        <v>0</v>
      </c>
      <c r="K18" s="5">
        <f t="shared" si="3"/>
        <v>0</v>
      </c>
    </row>
    <row r="19" spans="1:11" x14ac:dyDescent="0.15">
      <c r="A19" s="11"/>
      <c r="B19" s="20" t="s">
        <v>66</v>
      </c>
      <c r="C19" s="21"/>
      <c r="D19" s="11"/>
      <c r="E19" s="11"/>
      <c r="F19" s="19"/>
      <c r="G19" s="19"/>
      <c r="H19" s="11"/>
      <c r="I19" s="19"/>
      <c r="J19" s="19"/>
      <c r="K19" s="11"/>
    </row>
    <row r="20" spans="1:11" ht="25.5" customHeight="1" x14ac:dyDescent="0.15">
      <c r="A20" s="3">
        <v>13</v>
      </c>
      <c r="B20" s="8" t="s">
        <v>57</v>
      </c>
      <c r="C20" s="8" t="s">
        <v>16</v>
      </c>
      <c r="D20" s="4" t="s">
        <v>62</v>
      </c>
      <c r="E20" s="4">
        <v>1</v>
      </c>
      <c r="F20" s="9">
        <v>380000</v>
      </c>
      <c r="G20" s="9">
        <f>ROUND(F20*0.19,0)</f>
        <v>72200</v>
      </c>
      <c r="H20" s="5">
        <f>+F20+G20</f>
        <v>452200</v>
      </c>
      <c r="I20" s="9"/>
      <c r="J20" s="9">
        <f>ROUND(I20*0.19,0)</f>
        <v>0</v>
      </c>
      <c r="K20" s="5">
        <f>+I20+J20</f>
        <v>0</v>
      </c>
    </row>
    <row r="21" spans="1:11" x14ac:dyDescent="0.15">
      <c r="A21" s="11"/>
      <c r="B21" s="20" t="s">
        <v>67</v>
      </c>
      <c r="C21" s="21"/>
      <c r="D21" s="11"/>
      <c r="E21" s="11"/>
      <c r="F21" s="19"/>
      <c r="G21" s="19"/>
      <c r="H21" s="11"/>
      <c r="I21" s="19"/>
      <c r="J21" s="19"/>
      <c r="K21" s="11"/>
    </row>
    <row r="22" spans="1:11" x14ac:dyDescent="0.15">
      <c r="A22" s="3">
        <v>1</v>
      </c>
      <c r="B22" s="8" t="s">
        <v>58</v>
      </c>
      <c r="C22" s="8" t="s">
        <v>22</v>
      </c>
      <c r="D22" s="4" t="s">
        <v>7</v>
      </c>
      <c r="E22" s="4">
        <v>1</v>
      </c>
      <c r="F22" s="9">
        <v>9000000</v>
      </c>
      <c r="G22" s="9">
        <f t="shared" ref="G22" si="4">ROUND(F22*0.19,0)</f>
        <v>1710000</v>
      </c>
      <c r="H22" s="5">
        <f t="shared" ref="H22" si="5">+F22+G22</f>
        <v>10710000</v>
      </c>
      <c r="I22" s="19"/>
      <c r="J22" s="19"/>
      <c r="K22" s="11"/>
    </row>
    <row r="23" spans="1:11" x14ac:dyDescent="0.15">
      <c r="A23" s="3">
        <v>2</v>
      </c>
      <c r="B23" s="8" t="s">
        <v>58</v>
      </c>
      <c r="C23" s="8" t="s">
        <v>23</v>
      </c>
      <c r="D23" s="4" t="s">
        <v>7</v>
      </c>
      <c r="E23" s="4">
        <v>1</v>
      </c>
      <c r="F23" s="9">
        <v>5000000</v>
      </c>
      <c r="G23" s="9">
        <f t="shared" si="0"/>
        <v>950000</v>
      </c>
      <c r="H23" s="5">
        <f t="shared" si="1"/>
        <v>5950000</v>
      </c>
      <c r="I23" s="9"/>
      <c r="J23" s="9">
        <f t="shared" si="2"/>
        <v>0</v>
      </c>
      <c r="K23" s="5">
        <f t="shared" si="3"/>
        <v>0</v>
      </c>
    </row>
    <row r="24" spans="1:11" ht="10.5" customHeight="1" x14ac:dyDescent="0.15">
      <c r="A24" s="3">
        <v>3</v>
      </c>
      <c r="B24" s="8" t="s">
        <v>58</v>
      </c>
      <c r="C24" s="8" t="s">
        <v>24</v>
      </c>
      <c r="D24" s="4" t="s">
        <v>7</v>
      </c>
      <c r="E24" s="4">
        <v>1</v>
      </c>
      <c r="F24" s="9">
        <v>3500000</v>
      </c>
      <c r="G24" s="9">
        <f t="shared" si="0"/>
        <v>665000</v>
      </c>
      <c r="H24" s="5">
        <f t="shared" si="1"/>
        <v>4165000</v>
      </c>
      <c r="I24" s="9"/>
      <c r="J24" s="9">
        <f t="shared" si="2"/>
        <v>0</v>
      </c>
      <c r="K24" s="5">
        <f t="shared" si="3"/>
        <v>0</v>
      </c>
    </row>
    <row r="25" spans="1:11" x14ac:dyDescent="0.15">
      <c r="A25" s="3">
        <v>4</v>
      </c>
      <c r="B25" s="8" t="s">
        <v>58</v>
      </c>
      <c r="C25" s="8" t="s">
        <v>25</v>
      </c>
      <c r="D25" s="4" t="s">
        <v>7</v>
      </c>
      <c r="E25" s="4">
        <v>1</v>
      </c>
      <c r="F25" s="9">
        <v>3500000</v>
      </c>
      <c r="G25" s="9">
        <f t="shared" si="0"/>
        <v>665000</v>
      </c>
      <c r="H25" s="5">
        <f t="shared" si="1"/>
        <v>4165000</v>
      </c>
      <c r="I25" s="9"/>
      <c r="J25" s="9">
        <f t="shared" si="2"/>
        <v>0</v>
      </c>
      <c r="K25" s="5">
        <f t="shared" si="3"/>
        <v>0</v>
      </c>
    </row>
    <row r="26" spans="1:11" ht="10.5" customHeight="1" x14ac:dyDescent="0.15">
      <c r="A26" s="3">
        <v>5</v>
      </c>
      <c r="B26" s="8" t="s">
        <v>58</v>
      </c>
      <c r="C26" s="8" t="s">
        <v>26</v>
      </c>
      <c r="D26" s="4" t="s">
        <v>7</v>
      </c>
      <c r="E26" s="4">
        <v>1</v>
      </c>
      <c r="F26" s="9">
        <v>400000</v>
      </c>
      <c r="G26" s="9">
        <f t="shared" si="0"/>
        <v>76000</v>
      </c>
      <c r="H26" s="5">
        <f t="shared" si="1"/>
        <v>476000</v>
      </c>
      <c r="I26" s="9"/>
      <c r="J26" s="9">
        <f t="shared" si="2"/>
        <v>0</v>
      </c>
      <c r="K26" s="5">
        <f t="shared" si="3"/>
        <v>0</v>
      </c>
    </row>
    <row r="27" spans="1:11" x14ac:dyDescent="0.15">
      <c r="A27" s="3">
        <v>6</v>
      </c>
      <c r="B27" s="8" t="s">
        <v>58</v>
      </c>
      <c r="C27" s="8" t="s">
        <v>27</v>
      </c>
      <c r="D27" s="4" t="s">
        <v>7</v>
      </c>
      <c r="E27" s="4">
        <v>1</v>
      </c>
      <c r="F27" s="9">
        <v>500000</v>
      </c>
      <c r="G27" s="9">
        <f t="shared" si="0"/>
        <v>95000</v>
      </c>
      <c r="H27" s="5">
        <f t="shared" si="1"/>
        <v>595000</v>
      </c>
      <c r="I27" s="9"/>
      <c r="J27" s="9">
        <f t="shared" si="2"/>
        <v>0</v>
      </c>
      <c r="K27" s="5">
        <f t="shared" si="3"/>
        <v>0</v>
      </c>
    </row>
    <row r="28" spans="1:11" x14ac:dyDescent="0.15">
      <c r="A28" s="3">
        <v>7</v>
      </c>
      <c r="B28" s="8" t="s">
        <v>58</v>
      </c>
      <c r="C28" s="8" t="s">
        <v>28</v>
      </c>
      <c r="D28" s="4" t="s">
        <v>7</v>
      </c>
      <c r="E28" s="4">
        <v>1</v>
      </c>
      <c r="F28" s="9">
        <v>400000</v>
      </c>
      <c r="G28" s="9">
        <f t="shared" si="0"/>
        <v>76000</v>
      </c>
      <c r="H28" s="5">
        <f t="shared" si="1"/>
        <v>476000</v>
      </c>
      <c r="I28" s="9"/>
      <c r="J28" s="9">
        <f t="shared" si="2"/>
        <v>0</v>
      </c>
      <c r="K28" s="5">
        <f t="shared" si="3"/>
        <v>0</v>
      </c>
    </row>
    <row r="29" spans="1:11" x14ac:dyDescent="0.15">
      <c r="A29" s="3">
        <v>8</v>
      </c>
      <c r="B29" s="8" t="s">
        <v>58</v>
      </c>
      <c r="C29" s="8" t="s">
        <v>29</v>
      </c>
      <c r="D29" s="4" t="s">
        <v>7</v>
      </c>
      <c r="E29" s="4">
        <v>1</v>
      </c>
      <c r="F29" s="9">
        <v>500000</v>
      </c>
      <c r="G29" s="9">
        <f t="shared" si="0"/>
        <v>95000</v>
      </c>
      <c r="H29" s="5">
        <f t="shared" si="1"/>
        <v>595000</v>
      </c>
      <c r="I29" s="9"/>
      <c r="J29" s="9">
        <f t="shared" si="2"/>
        <v>0</v>
      </c>
      <c r="K29" s="5">
        <f t="shared" si="3"/>
        <v>0</v>
      </c>
    </row>
    <row r="30" spans="1:11" ht="10.5" customHeight="1" x14ac:dyDescent="0.15">
      <c r="A30" s="3">
        <v>9</v>
      </c>
      <c r="B30" s="8" t="s">
        <v>58</v>
      </c>
      <c r="C30" s="8" t="s">
        <v>30</v>
      </c>
      <c r="D30" s="4" t="s">
        <v>7</v>
      </c>
      <c r="E30" s="4">
        <v>1</v>
      </c>
      <c r="F30" s="9">
        <v>4500000</v>
      </c>
      <c r="G30" s="9">
        <f t="shared" si="0"/>
        <v>855000</v>
      </c>
      <c r="H30" s="5">
        <f t="shared" si="1"/>
        <v>5355000</v>
      </c>
      <c r="I30" s="9"/>
      <c r="J30" s="9">
        <f t="shared" si="2"/>
        <v>0</v>
      </c>
      <c r="K30" s="5">
        <f t="shared" si="3"/>
        <v>0</v>
      </c>
    </row>
    <row r="31" spans="1:11" ht="10.5" customHeight="1" x14ac:dyDescent="0.15">
      <c r="A31" s="3">
        <v>10</v>
      </c>
      <c r="B31" s="8" t="s">
        <v>58</v>
      </c>
      <c r="C31" s="8" t="s">
        <v>31</v>
      </c>
      <c r="D31" s="4" t="s">
        <v>7</v>
      </c>
      <c r="E31" s="4">
        <v>1</v>
      </c>
      <c r="F31" s="9">
        <v>3300000</v>
      </c>
      <c r="G31" s="9">
        <f t="shared" ref="G31:G55" si="6">ROUND(F31*0.19,0)</f>
        <v>627000</v>
      </c>
      <c r="H31" s="5">
        <f t="shared" ref="H31:H55" si="7">+F31+G31</f>
        <v>3927000</v>
      </c>
      <c r="I31" s="9"/>
      <c r="J31" s="9">
        <f t="shared" si="2"/>
        <v>0</v>
      </c>
      <c r="K31" s="5">
        <f t="shared" si="3"/>
        <v>0</v>
      </c>
    </row>
    <row r="32" spans="1:11" ht="10.5" customHeight="1" x14ac:dyDescent="0.15">
      <c r="A32" s="3">
        <v>11</v>
      </c>
      <c r="B32" s="8" t="s">
        <v>58</v>
      </c>
      <c r="C32" s="8" t="s">
        <v>32</v>
      </c>
      <c r="D32" s="4" t="s">
        <v>7</v>
      </c>
      <c r="E32" s="4">
        <v>1</v>
      </c>
      <c r="F32" s="9">
        <v>1100000</v>
      </c>
      <c r="G32" s="9">
        <f t="shared" si="6"/>
        <v>209000</v>
      </c>
      <c r="H32" s="5">
        <f t="shared" si="7"/>
        <v>1309000</v>
      </c>
      <c r="I32" s="9"/>
      <c r="J32" s="9">
        <f t="shared" si="2"/>
        <v>0</v>
      </c>
      <c r="K32" s="5">
        <f t="shared" si="3"/>
        <v>0</v>
      </c>
    </row>
    <row r="33" spans="1:11" ht="10.5" customHeight="1" x14ac:dyDescent="0.15">
      <c r="A33" s="3">
        <v>12</v>
      </c>
      <c r="B33" s="8" t="s">
        <v>58</v>
      </c>
      <c r="C33" s="8" t="s">
        <v>33</v>
      </c>
      <c r="D33" s="4" t="s">
        <v>7</v>
      </c>
      <c r="E33" s="4">
        <v>1</v>
      </c>
      <c r="F33" s="9">
        <v>2900000</v>
      </c>
      <c r="G33" s="9">
        <f t="shared" si="6"/>
        <v>551000</v>
      </c>
      <c r="H33" s="5">
        <f t="shared" si="7"/>
        <v>3451000</v>
      </c>
      <c r="I33" s="9"/>
      <c r="J33" s="9">
        <f t="shared" si="2"/>
        <v>0</v>
      </c>
      <c r="K33" s="5">
        <f t="shared" si="3"/>
        <v>0</v>
      </c>
    </row>
    <row r="34" spans="1:11" ht="10.5" customHeight="1" x14ac:dyDescent="0.15">
      <c r="A34" s="3">
        <v>13</v>
      </c>
      <c r="B34" s="8" t="s">
        <v>58</v>
      </c>
      <c r="C34" s="8" t="s">
        <v>34</v>
      </c>
      <c r="D34" s="4" t="s">
        <v>7</v>
      </c>
      <c r="E34" s="4">
        <v>1</v>
      </c>
      <c r="F34" s="9">
        <v>3600000</v>
      </c>
      <c r="G34" s="9">
        <f t="shared" si="6"/>
        <v>684000</v>
      </c>
      <c r="H34" s="5">
        <f t="shared" si="7"/>
        <v>4284000</v>
      </c>
      <c r="I34" s="9"/>
      <c r="J34" s="9">
        <f t="shared" si="2"/>
        <v>0</v>
      </c>
      <c r="K34" s="5">
        <f t="shared" si="3"/>
        <v>0</v>
      </c>
    </row>
    <row r="35" spans="1:11" ht="10.5" customHeight="1" x14ac:dyDescent="0.15">
      <c r="A35" s="3">
        <v>14</v>
      </c>
      <c r="B35" s="8" t="s">
        <v>58</v>
      </c>
      <c r="C35" s="8" t="s">
        <v>35</v>
      </c>
      <c r="D35" s="4" t="s">
        <v>7</v>
      </c>
      <c r="E35" s="4">
        <v>1</v>
      </c>
      <c r="F35" s="9">
        <v>60000</v>
      </c>
      <c r="G35" s="9">
        <f t="shared" si="6"/>
        <v>11400</v>
      </c>
      <c r="H35" s="5">
        <f t="shared" si="7"/>
        <v>71400</v>
      </c>
      <c r="I35" s="9"/>
      <c r="J35" s="9">
        <f t="shared" si="2"/>
        <v>0</v>
      </c>
      <c r="K35" s="5">
        <f t="shared" si="3"/>
        <v>0</v>
      </c>
    </row>
    <row r="36" spans="1:11" ht="10.5" customHeight="1" x14ac:dyDescent="0.15">
      <c r="A36" s="3">
        <v>15</v>
      </c>
      <c r="B36" s="8" t="s">
        <v>58</v>
      </c>
      <c r="C36" s="8" t="s">
        <v>36</v>
      </c>
      <c r="D36" s="4" t="s">
        <v>7</v>
      </c>
      <c r="E36" s="4">
        <v>1</v>
      </c>
      <c r="F36" s="9">
        <v>400000</v>
      </c>
      <c r="G36" s="9">
        <f t="shared" si="6"/>
        <v>76000</v>
      </c>
      <c r="H36" s="5">
        <f t="shared" si="7"/>
        <v>476000</v>
      </c>
      <c r="I36" s="9"/>
      <c r="J36" s="9">
        <f t="shared" si="2"/>
        <v>0</v>
      </c>
      <c r="K36" s="5">
        <f t="shared" si="3"/>
        <v>0</v>
      </c>
    </row>
    <row r="37" spans="1:11" ht="10.5" customHeight="1" x14ac:dyDescent="0.15">
      <c r="A37" s="3">
        <v>16</v>
      </c>
      <c r="B37" s="8" t="s">
        <v>58</v>
      </c>
      <c r="C37" s="8" t="s">
        <v>37</v>
      </c>
      <c r="D37" s="4" t="s">
        <v>7</v>
      </c>
      <c r="E37" s="4">
        <v>1</v>
      </c>
      <c r="F37" s="9">
        <v>250000</v>
      </c>
      <c r="G37" s="9">
        <f t="shared" si="6"/>
        <v>47500</v>
      </c>
      <c r="H37" s="5">
        <f t="shared" si="7"/>
        <v>297500</v>
      </c>
      <c r="I37" s="9"/>
      <c r="J37" s="9">
        <f t="shared" si="2"/>
        <v>0</v>
      </c>
      <c r="K37" s="5">
        <f t="shared" si="3"/>
        <v>0</v>
      </c>
    </row>
    <row r="38" spans="1:11" ht="10.5" customHeight="1" x14ac:dyDescent="0.15">
      <c r="A38" s="3">
        <v>17</v>
      </c>
      <c r="B38" s="8" t="s">
        <v>58</v>
      </c>
      <c r="C38" s="8" t="s">
        <v>38</v>
      </c>
      <c r="D38" s="4" t="s">
        <v>7</v>
      </c>
      <c r="E38" s="4">
        <v>1</v>
      </c>
      <c r="F38" s="9">
        <v>1400000</v>
      </c>
      <c r="G38" s="9">
        <f t="shared" si="6"/>
        <v>266000</v>
      </c>
      <c r="H38" s="5">
        <f t="shared" si="7"/>
        <v>1666000</v>
      </c>
      <c r="I38" s="9"/>
      <c r="J38" s="9">
        <f t="shared" si="2"/>
        <v>0</v>
      </c>
      <c r="K38" s="5">
        <f t="shared" si="3"/>
        <v>0</v>
      </c>
    </row>
    <row r="39" spans="1:11" ht="10.5" customHeight="1" x14ac:dyDescent="0.15">
      <c r="A39" s="3">
        <v>18</v>
      </c>
      <c r="B39" s="8" t="s">
        <v>58</v>
      </c>
      <c r="C39" s="8" t="s">
        <v>39</v>
      </c>
      <c r="D39" s="4" t="s">
        <v>7</v>
      </c>
      <c r="E39" s="4">
        <v>1</v>
      </c>
      <c r="F39" s="9">
        <v>500000</v>
      </c>
      <c r="G39" s="9">
        <f t="shared" si="6"/>
        <v>95000</v>
      </c>
      <c r="H39" s="5">
        <f t="shared" si="7"/>
        <v>595000</v>
      </c>
      <c r="I39" s="9"/>
      <c r="J39" s="9">
        <f t="shared" si="2"/>
        <v>0</v>
      </c>
      <c r="K39" s="5">
        <f t="shared" si="3"/>
        <v>0</v>
      </c>
    </row>
    <row r="40" spans="1:11" ht="10.5" customHeight="1" x14ac:dyDescent="0.15">
      <c r="A40" s="3">
        <v>19</v>
      </c>
      <c r="B40" s="8" t="s">
        <v>58</v>
      </c>
      <c r="C40" s="8" t="s">
        <v>40</v>
      </c>
      <c r="D40" s="4" t="s">
        <v>7</v>
      </c>
      <c r="E40" s="4">
        <v>1</v>
      </c>
      <c r="F40" s="9">
        <v>1200000</v>
      </c>
      <c r="G40" s="9">
        <f t="shared" si="6"/>
        <v>228000</v>
      </c>
      <c r="H40" s="5">
        <f t="shared" si="7"/>
        <v>1428000</v>
      </c>
      <c r="I40" s="9"/>
      <c r="J40" s="9">
        <f t="shared" si="2"/>
        <v>0</v>
      </c>
      <c r="K40" s="5">
        <f t="shared" si="3"/>
        <v>0</v>
      </c>
    </row>
    <row r="41" spans="1:11" ht="10.5" customHeight="1" x14ac:dyDescent="0.15">
      <c r="A41" s="3">
        <v>20</v>
      </c>
      <c r="B41" s="8" t="s">
        <v>58</v>
      </c>
      <c r="C41" s="8" t="s">
        <v>41</v>
      </c>
      <c r="D41" s="4" t="s">
        <v>7</v>
      </c>
      <c r="E41" s="4">
        <v>1</v>
      </c>
      <c r="F41" s="9">
        <v>1200000</v>
      </c>
      <c r="G41" s="9">
        <f t="shared" si="6"/>
        <v>228000</v>
      </c>
      <c r="H41" s="5">
        <f t="shared" si="7"/>
        <v>1428000</v>
      </c>
      <c r="I41" s="9"/>
      <c r="J41" s="9">
        <f t="shared" si="2"/>
        <v>0</v>
      </c>
      <c r="K41" s="5">
        <f t="shared" si="3"/>
        <v>0</v>
      </c>
    </row>
    <row r="42" spans="1:11" ht="10.5" customHeight="1" x14ac:dyDescent="0.15">
      <c r="A42" s="3">
        <v>21</v>
      </c>
      <c r="B42" s="8" t="s">
        <v>58</v>
      </c>
      <c r="C42" s="8" t="s">
        <v>42</v>
      </c>
      <c r="D42" s="4" t="s">
        <v>7</v>
      </c>
      <c r="E42" s="4">
        <v>1</v>
      </c>
      <c r="F42" s="9">
        <v>1800000</v>
      </c>
      <c r="G42" s="9">
        <f t="shared" si="6"/>
        <v>342000</v>
      </c>
      <c r="H42" s="5">
        <f t="shared" si="7"/>
        <v>2142000</v>
      </c>
      <c r="I42" s="9"/>
      <c r="J42" s="9">
        <f t="shared" si="2"/>
        <v>0</v>
      </c>
      <c r="K42" s="5">
        <f t="shared" si="3"/>
        <v>0</v>
      </c>
    </row>
    <row r="43" spans="1:11" ht="10.5" customHeight="1" x14ac:dyDescent="0.15">
      <c r="A43" s="3">
        <v>22</v>
      </c>
      <c r="B43" s="8" t="s">
        <v>58</v>
      </c>
      <c r="C43" s="8" t="s">
        <v>43</v>
      </c>
      <c r="D43" s="4" t="s">
        <v>7</v>
      </c>
      <c r="E43" s="4">
        <v>1</v>
      </c>
      <c r="F43" s="9">
        <v>3400000</v>
      </c>
      <c r="G43" s="9">
        <f t="shared" si="6"/>
        <v>646000</v>
      </c>
      <c r="H43" s="5">
        <f t="shared" si="7"/>
        <v>4046000</v>
      </c>
      <c r="I43" s="9"/>
      <c r="J43" s="9">
        <f t="shared" si="2"/>
        <v>0</v>
      </c>
      <c r="K43" s="5">
        <f t="shared" si="3"/>
        <v>0</v>
      </c>
    </row>
    <row r="44" spans="1:11" ht="10.5" customHeight="1" x14ac:dyDescent="0.15">
      <c r="A44" s="3">
        <v>23</v>
      </c>
      <c r="B44" s="8" t="s">
        <v>58</v>
      </c>
      <c r="C44" s="8" t="s">
        <v>44</v>
      </c>
      <c r="D44" s="4" t="s">
        <v>7</v>
      </c>
      <c r="E44" s="4">
        <v>1</v>
      </c>
      <c r="F44" s="9">
        <v>3400000</v>
      </c>
      <c r="G44" s="9">
        <f t="shared" si="6"/>
        <v>646000</v>
      </c>
      <c r="H44" s="5">
        <f t="shared" si="7"/>
        <v>4046000</v>
      </c>
      <c r="I44" s="9"/>
      <c r="J44" s="9">
        <f t="shared" si="2"/>
        <v>0</v>
      </c>
      <c r="K44" s="5">
        <f t="shared" si="3"/>
        <v>0</v>
      </c>
    </row>
    <row r="45" spans="1:11" ht="10.5" customHeight="1" x14ac:dyDescent="0.15">
      <c r="A45" s="3">
        <v>24</v>
      </c>
      <c r="B45" s="8" t="s">
        <v>58</v>
      </c>
      <c r="C45" s="8" t="s">
        <v>45</v>
      </c>
      <c r="D45" s="4" t="s">
        <v>7</v>
      </c>
      <c r="E45" s="4">
        <v>1</v>
      </c>
      <c r="F45" s="9">
        <v>3400000</v>
      </c>
      <c r="G45" s="9">
        <f t="shared" si="6"/>
        <v>646000</v>
      </c>
      <c r="H45" s="5">
        <f t="shared" si="7"/>
        <v>4046000</v>
      </c>
      <c r="I45" s="9"/>
      <c r="J45" s="9">
        <f t="shared" si="2"/>
        <v>0</v>
      </c>
      <c r="K45" s="5">
        <f t="shared" si="3"/>
        <v>0</v>
      </c>
    </row>
    <row r="46" spans="1:11" ht="10.5" customHeight="1" x14ac:dyDescent="0.15">
      <c r="A46" s="3">
        <v>25</v>
      </c>
      <c r="B46" s="8" t="s">
        <v>58</v>
      </c>
      <c r="C46" s="8" t="s">
        <v>46</v>
      </c>
      <c r="D46" s="4" t="s">
        <v>7</v>
      </c>
      <c r="E46" s="4">
        <v>1</v>
      </c>
      <c r="F46" s="9">
        <v>3400000</v>
      </c>
      <c r="G46" s="9">
        <f t="shared" si="6"/>
        <v>646000</v>
      </c>
      <c r="H46" s="5">
        <f t="shared" si="7"/>
        <v>4046000</v>
      </c>
      <c r="I46" s="9"/>
      <c r="J46" s="9">
        <f t="shared" si="2"/>
        <v>0</v>
      </c>
      <c r="K46" s="5">
        <f t="shared" si="3"/>
        <v>0</v>
      </c>
    </row>
    <row r="47" spans="1:11" ht="10.5" customHeight="1" x14ac:dyDescent="0.15">
      <c r="A47" s="3">
        <v>26</v>
      </c>
      <c r="B47" s="8" t="s">
        <v>58</v>
      </c>
      <c r="C47" s="8" t="s">
        <v>47</v>
      </c>
      <c r="D47" s="4" t="s">
        <v>7</v>
      </c>
      <c r="E47" s="4">
        <v>1</v>
      </c>
      <c r="F47" s="9">
        <v>3400000</v>
      </c>
      <c r="G47" s="9">
        <f t="shared" si="6"/>
        <v>646000</v>
      </c>
      <c r="H47" s="5">
        <f t="shared" si="7"/>
        <v>4046000</v>
      </c>
      <c r="I47" s="9"/>
      <c r="J47" s="9">
        <f t="shared" si="2"/>
        <v>0</v>
      </c>
      <c r="K47" s="5">
        <f t="shared" si="3"/>
        <v>0</v>
      </c>
    </row>
    <row r="48" spans="1:11" ht="10.5" customHeight="1" x14ac:dyDescent="0.15">
      <c r="A48" s="3">
        <v>27</v>
      </c>
      <c r="B48" s="8" t="s">
        <v>58</v>
      </c>
      <c r="C48" s="8" t="s">
        <v>48</v>
      </c>
      <c r="D48" s="4" t="s">
        <v>7</v>
      </c>
      <c r="E48" s="4">
        <v>1</v>
      </c>
      <c r="F48" s="9">
        <v>3400000</v>
      </c>
      <c r="G48" s="9">
        <f t="shared" si="6"/>
        <v>646000</v>
      </c>
      <c r="H48" s="5">
        <f t="shared" si="7"/>
        <v>4046000</v>
      </c>
      <c r="I48" s="9"/>
      <c r="J48" s="9">
        <f t="shared" si="2"/>
        <v>0</v>
      </c>
      <c r="K48" s="5">
        <f t="shared" si="3"/>
        <v>0</v>
      </c>
    </row>
    <row r="49" spans="1:11" ht="10.5" customHeight="1" x14ac:dyDescent="0.15">
      <c r="A49" s="3">
        <v>28</v>
      </c>
      <c r="B49" s="8" t="s">
        <v>58</v>
      </c>
      <c r="C49" s="8" t="s">
        <v>49</v>
      </c>
      <c r="D49" s="4" t="s">
        <v>7</v>
      </c>
      <c r="E49" s="4">
        <v>1</v>
      </c>
      <c r="F49" s="9">
        <v>5400000</v>
      </c>
      <c r="G49" s="9">
        <f t="shared" si="6"/>
        <v>1026000</v>
      </c>
      <c r="H49" s="5">
        <f t="shared" si="7"/>
        <v>6426000</v>
      </c>
      <c r="I49" s="9"/>
      <c r="J49" s="9">
        <f t="shared" si="2"/>
        <v>0</v>
      </c>
      <c r="K49" s="5">
        <f t="shared" si="3"/>
        <v>0</v>
      </c>
    </row>
    <row r="50" spans="1:11" ht="10.5" customHeight="1" x14ac:dyDescent="0.15">
      <c r="A50" s="3">
        <v>29</v>
      </c>
      <c r="B50" s="8" t="s">
        <v>58</v>
      </c>
      <c r="C50" s="8" t="s">
        <v>50</v>
      </c>
      <c r="D50" s="4" t="s">
        <v>7</v>
      </c>
      <c r="E50" s="4">
        <v>1</v>
      </c>
      <c r="F50" s="9">
        <v>5400000</v>
      </c>
      <c r="G50" s="9">
        <f t="shared" si="6"/>
        <v>1026000</v>
      </c>
      <c r="H50" s="5">
        <f t="shared" si="7"/>
        <v>6426000</v>
      </c>
      <c r="I50" s="9"/>
      <c r="J50" s="9">
        <f t="shared" si="2"/>
        <v>0</v>
      </c>
      <c r="K50" s="5">
        <f t="shared" si="3"/>
        <v>0</v>
      </c>
    </row>
    <row r="51" spans="1:11" ht="10.5" customHeight="1" x14ac:dyDescent="0.15">
      <c r="A51" s="3">
        <v>30</v>
      </c>
      <c r="B51" s="8" t="s">
        <v>58</v>
      </c>
      <c r="C51" s="8" t="s">
        <v>51</v>
      </c>
      <c r="D51" s="4" t="s">
        <v>7</v>
      </c>
      <c r="E51" s="4">
        <v>1</v>
      </c>
      <c r="F51" s="9">
        <v>80000</v>
      </c>
      <c r="G51" s="9">
        <f t="shared" si="6"/>
        <v>15200</v>
      </c>
      <c r="H51" s="5">
        <f t="shared" si="7"/>
        <v>95200</v>
      </c>
      <c r="I51" s="9"/>
      <c r="J51" s="9">
        <f t="shared" si="2"/>
        <v>0</v>
      </c>
      <c r="K51" s="5">
        <f t="shared" si="3"/>
        <v>0</v>
      </c>
    </row>
    <row r="52" spans="1:11" ht="10.5" customHeight="1" x14ac:dyDescent="0.15">
      <c r="A52" s="3">
        <v>31</v>
      </c>
      <c r="B52" s="8" t="s">
        <v>58</v>
      </c>
      <c r="C52" s="8" t="s">
        <v>52</v>
      </c>
      <c r="D52" s="4" t="s">
        <v>7</v>
      </c>
      <c r="E52" s="4">
        <v>1</v>
      </c>
      <c r="F52" s="9">
        <f>400000/5</f>
        <v>80000</v>
      </c>
      <c r="G52" s="9">
        <f t="shared" si="6"/>
        <v>15200</v>
      </c>
      <c r="H52" s="5">
        <f t="shared" si="7"/>
        <v>95200</v>
      </c>
      <c r="I52" s="9"/>
      <c r="J52" s="9">
        <f t="shared" si="2"/>
        <v>0</v>
      </c>
      <c r="K52" s="5">
        <f t="shared" si="3"/>
        <v>0</v>
      </c>
    </row>
    <row r="53" spans="1:11" ht="10.5" customHeight="1" x14ac:dyDescent="0.15">
      <c r="A53" s="3">
        <v>32</v>
      </c>
      <c r="B53" s="8" t="s">
        <v>58</v>
      </c>
      <c r="C53" s="8" t="s">
        <v>53</v>
      </c>
      <c r="D53" s="4" t="s">
        <v>7</v>
      </c>
      <c r="E53" s="4">
        <v>1</v>
      </c>
      <c r="F53" s="9">
        <v>400000</v>
      </c>
      <c r="G53" s="9">
        <f t="shared" si="6"/>
        <v>76000</v>
      </c>
      <c r="H53" s="5">
        <f t="shared" si="7"/>
        <v>476000</v>
      </c>
      <c r="I53" s="9"/>
      <c r="J53" s="9">
        <f t="shared" si="2"/>
        <v>0</v>
      </c>
      <c r="K53" s="5">
        <f t="shared" si="3"/>
        <v>0</v>
      </c>
    </row>
    <row r="54" spans="1:11" ht="10.5" customHeight="1" x14ac:dyDescent="0.15">
      <c r="A54" s="3">
        <v>33</v>
      </c>
      <c r="B54" s="8" t="s">
        <v>58</v>
      </c>
      <c r="C54" s="8" t="s">
        <v>54</v>
      </c>
      <c r="D54" s="4" t="s">
        <v>7</v>
      </c>
      <c r="E54" s="4">
        <v>1</v>
      </c>
      <c r="F54" s="9">
        <f>450000/10</f>
        <v>45000</v>
      </c>
      <c r="G54" s="9">
        <f t="shared" si="6"/>
        <v>8550</v>
      </c>
      <c r="H54" s="5">
        <f t="shared" si="7"/>
        <v>53550</v>
      </c>
      <c r="I54" s="9"/>
      <c r="J54" s="9">
        <f t="shared" si="2"/>
        <v>0</v>
      </c>
      <c r="K54" s="5">
        <f t="shared" si="3"/>
        <v>0</v>
      </c>
    </row>
    <row r="55" spans="1:11" ht="10.5" customHeight="1" x14ac:dyDescent="0.15">
      <c r="A55" s="3">
        <v>34</v>
      </c>
      <c r="B55" s="8" t="s">
        <v>58</v>
      </c>
      <c r="C55" s="8" t="s">
        <v>55</v>
      </c>
      <c r="D55" s="4" t="s">
        <v>7</v>
      </c>
      <c r="E55" s="4">
        <v>1</v>
      </c>
      <c r="F55" s="9">
        <v>300000</v>
      </c>
      <c r="G55" s="9">
        <f t="shared" si="6"/>
        <v>57000</v>
      </c>
      <c r="H55" s="5">
        <f t="shared" si="7"/>
        <v>357000</v>
      </c>
      <c r="I55" s="9"/>
      <c r="J55" s="9">
        <f t="shared" si="2"/>
        <v>0</v>
      </c>
      <c r="K55" s="5">
        <f t="shared" si="3"/>
        <v>0</v>
      </c>
    </row>
    <row r="56" spans="1:11" x14ac:dyDescent="0.15">
      <c r="A56" s="3">
        <v>35</v>
      </c>
      <c r="B56" s="8" t="s">
        <v>58</v>
      </c>
      <c r="C56" s="8" t="s">
        <v>56</v>
      </c>
      <c r="D56" s="4" t="s">
        <v>7</v>
      </c>
      <c r="E56" s="4">
        <v>1</v>
      </c>
      <c r="F56" s="9">
        <v>1850000</v>
      </c>
      <c r="G56" s="9">
        <f t="shared" si="0"/>
        <v>351500</v>
      </c>
      <c r="H56" s="5">
        <f t="shared" si="1"/>
        <v>2201500</v>
      </c>
      <c r="I56" s="9"/>
      <c r="J56" s="9">
        <f t="shared" si="2"/>
        <v>0</v>
      </c>
      <c r="K56" s="5">
        <f t="shared" si="3"/>
        <v>0</v>
      </c>
    </row>
    <row r="57" spans="1:11" s="6" customFormat="1" x14ac:dyDescent="0.15">
      <c r="A57" s="15"/>
      <c r="B57" s="15"/>
      <c r="C57" s="15"/>
      <c r="D57" s="15"/>
      <c r="E57" s="15"/>
      <c r="F57" s="16"/>
      <c r="G57" s="15"/>
      <c r="H57" s="7">
        <f>SUM(H5:H56)</f>
        <v>100929850</v>
      </c>
      <c r="I57" s="7"/>
      <c r="J57" s="7"/>
      <c r="K57" s="7">
        <f>SUM(K5:K56)</f>
        <v>0</v>
      </c>
    </row>
  </sheetData>
  <mergeCells count="11">
    <mergeCell ref="B4:C4"/>
    <mergeCell ref="B6:C6"/>
    <mergeCell ref="B11:C11"/>
    <mergeCell ref="B19:C19"/>
    <mergeCell ref="I2:K2"/>
    <mergeCell ref="A57:G57"/>
    <mergeCell ref="B3:C3"/>
    <mergeCell ref="A1:H1"/>
    <mergeCell ref="A2:E2"/>
    <mergeCell ref="F2:H2"/>
    <mergeCell ref="B21:C21"/>
  </mergeCells>
  <pageMargins left="0.7" right="0.7" top="0.75" bottom="0.75" header="0.3" footer="0.3"/>
  <pageSetup paperSize="14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436F9D788639A42AF80B1B588DB31EC" ma:contentTypeVersion="19" ma:contentTypeDescription="Crear nuevo documento." ma:contentTypeScope="" ma:versionID="80e4e82b2420c1a80e2b177a84b8cea9">
  <xsd:schema xmlns:xsd="http://www.w3.org/2001/XMLSchema" xmlns:xs="http://www.w3.org/2001/XMLSchema" xmlns:p="http://schemas.microsoft.com/office/2006/metadata/properties" xmlns:ns2="f7252b7d-a000-479f-8aa6-3608d310cbd1" xmlns:ns3="d841ffc3-7012-4637-8c1f-be74bfb88214" targetNamespace="http://schemas.microsoft.com/office/2006/metadata/properties" ma:root="true" ma:fieldsID="789dba0815199340aeaa6ce91b201301" ns2:_="" ns3:_="">
    <xsd:import namespace="f7252b7d-a000-479f-8aa6-3608d310cbd1"/>
    <xsd:import namespace="d841ffc3-7012-4637-8c1f-be74bfb882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252b7d-a000-479f-8aa6-3608d310cb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49d3390-5a79-43db-849d-dc7c697a1d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41ffc3-7012-4637-8c1f-be74bfb88214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c939f59-946e-4fab-9fc2-3d024e5e8804}" ma:internalName="TaxCatchAll" ma:showField="CatchAllData" ma:web="d841ffc3-7012-4637-8c1f-be74bfb882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7252b7d-a000-479f-8aa6-3608d310cbd1">
      <Terms xmlns="http://schemas.microsoft.com/office/infopath/2007/PartnerControls"/>
    </lcf76f155ced4ddcb4097134ff3c332f>
    <TaxCatchAll xmlns="d841ffc3-7012-4637-8c1f-be74bfb88214" xsi:nil="true"/>
  </documentManagement>
</p:properties>
</file>

<file path=customXml/itemProps1.xml><?xml version="1.0" encoding="utf-8"?>
<ds:datastoreItem xmlns:ds="http://schemas.openxmlformats.org/officeDocument/2006/customXml" ds:itemID="{3F34F20C-42B9-43D0-81FA-B3D5F8C824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252b7d-a000-479f-8aa6-3608d310cbd1"/>
    <ds:schemaRef ds:uri="d841ffc3-7012-4637-8c1f-be74bfb882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0C420F-7C1F-4317-821A-D6760AEF3D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68A9FF-93B8-4E71-90A3-65303618C56C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f7252b7d-a000-479f-8aa6-3608d310cbd1"/>
    <ds:schemaRef ds:uri="http://schemas.openxmlformats.org/package/2006/metadata/core-properties"/>
    <ds:schemaRef ds:uri="d841ffc3-7012-4637-8c1f-be74bfb8821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Ramon Bueno</cp:lastModifiedBy>
  <dcterms:created xsi:type="dcterms:W3CDTF">2026-01-08T14:43:29Z</dcterms:created>
  <dcterms:modified xsi:type="dcterms:W3CDTF">2026-06-01T15:32:51Z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0x0101009436F9D788639A42AF80B1B588DB31EC</vt:lpwstr>
  </property>
</Properties>
</file>