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5360" windowHeight="7500"/>
  </bookViews>
  <sheets>
    <sheet name="DOTACION CIVIL" sheetId="1" r:id="rId1"/>
  </sheets>
  <externalReferences>
    <externalReference r:id="rId3"/>
  </externalReferences>
  <definedNames>
    <definedName name="Rubro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<sst xmlns="http://schemas.openxmlformats.org/spreadsheetml/2006/main" count="237" uniqueCount="142">
  <si>
    <t>ANEXO PROPUESTA ECONOMICA – DOTACIÓN CIVIL</t>
  </si>
  <si>
    <t xml:space="preserve">CLASIFICADOR POR OBJETO DEL GASTO </t>
  </si>
  <si>
    <t>NOMBRE CUENTA</t>
  </si>
  <si>
    <t>OFERTA ECONÓMICA</t>
  </si>
  <si>
    <t>A-02-02-01-002-008</t>
  </si>
  <si>
    <t>DOTACION PRENDAS DE VESTIR Y CALZADO</t>
  </si>
  <si>
    <t>NOMBRE DEL OFERENTE</t>
  </si>
  <si>
    <t>ITEM</t>
  </si>
  <si>
    <t xml:space="preserve">DESCRIPCIÓN DEL BIEN Y/O SERVICIO </t>
  </si>
  <si>
    <t>UNIDAD MEDIDA</t>
  </si>
  <si>
    <t>CANTIDAD</t>
  </si>
  <si>
    <t xml:space="preserve">VALOR
UNITARIO
</t>
  </si>
  <si>
    <t>VALOR TOTAL</t>
  </si>
  <si>
    <t>VALOR UNITARIO OFERTADO IVA INCLUIDO (si aplica)</t>
  </si>
  <si>
    <t>VALOR TOTAL OFERTADO IVA INCLUIDO (si aplica)</t>
  </si>
  <si>
    <t>GRUPO 1 VESTIR</t>
  </si>
  <si>
    <t>PERSONAL ADMINISTRATIVO FEMENINO
AUXILIAR ADM- REGISTRO, PPTO, TECN ADM, AUX TESORERIA Y CONTABLE, DELINEANTE</t>
  </si>
  <si>
    <t>1.1</t>
  </si>
  <si>
    <t>Diseño y confección conjunto tipo sastre formal: Se compone de dos piezas: Chaqueta y falda ó pantalón. Varios colores.  NORMA TECNICA  NTMD-0359</t>
  </si>
  <si>
    <t>UN</t>
  </si>
  <si>
    <t>Blusa Formal manga larga.  Estilo camisero. ( Colores variados) NORMA TECNICA  NTMD-0359</t>
  </si>
  <si>
    <t>Bata Femenina Auxiliar documental NORMA TECNICA ET-4684 INT-0</t>
  </si>
  <si>
    <t>PERSONAL ADMINISTRATIVO MASCULINO
(AUXILIAR ADM, ALMACEN, ARCHIVO, PPTO, SGC, TECN CONTABLE, PPTO, LOCUTOR, SISTEMAS)</t>
  </si>
  <si>
    <t>2.1</t>
  </si>
  <si>
    <t xml:space="preserve">Diseño y confección vestido formal: Se compone de dos piezas (Saco y Pantalón) Varios colores. Norma NTMD-0359 </t>
  </si>
  <si>
    <t>2.2</t>
  </si>
  <si>
    <t>Diseño y confección camisa formal manga larga - Varios colores. Norma NTMD-0359</t>
  </si>
  <si>
    <t>2.3</t>
  </si>
  <si>
    <t>Diseño y confección Corbata: la corbata se compone de tres partes: cabeza, trapecio y cola. Varios colores. NTMD-0359</t>
  </si>
  <si>
    <t>2.4</t>
  </si>
  <si>
    <t>Bata Masculina Auxiliar archivo NORMA  ET-4684 INT-0</t>
  </si>
  <si>
    <t>Diseño 3.1.2.12 Camiseta tipo polo Diseño y confección Camiseta tipo polo. La camiseta debe tener un cuello tipo camisero en tejido rib, color acorde al diseño de la prenda, de 70 mm ± 5mm
de ancho medido en la punta. Varios colores. Norma NTMD-0359 (Tecn. Sistemas)</t>
  </si>
  <si>
    <t>Diseño 3.1.2.13 Pantalón dril formal Varios colores. Norma NTMD-0359. (Tecnicos Sistemas)</t>
  </si>
  <si>
    <t>CONDUCTOR - MASCULINO</t>
  </si>
  <si>
    <t>3.1</t>
  </si>
  <si>
    <t>PANTALON HABANO PARA UNIDADES TACTICAS  ET 4598 INT-1</t>
  </si>
  <si>
    <t>3.2</t>
  </si>
  <si>
    <t>CAMISETA TIPO POLO PARA UNIDADES TACTICAS  ET 05525 INT-0</t>
  </si>
  <si>
    <t>3.3</t>
  </si>
  <si>
    <t>CHALECO HABANO PARA UNIDADES TACTICAS  ET04595 INT-0</t>
  </si>
  <si>
    <t>3.4</t>
  </si>
  <si>
    <t>GORRA PARA UNIDADES TACTICAS  ET04597 INT-0</t>
  </si>
  <si>
    <t>ENTRENADORES DEPORTIVOS - MASCULINO</t>
  </si>
  <si>
    <t>4.1</t>
  </si>
  <si>
    <t xml:space="preserve">Uniforme Deportivo establecido en la Norma ET 04691/INT-00 conformado por (PANTALON, CHAQUETA, CAMISETA, PANTALONETA) </t>
  </si>
  <si>
    <t xml:space="preserve">Servicios de Mantenimiento  MASCULINO
(General, Instalaciones, carpintería y Técnico Mecánico </t>
  </si>
  <si>
    <t>5.1</t>
  </si>
  <si>
    <t>OVEROL ENTERIZO. NORMA NTMD-0084-A2</t>
  </si>
  <si>
    <t>5.2</t>
  </si>
  <si>
    <t>OVEROL DE TRABAJO  CON RESISTENCIA A LA LLAMA  NTMD 0272</t>
  </si>
  <si>
    <t>Mantenimiento Soldador - Electricista - Técnico Electricista - MASCULINO</t>
  </si>
  <si>
    <t>6.1</t>
  </si>
  <si>
    <t xml:space="preserve">OVEROL DE TRABAJO  CON RESISTENCIA A LA LLAMA  NTMD 0272 </t>
  </si>
  <si>
    <t>PERSONAL MUSICOS (FEMENINO)</t>
  </si>
  <si>
    <t>7.1</t>
  </si>
  <si>
    <t>3.1.1.6 Diseño y confección Blusa sport o informal. NORMA NTMD-0359</t>
  </si>
  <si>
    <t>7.2</t>
  </si>
  <si>
    <t>3.1.1.9 Diseño y confección Chaqueta en jean. NORMA NTMD-0359</t>
  </si>
  <si>
    <t>7.3</t>
  </si>
  <si>
    <t>3.1.1.15 Diseño y confección Jean informal. NORMA NTMD-0359</t>
  </si>
  <si>
    <t>PERSONAL MUSICOS (MASCULINO)</t>
  </si>
  <si>
    <t>8.1</t>
  </si>
  <si>
    <t>3.1.2.9 Diseño y confección Camiseta sport o informal. NORMA NTMD-0359</t>
  </si>
  <si>
    <t>8.2</t>
  </si>
  <si>
    <t>3.1.2.6 Diseño y confección Chaqueta en jean. NORMA NTMD-0359</t>
  </si>
  <si>
    <t>8.3</t>
  </si>
  <si>
    <t>3.1.2.15 Diseño y confección jean informal. NORMA NTMD-0359</t>
  </si>
  <si>
    <t>PERSONAL DIRECTOR DE BANDA (MASCULINO)</t>
  </si>
  <si>
    <t>9.1</t>
  </si>
  <si>
    <t>9.2</t>
  </si>
  <si>
    <t>9.3</t>
  </si>
  <si>
    <t>ORIENTADOR ESPIRITUAL</t>
  </si>
  <si>
    <t>Diseño y confección vestido formal: Se compone de dos piezas (Saco y Pantalón) Varios colores. Norma NTMD-0359</t>
  </si>
  <si>
    <t>ORIENTADOR  DE FAMILIA ( FEMENINO )</t>
  </si>
  <si>
    <t>Diseño y confección conjunto tipo sastre formal: Se compone de dos piezas: Chaqueta y falda ó pantalón. Var ios colores.  NORMA TECNICA  NTMD-0359</t>
  </si>
  <si>
    <t>SERVICIOS GENERALES Aseo - Lavandería - (FEMENINO)</t>
  </si>
  <si>
    <t>Diseño 1 Uniforme Servicios Generales Clima Cálido. Varios colores. Norma ET-04695/INT-</t>
  </si>
  <si>
    <t>Diseño 2 Uniforme Servicios Generales Clima Cálido. Varios colores Norma -ET-04695/INT-</t>
  </si>
  <si>
    <t>Diseño 3 Uniforme Servicios Generales Clima Cálido. Varios colores. Norma -ET-04695/INT-</t>
  </si>
  <si>
    <t>SERVICIOS GENERALES - MASCULINO
(Aseo)</t>
  </si>
  <si>
    <t>Diseño 1 Camisa y Pantalón Bota Recta.    Varios colores. Norma  ET-04695/INT-0</t>
  </si>
  <si>
    <t>Diseño 2 Camisa y Pantalón Bota Recta.  Varios colores. Norma -ET-04695/INT-0</t>
  </si>
  <si>
    <t>Diseño 3 Camisa y Pantalón Bota Recta.    Varios colores. Norma -ET-04695/INT-0</t>
  </si>
  <si>
    <t>SERVICIOS GENERALES - FEMENINO
 (CAFETERIA)</t>
  </si>
  <si>
    <t>Diseño 1 Compuesto por blusa, pantalón y chaleco.    Varios colores. Norma -ET-04685/INT-0</t>
  </si>
  <si>
    <t>Diseño 2 Compuesto por blusa, pantalón y chaleco. Varios colores. Norma -ET-04685/INT-0</t>
  </si>
  <si>
    <t>Diseño 3 Compuesto por blusa, falda y chaleco.    Varios colores. Norma -ET-04685/INT- 0</t>
  </si>
  <si>
    <t>COCINA - FEMENINO</t>
  </si>
  <si>
    <t>DISEÑO 1 Uniforme de Cocinero:  Blusa, Pantalón, delantal y gorro.  Establecido en la Norma -ET-04689/ INT-0</t>
  </si>
  <si>
    <t>COCINA - MASCULINO</t>
  </si>
  <si>
    <t>DISEÑO 1 Uniforme de Cocinero:  Blusa, Pantalón, delantal y gorro. ET-04689/ INT-0</t>
  </si>
  <si>
    <t>PELUQUERO - FEMENINO</t>
  </si>
  <si>
    <t>Diseño 1 UNIFORME ESTILISTA FEMENINO Compuesto de Blusa y pantalón bota recta .  Varios colores. Norma  -ET-04695/INT-0</t>
  </si>
  <si>
    <t>Diseño 2 UNIFORME ESTILISTA FEMENINO Compuesto de Blusa y pantalón bota recta .  Varios colores. Norma -ET-04695/INT-0</t>
  </si>
  <si>
    <t>Diseño 3 UNIFORME ESTILISTA FEMENINO  Compuesto de Blusa y pantalón bota recta. Varios colores. Norma -ET-04695/INT-0</t>
  </si>
  <si>
    <t>SERVICIOS - MASCULINO
(PELUQUERO)</t>
  </si>
  <si>
    <t>Diseño 1 UNIFORME ESTILISTA masculino Compuesto de Camisa y pantalón bota recta. Varios colores.  Norma  -ET-04695/INT-0</t>
  </si>
  <si>
    <t>Diseño 2 UNIFORME ESTILISTA masculino Compuesto de Camisa y pantalón bota recta. Varios colores. Norma -ET-04695/INT-0</t>
  </si>
  <si>
    <t>Diseño 3 UNIFORME ESTILISTA masculino Compuesto de Camisa y pantalón bota recta.  Varios colores. Norma  -ET-04695/INT-0</t>
  </si>
  <si>
    <t>MEDICO VETERINARIO - MASCULINO</t>
  </si>
  <si>
    <t>Diseño 1 UNIFORME VETERINARIO. Varios colores.  Compuesto por Camisa y pantalón bota recta.  Norma -ET-04695/INT-0</t>
  </si>
  <si>
    <t>Diseño 2 UNIFORME VETERINARIO Camel clima cálido.  Compuesto por Camisa y pantalón bota recta.  Norma ET-04695/INT-0</t>
  </si>
  <si>
    <t>Diseño 3 UNIFORME VETERINARIO Azul petróleo clima cálido.  Compuesto por Camisa y pantalón bota recta.  Norma -ET-04695/INT-0</t>
  </si>
  <si>
    <t xml:space="preserve"> SASTRE  - FEMENINO
UNIFORME</t>
  </si>
  <si>
    <t>SASTRE -  MASCULINO
UNIFORME</t>
  </si>
  <si>
    <t>GRUPO 2 CALZADO</t>
  </si>
  <si>
    <t>CALZADO FEMENINO
 (PROFESIONALES, AUXILIAR ADM- REGISTRO, PPTO, TECN ADM, AUX TESORERIA Y CONTABLE, DELINEANTE, CAFETERIA, ORIENTADORA FAMILIA)</t>
  </si>
  <si>
    <t>3.1.2.1 CALZADO DE CALLE PARA DAMA 
NTMD0361</t>
  </si>
  <si>
    <t>PAR</t>
  </si>
  <si>
    <t>1.2</t>
  </si>
  <si>
    <t>3.1.2.2 CALZADO CASUAL DAMA
NTMD0361</t>
  </si>
  <si>
    <t>CALZADO ADMINISTRATIVO - MASCULINO
(AUXILIAR ADM, ALMACEN, ARCHIVO, PPTO, DIRECTOR BANDA,  MUSICOS, ORIENTADOR ESPIRITUAL, SGC, TECN CONTABLE, PPTO, LOCUTOR, SISTEMAS)</t>
  </si>
  <si>
    <t>Calzado de calle para caballero formal clima cálido.   NTMD0361</t>
  </si>
  <si>
    <t>CALZADO DEPORTIVO  TIPO ZAPATILLA  . ET-PN-207</t>
  </si>
  <si>
    <t>CALZADO - MASCULINO
(CONDUCTORES)</t>
  </si>
  <si>
    <t>BOTA DE COMBATE TIPO DESIERTO MEDIA CAÑA EN CUERO Y LONA NTMD 0292-A1.</t>
  </si>
  <si>
    <r>
      <rPr>
        <b/>
        <sz val="9"/>
        <color rgb="FF000000"/>
        <rFont val="Arial Narrow"/>
        <charset val="0"/>
      </rPr>
      <t>ENTRENADORES DEPORTIVOS - MASCULINO</t>
    </r>
    <r>
      <rPr>
        <b/>
        <sz val="9"/>
        <color indexed="8"/>
        <rFont val="Arial Narrow"/>
        <charset val="0"/>
      </rPr>
      <t> </t>
    </r>
  </si>
  <si>
    <t>CALZADO DEPORTIVO TIPO ZAPATILLA  . ET-PN-207</t>
  </si>
  <si>
    <t>SERVICIOS DE MANTENIMIENTO - MASCULINO
(CARPINTERO, MANT INSTALACIONES, GRAL, MECANICO)</t>
  </si>
  <si>
    <t xml:space="preserve">BOTA DE SEGURIDAD  FICHA TECNICA NTMD-0325
BOTIN EN CUERO PARA OPERARIO  FICHA TECNICA NTMD 0125-A3 </t>
  </si>
  <si>
    <t xml:space="preserve">SOLDADORES - MASCULINO </t>
  </si>
  <si>
    <t>BOTA CAÑA ALTA DE CAUCHO para seguridad Industrial. ET-04557/SST-2 (Of No.2022218005814913 del 7-04-2022)</t>
  </si>
  <si>
    <t xml:space="preserve">Electricista, Técnico Electricista - MASCULINO </t>
  </si>
  <si>
    <t xml:space="preserve">BOTAS DE SEGURIDAD DIELECTRICAS. ET-04579/SST-0 (Of No.2022218005814913 del 7-04-2022) </t>
  </si>
  <si>
    <t>SERVICIOS GENERALES FEMENINO
(ASEO - LAVANDERIA-  COCINA - PELUQUERIA )</t>
  </si>
  <si>
    <t xml:space="preserve">CALZADO DEPORTIVO TIPO ZAPATILLA  . ET-PN-207. (Of No.2022218005321133 - 31-03-2022) </t>
  </si>
  <si>
    <t>SERVICIOS GENERALES, Aseo, COCINA, PELUQUERIA -  MASCULINO</t>
  </si>
  <si>
    <t xml:space="preserve">CALZADO DEPORTIVO TIPO ZAPATILLA. ET-PN-207. (Of No.2022218005321133 - 31-03-2022) </t>
  </si>
  <si>
    <t xml:space="preserve">MEDICO METERINARIO - MASCULINO </t>
  </si>
  <si>
    <t>10.1</t>
  </si>
  <si>
    <t>SASTRE - FEMENINO
CALZADO</t>
  </si>
  <si>
    <t>11.1</t>
  </si>
  <si>
    <t>SASTRE -  MASCULINO</t>
  </si>
  <si>
    <t>12.1</t>
  </si>
  <si>
    <t>TOTAL</t>
  </si>
  <si>
    <r>
      <rPr>
        <b/>
        <sz val="14"/>
        <color theme="1"/>
        <rFont val="Arial Narrow"/>
        <charset val="134"/>
      </rPr>
      <t>ADVERTENCIA</t>
    </r>
    <r>
      <rPr>
        <sz val="14"/>
        <color theme="1"/>
        <rFont val="Arial Narrow"/>
        <charset val="134"/>
      </rPr>
      <t>: Los interesados en participar en el presente proceso deberán ofertar la totalidad de los ítems exigidos en ningún caso el precio podrá ser igual a cero pesos ($0,00), deberá cumplir el total de las especificaciones técnicas, y no podrá sobrepasar el precio unitario de referencia, ni el presupuesto oficial; de sobrepasar alguno de ellos, incurrirá en CAUSAL DE RECHAZO.</t>
    </r>
  </si>
  <si>
    <t>El oferente deberá diligenciar el CUESTIONARIO ECONÓMICO (SECOP II) con el Valor total de su Oferta. Económica.</t>
  </si>
  <si>
    <t>Este anexo deberá adjuntarse como evidencia (archivo adjunto) de la pregunta CUESTIONARIO ECONÓMICO (SECOP II) pues constituirá la propuesta económica.</t>
  </si>
  <si>
    <t>En caso de no presentar el “ANEXO PROPUESTA ECONOMICA – DOTACIÓN CIVIL” el oferente incurrirá en causal de rechazo toda vez que impedirá la comparación objetiva.</t>
  </si>
  <si>
    <t>El oferente deberá cargar este anexo en formato EXCEL.</t>
  </si>
  <si>
    <r>
      <rPr>
        <sz val="14"/>
        <color rgb="FFC00000"/>
        <rFont val="Arial Narrow"/>
        <charset val="134"/>
      </rPr>
      <t>·</t>
    </r>
    <r>
      <rPr>
        <sz val="11"/>
        <color rgb="FFC00000"/>
        <rFont val="Times New Roman"/>
        <charset val="134"/>
      </rPr>
      <t xml:space="preserve">  </t>
    </r>
    <r>
      <rPr>
        <sz val="11"/>
        <color rgb="FFC00000"/>
        <rFont val="Arial Narrow"/>
        <charset val="134"/>
      </rPr>
      <t>Este anexo hace parte integral de la oferta.</t>
    </r>
  </si>
  <si>
    <r>
      <rPr>
        <sz val="14"/>
        <color rgb="FFC00000"/>
        <rFont val="Arial Narrow"/>
        <charset val="134"/>
      </rPr>
      <t>·</t>
    </r>
    <r>
      <rPr>
        <sz val="11"/>
        <color rgb="FFC00000"/>
        <rFont val="Times New Roman"/>
        <charset val="134"/>
      </rPr>
      <t xml:space="preserve">  </t>
    </r>
    <r>
      <rPr>
        <sz val="11"/>
        <color rgb="FFC00000"/>
        <rFont val="Arial Narrow"/>
        <charset val="134"/>
      </rPr>
      <t>Existe correspondencia obligatoria entre el total ofertado en la plataforma SECOP II, el  total del ANEXO PROPUESTA ECONOMICA – KIT DE INCORPORACIÓN y la sumatoria del total de cada uno de los ítems,  so pena de rechazo.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</si>
</sst>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_-;\-* #,##0_-;_-* &quot;-&quot;??_-;_-@_-"/>
    <numFmt numFmtId="179" formatCode="_-* #,##0.00_-;\-* #,##0.00_-;_-* &quot;-&quot;??_-;_-@_-"/>
  </numFmts>
  <fonts count="38">
    <font>
      <sz val="11"/>
      <color theme="1"/>
      <name val="Calibri"/>
      <charset val="134"/>
      <scheme val="minor"/>
    </font>
    <font>
      <sz val="9"/>
      <color theme="1"/>
      <name val="Arial Narrow"/>
      <charset val="134"/>
    </font>
    <font>
      <sz val="9"/>
      <color theme="1"/>
      <name val="Calibri"/>
      <charset val="134"/>
      <scheme val="minor"/>
    </font>
    <font>
      <b/>
      <sz val="9"/>
      <color theme="1"/>
      <name val="Arial Narrow"/>
      <charset val="134"/>
    </font>
    <font>
      <b/>
      <sz val="9"/>
      <color rgb="FFC00000"/>
      <name val="Arial Narrow"/>
      <charset val="134"/>
    </font>
    <font>
      <b/>
      <sz val="9"/>
      <name val="Arial Narrow"/>
      <charset val="134"/>
    </font>
    <font>
      <b/>
      <sz val="9"/>
      <name val="Arial Narrow"/>
      <charset val="0"/>
    </font>
    <font>
      <sz val="9"/>
      <name val="Arial Narrow"/>
      <charset val="0"/>
    </font>
    <font>
      <b/>
      <sz val="9"/>
      <color theme="1"/>
      <name val="Arial Narrow"/>
      <charset val="0"/>
    </font>
    <font>
      <sz val="9"/>
      <color theme="1"/>
      <name val="Arial Narrow"/>
      <charset val="0"/>
    </font>
    <font>
      <b/>
      <sz val="9"/>
      <color rgb="FF000000"/>
      <name val="Arial Narrow"/>
      <charset val="0"/>
    </font>
    <font>
      <sz val="9"/>
      <color rgb="FF000000"/>
      <name val="Arial Narrow"/>
      <charset val="0"/>
    </font>
    <font>
      <b/>
      <sz val="9"/>
      <color rgb="FFFF0000"/>
      <name val="Arial Narrow"/>
      <charset val="134"/>
    </font>
    <font>
      <b/>
      <sz val="14"/>
      <color theme="1"/>
      <name val="Arial Narrow"/>
      <charset val="134"/>
    </font>
    <font>
      <sz val="14"/>
      <color theme="1"/>
      <name val="Arial Narrow"/>
      <charset val="134"/>
    </font>
    <font>
      <sz val="14"/>
      <color rgb="FFC00000"/>
      <name val="Arial Narrow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C00000"/>
      <name val="Times New Roman"/>
      <charset val="134"/>
    </font>
    <font>
      <sz val="11"/>
      <color rgb="FFC00000"/>
      <name val="Arial Narrow"/>
      <charset val="134"/>
    </font>
    <font>
      <b/>
      <sz val="9"/>
      <color indexed="8"/>
      <name val="Arial Narrow"/>
      <charset val="0"/>
    </font>
  </fonts>
  <fills count="41">
    <fill>
      <patternFill patternType="none"/>
    </fill>
    <fill>
      <patternFill patternType="gray125"/>
    </fill>
    <fill>
      <patternFill patternType="solid">
        <fgColor theme="7" tint="0.6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25" fillId="13" borderId="11" applyNumberFormat="0" applyAlignment="0" applyProtection="0">
      <alignment vertical="center"/>
    </xf>
    <xf numFmtId="0" fontId="26" fillId="13" borderId="10" applyNumberFormat="0" applyAlignment="0" applyProtection="0">
      <alignment vertical="center"/>
    </xf>
    <xf numFmtId="0" fontId="27" fillId="14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4" fillId="38" borderId="0" applyNumberFormat="0" applyBorder="0" applyAlignment="0" applyProtection="0">
      <alignment vertical="center"/>
    </xf>
    <xf numFmtId="0" fontId="34" fillId="3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178" fontId="1" fillId="0" borderId="0" xfId="1" applyNumberFormat="1" applyFont="1" applyAlignment="1" applyProtection="1"/>
    <xf numFmtId="178" fontId="1" fillId="0" borderId="0" xfId="1" applyNumberFormat="1" applyFont="1" applyAlignment="1" applyProtection="1">
      <alignment horizontal="center"/>
    </xf>
    <xf numFmtId="179" fontId="1" fillId="0" borderId="0" xfId="1" applyNumberFormat="1" applyFont="1" applyAlignment="1" applyProtection="1"/>
    <xf numFmtId="0" fontId="2" fillId="0" borderId="0" xfId="0" applyFont="1" applyFill="1" applyAlignment="1" applyProtection="1"/>
    <xf numFmtId="178" fontId="3" fillId="2" borderId="1" xfId="1" applyNumberFormat="1" applyFont="1" applyFill="1" applyBorder="1" applyAlignment="1" applyProtection="1">
      <alignment horizontal="centerContinuous" vertical="center"/>
    </xf>
    <xf numFmtId="179" fontId="3" fillId="2" borderId="1" xfId="1" applyNumberFormat="1" applyFont="1" applyFill="1" applyBorder="1" applyAlignment="1" applyProtection="1">
      <alignment horizontal="centerContinuous" vertical="center"/>
    </xf>
    <xf numFmtId="0" fontId="3" fillId="3" borderId="1" xfId="0" applyFont="1" applyFill="1" applyBorder="1" applyAlignment="1" applyProtection="1">
      <alignment horizontal="centerContinuous" vertical="center"/>
    </xf>
    <xf numFmtId="179" fontId="3" fillId="3" borderId="2" xfId="1" applyNumberFormat="1" applyFont="1" applyFill="1" applyBorder="1" applyAlignment="1" applyProtection="1">
      <alignment horizontal="centerContinuous" vertical="center"/>
    </xf>
    <xf numFmtId="0" fontId="3" fillId="3" borderId="2" xfId="0" applyFont="1" applyFill="1" applyBorder="1" applyAlignment="1" applyProtection="1">
      <alignment horizontal="centerContinuous" vertical="center"/>
    </xf>
    <xf numFmtId="37" fontId="4" fillId="4" borderId="2" xfId="49" applyNumberFormat="1" applyFont="1" applyFill="1" applyBorder="1" applyAlignment="1" applyProtection="1">
      <alignment horizontal="centerContinuous" vertical="center" wrapText="1"/>
      <protection locked="0"/>
    </xf>
    <xf numFmtId="37" fontId="4" fillId="4" borderId="2" xfId="49" applyNumberFormat="1" applyFont="1" applyFill="1" applyBorder="1" applyAlignment="1" applyProtection="1">
      <alignment horizontal="centerContinuous" vertical="center" wrapText="1"/>
    </xf>
    <xf numFmtId="0" fontId="3" fillId="3" borderId="1" xfId="0" applyNumberFormat="1" applyFont="1" applyFill="1" applyBorder="1" applyAlignment="1" applyProtection="1">
      <alignment horizontal="centerContinuous" vertical="center"/>
    </xf>
    <xf numFmtId="178" fontId="5" fillId="5" borderId="1" xfId="1" applyNumberFormat="1" applyFont="1" applyFill="1" applyBorder="1" applyAlignment="1" applyProtection="1">
      <alignment horizontal="center" vertical="center"/>
    </xf>
    <xf numFmtId="178" fontId="5" fillId="5" borderId="1" xfId="1" applyNumberFormat="1" applyFont="1" applyFill="1" applyBorder="1" applyAlignment="1" applyProtection="1">
      <alignment horizontal="centerContinuous" vertical="center"/>
    </xf>
    <xf numFmtId="179" fontId="5" fillId="5" borderId="1" xfId="1" applyNumberFormat="1" applyFont="1" applyFill="1" applyBorder="1" applyAlignment="1" applyProtection="1">
      <alignment horizontal="center" vertical="center"/>
    </xf>
    <xf numFmtId="178" fontId="4" fillId="4" borderId="1" xfId="1" applyNumberFormat="1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 applyProtection="1">
      <alignment horizontal="centerContinuous" vertical="center"/>
    </xf>
    <xf numFmtId="0" fontId="6" fillId="0" borderId="3" xfId="0" applyFont="1" applyFill="1" applyBorder="1" applyAlignment="1" applyProtection="1">
      <alignment horizontal="center" vertical="center"/>
    </xf>
    <xf numFmtId="0" fontId="6" fillId="7" borderId="4" xfId="0" applyFont="1" applyFill="1" applyBorder="1" applyAlignment="1" applyProtection="1">
      <alignment horizontal="left" vertical="center"/>
    </xf>
    <xf numFmtId="0" fontId="6" fillId="7" borderId="5" xfId="0" applyFont="1" applyFill="1" applyBorder="1" applyAlignment="1" applyProtection="1">
      <alignment horizontal="centerContinuous" vertical="center"/>
    </xf>
    <xf numFmtId="0" fontId="6" fillId="7" borderId="2" xfId="0" applyFont="1" applyFill="1" applyBorder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4" xfId="0" applyFont="1" applyFill="1" applyBorder="1" applyAlignment="1" applyProtection="1">
      <alignment horizontal="center" vertical="center"/>
    </xf>
    <xf numFmtId="1" fontId="7" fillId="0" borderId="1" xfId="0" applyNumberFormat="1" applyFont="1" applyFill="1" applyBorder="1" applyAlignment="1" applyProtection="1">
      <alignment horizontal="center" vertical="center"/>
    </xf>
    <xf numFmtId="179" fontId="1" fillId="0" borderId="1" xfId="1" applyNumberFormat="1" applyFont="1" applyBorder="1" applyAlignment="1" applyProtection="1"/>
    <xf numFmtId="179" fontId="1" fillId="0" borderId="1" xfId="0" applyNumberFormat="1" applyFont="1" applyFill="1" applyBorder="1" applyAlignment="1" applyProtection="1"/>
    <xf numFmtId="179" fontId="1" fillId="0" borderId="1" xfId="1" applyNumberFormat="1" applyFont="1" applyBorder="1" applyAlignment="1" applyProtection="1">
      <protection locked="0"/>
    </xf>
    <xf numFmtId="0" fontId="6" fillId="8" borderId="4" xfId="0" applyFont="1" applyFill="1" applyBorder="1" applyAlignment="1" applyProtection="1">
      <alignment horizontal="left" vertical="center"/>
    </xf>
    <xf numFmtId="0" fontId="6" fillId="8" borderId="4" xfId="0" applyFont="1" applyFill="1" applyBorder="1" applyAlignment="1" applyProtection="1">
      <alignment horizontal="centerContinuous" vertical="center"/>
    </xf>
    <xf numFmtId="0" fontId="6" fillId="8" borderId="1" xfId="0" applyFont="1" applyFill="1" applyBorder="1" applyAlignment="1" applyProtection="1">
      <alignment horizontal="centerContinuous" vertical="center"/>
    </xf>
    <xf numFmtId="0" fontId="7" fillId="0" borderId="5" xfId="0" applyFont="1" applyFill="1" applyBorder="1" applyAlignment="1" applyProtection="1">
      <alignment horizontal="center" vertical="center"/>
    </xf>
    <xf numFmtId="0" fontId="7" fillId="9" borderId="4" xfId="0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/>
    </xf>
    <xf numFmtId="0" fontId="6" fillId="6" borderId="4" xfId="0" applyFont="1" applyFill="1" applyBorder="1" applyAlignment="1" applyProtection="1">
      <alignment horizontal="centerContinuous" vertical="center"/>
    </xf>
    <xf numFmtId="0" fontId="6" fillId="6" borderId="1" xfId="0" applyFont="1" applyFill="1" applyBorder="1" applyAlignment="1" applyProtection="1">
      <alignment horizontal="centerContinuous" vertical="center"/>
    </xf>
    <xf numFmtId="0" fontId="8" fillId="0" borderId="1" xfId="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vertical="center"/>
    </xf>
    <xf numFmtId="0" fontId="9" fillId="0" borderId="1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10" fillId="8" borderId="4" xfId="0" applyFont="1" applyFill="1" applyBorder="1" applyAlignment="1" applyProtection="1">
      <alignment horizontal="left" vertical="center"/>
    </xf>
    <xf numFmtId="0" fontId="11" fillId="0" borderId="1" xfId="0" applyFont="1" applyFill="1" applyBorder="1" applyAlignment="1" applyProtection="1">
      <alignment vertical="center"/>
    </xf>
    <xf numFmtId="178" fontId="3" fillId="10" borderId="1" xfId="1" applyNumberFormat="1" applyFont="1" applyFill="1" applyBorder="1" applyAlignment="1" applyProtection="1">
      <alignment horizontal="centerContinuous"/>
    </xf>
    <xf numFmtId="179" fontId="3" fillId="10" borderId="1" xfId="1" applyNumberFormat="1" applyFont="1" applyFill="1" applyBorder="1" applyAlignment="1" applyProtection="1">
      <alignment horizontal="centerContinuous"/>
    </xf>
    <xf numFmtId="179" fontId="3" fillId="10" borderId="1" xfId="1" applyNumberFormat="1" applyFont="1" applyFill="1" applyBorder="1" applyAlignment="1" applyProtection="1"/>
    <xf numFmtId="179" fontId="12" fillId="10" borderId="1" xfId="1" applyNumberFormat="1" applyFont="1" applyFill="1" applyBorder="1" applyAlignment="1" applyProtection="1"/>
    <xf numFmtId="178" fontId="13" fillId="0" borderId="0" xfId="1" applyNumberFormat="1" applyFont="1" applyAlignment="1" applyProtection="1">
      <alignment horizontal="left" vertical="top" wrapText="1"/>
    </xf>
    <xf numFmtId="178" fontId="14" fillId="0" borderId="0" xfId="1" applyNumberFormat="1" applyFont="1" applyAlignment="1" applyProtection="1">
      <alignment horizontal="left" vertical="top" wrapText="1"/>
    </xf>
    <xf numFmtId="178" fontId="14" fillId="0" borderId="0" xfId="1" applyNumberFormat="1" applyFont="1" applyAlignment="1" applyProtection="1">
      <alignment horizontal="left" wrapText="1"/>
    </xf>
    <xf numFmtId="178" fontId="13" fillId="0" borderId="0" xfId="1" applyNumberFormat="1" applyFont="1" applyAlignment="1" applyProtection="1">
      <alignment horizontal="left" wrapText="1"/>
    </xf>
    <xf numFmtId="178" fontId="1" fillId="0" borderId="0" xfId="1" applyNumberFormat="1" applyFont="1" applyAlignment="1">
      <alignment horizontal="center" wrapText="1"/>
    </xf>
    <xf numFmtId="178" fontId="1" fillId="0" borderId="0" xfId="1" applyNumberFormat="1" applyFont="1" applyAlignment="1">
      <alignment wrapText="1"/>
    </xf>
    <xf numFmtId="179" fontId="1" fillId="0" borderId="0" xfId="1" applyNumberFormat="1" applyFont="1" applyAlignment="1">
      <alignment wrapText="1"/>
    </xf>
    <xf numFmtId="178" fontId="1" fillId="0" borderId="0" xfId="1" applyNumberFormat="1" applyFont="1" applyAlignment="1" applyProtection="1">
      <alignment wrapText="1"/>
    </xf>
    <xf numFmtId="178" fontId="15" fillId="0" borderId="0" xfId="1" applyNumberFormat="1" applyFont="1" applyAlignment="1" applyProtection="1">
      <alignment horizontal="left" wrapText="1"/>
    </xf>
  </cellXfs>
  <cellStyles count="50">
    <cellStyle name="Normal" xfId="0" builtinId="0"/>
    <cellStyle name="Coma" xfId="1" builtinId="3"/>
    <cellStyle name="Moneda" xfId="2" builtinId="4"/>
    <cellStyle name="K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Millares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UDIO%20DE%20MERCADO%20dotaci&#243;n%20civi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ECESIDAD"/>
      <sheetName val="NECESIDAD ALCANCE"/>
      <sheetName val="FICHA TECNICA"/>
      <sheetName val="PERSONAL"/>
      <sheetName val="PRESUPUESTO POR UNIDAD"/>
      <sheetName val="DISTRIBUCIÓN PRESUPUESTAL"/>
      <sheetName val="EMPRESAS COTIZADAS"/>
      <sheetName val="PRECIOS HISTÓRICOS 2025"/>
      <sheetName val="METRICA UTILIZADA"/>
      <sheetName val="ANALISIS COT"/>
      <sheetName val="PRECIOS DE REFERENCIA"/>
      <sheetName val="CUBRIMIENTO DE LA NECESIDAD"/>
      <sheetName val="ppto limitado"/>
      <sheetName val="PPTO POR RUBRO"/>
      <sheetName val="ANEXO A CUBRIMIENTO NECESIDAD"/>
      <sheetName val="GRUPO 1 Y 2"/>
      <sheetName val="BASE INDICADORES"/>
      <sheetName val="INDICADORES FINANCIEROS"/>
      <sheetName val="ESP TECNICAS"/>
      <sheetName val="CANT X PERSONA"/>
      <sheetName val="CANT X PERSONA X 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">
          <cell r="P9">
            <v>166447</v>
          </cell>
        </row>
        <row r="10">
          <cell r="P10">
            <v>79218</v>
          </cell>
        </row>
        <row r="11">
          <cell r="P11">
            <v>90790</v>
          </cell>
        </row>
        <row r="13">
          <cell r="P13">
            <v>255456</v>
          </cell>
        </row>
        <row r="14">
          <cell r="P14">
            <v>83669</v>
          </cell>
        </row>
        <row r="15">
          <cell r="P15">
            <v>30264</v>
          </cell>
        </row>
        <row r="16">
          <cell r="P16">
            <v>90790</v>
          </cell>
        </row>
        <row r="17">
          <cell r="P17">
            <v>59636</v>
          </cell>
        </row>
        <row r="18">
          <cell r="P18">
            <v>100581</v>
          </cell>
        </row>
        <row r="20">
          <cell r="P20">
            <v>117492</v>
          </cell>
        </row>
        <row r="21">
          <cell r="P21">
            <v>79218</v>
          </cell>
        </row>
        <row r="22">
          <cell r="P22">
            <v>114822</v>
          </cell>
        </row>
        <row r="23">
          <cell r="P23">
            <v>44505</v>
          </cell>
        </row>
        <row r="25">
          <cell r="P25">
            <v>159326</v>
          </cell>
        </row>
        <row r="27">
          <cell r="P27">
            <v>148645</v>
          </cell>
        </row>
        <row r="28">
          <cell r="P28">
            <v>322658</v>
          </cell>
        </row>
        <row r="30">
          <cell r="P30">
            <v>274148</v>
          </cell>
        </row>
        <row r="32">
          <cell r="P32">
            <v>89899</v>
          </cell>
        </row>
        <row r="33">
          <cell r="P33">
            <v>148645</v>
          </cell>
        </row>
        <row r="34">
          <cell r="P34">
            <v>126838</v>
          </cell>
        </row>
        <row r="36">
          <cell r="P36">
            <v>73878</v>
          </cell>
        </row>
        <row r="37">
          <cell r="P37">
            <v>170008</v>
          </cell>
        </row>
        <row r="38">
          <cell r="P38">
            <v>89899</v>
          </cell>
        </row>
        <row r="40">
          <cell r="P40">
            <v>73878</v>
          </cell>
        </row>
        <row r="41">
          <cell r="P41">
            <v>170008</v>
          </cell>
        </row>
        <row r="42">
          <cell r="P42">
            <v>89899</v>
          </cell>
        </row>
        <row r="44">
          <cell r="P44">
            <v>267028</v>
          </cell>
        </row>
        <row r="45">
          <cell r="P45">
            <v>116352</v>
          </cell>
        </row>
        <row r="46">
          <cell r="P46">
            <v>102308</v>
          </cell>
        </row>
        <row r="48">
          <cell r="P48">
            <v>215871</v>
          </cell>
        </row>
        <row r="49">
          <cell r="P49">
            <v>79218</v>
          </cell>
        </row>
        <row r="50">
          <cell r="P50">
            <v>90790</v>
          </cell>
        </row>
        <row r="52">
          <cell r="P52">
            <v>124613</v>
          </cell>
        </row>
        <row r="53">
          <cell r="P53">
            <v>124613</v>
          </cell>
        </row>
        <row r="54">
          <cell r="P54">
            <v>124613</v>
          </cell>
        </row>
        <row r="56">
          <cell r="P56">
            <v>124613</v>
          </cell>
        </row>
        <row r="57">
          <cell r="P57">
            <v>124613</v>
          </cell>
        </row>
        <row r="58">
          <cell r="P58">
            <v>124613</v>
          </cell>
        </row>
        <row r="60">
          <cell r="P60">
            <v>147755</v>
          </cell>
        </row>
        <row r="61">
          <cell r="P61">
            <v>147755</v>
          </cell>
        </row>
        <row r="62">
          <cell r="P62">
            <v>147755</v>
          </cell>
        </row>
        <row r="64">
          <cell r="P64">
            <v>156656</v>
          </cell>
        </row>
        <row r="66">
          <cell r="P66">
            <v>133514</v>
          </cell>
        </row>
        <row r="68">
          <cell r="P68">
            <v>124613</v>
          </cell>
        </row>
        <row r="69">
          <cell r="P69">
            <v>124613</v>
          </cell>
        </row>
        <row r="70">
          <cell r="P70">
            <v>124613</v>
          </cell>
        </row>
        <row r="72">
          <cell r="P72">
            <v>124613</v>
          </cell>
        </row>
        <row r="73">
          <cell r="P73">
            <v>124613</v>
          </cell>
        </row>
        <row r="74">
          <cell r="P74">
            <v>124613</v>
          </cell>
        </row>
        <row r="76">
          <cell r="P76">
            <v>126393</v>
          </cell>
        </row>
        <row r="77">
          <cell r="P77">
            <v>126393</v>
          </cell>
        </row>
        <row r="78">
          <cell r="P78">
            <v>126393</v>
          </cell>
        </row>
        <row r="80">
          <cell r="P80">
            <v>124613</v>
          </cell>
        </row>
        <row r="81">
          <cell r="P81">
            <v>124613</v>
          </cell>
        </row>
        <row r="82">
          <cell r="P82">
            <v>124613</v>
          </cell>
        </row>
        <row r="84">
          <cell r="P84">
            <v>124613</v>
          </cell>
        </row>
        <row r="85">
          <cell r="P85">
            <v>124613</v>
          </cell>
        </row>
        <row r="86">
          <cell r="P86">
            <v>124613</v>
          </cell>
        </row>
        <row r="89">
          <cell r="P89">
            <v>99691</v>
          </cell>
        </row>
        <row r="90">
          <cell r="P90">
            <v>99691</v>
          </cell>
        </row>
        <row r="92">
          <cell r="P92">
            <v>99691</v>
          </cell>
        </row>
        <row r="93">
          <cell r="P93">
            <v>178909</v>
          </cell>
        </row>
        <row r="95">
          <cell r="P95">
            <v>169117</v>
          </cell>
        </row>
        <row r="97">
          <cell r="P97">
            <v>178909</v>
          </cell>
        </row>
        <row r="99">
          <cell r="P99">
            <v>134404</v>
          </cell>
        </row>
        <row r="101">
          <cell r="P101">
            <v>91680</v>
          </cell>
        </row>
        <row r="103">
          <cell r="P103">
            <v>132179</v>
          </cell>
        </row>
        <row r="105">
          <cell r="P105">
            <v>125503</v>
          </cell>
        </row>
        <row r="107">
          <cell r="P107">
            <v>173568</v>
          </cell>
        </row>
        <row r="109">
          <cell r="P109">
            <v>173568</v>
          </cell>
        </row>
        <row r="111">
          <cell r="P111">
            <v>129529</v>
          </cell>
        </row>
        <row r="113">
          <cell r="P113">
            <v>129529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DA122"/>
  <sheetViews>
    <sheetView tabSelected="1" zoomScale="115" zoomScaleNormal="115" topLeftCell="A93" workbookViewId="0">
      <selection activeCell="H113" sqref="H113"/>
    </sheetView>
  </sheetViews>
  <sheetFormatPr defaultColWidth="9.14285714285714" defaultRowHeight="13" customHeight="1"/>
  <cols>
    <col min="1" max="1" width="9" style="2" customWidth="1"/>
    <col min="2" max="2" width="43" style="2" customWidth="1"/>
    <col min="3" max="3" width="11.2857142857143" style="1" customWidth="1"/>
    <col min="4" max="4" width="12.1428571428571" style="1" customWidth="1"/>
    <col min="5" max="5" width="14.8571428571429" style="3" customWidth="1"/>
    <col min="6" max="6" width="18" style="1" customWidth="1"/>
    <col min="7" max="7" width="22.9809523809524" style="3" customWidth="1"/>
    <col min="8" max="8" width="24.6" style="1" customWidth="1"/>
    <col min="9" max="31" width="9.14285714285714" style="1" customWidth="1"/>
    <col min="32" max="16319" width="8.28571428571429" style="1" customWidth="1"/>
    <col min="16320" max="16328" width="9.14285714285714" style="1" customWidth="1"/>
    <col min="16329" max="16329" width="9.14285714285714" style="4" customWidth="1"/>
    <col min="16330" max="16364" width="9.14285714285714" style="1" customWidth="1"/>
    <col min="16365" max="16384" width="9.14285714285714" style="1"/>
  </cols>
  <sheetData>
    <row r="1" s="1" customFormat="1" customHeight="1" spans="1:8 16329:16329">
      <c r="A1" s="5" t="s">
        <v>0</v>
      </c>
      <c r="B1" s="5"/>
      <c r="C1" s="5"/>
      <c r="D1" s="5"/>
      <c r="E1" s="6"/>
      <c r="F1" s="5"/>
      <c r="G1" s="6"/>
      <c r="H1" s="5"/>
      <c r="XDA1" s="4"/>
    </row>
    <row r="2" s="1" customFormat="1" customHeight="1" spans="1:8 16329:16329">
      <c r="A2" s="7" t="s">
        <v>1</v>
      </c>
      <c r="B2" s="7"/>
      <c r="C2" s="7" t="s">
        <v>2</v>
      </c>
      <c r="D2" s="7"/>
      <c r="E2" s="8"/>
      <c r="F2" s="9"/>
      <c r="G2" s="10" t="s">
        <v>3</v>
      </c>
      <c r="H2" s="11"/>
      <c r="XDA2" s="4"/>
    </row>
    <row r="3" s="1" customFormat="1" customHeight="1" spans="1:8 16329:16329">
      <c r="A3" s="12" t="s">
        <v>4</v>
      </c>
      <c r="B3" s="7"/>
      <c r="C3" s="12" t="s">
        <v>5</v>
      </c>
      <c r="D3" s="7"/>
      <c r="E3" s="8"/>
      <c r="F3" s="9"/>
      <c r="G3" s="10" t="s">
        <v>6</v>
      </c>
      <c r="H3" s="11"/>
      <c r="XDA3" s="4"/>
    </row>
    <row r="4" s="1" customFormat="1" ht="30" customHeight="1" spans="1:8 16329:16329">
      <c r="A4" s="13" t="s">
        <v>7</v>
      </c>
      <c r="B4" s="14" t="s">
        <v>8</v>
      </c>
      <c r="C4" s="13" t="s">
        <v>9</v>
      </c>
      <c r="D4" s="13" t="s">
        <v>10</v>
      </c>
      <c r="E4" s="15" t="s">
        <v>11</v>
      </c>
      <c r="F4" s="13" t="s">
        <v>12</v>
      </c>
      <c r="G4" s="16" t="s">
        <v>13</v>
      </c>
      <c r="H4" s="16" t="s">
        <v>14</v>
      </c>
      <c r="XDA4" s="4"/>
    </row>
    <row r="5" s="1" customFormat="1" ht="13.5" spans="1:8 16329:16329">
      <c r="A5" s="17" t="s">
        <v>15</v>
      </c>
      <c r="B5" s="17"/>
      <c r="C5" s="17"/>
      <c r="D5" s="17"/>
      <c r="E5" s="17"/>
      <c r="F5" s="17"/>
      <c r="G5" s="17"/>
      <c r="H5" s="17"/>
      <c r="XDA5" s="4"/>
    </row>
    <row r="6" s="1" customFormat="1" customHeight="1" spans="1:8 16329:16329">
      <c r="A6" s="18">
        <v>1</v>
      </c>
      <c r="B6" s="19" t="s">
        <v>16</v>
      </c>
      <c r="C6" s="20"/>
      <c r="D6" s="20"/>
      <c r="E6" s="20"/>
      <c r="F6" s="20"/>
      <c r="G6" s="20"/>
      <c r="H6" s="21"/>
      <c r="XDA6" s="4"/>
    </row>
    <row r="7" s="1" customFormat="1" customHeight="1" spans="1:8 16329:16329">
      <c r="A7" s="22" t="s">
        <v>17</v>
      </c>
      <c r="B7" s="23" t="s">
        <v>18</v>
      </c>
      <c r="C7" s="24" t="s">
        <v>19</v>
      </c>
      <c r="D7" s="25">
        <v>195</v>
      </c>
      <c r="E7" s="26">
        <f>+'[1]ANALISIS COT'!P9</f>
        <v>166447</v>
      </c>
      <c r="F7" s="27">
        <f t="shared" ref="F7:F9" si="0">+D7*E7</f>
        <v>32457165</v>
      </c>
      <c r="G7" s="28"/>
      <c r="H7" s="27">
        <f t="shared" ref="H7:H9" si="1">+D7*G7</f>
        <v>0</v>
      </c>
      <c r="XDA7" s="4"/>
    </row>
    <row r="8" s="1" customFormat="1" customHeight="1" spans="1:8 16329:16329">
      <c r="A8" s="22">
        <v>1.2</v>
      </c>
      <c r="B8" s="23" t="s">
        <v>20</v>
      </c>
      <c r="C8" s="24" t="s">
        <v>19</v>
      </c>
      <c r="D8" s="25">
        <v>195</v>
      </c>
      <c r="E8" s="26">
        <f>+'[1]ANALISIS COT'!P10</f>
        <v>79218</v>
      </c>
      <c r="F8" s="27">
        <f t="shared" si="0"/>
        <v>15447510</v>
      </c>
      <c r="G8" s="28"/>
      <c r="H8" s="27">
        <f t="shared" si="1"/>
        <v>0</v>
      </c>
      <c r="XDA8" s="4"/>
    </row>
    <row r="9" s="1" customFormat="1" customHeight="1" spans="1:8 16329:16329">
      <c r="A9" s="22">
        <v>1.3</v>
      </c>
      <c r="B9" s="23" t="s">
        <v>21</v>
      </c>
      <c r="C9" s="24" t="s">
        <v>19</v>
      </c>
      <c r="D9" s="25">
        <v>2</v>
      </c>
      <c r="E9" s="26">
        <f>+'[1]ANALISIS COT'!P11</f>
        <v>90790</v>
      </c>
      <c r="F9" s="27">
        <f t="shared" si="0"/>
        <v>181580</v>
      </c>
      <c r="G9" s="28"/>
      <c r="H9" s="27">
        <f t="shared" si="1"/>
        <v>0</v>
      </c>
      <c r="XDA9" s="4"/>
    </row>
    <row r="10" s="1" customFormat="1" customHeight="1" spans="1:8 16329:16329">
      <c r="A10" s="22">
        <v>2</v>
      </c>
      <c r="B10" s="29" t="s">
        <v>22</v>
      </c>
      <c r="C10" s="30"/>
      <c r="D10" s="30"/>
      <c r="E10" s="30"/>
      <c r="F10" s="30"/>
      <c r="G10" s="30"/>
      <c r="H10" s="31"/>
      <c r="XDA10" s="4"/>
    </row>
    <row r="11" s="1" customFormat="1" customHeight="1" spans="1:8 16329:16329">
      <c r="A11" s="22" t="s">
        <v>23</v>
      </c>
      <c r="B11" s="23" t="s">
        <v>24</v>
      </c>
      <c r="C11" s="24" t="s">
        <v>19</v>
      </c>
      <c r="D11" s="25">
        <v>31</v>
      </c>
      <c r="E11" s="26">
        <f>+'[1]ANALISIS COT'!P13</f>
        <v>255456</v>
      </c>
      <c r="F11" s="27">
        <f t="shared" ref="F11:F16" si="2">+D11*E11</f>
        <v>7919136</v>
      </c>
      <c r="G11" s="28"/>
      <c r="H11" s="27">
        <f t="shared" ref="H11:H16" si="3">+D11*G11</f>
        <v>0</v>
      </c>
      <c r="XDA11" s="4"/>
    </row>
    <row r="12" s="1" customFormat="1" customHeight="1" spans="1:8 16329:16329">
      <c r="A12" s="22" t="s">
        <v>25</v>
      </c>
      <c r="B12" s="23" t="s">
        <v>26</v>
      </c>
      <c r="C12" s="24" t="s">
        <v>19</v>
      </c>
      <c r="D12" s="25">
        <v>31</v>
      </c>
      <c r="E12" s="26">
        <f>+'[1]ANALISIS COT'!P14</f>
        <v>83669</v>
      </c>
      <c r="F12" s="27">
        <f t="shared" si="2"/>
        <v>2593739</v>
      </c>
      <c r="G12" s="28"/>
      <c r="H12" s="27">
        <f t="shared" si="3"/>
        <v>0</v>
      </c>
      <c r="XDA12" s="4"/>
    </row>
    <row r="13" s="1" customFormat="1" customHeight="1" spans="1:8 16329:16329">
      <c r="A13" s="22" t="s">
        <v>27</v>
      </c>
      <c r="B13" s="23" t="s">
        <v>28</v>
      </c>
      <c r="C13" s="24" t="s">
        <v>19</v>
      </c>
      <c r="D13" s="25">
        <v>31</v>
      </c>
      <c r="E13" s="26">
        <f>+'[1]ANALISIS COT'!P15</f>
        <v>30264</v>
      </c>
      <c r="F13" s="27">
        <f t="shared" si="2"/>
        <v>938184</v>
      </c>
      <c r="G13" s="28"/>
      <c r="H13" s="27">
        <f t="shared" si="3"/>
        <v>0</v>
      </c>
      <c r="XDA13" s="4"/>
    </row>
    <row r="14" s="1" customFormat="1" customHeight="1" spans="1:8 16329:16329">
      <c r="A14" s="22" t="s">
        <v>29</v>
      </c>
      <c r="B14" s="23" t="s">
        <v>30</v>
      </c>
      <c r="C14" s="24" t="s">
        <v>19</v>
      </c>
      <c r="D14" s="25">
        <v>2</v>
      </c>
      <c r="E14" s="26">
        <f>+'[1]ANALISIS COT'!P16</f>
        <v>90790</v>
      </c>
      <c r="F14" s="27">
        <f t="shared" si="2"/>
        <v>181580</v>
      </c>
      <c r="G14" s="28"/>
      <c r="H14" s="27">
        <f t="shared" si="3"/>
        <v>0</v>
      </c>
      <c r="XDA14" s="4"/>
    </row>
    <row r="15" s="1" customFormat="1" customHeight="1" spans="1:8 16329:16329">
      <c r="A15" s="22">
        <v>2.5</v>
      </c>
      <c r="B15" s="23" t="s">
        <v>31</v>
      </c>
      <c r="C15" s="24" t="s">
        <v>19</v>
      </c>
      <c r="D15" s="25">
        <v>2</v>
      </c>
      <c r="E15" s="26">
        <f>+'[1]ANALISIS COT'!P17</f>
        <v>59636</v>
      </c>
      <c r="F15" s="27">
        <f t="shared" si="2"/>
        <v>119272</v>
      </c>
      <c r="G15" s="28"/>
      <c r="H15" s="27">
        <f t="shared" si="3"/>
        <v>0</v>
      </c>
      <c r="XDA15" s="4"/>
    </row>
    <row r="16" s="1" customFormat="1" customHeight="1" spans="1:8 16329:16329">
      <c r="A16" s="22">
        <v>2.6</v>
      </c>
      <c r="B16" s="23" t="s">
        <v>32</v>
      </c>
      <c r="C16" s="24" t="s">
        <v>19</v>
      </c>
      <c r="D16" s="25">
        <v>2</v>
      </c>
      <c r="E16" s="26">
        <f>+'[1]ANALISIS COT'!P18</f>
        <v>100581</v>
      </c>
      <c r="F16" s="27">
        <f t="shared" si="2"/>
        <v>201162</v>
      </c>
      <c r="G16" s="28"/>
      <c r="H16" s="27">
        <f t="shared" si="3"/>
        <v>0</v>
      </c>
      <c r="XDA16" s="4"/>
    </row>
    <row r="17" s="1" customFormat="1" customHeight="1" spans="1:8 16329:16329">
      <c r="A17" s="22">
        <v>3</v>
      </c>
      <c r="B17" s="29" t="s">
        <v>33</v>
      </c>
      <c r="C17" s="30"/>
      <c r="D17" s="30"/>
      <c r="E17" s="30"/>
      <c r="F17" s="30"/>
      <c r="G17" s="30"/>
      <c r="H17" s="31"/>
      <c r="XDA17" s="4"/>
    </row>
    <row r="18" s="1" customFormat="1" customHeight="1" spans="1:8 16329:16329">
      <c r="A18" s="22" t="s">
        <v>34</v>
      </c>
      <c r="B18" s="23" t="s">
        <v>35</v>
      </c>
      <c r="C18" s="24" t="s">
        <v>19</v>
      </c>
      <c r="D18" s="25">
        <v>39</v>
      </c>
      <c r="E18" s="26">
        <f>+'[1]ANALISIS COT'!P20</f>
        <v>117492</v>
      </c>
      <c r="F18" s="27">
        <f t="shared" ref="F18:F21" si="4">+D18*E18</f>
        <v>4582188</v>
      </c>
      <c r="G18" s="28"/>
      <c r="H18" s="27">
        <f t="shared" ref="H18:H21" si="5">+D18*G18</f>
        <v>0</v>
      </c>
      <c r="XDA18" s="4"/>
    </row>
    <row r="19" s="1" customFormat="1" customHeight="1" spans="1:8 16329:16329">
      <c r="A19" s="22" t="s">
        <v>36</v>
      </c>
      <c r="B19" s="23" t="s">
        <v>37</v>
      </c>
      <c r="C19" s="24" t="s">
        <v>19</v>
      </c>
      <c r="D19" s="25">
        <v>39</v>
      </c>
      <c r="E19" s="26">
        <f>+'[1]ANALISIS COT'!P21</f>
        <v>79218</v>
      </c>
      <c r="F19" s="27">
        <f t="shared" si="4"/>
        <v>3089502</v>
      </c>
      <c r="G19" s="28"/>
      <c r="H19" s="27">
        <f t="shared" si="5"/>
        <v>0</v>
      </c>
      <c r="XDA19" s="4"/>
    </row>
    <row r="20" s="1" customFormat="1" customHeight="1" spans="1:8 16329:16329">
      <c r="A20" s="22" t="s">
        <v>38</v>
      </c>
      <c r="B20" s="23" t="s">
        <v>39</v>
      </c>
      <c r="C20" s="24" t="s">
        <v>19</v>
      </c>
      <c r="D20" s="25">
        <v>39</v>
      </c>
      <c r="E20" s="26">
        <f>+'[1]ANALISIS COT'!P22</f>
        <v>114822</v>
      </c>
      <c r="F20" s="27">
        <f t="shared" si="4"/>
        <v>4478058</v>
      </c>
      <c r="G20" s="28"/>
      <c r="H20" s="27">
        <f t="shared" si="5"/>
        <v>0</v>
      </c>
      <c r="XDA20" s="4"/>
    </row>
    <row r="21" s="1" customFormat="1" customHeight="1" spans="1:8 16329:16329">
      <c r="A21" s="22" t="s">
        <v>40</v>
      </c>
      <c r="B21" s="23" t="s">
        <v>41</v>
      </c>
      <c r="C21" s="24" t="s">
        <v>19</v>
      </c>
      <c r="D21" s="25">
        <v>13</v>
      </c>
      <c r="E21" s="26">
        <f>+'[1]ANALISIS COT'!P23</f>
        <v>44505</v>
      </c>
      <c r="F21" s="27">
        <f t="shared" si="4"/>
        <v>578565</v>
      </c>
      <c r="G21" s="28"/>
      <c r="H21" s="27"/>
      <c r="XDA21" s="4"/>
    </row>
    <row r="22" s="1" customFormat="1" customHeight="1" spans="1:8 16329:16329">
      <c r="A22" s="22">
        <v>4</v>
      </c>
      <c r="B22" s="29" t="s">
        <v>42</v>
      </c>
      <c r="C22" s="30"/>
      <c r="D22" s="30"/>
      <c r="E22" s="30"/>
      <c r="F22" s="30"/>
      <c r="G22" s="30"/>
      <c r="H22" s="31"/>
      <c r="XDA22" s="4"/>
    </row>
    <row r="23" s="1" customFormat="1" customHeight="1" spans="1:8 16329:16329">
      <c r="A23" s="22" t="s">
        <v>43</v>
      </c>
      <c r="B23" s="23" t="s">
        <v>44</v>
      </c>
      <c r="C23" s="24" t="s">
        <v>19</v>
      </c>
      <c r="D23" s="25">
        <v>6</v>
      </c>
      <c r="E23" s="26">
        <f>+'[1]ANALISIS COT'!P25</f>
        <v>159326</v>
      </c>
      <c r="F23" s="27">
        <f t="shared" ref="F23:F26" si="6">+D23*E23</f>
        <v>955956</v>
      </c>
      <c r="G23" s="28"/>
      <c r="H23" s="27">
        <f t="shared" ref="H23:H26" si="7">+D23*G23</f>
        <v>0</v>
      </c>
      <c r="XDA23" s="4"/>
    </row>
    <row r="24" s="1" customFormat="1" customHeight="1" spans="1:8 16329:16329">
      <c r="A24" s="22">
        <v>5</v>
      </c>
      <c r="B24" s="29" t="s">
        <v>45</v>
      </c>
      <c r="C24" s="30"/>
      <c r="D24" s="30"/>
      <c r="E24" s="30"/>
      <c r="F24" s="30"/>
      <c r="G24" s="30"/>
      <c r="H24" s="31"/>
      <c r="XDA24" s="4"/>
    </row>
    <row r="25" s="1" customFormat="1" customHeight="1" spans="1:8 16329:16329">
      <c r="A25" s="22" t="s">
        <v>46</v>
      </c>
      <c r="B25" s="23" t="s">
        <v>47</v>
      </c>
      <c r="C25" s="24" t="s">
        <v>19</v>
      </c>
      <c r="D25" s="25">
        <v>42</v>
      </c>
      <c r="E25" s="26">
        <f>+'[1]ANALISIS COT'!P27</f>
        <v>148645</v>
      </c>
      <c r="F25" s="27">
        <f t="shared" si="6"/>
        <v>6243090</v>
      </c>
      <c r="G25" s="28"/>
      <c r="H25" s="27">
        <f t="shared" si="7"/>
        <v>0</v>
      </c>
      <c r="XDA25" s="4"/>
    </row>
    <row r="26" s="1" customFormat="1" customHeight="1" spans="1:8 16329:16329">
      <c r="A26" s="22" t="s">
        <v>48</v>
      </c>
      <c r="B26" s="23" t="s">
        <v>49</v>
      </c>
      <c r="C26" s="24" t="s">
        <v>19</v>
      </c>
      <c r="D26" s="25">
        <v>12</v>
      </c>
      <c r="E26" s="26">
        <f>+'[1]ANALISIS COT'!P28</f>
        <v>322658</v>
      </c>
      <c r="F26" s="27">
        <f t="shared" si="6"/>
        <v>3871896</v>
      </c>
      <c r="G26" s="28"/>
      <c r="H26" s="27">
        <f t="shared" si="7"/>
        <v>0</v>
      </c>
      <c r="XDA26" s="4"/>
    </row>
    <row r="27" s="1" customFormat="1" customHeight="1" spans="1:8 16329:16329">
      <c r="A27" s="22">
        <v>6</v>
      </c>
      <c r="B27" s="29" t="s">
        <v>50</v>
      </c>
      <c r="C27" s="30"/>
      <c r="D27" s="30"/>
      <c r="E27" s="30"/>
      <c r="F27" s="30"/>
      <c r="G27" s="30"/>
      <c r="H27" s="31"/>
      <c r="XDA27" s="4"/>
    </row>
    <row r="28" s="1" customFormat="1" customHeight="1" spans="1:8 16329:16329">
      <c r="A28" s="22" t="s">
        <v>51</v>
      </c>
      <c r="B28" s="23" t="s">
        <v>52</v>
      </c>
      <c r="C28" s="24" t="s">
        <v>19</v>
      </c>
      <c r="D28" s="25">
        <v>24</v>
      </c>
      <c r="E28" s="26">
        <f>+'[1]ANALISIS COT'!P30</f>
        <v>274148</v>
      </c>
      <c r="F28" s="27">
        <f t="shared" ref="F28:F32" si="8">+D28*E28</f>
        <v>6579552</v>
      </c>
      <c r="G28" s="28"/>
      <c r="H28" s="27">
        <f t="shared" ref="H28:H32" si="9">+D28*G28</f>
        <v>0</v>
      </c>
      <c r="XDA28" s="4"/>
    </row>
    <row r="29" s="1" customFormat="1" customHeight="1" spans="1:8 16329:16329">
      <c r="A29" s="22">
        <v>7</v>
      </c>
      <c r="B29" s="19" t="s">
        <v>53</v>
      </c>
      <c r="C29" s="20"/>
      <c r="D29" s="20"/>
      <c r="E29" s="20"/>
      <c r="F29" s="20"/>
      <c r="G29" s="20"/>
      <c r="H29" s="21"/>
      <c r="XDA29" s="4"/>
    </row>
    <row r="30" s="1" customFormat="1" customHeight="1" spans="1:8 16329:16329">
      <c r="A30" s="22" t="s">
        <v>54</v>
      </c>
      <c r="B30" s="23" t="s">
        <v>55</v>
      </c>
      <c r="C30" s="32" t="s">
        <v>19</v>
      </c>
      <c r="D30" s="25">
        <v>6</v>
      </c>
      <c r="E30" s="26">
        <f>+'[1]ANALISIS COT'!P32</f>
        <v>89899</v>
      </c>
      <c r="F30" s="27">
        <f t="shared" si="8"/>
        <v>539394</v>
      </c>
      <c r="G30" s="28"/>
      <c r="H30" s="27">
        <f t="shared" si="9"/>
        <v>0</v>
      </c>
      <c r="XDA30" s="4"/>
    </row>
    <row r="31" s="1" customFormat="1" customHeight="1" spans="1:8 16329:16329">
      <c r="A31" s="22" t="s">
        <v>56</v>
      </c>
      <c r="B31" s="23" t="s">
        <v>57</v>
      </c>
      <c r="C31" s="32" t="s">
        <v>19</v>
      </c>
      <c r="D31" s="25">
        <v>2</v>
      </c>
      <c r="E31" s="26">
        <f>+'[1]ANALISIS COT'!P33</f>
        <v>148645</v>
      </c>
      <c r="F31" s="27">
        <f t="shared" si="8"/>
        <v>297290</v>
      </c>
      <c r="G31" s="28"/>
      <c r="H31" s="27">
        <f t="shared" si="9"/>
        <v>0</v>
      </c>
      <c r="XDA31" s="4"/>
    </row>
    <row r="32" s="1" customFormat="1" customHeight="1" spans="1:8 16329:16329">
      <c r="A32" s="22" t="s">
        <v>58</v>
      </c>
      <c r="B32" s="23" t="s">
        <v>59</v>
      </c>
      <c r="C32" s="32" t="s">
        <v>19</v>
      </c>
      <c r="D32" s="25">
        <v>6</v>
      </c>
      <c r="E32" s="26">
        <f>+'[1]ANALISIS COT'!P34</f>
        <v>126838</v>
      </c>
      <c r="F32" s="27">
        <f t="shared" si="8"/>
        <v>761028</v>
      </c>
      <c r="G32" s="28"/>
      <c r="H32" s="27">
        <f t="shared" si="9"/>
        <v>0</v>
      </c>
      <c r="XDA32" s="4"/>
    </row>
    <row r="33" s="1" customFormat="1" customHeight="1" spans="1:8 16329:16329">
      <c r="A33" s="22">
        <v>8</v>
      </c>
      <c r="B33" s="29" t="s">
        <v>60</v>
      </c>
      <c r="C33" s="30"/>
      <c r="D33" s="30"/>
      <c r="E33" s="30"/>
      <c r="F33" s="30"/>
      <c r="G33" s="30"/>
      <c r="H33" s="31"/>
      <c r="XDA33" s="4"/>
    </row>
    <row r="34" s="1" customFormat="1" customHeight="1" spans="1:8 16329:16329">
      <c r="A34" s="22" t="s">
        <v>61</v>
      </c>
      <c r="B34" s="23" t="s">
        <v>62</v>
      </c>
      <c r="C34" s="24" t="s">
        <v>19</v>
      </c>
      <c r="D34" s="25">
        <v>63</v>
      </c>
      <c r="E34" s="26">
        <f>+'[1]ANALISIS COT'!P36</f>
        <v>73878</v>
      </c>
      <c r="F34" s="27">
        <f t="shared" ref="F34:F36" si="10">+D34*E34</f>
        <v>4654314</v>
      </c>
      <c r="G34" s="28"/>
      <c r="H34" s="27">
        <f t="shared" ref="H34:H36" si="11">+D34*G34</f>
        <v>0</v>
      </c>
      <c r="XDA34" s="4"/>
    </row>
    <row r="35" s="1" customFormat="1" customHeight="1" spans="1:8 16329:16329">
      <c r="A35" s="22" t="s">
        <v>63</v>
      </c>
      <c r="B35" s="23" t="s">
        <v>64</v>
      </c>
      <c r="C35" s="24" t="s">
        <v>19</v>
      </c>
      <c r="D35" s="25">
        <v>21</v>
      </c>
      <c r="E35" s="26">
        <f>+'[1]ANALISIS COT'!P37</f>
        <v>170008</v>
      </c>
      <c r="F35" s="27">
        <f t="shared" si="10"/>
        <v>3570168</v>
      </c>
      <c r="G35" s="28"/>
      <c r="H35" s="27">
        <f t="shared" si="11"/>
        <v>0</v>
      </c>
      <c r="XDA35" s="4"/>
    </row>
    <row r="36" s="1" customFormat="1" customHeight="1" spans="1:8 16329:16329">
      <c r="A36" s="22" t="s">
        <v>65</v>
      </c>
      <c r="B36" s="23" t="s">
        <v>66</v>
      </c>
      <c r="C36" s="24" t="s">
        <v>19</v>
      </c>
      <c r="D36" s="25">
        <v>63</v>
      </c>
      <c r="E36" s="26">
        <f>+'[1]ANALISIS COT'!P38</f>
        <v>89899</v>
      </c>
      <c r="F36" s="27">
        <f t="shared" si="10"/>
        <v>5663637</v>
      </c>
      <c r="G36" s="28"/>
      <c r="H36" s="27">
        <f t="shared" si="11"/>
        <v>0</v>
      </c>
      <c r="XDA36" s="4"/>
    </row>
    <row r="37" s="1" customFormat="1" customHeight="1" spans="1:8 16329:16329">
      <c r="A37" s="22">
        <v>9</v>
      </c>
      <c r="B37" s="29" t="s">
        <v>67</v>
      </c>
      <c r="C37" s="30"/>
      <c r="D37" s="30"/>
      <c r="E37" s="30"/>
      <c r="F37" s="30"/>
      <c r="G37" s="30"/>
      <c r="H37" s="31"/>
      <c r="XDA37" s="4"/>
    </row>
    <row r="38" s="1" customFormat="1" customHeight="1" spans="1:8 16329:16329">
      <c r="A38" s="22" t="s">
        <v>68</v>
      </c>
      <c r="B38" s="23" t="s">
        <v>62</v>
      </c>
      <c r="C38" s="24" t="s">
        <v>19</v>
      </c>
      <c r="D38" s="25">
        <v>3</v>
      </c>
      <c r="E38" s="26">
        <f>+'[1]ANALISIS COT'!P40</f>
        <v>73878</v>
      </c>
      <c r="F38" s="27">
        <f t="shared" ref="F38:F40" si="12">+D38*E38</f>
        <v>221634</v>
      </c>
      <c r="G38" s="28"/>
      <c r="H38" s="27">
        <f t="shared" ref="H38:H40" si="13">+D38*G38</f>
        <v>0</v>
      </c>
      <c r="XDA38" s="4"/>
    </row>
    <row r="39" s="1" customFormat="1" customHeight="1" spans="1:8 16329:16329">
      <c r="A39" s="22" t="s">
        <v>69</v>
      </c>
      <c r="B39" s="23" t="s">
        <v>64</v>
      </c>
      <c r="C39" s="24" t="s">
        <v>19</v>
      </c>
      <c r="D39" s="25">
        <v>1</v>
      </c>
      <c r="E39" s="26">
        <f>+'[1]ANALISIS COT'!P41</f>
        <v>170008</v>
      </c>
      <c r="F39" s="27">
        <f t="shared" si="12"/>
        <v>170008</v>
      </c>
      <c r="G39" s="28"/>
      <c r="H39" s="27">
        <f t="shared" si="13"/>
        <v>0</v>
      </c>
      <c r="XDA39" s="4"/>
    </row>
    <row r="40" s="1" customFormat="1" customHeight="1" spans="1:8 16329:16329">
      <c r="A40" s="22" t="s">
        <v>70</v>
      </c>
      <c r="B40" s="23" t="s">
        <v>66</v>
      </c>
      <c r="C40" s="24" t="s">
        <v>19</v>
      </c>
      <c r="D40" s="25">
        <v>3</v>
      </c>
      <c r="E40" s="26">
        <f>+'[1]ANALISIS COT'!P42</f>
        <v>89899</v>
      </c>
      <c r="F40" s="27">
        <f t="shared" si="12"/>
        <v>269697</v>
      </c>
      <c r="G40" s="28"/>
      <c r="H40" s="27">
        <f t="shared" si="13"/>
        <v>0</v>
      </c>
      <c r="XDA40" s="4"/>
    </row>
    <row r="41" s="1" customFormat="1" customHeight="1" spans="1:8 16329:16329">
      <c r="A41" s="22">
        <v>10</v>
      </c>
      <c r="B41" s="29" t="s">
        <v>71</v>
      </c>
      <c r="C41" s="30"/>
      <c r="D41" s="30"/>
      <c r="E41" s="30"/>
      <c r="F41" s="30"/>
      <c r="G41" s="30"/>
      <c r="H41" s="31"/>
      <c r="XDA41" s="4"/>
    </row>
    <row r="42" s="1" customFormat="1" customHeight="1" spans="1:8 16329:16329">
      <c r="A42" s="22">
        <v>10.1</v>
      </c>
      <c r="B42" s="23" t="s">
        <v>72</v>
      </c>
      <c r="C42" s="24" t="s">
        <v>19</v>
      </c>
      <c r="D42" s="25">
        <v>6</v>
      </c>
      <c r="E42" s="26">
        <f>+'[1]ANALISIS COT'!P44</f>
        <v>267028</v>
      </c>
      <c r="F42" s="27">
        <f t="shared" ref="F42:F44" si="14">+D42*E42</f>
        <v>1602168</v>
      </c>
      <c r="G42" s="28"/>
      <c r="H42" s="27">
        <f t="shared" ref="H42:H44" si="15">+D42*G42</f>
        <v>0</v>
      </c>
      <c r="XDA42" s="4"/>
    </row>
    <row r="43" s="1" customFormat="1" customHeight="1" spans="1:8 16329:16329">
      <c r="A43" s="22">
        <v>10.2</v>
      </c>
      <c r="B43" s="23" t="s">
        <v>26</v>
      </c>
      <c r="C43" s="24" t="s">
        <v>19</v>
      </c>
      <c r="D43" s="25">
        <v>6</v>
      </c>
      <c r="E43" s="26">
        <f>+'[1]ANALISIS COT'!P45</f>
        <v>116352</v>
      </c>
      <c r="F43" s="27">
        <f t="shared" si="14"/>
        <v>698112</v>
      </c>
      <c r="G43" s="28"/>
      <c r="H43" s="27">
        <f t="shared" si="15"/>
        <v>0</v>
      </c>
      <c r="XDA43" s="4"/>
    </row>
    <row r="44" s="1" customFormat="1" customHeight="1" spans="1:8 16329:16329">
      <c r="A44" s="22">
        <v>10.3</v>
      </c>
      <c r="B44" s="23" t="s">
        <v>28</v>
      </c>
      <c r="C44" s="24" t="s">
        <v>19</v>
      </c>
      <c r="D44" s="25">
        <v>6</v>
      </c>
      <c r="E44" s="26">
        <f>+'[1]ANALISIS COT'!P46</f>
        <v>102308</v>
      </c>
      <c r="F44" s="27">
        <f t="shared" si="14"/>
        <v>613848</v>
      </c>
      <c r="G44" s="28"/>
      <c r="H44" s="27">
        <f t="shared" si="15"/>
        <v>0</v>
      </c>
      <c r="XDA44" s="4"/>
    </row>
    <row r="45" s="1" customFormat="1" customHeight="1" spans="1:8 16329:16329">
      <c r="A45" s="22">
        <v>11</v>
      </c>
      <c r="B45" s="19" t="s">
        <v>73</v>
      </c>
      <c r="C45" s="20"/>
      <c r="D45" s="20"/>
      <c r="E45" s="20"/>
      <c r="F45" s="20"/>
      <c r="G45" s="20"/>
      <c r="H45" s="21"/>
      <c r="XDA45" s="4"/>
    </row>
    <row r="46" s="1" customFormat="1" customHeight="1" spans="1:8 16329:16329">
      <c r="A46" s="22">
        <v>11.1</v>
      </c>
      <c r="B46" s="23" t="s">
        <v>74</v>
      </c>
      <c r="C46" s="24" t="s">
        <v>19</v>
      </c>
      <c r="D46" s="25">
        <v>3</v>
      </c>
      <c r="E46" s="26">
        <f>+'[1]ANALISIS COT'!P48</f>
        <v>215871</v>
      </c>
      <c r="F46" s="27">
        <f t="shared" ref="F46:F48" si="16">+D46*E46</f>
        <v>647613</v>
      </c>
      <c r="G46" s="28"/>
      <c r="H46" s="27">
        <f t="shared" ref="H46:H48" si="17">+D46*G46</f>
        <v>0</v>
      </c>
      <c r="XDA46" s="4"/>
    </row>
    <row r="47" s="1" customFormat="1" customHeight="1" spans="1:8 16329:16329">
      <c r="A47" s="22">
        <v>11.2</v>
      </c>
      <c r="B47" s="23" t="s">
        <v>20</v>
      </c>
      <c r="C47" s="24" t="s">
        <v>19</v>
      </c>
      <c r="D47" s="25">
        <v>3</v>
      </c>
      <c r="E47" s="26">
        <f>+'[1]ANALISIS COT'!P49</f>
        <v>79218</v>
      </c>
      <c r="F47" s="27">
        <f t="shared" si="16"/>
        <v>237654</v>
      </c>
      <c r="G47" s="28"/>
      <c r="H47" s="27">
        <f t="shared" si="17"/>
        <v>0</v>
      </c>
      <c r="XDA47" s="4"/>
    </row>
    <row r="48" s="1" customFormat="1" customHeight="1" spans="1:8 16329:16329">
      <c r="A48" s="22">
        <v>11.3</v>
      </c>
      <c r="B48" s="23" t="s">
        <v>21</v>
      </c>
      <c r="C48" s="24" t="s">
        <v>19</v>
      </c>
      <c r="D48" s="25">
        <v>3</v>
      </c>
      <c r="E48" s="26">
        <f>+'[1]ANALISIS COT'!P50</f>
        <v>90790</v>
      </c>
      <c r="F48" s="27">
        <f t="shared" si="16"/>
        <v>272370</v>
      </c>
      <c r="G48" s="28"/>
      <c r="H48" s="27">
        <f t="shared" si="17"/>
        <v>0</v>
      </c>
      <c r="XDA48" s="4"/>
    </row>
    <row r="49" s="1" customFormat="1" customHeight="1" spans="1:8 16329:16329">
      <c r="A49" s="22">
        <v>12</v>
      </c>
      <c r="B49" s="19" t="s">
        <v>75</v>
      </c>
      <c r="C49" s="20"/>
      <c r="D49" s="20"/>
      <c r="E49" s="20"/>
      <c r="F49" s="20"/>
      <c r="G49" s="20"/>
      <c r="H49" s="21"/>
      <c r="XDA49" s="4"/>
    </row>
    <row r="50" s="1" customFormat="1" customHeight="1" spans="1:8 16329:16329">
      <c r="A50" s="22">
        <v>12.1</v>
      </c>
      <c r="B50" s="23" t="s">
        <v>76</v>
      </c>
      <c r="C50" s="24" t="s">
        <v>19</v>
      </c>
      <c r="D50" s="25">
        <v>28</v>
      </c>
      <c r="E50" s="26">
        <f>+'[1]ANALISIS COT'!P52</f>
        <v>124613</v>
      </c>
      <c r="F50" s="27">
        <f t="shared" ref="F50:F52" si="18">+D50*E50</f>
        <v>3489164</v>
      </c>
      <c r="G50" s="28"/>
      <c r="H50" s="27">
        <f t="shared" ref="H50:H52" si="19">+D50*G50</f>
        <v>0</v>
      </c>
      <c r="XDA50" s="4"/>
    </row>
    <row r="51" s="1" customFormat="1" customHeight="1" spans="1:8 16329:16329">
      <c r="A51" s="22">
        <v>12.2</v>
      </c>
      <c r="B51" s="23" t="s">
        <v>77</v>
      </c>
      <c r="C51" s="24" t="s">
        <v>19</v>
      </c>
      <c r="D51" s="25">
        <v>28</v>
      </c>
      <c r="E51" s="26">
        <f>+'[1]ANALISIS COT'!P53</f>
        <v>124613</v>
      </c>
      <c r="F51" s="27">
        <f t="shared" si="18"/>
        <v>3489164</v>
      </c>
      <c r="G51" s="28"/>
      <c r="H51" s="27">
        <f t="shared" si="19"/>
        <v>0</v>
      </c>
      <c r="XDA51" s="4"/>
    </row>
    <row r="52" s="1" customFormat="1" customHeight="1" spans="1:8 16329:16329">
      <c r="A52" s="22">
        <v>12.3</v>
      </c>
      <c r="B52" s="23" t="s">
        <v>78</v>
      </c>
      <c r="C52" s="24" t="s">
        <v>19</v>
      </c>
      <c r="D52" s="25">
        <v>28</v>
      </c>
      <c r="E52" s="26">
        <f>+'[1]ANALISIS COT'!P54</f>
        <v>124613</v>
      </c>
      <c r="F52" s="27">
        <f t="shared" si="18"/>
        <v>3489164</v>
      </c>
      <c r="G52" s="28"/>
      <c r="H52" s="27">
        <f t="shared" si="19"/>
        <v>0</v>
      </c>
      <c r="XDA52" s="4"/>
    </row>
    <row r="53" s="1" customFormat="1" customHeight="1" spans="1:8 16329:16329">
      <c r="A53" s="22">
        <v>13</v>
      </c>
      <c r="B53" s="29" t="s">
        <v>79</v>
      </c>
      <c r="C53" s="30"/>
      <c r="D53" s="30"/>
      <c r="E53" s="30"/>
      <c r="F53" s="30"/>
      <c r="G53" s="30"/>
      <c r="H53" s="31"/>
      <c r="XDA53" s="4"/>
    </row>
    <row r="54" s="1" customFormat="1" customHeight="1" spans="1:8 16329:16329">
      <c r="A54" s="22">
        <v>13.1</v>
      </c>
      <c r="B54" s="23" t="s">
        <v>80</v>
      </c>
      <c r="C54" s="24" t="s">
        <v>19</v>
      </c>
      <c r="D54" s="25">
        <v>3</v>
      </c>
      <c r="E54" s="26">
        <f>+'[1]ANALISIS COT'!P56</f>
        <v>124613</v>
      </c>
      <c r="F54" s="27">
        <f t="shared" ref="F54:F56" si="20">+D54*E54</f>
        <v>373839</v>
      </c>
      <c r="G54" s="28"/>
      <c r="H54" s="27">
        <f t="shared" ref="H54:H56" si="21">+D54*G54</f>
        <v>0</v>
      </c>
      <c r="XDA54" s="4"/>
    </row>
    <row r="55" s="1" customFormat="1" customHeight="1" spans="1:8 16329:16329">
      <c r="A55" s="22">
        <v>13.2</v>
      </c>
      <c r="B55" s="23" t="s">
        <v>81</v>
      </c>
      <c r="C55" s="24" t="s">
        <v>19</v>
      </c>
      <c r="D55" s="25">
        <v>3</v>
      </c>
      <c r="E55" s="26">
        <f>+'[1]ANALISIS COT'!P57</f>
        <v>124613</v>
      </c>
      <c r="F55" s="27">
        <f t="shared" si="20"/>
        <v>373839</v>
      </c>
      <c r="G55" s="28"/>
      <c r="H55" s="27">
        <f t="shared" si="21"/>
        <v>0</v>
      </c>
      <c r="XDA55" s="4"/>
    </row>
    <row r="56" s="1" customFormat="1" customHeight="1" spans="1:8 16329:16329">
      <c r="A56" s="22">
        <v>13.3</v>
      </c>
      <c r="B56" s="23" t="s">
        <v>82</v>
      </c>
      <c r="C56" s="24" t="s">
        <v>19</v>
      </c>
      <c r="D56" s="25">
        <v>3</v>
      </c>
      <c r="E56" s="26">
        <f>+'[1]ANALISIS COT'!P58</f>
        <v>124613</v>
      </c>
      <c r="F56" s="27">
        <f t="shared" si="20"/>
        <v>373839</v>
      </c>
      <c r="G56" s="28"/>
      <c r="H56" s="27">
        <f t="shared" si="21"/>
        <v>0</v>
      </c>
      <c r="XDA56" s="4"/>
    </row>
    <row r="57" s="1" customFormat="1" customHeight="1" spans="1:8 16329:16329">
      <c r="A57" s="22">
        <v>14</v>
      </c>
      <c r="B57" s="19" t="s">
        <v>83</v>
      </c>
      <c r="C57" s="20"/>
      <c r="D57" s="20"/>
      <c r="E57" s="20"/>
      <c r="F57" s="20"/>
      <c r="G57" s="20"/>
      <c r="H57" s="21"/>
      <c r="XDA57" s="4"/>
    </row>
    <row r="58" s="1" customFormat="1" customHeight="1" spans="1:8 16329:16329">
      <c r="A58" s="22">
        <v>14.1</v>
      </c>
      <c r="B58" s="23" t="s">
        <v>84</v>
      </c>
      <c r="C58" s="24" t="s">
        <v>19</v>
      </c>
      <c r="D58" s="25">
        <v>2</v>
      </c>
      <c r="E58" s="26">
        <f>+'[1]ANALISIS COT'!P60</f>
        <v>147755</v>
      </c>
      <c r="F58" s="27">
        <f t="shared" ref="F58:F60" si="22">+D58*E58</f>
        <v>295510</v>
      </c>
      <c r="G58" s="28"/>
      <c r="H58" s="27">
        <f t="shared" ref="H58:H60" si="23">+D58*G58</f>
        <v>0</v>
      </c>
      <c r="XDA58" s="4"/>
    </row>
    <row r="59" s="1" customFormat="1" customHeight="1" spans="1:8 16329:16329">
      <c r="A59" s="22">
        <v>14.2</v>
      </c>
      <c r="B59" s="23" t="s">
        <v>85</v>
      </c>
      <c r="C59" s="24" t="s">
        <v>19</v>
      </c>
      <c r="D59" s="25">
        <v>2</v>
      </c>
      <c r="E59" s="26">
        <f>+'[1]ANALISIS COT'!P61</f>
        <v>147755</v>
      </c>
      <c r="F59" s="27">
        <f t="shared" si="22"/>
        <v>295510</v>
      </c>
      <c r="G59" s="28"/>
      <c r="H59" s="27">
        <f t="shared" si="23"/>
        <v>0</v>
      </c>
      <c r="XDA59" s="4"/>
    </row>
    <row r="60" s="1" customFormat="1" customHeight="1" spans="1:8 16329:16329">
      <c r="A60" s="22">
        <v>14.3</v>
      </c>
      <c r="B60" s="23" t="s">
        <v>86</v>
      </c>
      <c r="C60" s="24" t="s">
        <v>19</v>
      </c>
      <c r="D60" s="25">
        <v>2</v>
      </c>
      <c r="E60" s="26">
        <f>+'[1]ANALISIS COT'!P62</f>
        <v>147755</v>
      </c>
      <c r="F60" s="27">
        <f t="shared" si="22"/>
        <v>295510</v>
      </c>
      <c r="G60" s="28"/>
      <c r="H60" s="27">
        <f t="shared" si="23"/>
        <v>0</v>
      </c>
      <c r="XDA60" s="4"/>
    </row>
    <row r="61" s="1" customFormat="1" customHeight="1" spans="1:8 16329:16329">
      <c r="A61" s="22">
        <v>15</v>
      </c>
      <c r="B61" s="19" t="s">
        <v>87</v>
      </c>
      <c r="C61" s="20"/>
      <c r="D61" s="20"/>
      <c r="E61" s="20"/>
      <c r="F61" s="20"/>
      <c r="G61" s="20"/>
      <c r="H61" s="21"/>
      <c r="XDA61" s="4"/>
    </row>
    <row r="62" s="1" customFormat="1" customHeight="1" spans="1:8 16329:16329">
      <c r="A62" s="22">
        <v>15.1</v>
      </c>
      <c r="B62" s="23" t="s">
        <v>88</v>
      </c>
      <c r="C62" s="24" t="s">
        <v>19</v>
      </c>
      <c r="D62" s="25">
        <v>51</v>
      </c>
      <c r="E62" s="26">
        <f>+'[1]ANALISIS COT'!P64</f>
        <v>156656</v>
      </c>
      <c r="F62" s="27">
        <f t="shared" ref="F62:F68" si="24">+D62*E62</f>
        <v>7989456</v>
      </c>
      <c r="G62" s="28"/>
      <c r="H62" s="27">
        <f t="shared" ref="H62:H68" si="25">+D62*G62</f>
        <v>0</v>
      </c>
      <c r="XDA62" s="4"/>
    </row>
    <row r="63" s="1" customFormat="1" customHeight="1" spans="1:8 16329:16329">
      <c r="A63" s="22">
        <v>16</v>
      </c>
      <c r="B63" s="29" t="s">
        <v>89</v>
      </c>
      <c r="C63" s="30"/>
      <c r="D63" s="30"/>
      <c r="E63" s="30"/>
      <c r="F63" s="30"/>
      <c r="G63" s="30"/>
      <c r="H63" s="31"/>
      <c r="XDA63" s="4"/>
    </row>
    <row r="64" s="1" customFormat="1" customHeight="1" spans="1:8 16329:16329">
      <c r="A64" s="22">
        <v>16.1</v>
      </c>
      <c r="B64" s="23" t="s">
        <v>90</v>
      </c>
      <c r="C64" s="24" t="s">
        <v>19</v>
      </c>
      <c r="D64" s="25">
        <v>9</v>
      </c>
      <c r="E64" s="26">
        <f>+'[1]ANALISIS COT'!P66</f>
        <v>133514</v>
      </c>
      <c r="F64" s="27">
        <f t="shared" si="24"/>
        <v>1201626</v>
      </c>
      <c r="G64" s="28"/>
      <c r="H64" s="27">
        <f t="shared" si="25"/>
        <v>0</v>
      </c>
      <c r="XDA64" s="4"/>
    </row>
    <row r="65" s="1" customFormat="1" customHeight="1" spans="1:8 16329:16329">
      <c r="A65" s="22">
        <v>17</v>
      </c>
      <c r="B65" s="19" t="s">
        <v>91</v>
      </c>
      <c r="C65" s="20"/>
      <c r="D65" s="20"/>
      <c r="E65" s="20"/>
      <c r="F65" s="20"/>
      <c r="G65" s="20"/>
      <c r="H65" s="21"/>
      <c r="XDA65" s="4"/>
    </row>
    <row r="66" s="1" customFormat="1" customHeight="1" spans="1:8 16329:16329">
      <c r="A66" s="22">
        <v>17.1</v>
      </c>
      <c r="B66" s="23" t="s">
        <v>92</v>
      </c>
      <c r="C66" s="24" t="s">
        <v>19</v>
      </c>
      <c r="D66" s="25">
        <v>6</v>
      </c>
      <c r="E66" s="26">
        <f>+'[1]ANALISIS COT'!P68</f>
        <v>124613</v>
      </c>
      <c r="F66" s="27">
        <f t="shared" si="24"/>
        <v>747678</v>
      </c>
      <c r="G66" s="28"/>
      <c r="H66" s="27">
        <f t="shared" si="25"/>
        <v>0</v>
      </c>
      <c r="XDA66" s="4"/>
    </row>
    <row r="67" s="1" customFormat="1" customHeight="1" spans="1:8 16329:16329">
      <c r="A67" s="22">
        <v>17.2</v>
      </c>
      <c r="B67" s="23" t="s">
        <v>93</v>
      </c>
      <c r="C67" s="24" t="s">
        <v>19</v>
      </c>
      <c r="D67" s="25">
        <v>6</v>
      </c>
      <c r="E67" s="26">
        <f>+'[1]ANALISIS COT'!P69</f>
        <v>124613</v>
      </c>
      <c r="F67" s="27">
        <f t="shared" si="24"/>
        <v>747678</v>
      </c>
      <c r="G67" s="28"/>
      <c r="H67" s="27">
        <f t="shared" si="25"/>
        <v>0</v>
      </c>
      <c r="XDA67" s="4"/>
    </row>
    <row r="68" s="1" customFormat="1" customHeight="1" spans="1:8 16329:16329">
      <c r="A68" s="22">
        <v>17.3</v>
      </c>
      <c r="B68" s="23" t="s">
        <v>94</v>
      </c>
      <c r="C68" s="24" t="s">
        <v>19</v>
      </c>
      <c r="D68" s="25">
        <v>6</v>
      </c>
      <c r="E68" s="26">
        <f>+'[1]ANALISIS COT'!P70</f>
        <v>124613</v>
      </c>
      <c r="F68" s="27">
        <f t="shared" si="24"/>
        <v>747678</v>
      </c>
      <c r="G68" s="28"/>
      <c r="H68" s="27">
        <f t="shared" si="25"/>
        <v>0</v>
      </c>
      <c r="XDA68" s="4"/>
    </row>
    <row r="69" s="1" customFormat="1" customHeight="1" spans="1:8 16329:16329">
      <c r="A69" s="22">
        <v>18</v>
      </c>
      <c r="B69" s="29" t="s">
        <v>95</v>
      </c>
      <c r="C69" s="30"/>
      <c r="D69" s="30"/>
      <c r="E69" s="30"/>
      <c r="F69" s="30"/>
      <c r="G69" s="30"/>
      <c r="H69" s="31"/>
      <c r="XDA69" s="4"/>
    </row>
    <row r="70" s="1" customFormat="1" customHeight="1" spans="1:8 16329:16329">
      <c r="A70" s="22">
        <v>18.1</v>
      </c>
      <c r="B70" s="23" t="s">
        <v>96</v>
      </c>
      <c r="C70" s="24" t="s">
        <v>19</v>
      </c>
      <c r="D70" s="25">
        <v>2</v>
      </c>
      <c r="E70" s="26">
        <f>+'[1]ANALISIS COT'!P72</f>
        <v>124613</v>
      </c>
      <c r="F70" s="27">
        <f t="shared" ref="F70:F72" si="26">+D70*E70</f>
        <v>249226</v>
      </c>
      <c r="G70" s="28"/>
      <c r="H70" s="27">
        <f t="shared" ref="H70:H72" si="27">+D70*G70</f>
        <v>0</v>
      </c>
      <c r="XDA70" s="4"/>
    </row>
    <row r="71" s="1" customFormat="1" customHeight="1" spans="1:8 16329:16329">
      <c r="A71" s="22">
        <v>18.2</v>
      </c>
      <c r="B71" s="23" t="s">
        <v>97</v>
      </c>
      <c r="C71" s="24" t="s">
        <v>19</v>
      </c>
      <c r="D71" s="25">
        <v>2</v>
      </c>
      <c r="E71" s="26">
        <f>+'[1]ANALISIS COT'!P73</f>
        <v>124613</v>
      </c>
      <c r="F71" s="27">
        <f t="shared" si="26"/>
        <v>249226</v>
      </c>
      <c r="G71" s="28"/>
      <c r="H71" s="27">
        <f t="shared" si="27"/>
        <v>0</v>
      </c>
      <c r="XDA71" s="4"/>
    </row>
    <row r="72" s="1" customFormat="1" customHeight="1" spans="1:8 16329:16329">
      <c r="A72" s="22">
        <v>18.3</v>
      </c>
      <c r="B72" s="23" t="s">
        <v>98</v>
      </c>
      <c r="C72" s="24" t="s">
        <v>19</v>
      </c>
      <c r="D72" s="25">
        <v>2</v>
      </c>
      <c r="E72" s="26">
        <f>+'[1]ANALISIS COT'!P74</f>
        <v>124613</v>
      </c>
      <c r="F72" s="27">
        <f t="shared" si="26"/>
        <v>249226</v>
      </c>
      <c r="G72" s="28"/>
      <c r="H72" s="27">
        <f t="shared" si="27"/>
        <v>0</v>
      </c>
      <c r="XDA72" s="4"/>
    </row>
    <row r="73" s="1" customFormat="1" customHeight="1" spans="1:8 16329:16329">
      <c r="A73" s="22">
        <v>19</v>
      </c>
      <c r="B73" s="29" t="s">
        <v>99</v>
      </c>
      <c r="C73" s="30"/>
      <c r="D73" s="30"/>
      <c r="E73" s="30"/>
      <c r="F73" s="30"/>
      <c r="G73" s="30"/>
      <c r="H73" s="31"/>
      <c r="XDA73" s="4"/>
    </row>
    <row r="74" s="1" customFormat="1" customHeight="1" spans="1:8 16329:16329">
      <c r="A74" s="22">
        <v>19.1</v>
      </c>
      <c r="B74" s="23" t="s">
        <v>100</v>
      </c>
      <c r="C74" s="33" t="s">
        <v>19</v>
      </c>
      <c r="D74" s="25">
        <v>1</v>
      </c>
      <c r="E74" s="26">
        <f>+'[1]ANALISIS COT'!P76</f>
        <v>126393</v>
      </c>
      <c r="F74" s="27">
        <f t="shared" ref="F74:F76" si="28">+D74*E74</f>
        <v>126393</v>
      </c>
      <c r="G74" s="28"/>
      <c r="H74" s="27">
        <f t="shared" ref="H74:H76" si="29">+D74*G74</f>
        <v>0</v>
      </c>
      <c r="XDA74" s="4"/>
    </row>
    <row r="75" s="1" customFormat="1" customHeight="1" spans="1:8 16329:16329">
      <c r="A75" s="22">
        <v>19.2</v>
      </c>
      <c r="B75" s="34" t="s">
        <v>101</v>
      </c>
      <c r="C75" s="33" t="s">
        <v>19</v>
      </c>
      <c r="D75" s="25">
        <v>1</v>
      </c>
      <c r="E75" s="26">
        <f>+'[1]ANALISIS COT'!P77</f>
        <v>126393</v>
      </c>
      <c r="F75" s="27">
        <f t="shared" si="28"/>
        <v>126393</v>
      </c>
      <c r="G75" s="28"/>
      <c r="H75" s="27">
        <f t="shared" si="29"/>
        <v>0</v>
      </c>
      <c r="XDA75" s="4"/>
    </row>
    <row r="76" s="1" customFormat="1" customHeight="1" spans="1:8 16329:16329">
      <c r="A76" s="22">
        <v>19.3</v>
      </c>
      <c r="B76" s="23" t="s">
        <v>102</v>
      </c>
      <c r="C76" s="33" t="s">
        <v>19</v>
      </c>
      <c r="D76" s="25">
        <v>1</v>
      </c>
      <c r="E76" s="26">
        <f>+'[1]ANALISIS COT'!P78</f>
        <v>126393</v>
      </c>
      <c r="F76" s="27">
        <f t="shared" si="28"/>
        <v>126393</v>
      </c>
      <c r="G76" s="28"/>
      <c r="H76" s="27">
        <f t="shared" si="29"/>
        <v>0</v>
      </c>
      <c r="XDA76" s="4"/>
    </row>
    <row r="77" s="1" customFormat="1" customHeight="1" spans="1:8 16329:16329">
      <c r="A77" s="22">
        <v>20</v>
      </c>
      <c r="B77" s="19" t="s">
        <v>103</v>
      </c>
      <c r="C77" s="20"/>
      <c r="D77" s="20"/>
      <c r="E77" s="20"/>
      <c r="F77" s="20"/>
      <c r="G77" s="20"/>
      <c r="H77" s="21"/>
      <c r="XDA77" s="4"/>
    </row>
    <row r="78" s="1" customFormat="1" customHeight="1" spans="1:8 16329:16329">
      <c r="A78" s="22">
        <v>20.1</v>
      </c>
      <c r="B78" s="23" t="s">
        <v>80</v>
      </c>
      <c r="C78" s="35" t="s">
        <v>19</v>
      </c>
      <c r="D78" s="25">
        <v>2</v>
      </c>
      <c r="E78" s="26">
        <f>+'[1]ANALISIS COT'!P80</f>
        <v>124613</v>
      </c>
      <c r="F78" s="27">
        <f t="shared" ref="F78:F80" si="30">+D78*E78</f>
        <v>249226</v>
      </c>
      <c r="G78" s="28"/>
      <c r="H78" s="27">
        <f t="shared" ref="H78:H80" si="31">+D78*G78</f>
        <v>0</v>
      </c>
      <c r="XDA78" s="4"/>
    </row>
    <row r="79" s="1" customFormat="1" customHeight="1" spans="1:8 16329:16329">
      <c r="A79" s="22">
        <v>20.2</v>
      </c>
      <c r="B79" s="23" t="s">
        <v>81</v>
      </c>
      <c r="C79" s="35" t="s">
        <v>19</v>
      </c>
      <c r="D79" s="25">
        <v>2</v>
      </c>
      <c r="E79" s="26">
        <f>+'[1]ANALISIS COT'!P81</f>
        <v>124613</v>
      </c>
      <c r="F79" s="27">
        <f t="shared" si="30"/>
        <v>249226</v>
      </c>
      <c r="G79" s="28"/>
      <c r="H79" s="27">
        <f t="shared" si="31"/>
        <v>0</v>
      </c>
      <c r="XDA79" s="4"/>
    </row>
    <row r="80" s="1" customFormat="1" customHeight="1" spans="1:8 16329:16329">
      <c r="A80" s="22">
        <v>20.3</v>
      </c>
      <c r="B80" s="23" t="s">
        <v>82</v>
      </c>
      <c r="C80" s="35" t="s">
        <v>19</v>
      </c>
      <c r="D80" s="25">
        <v>2</v>
      </c>
      <c r="E80" s="26">
        <f>+'[1]ANALISIS COT'!P82</f>
        <v>124613</v>
      </c>
      <c r="F80" s="27">
        <f t="shared" si="30"/>
        <v>249226</v>
      </c>
      <c r="G80" s="28"/>
      <c r="H80" s="27">
        <f t="shared" si="31"/>
        <v>0</v>
      </c>
      <c r="XDA80" s="4"/>
    </row>
    <row r="81" s="1" customFormat="1" customHeight="1" spans="1:8 16329:16329">
      <c r="A81" s="22">
        <v>21</v>
      </c>
      <c r="B81" s="29" t="s">
        <v>104</v>
      </c>
      <c r="C81" s="30"/>
      <c r="D81" s="30"/>
      <c r="E81" s="30"/>
      <c r="F81" s="30"/>
      <c r="G81" s="30"/>
      <c r="H81" s="31"/>
      <c r="XDA81" s="4"/>
    </row>
    <row r="82" s="1" customFormat="1" customHeight="1" spans="1:8 16329:16329">
      <c r="A82" s="22">
        <v>21.1</v>
      </c>
      <c r="B82" s="23" t="s">
        <v>80</v>
      </c>
      <c r="C82" s="35" t="s">
        <v>19</v>
      </c>
      <c r="D82" s="25">
        <v>1</v>
      </c>
      <c r="E82" s="26">
        <f>+'[1]ANALISIS COT'!P84</f>
        <v>124613</v>
      </c>
      <c r="F82" s="27">
        <f t="shared" ref="F82:F84" si="32">+D82*E82</f>
        <v>124613</v>
      </c>
      <c r="G82" s="28"/>
      <c r="H82" s="27">
        <f t="shared" ref="H82:H84" si="33">+D82*G82</f>
        <v>0</v>
      </c>
      <c r="XDA82" s="4"/>
    </row>
    <row r="83" s="1" customFormat="1" customHeight="1" spans="1:8 16329:16329">
      <c r="A83" s="22">
        <v>21.2</v>
      </c>
      <c r="B83" s="23" t="s">
        <v>81</v>
      </c>
      <c r="C83" s="35" t="s">
        <v>19</v>
      </c>
      <c r="D83" s="25">
        <v>1</v>
      </c>
      <c r="E83" s="26">
        <f>+'[1]ANALISIS COT'!P85</f>
        <v>124613</v>
      </c>
      <c r="F83" s="27">
        <f t="shared" si="32"/>
        <v>124613</v>
      </c>
      <c r="G83" s="28"/>
      <c r="H83" s="27">
        <f t="shared" si="33"/>
        <v>0</v>
      </c>
      <c r="XDA83" s="4"/>
    </row>
    <row r="84" s="1" customFormat="1" customHeight="1" spans="1:8 16329:16329">
      <c r="A84" s="22">
        <v>21.3</v>
      </c>
      <c r="B84" s="23" t="s">
        <v>82</v>
      </c>
      <c r="C84" s="35" t="s">
        <v>19</v>
      </c>
      <c r="D84" s="25">
        <v>1</v>
      </c>
      <c r="E84" s="26">
        <f>+'[1]ANALISIS COT'!P86</f>
        <v>124613</v>
      </c>
      <c r="F84" s="27">
        <f t="shared" si="32"/>
        <v>124613</v>
      </c>
      <c r="G84" s="28"/>
      <c r="H84" s="27">
        <f t="shared" si="33"/>
        <v>0</v>
      </c>
      <c r="XDA84" s="4"/>
    </row>
    <row r="85" s="1" customFormat="1" customHeight="1" spans="1:8 16329:16329">
      <c r="A85" s="36" t="s">
        <v>105</v>
      </c>
      <c r="B85" s="36"/>
      <c r="C85" s="36"/>
      <c r="D85" s="36"/>
      <c r="E85" s="36"/>
      <c r="F85" s="36"/>
      <c r="G85" s="36"/>
      <c r="H85" s="37"/>
      <c r="XDA85" s="4"/>
    </row>
    <row r="86" s="1" customFormat="1" customHeight="1" spans="1:8 16329:16329">
      <c r="A86" s="38">
        <v>1</v>
      </c>
      <c r="B86" s="19" t="s">
        <v>106</v>
      </c>
      <c r="C86" s="20"/>
      <c r="D86" s="20"/>
      <c r="E86" s="20"/>
      <c r="F86" s="20"/>
      <c r="G86" s="20"/>
      <c r="H86" s="21"/>
      <c r="XDA86" s="4"/>
    </row>
    <row r="87" s="1" customFormat="1" customHeight="1" spans="1:8 16329:16329">
      <c r="A87" s="38" t="s">
        <v>17</v>
      </c>
      <c r="B87" s="39" t="s">
        <v>107</v>
      </c>
      <c r="C87" s="40" t="s">
        <v>108</v>
      </c>
      <c r="D87" s="25">
        <v>70</v>
      </c>
      <c r="E87" s="26">
        <f>+'[1]ANALISIS COT'!P89</f>
        <v>99691</v>
      </c>
      <c r="F87" s="27">
        <f t="shared" ref="F87:F91" si="34">+D87*E87</f>
        <v>6978370</v>
      </c>
      <c r="G87" s="28"/>
      <c r="H87" s="27">
        <f t="shared" ref="H87:H91" si="35">+D87*G87</f>
        <v>0</v>
      </c>
      <c r="XDA87" s="4"/>
    </row>
    <row r="88" s="1" customFormat="1" customHeight="1" spans="1:8 16329:16329">
      <c r="A88" s="38" t="s">
        <v>109</v>
      </c>
      <c r="B88" s="39" t="s">
        <v>110</v>
      </c>
      <c r="C88" s="40" t="s">
        <v>108</v>
      </c>
      <c r="D88" s="25">
        <v>140</v>
      </c>
      <c r="E88" s="26">
        <f>+'[1]ANALISIS COT'!P90</f>
        <v>99691</v>
      </c>
      <c r="F88" s="27">
        <f t="shared" si="34"/>
        <v>13956740</v>
      </c>
      <c r="G88" s="28"/>
      <c r="H88" s="27">
        <f t="shared" si="35"/>
        <v>0</v>
      </c>
      <c r="XDA88" s="4"/>
    </row>
    <row r="89" s="1" customFormat="1" customHeight="1" spans="1:8 16329:16329">
      <c r="A89" s="38">
        <v>2</v>
      </c>
      <c r="B89" s="29" t="s">
        <v>111</v>
      </c>
      <c r="C89" s="30"/>
      <c r="D89" s="30"/>
      <c r="E89" s="30"/>
      <c r="F89" s="30"/>
      <c r="G89" s="30"/>
      <c r="H89" s="31"/>
      <c r="XDA89" s="4"/>
    </row>
    <row r="90" s="1" customFormat="1" customHeight="1" spans="1:8 16329:16329">
      <c r="A90" s="38" t="s">
        <v>23</v>
      </c>
      <c r="B90" s="39" t="s">
        <v>112</v>
      </c>
      <c r="C90" s="41" t="s">
        <v>108</v>
      </c>
      <c r="D90" s="25">
        <v>103</v>
      </c>
      <c r="E90" s="26">
        <f>+'[1]ANALISIS COT'!P92</f>
        <v>99691</v>
      </c>
      <c r="F90" s="27">
        <f t="shared" si="34"/>
        <v>10268173</v>
      </c>
      <c r="G90" s="28"/>
      <c r="H90" s="27">
        <f t="shared" si="35"/>
        <v>0</v>
      </c>
      <c r="XDA90" s="4"/>
    </row>
    <row r="91" s="1" customFormat="1" customHeight="1" spans="1:8 16329:16329">
      <c r="A91" s="38">
        <v>2.2</v>
      </c>
      <c r="B91" s="39" t="s">
        <v>113</v>
      </c>
      <c r="C91" s="41" t="s">
        <v>108</v>
      </c>
      <c r="D91" s="25">
        <v>2</v>
      </c>
      <c r="E91" s="26">
        <f>+'[1]ANALISIS COT'!P93</f>
        <v>178909</v>
      </c>
      <c r="F91" s="27">
        <f t="shared" si="34"/>
        <v>357818</v>
      </c>
      <c r="G91" s="28"/>
      <c r="H91" s="27">
        <f t="shared" si="35"/>
        <v>0</v>
      </c>
      <c r="XDA91" s="4"/>
    </row>
    <row r="92" s="1" customFormat="1" customHeight="1" spans="1:8 16329:16329">
      <c r="A92" s="38">
        <v>3</v>
      </c>
      <c r="B92" s="29" t="s">
        <v>114</v>
      </c>
      <c r="C92" s="30"/>
      <c r="D92" s="30"/>
      <c r="E92" s="30"/>
      <c r="F92" s="30"/>
      <c r="G92" s="30"/>
      <c r="H92" s="31"/>
      <c r="XDA92" s="4"/>
    </row>
    <row r="93" s="1" customFormat="1" customHeight="1" spans="1:8 16329:16329">
      <c r="A93" s="38" t="s">
        <v>34</v>
      </c>
      <c r="B93" s="39" t="s">
        <v>115</v>
      </c>
      <c r="C93" s="40" t="s">
        <v>108</v>
      </c>
      <c r="D93" s="25">
        <v>39</v>
      </c>
      <c r="E93" s="26">
        <f>+'[1]ANALISIS COT'!P95</f>
        <v>169117</v>
      </c>
      <c r="F93" s="27">
        <f t="shared" ref="F93:F97" si="36">+D93*E93</f>
        <v>6595563</v>
      </c>
      <c r="G93" s="28"/>
      <c r="H93" s="27">
        <f t="shared" ref="H93:H97" si="37">+D93*G93</f>
        <v>0</v>
      </c>
      <c r="XDA93" s="4"/>
    </row>
    <row r="94" s="1" customFormat="1" customHeight="1" spans="1:8 16329:16329">
      <c r="A94" s="38">
        <v>4</v>
      </c>
      <c r="B94" s="42" t="s">
        <v>116</v>
      </c>
      <c r="C94" s="30"/>
      <c r="D94" s="30"/>
      <c r="E94" s="30"/>
      <c r="F94" s="30"/>
      <c r="G94" s="30"/>
      <c r="H94" s="31"/>
      <c r="XDA94" s="4"/>
    </row>
    <row r="95" s="1" customFormat="1" customHeight="1" spans="1:8 16329:16329">
      <c r="A95" s="38" t="s">
        <v>43</v>
      </c>
      <c r="B95" s="39" t="s">
        <v>117</v>
      </c>
      <c r="C95" s="40" t="s">
        <v>108</v>
      </c>
      <c r="D95" s="25">
        <v>6</v>
      </c>
      <c r="E95" s="26">
        <f>+'[1]ANALISIS COT'!P97</f>
        <v>178909</v>
      </c>
      <c r="F95" s="27">
        <f t="shared" si="36"/>
        <v>1073454</v>
      </c>
      <c r="G95" s="28"/>
      <c r="H95" s="27">
        <f t="shared" si="37"/>
        <v>0</v>
      </c>
      <c r="XDA95" s="4"/>
    </row>
    <row r="96" s="1" customFormat="1" customHeight="1" spans="1:8 16329:16329">
      <c r="A96" s="38">
        <v>5</v>
      </c>
      <c r="B96" s="29" t="s">
        <v>118</v>
      </c>
      <c r="C96" s="30"/>
      <c r="D96" s="30"/>
      <c r="E96" s="30"/>
      <c r="F96" s="30"/>
      <c r="G96" s="30"/>
      <c r="H96" s="31"/>
      <c r="XDA96" s="4"/>
    </row>
    <row r="97" s="1" customFormat="1" customHeight="1" spans="1:8 16329:16329">
      <c r="A97" s="38" t="s">
        <v>46</v>
      </c>
      <c r="B97" s="39" t="s">
        <v>119</v>
      </c>
      <c r="C97" s="40" t="s">
        <v>108</v>
      </c>
      <c r="D97" s="25">
        <v>54</v>
      </c>
      <c r="E97" s="26">
        <f>+'[1]ANALISIS COT'!P99</f>
        <v>134404</v>
      </c>
      <c r="F97" s="27">
        <f t="shared" si="36"/>
        <v>7257816</v>
      </c>
      <c r="G97" s="28"/>
      <c r="H97" s="27">
        <f>+D97*G97</f>
        <v>0</v>
      </c>
      <c r="XDA97" s="4"/>
    </row>
    <row r="98" s="1" customFormat="1" customHeight="1" spans="1:8 16329:16329">
      <c r="A98" s="38">
        <v>6</v>
      </c>
      <c r="B98" s="29" t="s">
        <v>120</v>
      </c>
      <c r="C98" s="30"/>
      <c r="D98" s="30"/>
      <c r="E98" s="30"/>
      <c r="F98" s="30"/>
      <c r="G98" s="30"/>
      <c r="H98" s="31"/>
      <c r="XDA98" s="4"/>
    </row>
    <row r="99" s="1" customFormat="1" customHeight="1" spans="1:8 16329:16329">
      <c r="A99" s="38" t="s">
        <v>51</v>
      </c>
      <c r="B99" s="43" t="s">
        <v>121</v>
      </c>
      <c r="C99" s="40" t="s">
        <v>108</v>
      </c>
      <c r="D99" s="25">
        <v>9</v>
      </c>
      <c r="E99" s="26">
        <f>+'[1]ANALISIS COT'!P101</f>
        <v>91680</v>
      </c>
      <c r="F99" s="27">
        <f t="shared" ref="F99:F103" si="38">+D99*E99</f>
        <v>825120</v>
      </c>
      <c r="G99" s="28"/>
      <c r="H99" s="27">
        <f t="shared" ref="H99:H103" si="39">+D99*G99</f>
        <v>0</v>
      </c>
      <c r="XDA99" s="4"/>
    </row>
    <row r="100" s="1" customFormat="1" customHeight="1" spans="1:8 16329:16329">
      <c r="A100" s="38">
        <v>7</v>
      </c>
      <c r="B100" s="29" t="s">
        <v>122</v>
      </c>
      <c r="C100" s="30"/>
      <c r="D100" s="30"/>
      <c r="E100" s="30"/>
      <c r="F100" s="30"/>
      <c r="G100" s="30"/>
      <c r="H100" s="31"/>
      <c r="XDA100" s="4"/>
    </row>
    <row r="101" s="1" customFormat="1" customHeight="1" spans="1:8 16329:16329">
      <c r="A101" s="38" t="s">
        <v>54</v>
      </c>
      <c r="B101" s="43" t="s">
        <v>123</v>
      </c>
      <c r="C101" s="40" t="s">
        <v>108</v>
      </c>
      <c r="D101" s="25">
        <v>15</v>
      </c>
      <c r="E101" s="26">
        <f>+'[1]ANALISIS COT'!P103</f>
        <v>132179</v>
      </c>
      <c r="F101" s="27">
        <f t="shared" si="38"/>
        <v>1982685</v>
      </c>
      <c r="G101" s="28"/>
      <c r="H101" s="27">
        <f t="shared" si="39"/>
        <v>0</v>
      </c>
      <c r="XDA101" s="4"/>
    </row>
    <row r="102" s="1" customFormat="1" customHeight="1" spans="1:8 16329:16329">
      <c r="A102" s="38">
        <v>8</v>
      </c>
      <c r="B102" s="29" t="s">
        <v>124</v>
      </c>
      <c r="C102" s="30"/>
      <c r="D102" s="30"/>
      <c r="E102" s="30"/>
      <c r="F102" s="30"/>
      <c r="G102" s="30"/>
      <c r="H102" s="31"/>
      <c r="XDA102" s="4"/>
    </row>
    <row r="103" s="1" customFormat="1" customHeight="1" spans="1:8 16329:16329">
      <c r="A103" s="38" t="s">
        <v>61</v>
      </c>
      <c r="B103" s="39" t="s">
        <v>125</v>
      </c>
      <c r="C103" s="39" t="s">
        <v>108</v>
      </c>
      <c r="D103" s="25">
        <v>153</v>
      </c>
      <c r="E103" s="26">
        <f>+'[1]ANALISIS COT'!P105</f>
        <v>125503</v>
      </c>
      <c r="F103" s="27">
        <f t="shared" si="38"/>
        <v>19201959</v>
      </c>
      <c r="G103" s="28"/>
      <c r="H103" s="27">
        <f t="shared" si="39"/>
        <v>0</v>
      </c>
      <c r="XDA103" s="4"/>
    </row>
    <row r="104" s="1" customFormat="1" customHeight="1" spans="1:8 16329:16329">
      <c r="A104" s="38">
        <v>9</v>
      </c>
      <c r="B104" s="29" t="s">
        <v>126</v>
      </c>
      <c r="C104" s="30"/>
      <c r="D104" s="30"/>
      <c r="E104" s="30"/>
      <c r="F104" s="30"/>
      <c r="G104" s="30"/>
      <c r="H104" s="31"/>
      <c r="XDA104" s="4"/>
    </row>
    <row r="105" s="1" customFormat="1" customHeight="1" spans="1:8 16329:16329">
      <c r="A105" s="38" t="s">
        <v>68</v>
      </c>
      <c r="B105" s="39" t="s">
        <v>127</v>
      </c>
      <c r="C105" s="39" t="s">
        <v>108</v>
      </c>
      <c r="D105" s="25">
        <v>24</v>
      </c>
      <c r="E105" s="26">
        <f>+'[1]ANALISIS COT'!P107</f>
        <v>173568</v>
      </c>
      <c r="F105" s="27">
        <f t="shared" ref="F105:F109" si="40">+D105*E105</f>
        <v>4165632</v>
      </c>
      <c r="G105" s="28"/>
      <c r="H105" s="27">
        <f t="shared" ref="H105:H109" si="41">+D105*G105</f>
        <v>0</v>
      </c>
      <c r="XDA105" s="4"/>
    </row>
    <row r="106" s="1" customFormat="1" customHeight="1" spans="1:8 16329:16329">
      <c r="A106" s="38">
        <v>10</v>
      </c>
      <c r="B106" s="29" t="s">
        <v>128</v>
      </c>
      <c r="C106" s="30"/>
      <c r="D106" s="30"/>
      <c r="E106" s="30"/>
      <c r="F106" s="30"/>
      <c r="G106" s="30"/>
      <c r="H106" s="31"/>
      <c r="XDA106" s="4"/>
    </row>
    <row r="107" s="1" customFormat="1" customHeight="1" spans="1:8 16329:16329">
      <c r="A107" s="38" t="s">
        <v>129</v>
      </c>
      <c r="B107" s="39" t="s">
        <v>127</v>
      </c>
      <c r="C107" s="39" t="s">
        <v>108</v>
      </c>
      <c r="D107" s="25">
        <v>3</v>
      </c>
      <c r="E107" s="26">
        <f>+'[1]ANALISIS COT'!P109</f>
        <v>173568</v>
      </c>
      <c r="F107" s="27">
        <f t="shared" si="40"/>
        <v>520704</v>
      </c>
      <c r="G107" s="28"/>
      <c r="H107" s="27">
        <f t="shared" si="41"/>
        <v>0</v>
      </c>
      <c r="XDA107" s="4"/>
    </row>
    <row r="108" s="1" customFormat="1" customHeight="1" spans="1:8 16329:16329">
      <c r="A108" s="38">
        <v>11</v>
      </c>
      <c r="B108" s="19" t="s">
        <v>130</v>
      </c>
      <c r="C108" s="20"/>
      <c r="D108" s="20"/>
      <c r="E108" s="20"/>
      <c r="F108" s="20"/>
      <c r="G108" s="20"/>
      <c r="H108" s="21"/>
      <c r="XDA108" s="4"/>
    </row>
    <row r="109" s="1" customFormat="1" customHeight="1" spans="1:8 16329:16329">
      <c r="A109" s="38" t="s">
        <v>131</v>
      </c>
      <c r="B109" s="39" t="s">
        <v>125</v>
      </c>
      <c r="C109" s="39" t="s">
        <v>108</v>
      </c>
      <c r="D109" s="25">
        <v>6</v>
      </c>
      <c r="E109" s="26">
        <f>+'[1]ANALISIS COT'!P111</f>
        <v>129529</v>
      </c>
      <c r="F109" s="27">
        <f t="shared" si="40"/>
        <v>777174</v>
      </c>
      <c r="G109" s="28"/>
      <c r="H109" s="27">
        <f t="shared" si="41"/>
        <v>0</v>
      </c>
      <c r="XDA109" s="4"/>
    </row>
    <row r="110" s="1" customFormat="1" customHeight="1" spans="1:8 16329:16329">
      <c r="A110" s="38">
        <v>12</v>
      </c>
      <c r="B110" s="29" t="s">
        <v>132</v>
      </c>
      <c r="C110" s="30"/>
      <c r="D110" s="30"/>
      <c r="E110" s="30"/>
      <c r="F110" s="30"/>
      <c r="G110" s="30"/>
      <c r="H110" s="31"/>
      <c r="XDA110" s="4"/>
    </row>
    <row r="111" s="1" customFormat="1" customHeight="1" spans="1:8 16329:16329">
      <c r="A111" s="38" t="s">
        <v>133</v>
      </c>
      <c r="B111" s="39" t="s">
        <v>125</v>
      </c>
      <c r="C111" s="39" t="s">
        <v>108</v>
      </c>
      <c r="D111" s="25">
        <v>3</v>
      </c>
      <c r="E111" s="26">
        <f>+'[1]ANALISIS COT'!P113</f>
        <v>129529</v>
      </c>
      <c r="F111" s="27">
        <f>+D111*E111</f>
        <v>388587</v>
      </c>
      <c r="G111" s="28"/>
      <c r="H111" s="27">
        <f>+D111*G111</f>
        <v>0</v>
      </c>
      <c r="XDA111" s="4"/>
    </row>
    <row r="112" s="1" customFormat="1" customHeight="1" spans="1:8 16329:16329">
      <c r="A112" s="44" t="s">
        <v>134</v>
      </c>
      <c r="B112" s="44"/>
      <c r="C112" s="44"/>
      <c r="D112" s="44"/>
      <c r="E112" s="45"/>
      <c r="F112" s="46">
        <f>SUM(F7:F111)</f>
        <v>211144894</v>
      </c>
      <c r="G112" s="46"/>
      <c r="H112" s="47">
        <f>SUM(H7:H111)</f>
        <v>0</v>
      </c>
      <c r="XDA112" s="4"/>
    </row>
    <row r="115" ht="63" customHeight="1" spans="1:9">
      <c r="A115" s="48" t="s">
        <v>135</v>
      </c>
      <c r="B115" s="49"/>
      <c r="C115" s="49"/>
      <c r="D115" s="49"/>
      <c r="E115" s="49"/>
      <c r="F115" s="49"/>
      <c r="G115" s="49"/>
      <c r="H115" s="49"/>
      <c r="I115" s="49"/>
    </row>
    <row r="116" ht="26" customHeight="1" spans="1:9">
      <c r="A116" s="50" t="s">
        <v>136</v>
      </c>
      <c r="B116" s="50"/>
      <c r="C116" s="50"/>
      <c r="D116" s="50"/>
      <c r="E116" s="50"/>
      <c r="F116" s="50"/>
      <c r="G116" s="50"/>
      <c r="H116" s="50"/>
      <c r="I116" s="50"/>
    </row>
    <row r="117" ht="24" customHeight="1" spans="1:9">
      <c r="A117" s="50" t="s">
        <v>137</v>
      </c>
      <c r="B117" s="50"/>
      <c r="C117" s="50"/>
      <c r="D117" s="50"/>
      <c r="E117" s="50"/>
      <c r="F117" s="50"/>
      <c r="G117" s="50"/>
      <c r="H117" s="50"/>
      <c r="I117" s="50"/>
    </row>
    <row r="118" ht="41" customHeight="1" spans="1:9">
      <c r="A118" s="50" t="s">
        <v>138</v>
      </c>
      <c r="B118" s="50"/>
      <c r="C118" s="50"/>
      <c r="D118" s="50"/>
      <c r="E118" s="50"/>
      <c r="F118" s="50"/>
      <c r="G118" s="50"/>
      <c r="H118" s="50"/>
      <c r="I118" s="50"/>
    </row>
    <row r="119" ht="22" customHeight="1" spans="1:9">
      <c r="A119" s="51" t="s">
        <v>139</v>
      </c>
      <c r="B119" s="51"/>
      <c r="C119" s="51"/>
      <c r="D119" s="51"/>
      <c r="E119" s="51"/>
      <c r="F119" s="51"/>
      <c r="G119" s="51"/>
      <c r="H119" s="51"/>
      <c r="I119" s="51"/>
    </row>
    <row r="120" ht="16" customHeight="1" spans="1:9">
      <c r="A120" s="52"/>
      <c r="B120" s="52"/>
      <c r="C120" s="53"/>
      <c r="D120" s="53"/>
      <c r="E120" s="54"/>
      <c r="F120" s="53"/>
      <c r="G120" s="53"/>
      <c r="H120" s="55"/>
      <c r="I120" s="53"/>
    </row>
    <row r="121" ht="24" customHeight="1" spans="1:9">
      <c r="A121" s="56" t="s">
        <v>140</v>
      </c>
      <c r="B121" s="56"/>
      <c r="C121" s="56"/>
      <c r="D121" s="56"/>
      <c r="E121" s="56"/>
      <c r="F121" s="56"/>
      <c r="G121" s="56"/>
      <c r="H121" s="56"/>
      <c r="I121" s="56"/>
    </row>
    <row r="122" ht="43" customHeight="1" spans="1:9">
      <c r="A122" s="56" t="s">
        <v>141</v>
      </c>
      <c r="B122" s="56"/>
      <c r="C122" s="56"/>
      <c r="D122" s="56"/>
      <c r="E122" s="56"/>
      <c r="F122" s="56"/>
      <c r="G122" s="56"/>
      <c r="H122" s="56"/>
      <c r="I122" s="56"/>
    </row>
  </sheetData>
  <sheetProtection algorithmName="SHA-512" hashValue="QOQv4+TczJJFbB8cjAI8hjRJFDsECa6N6IarhQH2Bxk7w3DHMNLjrUawJJvFzFHpo8GaKCkOQRhdPnOL7suL+g==" saltValue="BDpSvpOcOPPmpJcOtjP9cQ==" spinCount="100000" sheet="1" objects="1"/>
  <mergeCells count="7">
    <mergeCell ref="A115:I115"/>
    <mergeCell ref="A116:I116"/>
    <mergeCell ref="A117:I117"/>
    <mergeCell ref="A118:I118"/>
    <mergeCell ref="A119:I119"/>
    <mergeCell ref="A121:I121"/>
    <mergeCell ref="A122:I122"/>
  </mergeCells>
  <conditionalFormatting sqref="B5">
    <cfRule type="duplicateValues" dxfId="0" priority="1"/>
  </conditionalFormatting>
  <pageMargins left="0.75" right="0.75" top="1" bottom="1" header="0.5" footer="0.5"/>
  <headerFooter/>
  <ignoredErrors>
    <ignoredError sqref="A1:H6 A7:F9 H7:H9 A10:H10 A11:F16 H11:H16 A17:H17 E18:F21 A18:C21 H18:H20 A22:H22 A23:F23 H23 A24:H24 A25:F26 H25:H26 A27:H27 A28:F28 H28 A29:H29 A30:F32 H30:H32 A33:H33 A34:F36 H34:H36 A37:H37 A38:F40 H38:H40 A41:H41 A42:F44 H42:H44 A45:H45 A46:F48 H46:H48 A49:H49 A50:F52 H50:H52 A53:H53 A54:F56 H54:H56 A57:H57 A58:F60 H58:H60 A61:H61 A62:F62 H62 A63:H63 A64:F64 H64 A65:H65 A66:F68 H66:H68 A69:H69 A70:F72 H70:H72 A73:H73 A74:F76 H74:H76 A77:H77 A78:F80 H78:H80 A81:H81 A82:F84 H82:H84 A85:H86 A87:F88 H87:H88 A89:H89 A90:F91 H90:H91 A92:H92 E93:F93 A93:C93 H93 A94:H94 A95:F95 H95 A96:H96 A97:F97 A98:H98 A99:F99 H99 A100:H100 A101:F101 H101 A102:H102 A103:F103 H103 A104:H104 A105:F105 H105 A106:H106 A107:F107 H107 A108:H108 A109:F109 H109 A110:H110 A111:F111 H11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WPS 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DOTACION CIVIL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orami</dc:creator>
  <cp:lastModifiedBy>OSCAR R</cp:lastModifiedBy>
  <dcterms:created xsi:type="dcterms:W3CDTF">2026-05-30T01:09:00Z</dcterms:created>
  <dcterms:modified xsi:type="dcterms:W3CDTF">2026-07-17T18:03:17Z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9F7651B578D347ED98F129FC6EA75917_11</vt:lpwstr>
  </property>
  <property fmtid="{D5CDD505-2E9C-101B-9397-08002B2CF9AE}" pid="3" name="KSOProductBuildVer">
    <vt:lpwstr>2058-12.1.0.27458</vt:lpwstr>
  </property>
  <property fmtid="{D5CDD505-2E9C-101B-9397-08002B2CF9AE}" pid="4" name="CalculationRule">
    <vt:i4>1</vt:i4>
  </property>
</Properties>
</file>