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P:\GESTION ADMINISTRATIVA Y FINANCIERA\Gestión de Bienes y Servicios\9_2026_GESTIÓN AMBIENTAL_BIENES Y SERVICIOS\6_PROCESOS CONTRACTUALES\7_SUMINISTRO DE PAPELERÍA_EN CONTRATOS_20260512\"/>
    </mc:Choice>
  </mc:AlternateContent>
  <xr:revisionPtr revIDLastSave="0" documentId="13_ncr:1_{98829C68-5A2F-44F8-BAB3-DB227EF88B04}" xr6:coauthVersionLast="47" xr6:coauthVersionMax="47" xr10:uidLastSave="{00000000-0000-0000-0000-000000000000}"/>
  <bookViews>
    <workbookView xWindow="20370" yWindow="-120" windowWidth="29040" windowHeight="15720" xr2:uid="{793A1F22-A3D0-4C9F-A067-1254E974EC18}"/>
  </bookViews>
  <sheets>
    <sheet name="Ficha Técnica" sheetId="1" r:id="rId1"/>
  </sheets>
  <externalReferences>
    <externalReference r:id="rId2"/>
  </externalReferences>
  <definedNames>
    <definedName name="_xlnm._FilterDatabase" localSheetId="0" hidden="1">'Ficha Técnica'!$A$6:$WVH$6</definedName>
    <definedName name="_xlnm.Print_Area" localSheetId="0">'Ficha Técnica'!$A$6:$E$32</definedName>
    <definedName name="ASIGNACIÓN">[1]Datos!$E$1:$G$9</definedName>
    <definedName name="mes">[1]Datos!$A$1:$A$12</definedName>
    <definedName name="MOR">#REF!</definedName>
    <definedName name="PLACA">[1]Datos!$E$2:$E$9</definedName>
    <definedName name="PUF">#REF!</definedName>
    <definedName name="_xlnm.Print_Titles" localSheetId="0">'Ficha Técnica'!$6:$6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7" i="1" l="1"/>
  <c r="O19" i="1"/>
  <c r="O26" i="1"/>
  <c r="O27" i="1"/>
  <c r="O31" i="1"/>
  <c r="N27" i="1"/>
  <c r="N24" i="1"/>
  <c r="O24" i="1" s="1"/>
  <c r="N23" i="1"/>
  <c r="O23" i="1" s="1"/>
  <c r="N22" i="1"/>
  <c r="O22" i="1" s="1"/>
  <c r="N21" i="1"/>
  <c r="O21" i="1" s="1"/>
  <c r="N20" i="1"/>
  <c r="O20" i="1" s="1"/>
  <c r="N19" i="1"/>
  <c r="N17" i="1"/>
  <c r="N14" i="1"/>
  <c r="N16" i="1"/>
  <c r="O16" i="1" s="1"/>
  <c r="N8" i="1"/>
  <c r="O8" i="1" s="1"/>
  <c r="N9" i="1"/>
  <c r="N10" i="1"/>
  <c r="N11" i="1"/>
  <c r="N12" i="1"/>
  <c r="N13" i="1"/>
  <c r="N15" i="1"/>
  <c r="N18" i="1"/>
  <c r="O18" i="1" s="1"/>
  <c r="N25" i="1"/>
  <c r="O25" i="1" s="1"/>
  <c r="N26" i="1"/>
  <c r="N28" i="1"/>
  <c r="O28" i="1" s="1"/>
  <c r="N29" i="1"/>
  <c r="O29" i="1" s="1"/>
  <c r="N30" i="1"/>
  <c r="O30" i="1" s="1"/>
  <c r="N31" i="1"/>
  <c r="N7" i="1"/>
  <c r="O7" i="1" s="1"/>
  <c r="J8" i="1" l="1"/>
  <c r="J9" i="1"/>
  <c r="J10" i="1"/>
  <c r="J11" i="1"/>
  <c r="J12" i="1"/>
  <c r="J13" i="1"/>
  <c r="J14" i="1"/>
  <c r="J15" i="1"/>
  <c r="J16" i="1"/>
  <c r="J17" i="1"/>
  <c r="J18" i="1"/>
  <c r="J19" i="1"/>
  <c r="J20" i="1"/>
  <c r="J21" i="1"/>
  <c r="J22" i="1"/>
  <c r="J23" i="1"/>
  <c r="J24" i="1"/>
  <c r="J25" i="1"/>
  <c r="J26" i="1"/>
  <c r="J27" i="1"/>
  <c r="J28" i="1"/>
  <c r="J29" i="1"/>
  <c r="J30" i="1"/>
  <c r="J31" i="1"/>
  <c r="J7" i="1"/>
  <c r="J32" i="1" l="1"/>
  <c r="M31" i="1"/>
  <c r="M30" i="1"/>
  <c r="M29" i="1"/>
  <c r="M28" i="1"/>
  <c r="M27" i="1"/>
  <c r="M26" i="1"/>
  <c r="M25" i="1"/>
  <c r="M24" i="1"/>
  <c r="M23" i="1"/>
  <c r="M22" i="1"/>
  <c r="M21" i="1"/>
  <c r="M20" i="1"/>
  <c r="M19" i="1"/>
  <c r="M18" i="1"/>
  <c r="M17" i="1"/>
  <c r="M16" i="1"/>
  <c r="M15" i="1"/>
  <c r="M14" i="1"/>
  <c r="M13" i="1"/>
  <c r="M12" i="1"/>
  <c r="M11" i="1"/>
  <c r="O11" i="1" s="1"/>
  <c r="M10" i="1"/>
  <c r="M9" i="1"/>
  <c r="O9" i="1" s="1"/>
  <c r="M8" i="1"/>
  <c r="M7" i="1"/>
  <c r="G8" i="1"/>
  <c r="G9" i="1"/>
  <c r="G10" i="1"/>
  <c r="G11" i="1"/>
  <c r="G12" i="1"/>
  <c r="G13" i="1"/>
  <c r="G14" i="1"/>
  <c r="G15" i="1"/>
  <c r="G16" i="1"/>
  <c r="G17" i="1"/>
  <c r="G18" i="1"/>
  <c r="G19" i="1"/>
  <c r="G20" i="1"/>
  <c r="G21" i="1"/>
  <c r="G22" i="1"/>
  <c r="G23" i="1"/>
  <c r="G24" i="1"/>
  <c r="G25" i="1"/>
  <c r="G26" i="1"/>
  <c r="G27" i="1"/>
  <c r="G28" i="1"/>
  <c r="G29" i="1"/>
  <c r="G30" i="1"/>
  <c r="G31" i="1"/>
  <c r="G7" i="1"/>
  <c r="O15" i="1" l="1"/>
  <c r="O10" i="1"/>
  <c r="O12" i="1"/>
  <c r="O13" i="1"/>
  <c r="M32" i="1"/>
  <c r="G32" i="1"/>
  <c r="O32" i="1" l="1"/>
</calcChain>
</file>

<file path=xl/sharedStrings.xml><?xml version="1.0" encoding="utf-8"?>
<sst xmlns="http://schemas.openxmlformats.org/spreadsheetml/2006/main" count="106" uniqueCount="70">
  <si>
    <t>ÍTEM</t>
  </si>
  <si>
    <t>PRODUCTO</t>
  </si>
  <si>
    <t>CANTIDAD</t>
  </si>
  <si>
    <t>VALOR UNITARIO CON IVA</t>
  </si>
  <si>
    <t>VALOR TOTAL</t>
  </si>
  <si>
    <t>TOTAL</t>
  </si>
  <si>
    <t>ESTUDIO DE MERCADO</t>
  </si>
  <si>
    <t>BANDAS DE CAUCHO CAJA N22</t>
  </si>
  <si>
    <t xml:space="preserve">Bandas elásticas con excelente resistencia para sujetar, archivar y amarrar.  Peso 25 gramos por caja. Largo 90 mm, ancho 2.mm </t>
  </si>
  <si>
    <t>CAJA*20</t>
  </si>
  <si>
    <t>BISTURI GRANDE PLASTICO</t>
  </si>
  <si>
    <t>Bisturi grande Plástico</t>
  </si>
  <si>
    <t>UNIDAD</t>
  </si>
  <si>
    <t>BOLIGRAFO AZUL RETRACTIL</t>
  </si>
  <si>
    <t>Boligafo tinta color azul retractil</t>
  </si>
  <si>
    <t>BOLIGRAFO NEGRO RETRACTIL</t>
  </si>
  <si>
    <t>Boligafo tinta color negro retractil</t>
  </si>
  <si>
    <t>BORRADOR DE NATA</t>
  </si>
  <si>
    <t>Borrador de nata</t>
  </si>
  <si>
    <t>CARTULINA PLIEGO SURTIDO</t>
  </si>
  <si>
    <t>Cartulina colores surtidos * Pliego</t>
  </si>
  <si>
    <t>PLIEGO</t>
  </si>
  <si>
    <t>CINTA DE EMPAQUE 48 * 40</t>
  </si>
  <si>
    <t>Cinta adhesiva de empaque, material Polipropileno, dimensiones 48mm * 40m</t>
  </si>
  <si>
    <t>ROLLO</t>
  </si>
  <si>
    <t>CINTA DE ENMASCARAR 24 MM</t>
  </si>
  <si>
    <t>Cinta de uso general para sujetar, sellar, enmascarar y una gran gama de usos donde se necesite una cinta altamente sensible a la presión y que posea una buena adhesión.  24 mm x 40 mts</t>
  </si>
  <si>
    <t>CINTA DE ENMASCARAR 48 X 40</t>
  </si>
  <si>
    <t>Cinta de uso general para sujetar, sellar, enmascarar y una gran gama de usos donde se necesite una cinta altamente sensible a la presión y que posea una buena adhesión.  48 mm x 40 mts</t>
  </si>
  <si>
    <t>CUADERNO ARGOLLADO DOBLE OO  GRANDE</t>
  </si>
  <si>
    <t>Cuaderno argollado doble OO grande</t>
  </si>
  <si>
    <t>PORTAMINAS 0,7mm</t>
  </si>
  <si>
    <t>Portaminas 0.7 mm, estructura en plástico</t>
  </si>
  <si>
    <t>SOBRE MANILA 1/2 CARTA</t>
  </si>
  <si>
    <t>Sobre de manila 1/2 carta de 17,5 de ancho * 24 cm de largo</t>
  </si>
  <si>
    <t>SOBRE MANILA OFICIO</t>
  </si>
  <si>
    <t>Sobre de manila Oficio de 25 cm de ancho * 35 cm de largo</t>
  </si>
  <si>
    <t>TAJALAPIZ</t>
  </si>
  <si>
    <t>Tajalápiz metálico</t>
  </si>
  <si>
    <t xml:space="preserve">DESCRIPCIÓN </t>
  </si>
  <si>
    <t>UNIDAD DE MEDIDA</t>
  </si>
  <si>
    <t>COTIZANTE No 1
TAFINCO S.A.S.</t>
  </si>
  <si>
    <t>VALOR PROMEDIO UNITARIO CON IVA DEL MERCADO</t>
  </si>
  <si>
    <t>VALOR TOTAL CON IVA PROMEDIO DEL MERCADO</t>
  </si>
  <si>
    <t>SUMINISTRO DE ELEMENTOS DE PAPELERÍA Y OTROS ARTÍCULOS DE OFICINA</t>
  </si>
  <si>
    <t>BLOCK CUADRICULADO CARTA * 70 Hjs</t>
  </si>
  <si>
    <t>BLOCK IRIS TAMAÑO CARTA * 35 Hjs Colores Surtidos</t>
  </si>
  <si>
    <t>CARPETA PRESENTACIÓN TAMAÑO OFICIO BLANCA CON BOLSILLO</t>
  </si>
  <si>
    <t>FICHAS BIBLIOGRAFICAS</t>
  </si>
  <si>
    <t>Fichas Bibliograficas en cartulina de colores surtidos</t>
  </si>
  <si>
    <t>PAQUETE * 100</t>
  </si>
  <si>
    <t>GANCHO TIPO LEGAJADOR PLASTICO * 20 Uni.</t>
  </si>
  <si>
    <t>Gancho legajador, material plástico, capacidad 250 hojas, plásticos anti cortantes, para archivo escolar y de oficina paquete x 20</t>
  </si>
  <si>
    <t>PAQUETE * 20</t>
  </si>
  <si>
    <t>GLOBOS R12 * 12 Uni. Colores Surtidos</t>
  </si>
  <si>
    <t>PAQUET * 12</t>
  </si>
  <si>
    <t>GLOBOS R12 * 12 Uni. Colores Surtidos Motivo Futbol</t>
  </si>
  <si>
    <t>PAPEL ADHESIVO * HOJA</t>
  </si>
  <si>
    <t>PAQUETE</t>
  </si>
  <si>
    <r>
      <t xml:space="preserve">TONER PARA IMPRESORA LEXMARK </t>
    </r>
    <r>
      <rPr>
        <b/>
        <sz val="8"/>
        <color theme="1"/>
        <rFont val="Tahoma"/>
        <family val="2"/>
      </rPr>
      <t>74C2SCE / 74C4SC0</t>
    </r>
    <r>
      <rPr>
        <sz val="8"/>
        <color theme="1"/>
        <rFont val="Tahoma"/>
        <family val="2"/>
      </rPr>
      <t xml:space="preserve"> COLOR CYAN</t>
    </r>
  </si>
  <si>
    <r>
      <t xml:space="preserve">TONER PARA IMPRESORA LEXMARK </t>
    </r>
    <r>
      <rPr>
        <b/>
        <sz val="8"/>
        <color theme="1"/>
        <rFont val="Tahoma"/>
        <family val="2"/>
      </rPr>
      <t>74C2SCE / 74C4SC0</t>
    </r>
    <r>
      <rPr>
        <sz val="8"/>
        <color theme="1"/>
        <rFont val="Tahoma"/>
        <family val="2"/>
      </rPr>
      <t xml:space="preserve"> COLOR CYAN - </t>
    </r>
    <r>
      <rPr>
        <b/>
        <sz val="8"/>
        <color theme="1"/>
        <rFont val="Tahoma"/>
        <family val="2"/>
      </rPr>
      <t>ORIGINAL</t>
    </r>
  </si>
  <si>
    <r>
      <t xml:space="preserve">TONER PARA IMPRESORA LEXMARK </t>
    </r>
    <r>
      <rPr>
        <b/>
        <sz val="8"/>
        <color theme="1"/>
        <rFont val="Tahoma"/>
        <family val="2"/>
      </rPr>
      <t xml:space="preserve">74C2SY0 / 74C4SY0 </t>
    </r>
    <r>
      <rPr>
        <sz val="8"/>
        <color theme="1"/>
        <rFont val="Tahoma"/>
        <family val="2"/>
      </rPr>
      <t>COLOR YELLOW</t>
    </r>
  </si>
  <si>
    <r>
      <t xml:space="preserve">TONER PARA IMPRESORA LEXMARK </t>
    </r>
    <r>
      <rPr>
        <b/>
        <sz val="8"/>
        <color theme="1"/>
        <rFont val="Tahoma"/>
        <family val="2"/>
      </rPr>
      <t xml:space="preserve">74C2SY0 / 74C4SY0 </t>
    </r>
    <r>
      <rPr>
        <sz val="8"/>
        <color theme="1"/>
        <rFont val="Tahoma"/>
        <family val="2"/>
      </rPr>
      <t xml:space="preserve">COLOR YELLOW - </t>
    </r>
    <r>
      <rPr>
        <b/>
        <sz val="8"/>
        <color theme="1"/>
        <rFont val="Tahoma"/>
        <family val="2"/>
      </rPr>
      <t>ORIGINAL</t>
    </r>
  </si>
  <si>
    <r>
      <t xml:space="preserve">TONER PARA IMPRESORA LEXMARK </t>
    </r>
    <r>
      <rPr>
        <b/>
        <sz val="8"/>
        <color theme="1"/>
        <rFont val="Tahoma"/>
        <family val="2"/>
      </rPr>
      <t>74C2SME / 74C4SM0</t>
    </r>
    <r>
      <rPr>
        <sz val="8"/>
        <color theme="1"/>
        <rFont val="Tahoma"/>
        <family val="2"/>
      </rPr>
      <t xml:space="preserve"> COLOR MAGENTA</t>
    </r>
  </si>
  <si>
    <r>
      <t xml:space="preserve">TONER PARA IMPRESORA LEXMARK </t>
    </r>
    <r>
      <rPr>
        <b/>
        <sz val="8"/>
        <color theme="1"/>
        <rFont val="Tahoma"/>
        <family val="2"/>
      </rPr>
      <t>74C2SME / 74C4SM0</t>
    </r>
    <r>
      <rPr>
        <sz val="8"/>
        <color theme="1"/>
        <rFont val="Tahoma"/>
        <family val="2"/>
      </rPr>
      <t xml:space="preserve"> COLOR MAGENTA - </t>
    </r>
    <r>
      <rPr>
        <b/>
        <sz val="8"/>
        <color theme="1"/>
        <rFont val="Tahoma"/>
        <family val="2"/>
      </rPr>
      <t>ORIGINAL</t>
    </r>
  </si>
  <si>
    <t>COTIZANTE No 2
GRUPO LOS LAGOS</t>
  </si>
  <si>
    <t>COTIZANTE No 3
DISTRIBUCIONES LA UNIVERSAL</t>
  </si>
  <si>
    <t>OBSERVACIONES</t>
  </si>
  <si>
    <t>El valor resaltado en color rojo no se tiene en cuenta dentro del presente estudio de mercado, dado la amplia diferencia encontrada, con los demás valores registrados por los demás proveedores,</t>
  </si>
  <si>
    <t>Los valores resaltado en color rojo no se tiene en cuenta dentro del presente estudio de mercado, dado la amplia diferencia encontrada, con los demás valores registrados por los demás proveedores,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</si>
</sst>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2" x14ac:knownFonts="1">
    <font>
      <sz val="11"/>
      <color theme="1"/>
      <name val="Aptos Narrow"/>
      <family val="2"/>
      <scheme val="minor"/>
    </font>
    <font>
      <sz val="11"/>
      <color theme="1"/>
      <name val="Aptos Narrow"/>
      <family val="2"/>
      <scheme val="minor"/>
    </font>
    <font>
      <b/>
      <sz val="7"/>
      <color theme="1"/>
      <name val="Aptos Narrow"/>
      <family val="2"/>
      <scheme val="minor"/>
    </font>
    <font>
      <sz val="7"/>
      <name val="Aptos Narrow"/>
      <family val="2"/>
      <scheme val="minor"/>
    </font>
    <font>
      <sz val="7"/>
      <color theme="1"/>
      <name val="Aptos Narrow"/>
      <family val="2"/>
      <scheme val="minor"/>
    </font>
    <font>
      <b/>
      <sz val="9"/>
      <name val="Aptos Narrow"/>
      <family val="2"/>
      <scheme val="minor"/>
    </font>
    <font>
      <b/>
      <sz val="11"/>
      <color theme="1"/>
      <name val="Aptos Narrow"/>
      <family val="2"/>
      <scheme val="minor"/>
    </font>
    <font>
      <b/>
      <sz val="12"/>
      <color theme="1"/>
      <name val="Aptos Narrow"/>
      <family val="2"/>
      <scheme val="minor"/>
    </font>
    <font>
      <b/>
      <sz val="12"/>
      <name val="Aptos Narrow"/>
      <family val="2"/>
      <scheme val="minor"/>
    </font>
    <font>
      <sz val="8"/>
      <color theme="1"/>
      <name val="Tahoma"/>
      <family val="2"/>
    </font>
    <font>
      <b/>
      <sz val="8"/>
      <color theme="1"/>
      <name val="Tahoma"/>
      <family val="2"/>
    </font>
    <font>
      <b/>
      <sz val="7"/>
      <name val="Aptos Narrow"/>
      <family val="2"/>
      <scheme val="minor"/>
    </font>
  </fonts>
  <fills count="6">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rgb="FF92D050"/>
        <bgColor indexed="64"/>
      </patternFill>
    </fill>
    <fill>
      <patternFill patternType="solid">
        <fgColor rgb="FFFF0000"/>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72">
    <xf numFmtId="0" fontId="0" fillId="0" borderId="0" xfId="0"/>
    <xf numFmtId="0" fontId="3" fillId="2" borderId="0" xfId="0" applyFont="1" applyFill="1"/>
    <xf numFmtId="3" fontId="4" fillId="2" borderId="1" xfId="0" applyNumberFormat="1" applyFont="1" applyFill="1" applyBorder="1" applyAlignment="1">
      <alignment horizontal="center" vertical="center"/>
    </xf>
    <xf numFmtId="3" fontId="4" fillId="2" borderId="1" xfId="1" applyNumberFormat="1" applyFont="1" applyFill="1" applyBorder="1" applyAlignment="1">
      <alignment horizontal="center" vertical="center"/>
    </xf>
    <xf numFmtId="0" fontId="3" fillId="2" borderId="0" xfId="0" applyFont="1" applyFill="1" applyAlignment="1">
      <alignment horizontal="left"/>
    </xf>
    <xf numFmtId="3" fontId="4" fillId="0" borderId="1" xfId="0" applyNumberFormat="1" applyFont="1" applyBorder="1" applyAlignment="1">
      <alignment horizontal="center" vertical="center"/>
    </xf>
    <xf numFmtId="0" fontId="3" fillId="0" borderId="0" xfId="0" applyFont="1" applyAlignment="1">
      <alignment horizontal="left"/>
    </xf>
    <xf numFmtId="3" fontId="3" fillId="2" borderId="1" xfId="0" applyNumberFormat="1" applyFont="1" applyFill="1" applyBorder="1" applyAlignment="1">
      <alignment horizontal="center" vertical="center"/>
    </xf>
    <xf numFmtId="0" fontId="3" fillId="2" borderId="0" xfId="0" applyFont="1" applyFill="1" applyAlignment="1">
      <alignment horizontal="center" vertical="center"/>
    </xf>
    <xf numFmtId="0" fontId="3" fillId="2" borderId="0" xfId="0" applyFont="1" applyFill="1" applyAlignment="1">
      <alignment horizontal="left" vertical="center" wrapText="1"/>
    </xf>
    <xf numFmtId="0" fontId="3" fillId="2" borderId="0" xfId="0" applyFont="1" applyFill="1" applyAlignment="1">
      <alignment horizontal="center"/>
    </xf>
    <xf numFmtId="3" fontId="3" fillId="2" borderId="0" xfId="0" applyNumberFormat="1" applyFont="1" applyFill="1" applyAlignment="1">
      <alignment horizontal="center" vertical="center"/>
    </xf>
    <xf numFmtId="0" fontId="2" fillId="3" borderId="2" xfId="0" applyFont="1" applyFill="1" applyBorder="1" applyAlignment="1">
      <alignment horizontal="center" vertical="center"/>
    </xf>
    <xf numFmtId="0" fontId="2" fillId="3" borderId="2" xfId="0" applyFont="1" applyFill="1" applyBorder="1" applyAlignment="1">
      <alignment horizontal="center" vertical="center" wrapText="1"/>
    </xf>
    <xf numFmtId="3" fontId="2" fillId="3" borderId="2" xfId="0" applyNumberFormat="1" applyFont="1" applyFill="1" applyBorder="1" applyAlignment="1">
      <alignment horizontal="center" vertical="center" wrapText="1"/>
    </xf>
    <xf numFmtId="0" fontId="3" fillId="2" borderId="6" xfId="0" applyFont="1" applyFill="1" applyBorder="1" applyAlignment="1">
      <alignment horizontal="center" vertical="center"/>
    </xf>
    <xf numFmtId="3" fontId="4" fillId="2" borderId="7" xfId="0" applyNumberFormat="1" applyFont="1" applyFill="1" applyBorder="1" applyAlignment="1">
      <alignment horizontal="center" vertical="center"/>
    </xf>
    <xf numFmtId="0" fontId="3" fillId="2" borderId="9" xfId="0" applyFont="1" applyFill="1" applyBorder="1" applyAlignment="1">
      <alignment horizontal="center" vertical="center"/>
    </xf>
    <xf numFmtId="44" fontId="3" fillId="2" borderId="8" xfId="2" applyFont="1" applyFill="1" applyBorder="1" applyAlignment="1">
      <alignment vertical="center"/>
    </xf>
    <xf numFmtId="44" fontId="3" fillId="2" borderId="10" xfId="2" applyFont="1" applyFill="1" applyBorder="1" applyAlignment="1">
      <alignment vertical="center"/>
    </xf>
    <xf numFmtId="44" fontId="3" fillId="2" borderId="13" xfId="2" applyFont="1" applyFill="1" applyBorder="1" applyAlignment="1">
      <alignment vertical="center"/>
    </xf>
    <xf numFmtId="3" fontId="4" fillId="2" borderId="6" xfId="0" applyNumberFormat="1" applyFont="1" applyFill="1" applyBorder="1" applyAlignment="1">
      <alignment horizontal="center" vertical="center"/>
    </xf>
    <xf numFmtId="3" fontId="3" fillId="2" borderId="9" xfId="0" applyNumberFormat="1" applyFont="1" applyFill="1" applyBorder="1" applyAlignment="1">
      <alignment horizontal="center" vertical="center"/>
    </xf>
    <xf numFmtId="3" fontId="4" fillId="2" borderId="9" xfId="0" applyNumberFormat="1" applyFont="1" applyFill="1" applyBorder="1" applyAlignment="1">
      <alignment horizontal="center" vertical="center"/>
    </xf>
    <xf numFmtId="3" fontId="4" fillId="2" borderId="9" xfId="1" applyNumberFormat="1" applyFont="1" applyFill="1" applyBorder="1" applyAlignment="1">
      <alignment horizontal="center" vertical="center"/>
    </xf>
    <xf numFmtId="3" fontId="4" fillId="0" borderId="9" xfId="0" applyNumberFormat="1" applyFont="1" applyBorder="1" applyAlignment="1">
      <alignment horizontal="center" vertical="center"/>
    </xf>
    <xf numFmtId="3" fontId="3" fillId="2" borderId="11" xfId="0" applyNumberFormat="1" applyFont="1" applyFill="1" applyBorder="1" applyAlignment="1">
      <alignment horizontal="center" vertical="center"/>
    </xf>
    <xf numFmtId="44" fontId="3" fillId="2" borderId="7" xfId="2" applyFont="1" applyFill="1" applyBorder="1" applyAlignment="1">
      <alignment vertical="center"/>
    </xf>
    <xf numFmtId="44" fontId="3" fillId="2" borderId="1" xfId="2" applyFont="1" applyFill="1" applyBorder="1" applyAlignment="1">
      <alignment vertical="center"/>
    </xf>
    <xf numFmtId="44" fontId="3" fillId="2" borderId="12" xfId="2" applyFont="1" applyFill="1" applyBorder="1" applyAlignment="1">
      <alignment vertical="center"/>
    </xf>
    <xf numFmtId="0" fontId="9" fillId="0" borderId="7" xfId="0" applyFont="1" applyBorder="1" applyAlignment="1">
      <alignment vertical="center" wrapText="1"/>
    </xf>
    <xf numFmtId="0" fontId="10" fillId="0" borderId="7" xfId="0" applyFont="1" applyBorder="1" applyAlignment="1">
      <alignment horizontal="center" vertical="center" wrapText="1"/>
    </xf>
    <xf numFmtId="0" fontId="9" fillId="0" borderId="1" xfId="0" applyFont="1" applyBorder="1" applyAlignment="1">
      <alignment vertical="center" wrapText="1"/>
    </xf>
    <xf numFmtId="0" fontId="10" fillId="0" borderId="1" xfId="0" applyFont="1" applyBorder="1" applyAlignment="1">
      <alignment horizontal="center" vertical="center" wrapText="1"/>
    </xf>
    <xf numFmtId="44" fontId="11" fillId="2" borderId="8" xfId="2" applyFont="1" applyFill="1" applyBorder="1" applyAlignment="1">
      <alignment vertical="center"/>
    </xf>
    <xf numFmtId="44" fontId="5" fillId="2" borderId="23" xfId="0" applyNumberFormat="1" applyFont="1" applyFill="1" applyBorder="1" applyAlignment="1">
      <alignment vertical="center"/>
    </xf>
    <xf numFmtId="44" fontId="5" fillId="2" borderId="6" xfId="0" applyNumberFormat="1" applyFont="1" applyFill="1" applyBorder="1" applyAlignment="1">
      <alignment vertical="center"/>
    </xf>
    <xf numFmtId="44" fontId="5" fillId="2" borderId="8" xfId="0" applyNumberFormat="1" applyFont="1" applyFill="1" applyBorder="1" applyAlignment="1">
      <alignment vertical="center"/>
    </xf>
    <xf numFmtId="44" fontId="5" fillId="2" borderId="9" xfId="0" applyNumberFormat="1" applyFont="1" applyFill="1" applyBorder="1" applyAlignment="1">
      <alignment vertical="center"/>
    </xf>
    <xf numFmtId="44" fontId="5" fillId="2" borderId="10" xfId="0" applyNumberFormat="1" applyFont="1" applyFill="1" applyBorder="1" applyAlignment="1">
      <alignment vertical="center"/>
    </xf>
    <xf numFmtId="44" fontId="5" fillId="2" borderId="11" xfId="0" applyNumberFormat="1" applyFont="1" applyFill="1" applyBorder="1" applyAlignment="1">
      <alignment vertical="center"/>
    </xf>
    <xf numFmtId="0" fontId="0" fillId="2" borderId="0" xfId="0" applyFill="1"/>
    <xf numFmtId="0" fontId="0" fillId="2" borderId="0" xfId="0" applyFill="1" applyAlignment="1">
      <alignment wrapText="1"/>
    </xf>
    <xf numFmtId="44" fontId="11" fillId="2" borderId="0" xfId="2" applyFont="1" applyFill="1" applyBorder="1" applyAlignment="1">
      <alignment vertical="center"/>
    </xf>
    <xf numFmtId="44" fontId="3" fillId="0" borderId="1" xfId="2" applyFont="1" applyBorder="1" applyAlignment="1">
      <alignment horizontal="left" vertical="center"/>
    </xf>
    <xf numFmtId="44" fontId="11" fillId="2" borderId="2" xfId="2" applyFont="1" applyFill="1" applyBorder="1" applyAlignment="1">
      <alignment vertical="center"/>
    </xf>
    <xf numFmtId="44" fontId="5" fillId="4" borderId="21" xfId="0" applyNumberFormat="1" applyFont="1" applyFill="1" applyBorder="1" applyAlignment="1">
      <alignment vertical="center"/>
    </xf>
    <xf numFmtId="44" fontId="3" fillId="5" borderId="1" xfId="2" applyFont="1" applyFill="1" applyBorder="1" applyAlignment="1">
      <alignment vertical="center"/>
    </xf>
    <xf numFmtId="0" fontId="3" fillId="2" borderId="24" xfId="0" applyFont="1" applyFill="1" applyBorder="1"/>
    <xf numFmtId="0" fontId="3" fillId="2" borderId="25" xfId="0" applyFont="1" applyFill="1" applyBorder="1"/>
    <xf numFmtId="0" fontId="3" fillId="2" borderId="26" xfId="0" applyFont="1" applyFill="1" applyBorder="1"/>
    <xf numFmtId="0" fontId="11" fillId="2" borderId="25" xfId="0" applyFont="1" applyFill="1" applyBorder="1" applyAlignment="1">
      <alignment vertical="center" wrapText="1"/>
    </xf>
    <xf numFmtId="44" fontId="11" fillId="2" borderId="21" xfId="0" applyNumberFormat="1" applyFont="1" applyFill="1" applyBorder="1" applyAlignment="1">
      <alignment vertical="center"/>
    </xf>
    <xf numFmtId="44" fontId="3" fillId="2" borderId="0" xfId="0" applyNumberFormat="1" applyFont="1" applyFill="1"/>
    <xf numFmtId="0" fontId="6" fillId="2" borderId="0" xfId="0" applyFont="1" applyFill="1" applyAlignment="1">
      <alignment horizont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8" fillId="4" borderId="20" xfId="0" applyFont="1" applyFill="1" applyBorder="1" applyAlignment="1">
      <alignment horizontal="center" vertical="center" wrapText="1"/>
    </xf>
    <xf numFmtId="0" fontId="8" fillId="4" borderId="22" xfId="0" applyFont="1" applyFill="1" applyBorder="1" applyAlignment="1">
      <alignment horizontal="center" vertical="center" wrapText="1"/>
    </xf>
    <xf numFmtId="0" fontId="8" fillId="4" borderId="21" xfId="0" applyFont="1" applyFill="1" applyBorder="1" applyAlignment="1">
      <alignment horizontal="center" vertical="center" wrapText="1"/>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xf>
    <xf numFmtId="44" fontId="3" fillId="2" borderId="0" xfId="0" applyNumberFormat="1" applyFont="1" applyFill="1" applyAlignment="1">
      <alignment horizontal="center"/>
    </xf>
    <xf numFmtId="0" fontId="3" fillId="2" borderId="0" xfId="0" applyFont="1" applyFill="1" applyAlignment="1">
      <alignment horizontal="center"/>
    </xf>
  </cellXfs>
  <cellStyles count="3">
    <cellStyle name="Moneda" xfId="2" builtinId="4"/>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21430</xdr:colOff>
      <xdr:row>0</xdr:row>
      <xdr:rowOff>0</xdr:rowOff>
    </xdr:from>
    <xdr:to>
      <xdr:col>1</xdr:col>
      <xdr:colOff>1524000</xdr:colOff>
      <xdr:row>2</xdr:row>
      <xdr:rowOff>151086</xdr:rowOff>
    </xdr:to>
    <xdr:pic>
      <xdr:nvPicPr>
        <xdr:cNvPr id="6" name="Imagen 5">
          <a:extLst>
            <a:ext uri="{FF2B5EF4-FFF2-40B4-BE49-F238E27FC236}">
              <a16:creationId xmlns:a16="http://schemas.microsoft.com/office/drawing/2014/main" id="{80C239C2-7352-4A1B-A907-CF2DC67E9FC0}"/>
            </a:ext>
          </a:extLst>
        </xdr:cNvPr>
        <xdr:cNvPicPr>
          <a:picLocks noChangeAspect="1"/>
        </xdr:cNvPicPr>
      </xdr:nvPicPr>
      <xdr:blipFill>
        <a:blip xmlns:r="http://schemas.openxmlformats.org/officeDocument/2006/relationships" r:embed="rId1"/>
        <a:stretch>
          <a:fillRect/>
        </a:stretch>
      </xdr:blipFill>
      <xdr:spPr>
        <a:xfrm>
          <a:off x="21430" y="0"/>
          <a:ext cx="1797845" cy="713061"/>
        </a:xfrm>
        <a:prstGeom prst="rect">
          <a:avLst/>
        </a:prstGeom>
      </xdr:spPr>
    </xdr:pic>
    <xdr:clientData/>
  </xdr:twoCellAnchor>
  <xdr:twoCellAnchor editAs="oneCell">
    <xdr:from>
      <xdr:col>2</xdr:col>
      <xdr:colOff>95249</xdr:colOff>
      <xdr:row>22</xdr:row>
      <xdr:rowOff>25977</xdr:rowOff>
    </xdr:from>
    <xdr:to>
      <xdr:col>2</xdr:col>
      <xdr:colOff>1948294</xdr:colOff>
      <xdr:row>22</xdr:row>
      <xdr:rowOff>524739</xdr:rowOff>
    </xdr:to>
    <xdr:pic>
      <xdr:nvPicPr>
        <xdr:cNvPr id="2" name="Imagen 1">
          <a:extLst>
            <a:ext uri="{FF2B5EF4-FFF2-40B4-BE49-F238E27FC236}">
              <a16:creationId xmlns:a16="http://schemas.microsoft.com/office/drawing/2014/main" id="{3D3043BF-21FA-4FA5-9864-B21C24DA6640}"/>
            </a:ext>
          </a:extLst>
        </xdr:cNvPr>
        <xdr:cNvPicPr>
          <a:picLocks noChangeAspect="1"/>
        </xdr:cNvPicPr>
      </xdr:nvPicPr>
      <xdr:blipFill>
        <a:blip xmlns:r="http://schemas.openxmlformats.org/officeDocument/2006/relationships" r:embed="rId2"/>
        <a:stretch>
          <a:fillRect/>
        </a:stretch>
      </xdr:blipFill>
      <xdr:spPr>
        <a:xfrm>
          <a:off x="2438399" y="5826702"/>
          <a:ext cx="1853045" cy="49356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I:\CONTRATOS%202021\CTO%2099%20-%20PRECAR%20SAS\Mantenimiento%20Veh&#237;culos%202021.xlsx" TargetMode="External"/><Relationship Id="rId1" Type="http://schemas.openxmlformats.org/officeDocument/2006/relationships/externalLinkPath" Target="file:///I:\CONTRATOS%202021\CTO%2099%20-%20PRECAR%20SAS\Mantenimiento%20Veh&#237;culos%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antenimiento"/>
      <sheetName val="PAGOS"/>
      <sheetName val="Facturas"/>
      <sheetName val="$ Unitarios"/>
      <sheetName val="Detallado por Vehículos"/>
      <sheetName val="Datos"/>
      <sheetName val="Hoja1"/>
      <sheetName val="Hoja2"/>
    </sheetNames>
    <sheetDataSet>
      <sheetData sheetId="0" refreshError="1"/>
      <sheetData sheetId="1" refreshError="1"/>
      <sheetData sheetId="2" refreshError="1"/>
      <sheetData sheetId="3" refreshError="1"/>
      <sheetData sheetId="4" refreshError="1"/>
      <sheetData sheetId="5">
        <row r="1">
          <cell r="A1" t="str">
            <v>ENE</v>
          </cell>
          <cell r="E1" t="str">
            <v>PLACA</v>
          </cell>
          <cell r="F1" t="str">
            <v>ASIGNACIÓN</v>
          </cell>
          <cell r="G1" t="str">
            <v>NOMBRE CONDUCTOR</v>
          </cell>
        </row>
        <row r="2">
          <cell r="A2" t="str">
            <v>FEB</v>
          </cell>
          <cell r="E2" t="str">
            <v>OCK100</v>
          </cell>
          <cell r="F2" t="str">
            <v>JOSE FERNANDO PARADA</v>
          </cell>
          <cell r="G2" t="str">
            <v xml:space="preserve">FELIX HERNANDO VARGAS PINTO </v>
          </cell>
        </row>
        <row r="3">
          <cell r="A3" t="str">
            <v>MAR</v>
          </cell>
          <cell r="E3" t="str">
            <v>OCK101</v>
          </cell>
          <cell r="F3" t="str">
            <v>CARLOS LUGO</v>
          </cell>
          <cell r="G3" t="str">
            <v>RODULFO BECERRA CAMARGO</v>
          </cell>
        </row>
        <row r="4">
          <cell r="A4" t="str">
            <v>ABR</v>
          </cell>
          <cell r="E4" t="str">
            <v>OCK102</v>
          </cell>
          <cell r="F4" t="str">
            <v>LINA DUQUE</v>
          </cell>
          <cell r="G4" t="str">
            <v>LUIS FELIPE GONZÁLEZ JIMÉNEZ</v>
          </cell>
        </row>
        <row r="5">
          <cell r="A5" t="str">
            <v>MAY</v>
          </cell>
          <cell r="E5" t="str">
            <v>OCK105</v>
          </cell>
          <cell r="F5" t="str">
            <v>ZOILA VARGAS</v>
          </cell>
          <cell r="G5" t="str">
            <v>VLADIMIR CRUZ GERENA</v>
          </cell>
        </row>
        <row r="6">
          <cell r="A6" t="str">
            <v>JUN</v>
          </cell>
          <cell r="E6" t="str">
            <v>OCK803</v>
          </cell>
          <cell r="F6" t="str">
            <v>MARIANA VIÑA CASTRO</v>
          </cell>
          <cell r="G6" t="str">
            <v>MARIO MORENO ZABALA</v>
          </cell>
        </row>
        <row r="7">
          <cell r="A7" t="str">
            <v>JUL</v>
          </cell>
          <cell r="E7" t="str">
            <v>OCK813</v>
          </cell>
          <cell r="F7" t="str">
            <v>PAOLA BONILLA CASTAÑO</v>
          </cell>
          <cell r="G7" t="str">
            <v>JOSE LUIS CRUZ ZAMUDIO</v>
          </cell>
        </row>
        <row r="8">
          <cell r="A8" t="str">
            <v>AGO</v>
          </cell>
          <cell r="E8" t="str">
            <v>OCK814</v>
          </cell>
          <cell r="F8" t="str">
            <v>ERNESTO OROZCO OROZCO</v>
          </cell>
          <cell r="G8" t="str">
            <v>GIOVANNI BLANCO MARÍN</v>
          </cell>
        </row>
        <row r="9">
          <cell r="A9" t="str">
            <v>SEP</v>
          </cell>
          <cell r="E9" t="str">
            <v>OCK815</v>
          </cell>
          <cell r="F9" t="str">
            <v>NICOLÁS SILVA CORTÉS</v>
          </cell>
          <cell r="G9" t="str">
            <v>MARVIN GUTIÉRREZ GONZÁLEZ</v>
          </cell>
        </row>
        <row r="10">
          <cell r="A10" t="str">
            <v>OCT</v>
          </cell>
        </row>
        <row r="11">
          <cell r="A11" t="str">
            <v>NOV</v>
          </cell>
        </row>
        <row r="12">
          <cell r="A12" t="str">
            <v>DIC</v>
          </cell>
        </row>
      </sheetData>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72DD52-8E9A-4833-B459-C1DA8490D3E5}">
  <sheetPr>
    <tabColor rgb="FF00B0F0"/>
    <pageSetUpPr fitToPage="1"/>
  </sheetPr>
  <dimension ref="A1:P34"/>
  <sheetViews>
    <sheetView tabSelected="1" topLeftCell="A19" zoomScale="90" zoomScaleNormal="90" workbookViewId="0">
      <selection activeCell="L29" sqref="L29"/>
    </sheetView>
  </sheetViews>
  <sheetFormatPr baseColWidth="10" defaultRowHeight="9" x14ac:dyDescent="0.15"/>
  <cols>
    <col min="1" max="1" width="4.42578125" style="8" bestFit="1" customWidth="1"/>
    <col min="2" max="2" width="26.5703125" style="9" customWidth="1"/>
    <col min="3" max="3" width="30.140625" style="10" customWidth="1"/>
    <col min="4" max="4" width="12" style="10" customWidth="1"/>
    <col min="5" max="5" width="8.7109375" style="11" customWidth="1"/>
    <col min="6" max="6" width="12.85546875" style="1" customWidth="1"/>
    <col min="7" max="7" width="19.5703125" style="1" customWidth="1"/>
    <col min="8" max="8" width="8.7109375" style="1" customWidth="1"/>
    <col min="9" max="9" width="14.42578125" style="1" customWidth="1"/>
    <col min="10" max="10" width="18.28515625" style="1" customWidth="1"/>
    <col min="11" max="11" width="9.42578125" style="1" customWidth="1"/>
    <col min="12" max="12" width="10.85546875" style="1" customWidth="1"/>
    <col min="13" max="13" width="17.85546875" style="1" customWidth="1"/>
    <col min="14" max="15" width="18.42578125" style="1" customWidth="1"/>
    <col min="16" max="16" width="26.7109375" style="1" customWidth="1"/>
    <col min="17" max="250" width="11.42578125" style="1"/>
    <col min="251" max="251" width="31.5703125" style="1" bestFit="1" customWidth="1"/>
    <col min="252" max="252" width="14.42578125" style="1" customWidth="1"/>
    <col min="253" max="253" width="11" style="1" customWidth="1"/>
    <col min="254" max="254" width="97.7109375" style="1" customWidth="1"/>
    <col min="255" max="255" width="18.140625" style="1" bestFit="1" customWidth="1"/>
    <col min="256" max="256" width="9.85546875" style="1" bestFit="1" customWidth="1"/>
    <col min="257" max="506" width="11.42578125" style="1"/>
    <col min="507" max="507" width="31.5703125" style="1" bestFit="1" customWidth="1"/>
    <col min="508" max="508" width="14.42578125" style="1" customWidth="1"/>
    <col min="509" max="509" width="11" style="1" customWidth="1"/>
    <col min="510" max="510" width="97.7109375" style="1" customWidth="1"/>
    <col min="511" max="511" width="18.140625" style="1" bestFit="1" customWidth="1"/>
    <col min="512" max="512" width="9.85546875" style="1" bestFit="1" customWidth="1"/>
    <col min="513" max="762" width="11.42578125" style="1"/>
    <col min="763" max="763" width="31.5703125" style="1" bestFit="1" customWidth="1"/>
    <col min="764" max="764" width="14.42578125" style="1" customWidth="1"/>
    <col min="765" max="765" width="11" style="1" customWidth="1"/>
    <col min="766" max="766" width="97.7109375" style="1" customWidth="1"/>
    <col min="767" max="767" width="18.140625" style="1" bestFit="1" customWidth="1"/>
    <col min="768" max="768" width="9.85546875" style="1" bestFit="1" customWidth="1"/>
    <col min="769" max="1018" width="11.42578125" style="1"/>
    <col min="1019" max="1019" width="31.5703125" style="1" bestFit="1" customWidth="1"/>
    <col min="1020" max="1020" width="14.42578125" style="1" customWidth="1"/>
    <col min="1021" max="1021" width="11" style="1" customWidth="1"/>
    <col min="1022" max="1022" width="97.7109375" style="1" customWidth="1"/>
    <col min="1023" max="1023" width="18.140625" style="1" bestFit="1" customWidth="1"/>
    <col min="1024" max="1024" width="9.85546875" style="1" bestFit="1" customWidth="1"/>
    <col min="1025" max="1274" width="11.42578125" style="1"/>
    <col min="1275" max="1275" width="31.5703125" style="1" bestFit="1" customWidth="1"/>
    <col min="1276" max="1276" width="14.42578125" style="1" customWidth="1"/>
    <col min="1277" max="1277" width="11" style="1" customWidth="1"/>
    <col min="1278" max="1278" width="97.7109375" style="1" customWidth="1"/>
    <col min="1279" max="1279" width="18.140625" style="1" bestFit="1" customWidth="1"/>
    <col min="1280" max="1280" width="9.85546875" style="1" bestFit="1" customWidth="1"/>
    <col min="1281" max="1530" width="11.42578125" style="1"/>
    <col min="1531" max="1531" width="31.5703125" style="1" bestFit="1" customWidth="1"/>
    <col min="1532" max="1532" width="14.42578125" style="1" customWidth="1"/>
    <col min="1533" max="1533" width="11" style="1" customWidth="1"/>
    <col min="1534" max="1534" width="97.7109375" style="1" customWidth="1"/>
    <col min="1535" max="1535" width="18.140625" style="1" bestFit="1" customWidth="1"/>
    <col min="1536" max="1536" width="9.85546875" style="1" bestFit="1" customWidth="1"/>
    <col min="1537" max="1786" width="11.42578125" style="1"/>
    <col min="1787" max="1787" width="31.5703125" style="1" bestFit="1" customWidth="1"/>
    <col min="1788" max="1788" width="14.42578125" style="1" customWidth="1"/>
    <col min="1789" max="1789" width="11" style="1" customWidth="1"/>
    <col min="1790" max="1790" width="97.7109375" style="1" customWidth="1"/>
    <col min="1791" max="1791" width="18.140625" style="1" bestFit="1" customWidth="1"/>
    <col min="1792" max="1792" width="9.85546875" style="1" bestFit="1" customWidth="1"/>
    <col min="1793" max="2042" width="11.42578125" style="1"/>
    <col min="2043" max="2043" width="31.5703125" style="1" bestFit="1" customWidth="1"/>
    <col min="2044" max="2044" width="14.42578125" style="1" customWidth="1"/>
    <col min="2045" max="2045" width="11" style="1" customWidth="1"/>
    <col min="2046" max="2046" width="97.7109375" style="1" customWidth="1"/>
    <col min="2047" max="2047" width="18.140625" style="1" bestFit="1" customWidth="1"/>
    <col min="2048" max="2048" width="9.85546875" style="1" bestFit="1" customWidth="1"/>
    <col min="2049" max="2298" width="11.42578125" style="1"/>
    <col min="2299" max="2299" width="31.5703125" style="1" bestFit="1" customWidth="1"/>
    <col min="2300" max="2300" width="14.42578125" style="1" customWidth="1"/>
    <col min="2301" max="2301" width="11" style="1" customWidth="1"/>
    <col min="2302" max="2302" width="97.7109375" style="1" customWidth="1"/>
    <col min="2303" max="2303" width="18.140625" style="1" bestFit="1" customWidth="1"/>
    <col min="2304" max="2304" width="9.85546875" style="1" bestFit="1" customWidth="1"/>
    <col min="2305" max="2554" width="11.42578125" style="1"/>
    <col min="2555" max="2555" width="31.5703125" style="1" bestFit="1" customWidth="1"/>
    <col min="2556" max="2556" width="14.42578125" style="1" customWidth="1"/>
    <col min="2557" max="2557" width="11" style="1" customWidth="1"/>
    <col min="2558" max="2558" width="97.7109375" style="1" customWidth="1"/>
    <col min="2559" max="2559" width="18.140625" style="1" bestFit="1" customWidth="1"/>
    <col min="2560" max="2560" width="9.85546875" style="1" bestFit="1" customWidth="1"/>
    <col min="2561" max="2810" width="11.42578125" style="1"/>
    <col min="2811" max="2811" width="31.5703125" style="1" bestFit="1" customWidth="1"/>
    <col min="2812" max="2812" width="14.42578125" style="1" customWidth="1"/>
    <col min="2813" max="2813" width="11" style="1" customWidth="1"/>
    <col min="2814" max="2814" width="97.7109375" style="1" customWidth="1"/>
    <col min="2815" max="2815" width="18.140625" style="1" bestFit="1" customWidth="1"/>
    <col min="2816" max="2816" width="9.85546875" style="1" bestFit="1" customWidth="1"/>
    <col min="2817" max="3066" width="11.42578125" style="1"/>
    <col min="3067" max="3067" width="31.5703125" style="1" bestFit="1" customWidth="1"/>
    <col min="3068" max="3068" width="14.42578125" style="1" customWidth="1"/>
    <col min="3069" max="3069" width="11" style="1" customWidth="1"/>
    <col min="3070" max="3070" width="97.7109375" style="1" customWidth="1"/>
    <col min="3071" max="3071" width="18.140625" style="1" bestFit="1" customWidth="1"/>
    <col min="3072" max="3072" width="9.85546875" style="1" bestFit="1" customWidth="1"/>
    <col min="3073" max="3322" width="11.42578125" style="1"/>
    <col min="3323" max="3323" width="31.5703125" style="1" bestFit="1" customWidth="1"/>
    <col min="3324" max="3324" width="14.42578125" style="1" customWidth="1"/>
    <col min="3325" max="3325" width="11" style="1" customWidth="1"/>
    <col min="3326" max="3326" width="97.7109375" style="1" customWidth="1"/>
    <col min="3327" max="3327" width="18.140625" style="1" bestFit="1" customWidth="1"/>
    <col min="3328" max="3328" width="9.85546875" style="1" bestFit="1" customWidth="1"/>
    <col min="3329" max="3578" width="11.42578125" style="1"/>
    <col min="3579" max="3579" width="31.5703125" style="1" bestFit="1" customWidth="1"/>
    <col min="3580" max="3580" width="14.42578125" style="1" customWidth="1"/>
    <col min="3581" max="3581" width="11" style="1" customWidth="1"/>
    <col min="3582" max="3582" width="97.7109375" style="1" customWidth="1"/>
    <col min="3583" max="3583" width="18.140625" style="1" bestFit="1" customWidth="1"/>
    <col min="3584" max="3584" width="9.85546875" style="1" bestFit="1" customWidth="1"/>
    <col min="3585" max="3834" width="11.42578125" style="1"/>
    <col min="3835" max="3835" width="31.5703125" style="1" bestFit="1" customWidth="1"/>
    <col min="3836" max="3836" width="14.42578125" style="1" customWidth="1"/>
    <col min="3837" max="3837" width="11" style="1" customWidth="1"/>
    <col min="3838" max="3838" width="97.7109375" style="1" customWidth="1"/>
    <col min="3839" max="3839" width="18.140625" style="1" bestFit="1" customWidth="1"/>
    <col min="3840" max="3840" width="9.85546875" style="1" bestFit="1" customWidth="1"/>
    <col min="3841" max="4090" width="11.42578125" style="1"/>
    <col min="4091" max="4091" width="31.5703125" style="1" bestFit="1" customWidth="1"/>
    <col min="4092" max="4092" width="14.42578125" style="1" customWidth="1"/>
    <col min="4093" max="4093" width="11" style="1" customWidth="1"/>
    <col min="4094" max="4094" width="97.7109375" style="1" customWidth="1"/>
    <col min="4095" max="4095" width="18.140625" style="1" bestFit="1" customWidth="1"/>
    <col min="4096" max="4096" width="9.85546875" style="1" bestFit="1" customWidth="1"/>
    <col min="4097" max="4346" width="11.42578125" style="1"/>
    <col min="4347" max="4347" width="31.5703125" style="1" bestFit="1" customWidth="1"/>
    <col min="4348" max="4348" width="14.42578125" style="1" customWidth="1"/>
    <col min="4349" max="4349" width="11" style="1" customWidth="1"/>
    <col min="4350" max="4350" width="97.7109375" style="1" customWidth="1"/>
    <col min="4351" max="4351" width="18.140625" style="1" bestFit="1" customWidth="1"/>
    <col min="4352" max="4352" width="9.85546875" style="1" bestFit="1" customWidth="1"/>
    <col min="4353" max="4602" width="11.42578125" style="1"/>
    <col min="4603" max="4603" width="31.5703125" style="1" bestFit="1" customWidth="1"/>
    <col min="4604" max="4604" width="14.42578125" style="1" customWidth="1"/>
    <col min="4605" max="4605" width="11" style="1" customWidth="1"/>
    <col min="4606" max="4606" width="97.7109375" style="1" customWidth="1"/>
    <col min="4607" max="4607" width="18.140625" style="1" bestFit="1" customWidth="1"/>
    <col min="4608" max="4608" width="9.85546875" style="1" bestFit="1" customWidth="1"/>
    <col min="4609" max="4858" width="11.42578125" style="1"/>
    <col min="4859" max="4859" width="31.5703125" style="1" bestFit="1" customWidth="1"/>
    <col min="4860" max="4860" width="14.42578125" style="1" customWidth="1"/>
    <col min="4861" max="4861" width="11" style="1" customWidth="1"/>
    <col min="4862" max="4862" width="97.7109375" style="1" customWidth="1"/>
    <col min="4863" max="4863" width="18.140625" style="1" bestFit="1" customWidth="1"/>
    <col min="4864" max="4864" width="9.85546875" style="1" bestFit="1" customWidth="1"/>
    <col min="4865" max="5114" width="11.42578125" style="1"/>
    <col min="5115" max="5115" width="31.5703125" style="1" bestFit="1" customWidth="1"/>
    <col min="5116" max="5116" width="14.42578125" style="1" customWidth="1"/>
    <col min="5117" max="5117" width="11" style="1" customWidth="1"/>
    <col min="5118" max="5118" width="97.7109375" style="1" customWidth="1"/>
    <col min="5119" max="5119" width="18.140625" style="1" bestFit="1" customWidth="1"/>
    <col min="5120" max="5120" width="9.85546875" style="1" bestFit="1" customWidth="1"/>
    <col min="5121" max="5370" width="11.42578125" style="1"/>
    <col min="5371" max="5371" width="31.5703125" style="1" bestFit="1" customWidth="1"/>
    <col min="5372" max="5372" width="14.42578125" style="1" customWidth="1"/>
    <col min="5373" max="5373" width="11" style="1" customWidth="1"/>
    <col min="5374" max="5374" width="97.7109375" style="1" customWidth="1"/>
    <col min="5375" max="5375" width="18.140625" style="1" bestFit="1" customWidth="1"/>
    <col min="5376" max="5376" width="9.85546875" style="1" bestFit="1" customWidth="1"/>
    <col min="5377" max="5626" width="11.42578125" style="1"/>
    <col min="5627" max="5627" width="31.5703125" style="1" bestFit="1" customWidth="1"/>
    <col min="5628" max="5628" width="14.42578125" style="1" customWidth="1"/>
    <col min="5629" max="5629" width="11" style="1" customWidth="1"/>
    <col min="5630" max="5630" width="97.7109375" style="1" customWidth="1"/>
    <col min="5631" max="5631" width="18.140625" style="1" bestFit="1" customWidth="1"/>
    <col min="5632" max="5632" width="9.85546875" style="1" bestFit="1" customWidth="1"/>
    <col min="5633" max="5882" width="11.42578125" style="1"/>
    <col min="5883" max="5883" width="31.5703125" style="1" bestFit="1" customWidth="1"/>
    <col min="5884" max="5884" width="14.42578125" style="1" customWidth="1"/>
    <col min="5885" max="5885" width="11" style="1" customWidth="1"/>
    <col min="5886" max="5886" width="97.7109375" style="1" customWidth="1"/>
    <col min="5887" max="5887" width="18.140625" style="1" bestFit="1" customWidth="1"/>
    <col min="5888" max="5888" width="9.85546875" style="1" bestFit="1" customWidth="1"/>
    <col min="5889" max="6138" width="11.42578125" style="1"/>
    <col min="6139" max="6139" width="31.5703125" style="1" bestFit="1" customWidth="1"/>
    <col min="6140" max="6140" width="14.42578125" style="1" customWidth="1"/>
    <col min="6141" max="6141" width="11" style="1" customWidth="1"/>
    <col min="6142" max="6142" width="97.7109375" style="1" customWidth="1"/>
    <col min="6143" max="6143" width="18.140625" style="1" bestFit="1" customWidth="1"/>
    <col min="6144" max="6144" width="9.85546875" style="1" bestFit="1" customWidth="1"/>
    <col min="6145" max="6394" width="11.42578125" style="1"/>
    <col min="6395" max="6395" width="31.5703125" style="1" bestFit="1" customWidth="1"/>
    <col min="6396" max="6396" width="14.42578125" style="1" customWidth="1"/>
    <col min="6397" max="6397" width="11" style="1" customWidth="1"/>
    <col min="6398" max="6398" width="97.7109375" style="1" customWidth="1"/>
    <col min="6399" max="6399" width="18.140625" style="1" bestFit="1" customWidth="1"/>
    <col min="6400" max="6400" width="9.85546875" style="1" bestFit="1" customWidth="1"/>
    <col min="6401" max="6650" width="11.42578125" style="1"/>
    <col min="6651" max="6651" width="31.5703125" style="1" bestFit="1" customWidth="1"/>
    <col min="6652" max="6652" width="14.42578125" style="1" customWidth="1"/>
    <col min="6653" max="6653" width="11" style="1" customWidth="1"/>
    <col min="6654" max="6654" width="97.7109375" style="1" customWidth="1"/>
    <col min="6655" max="6655" width="18.140625" style="1" bestFit="1" customWidth="1"/>
    <col min="6656" max="6656" width="9.85546875" style="1" bestFit="1" customWidth="1"/>
    <col min="6657" max="6906" width="11.42578125" style="1"/>
    <col min="6907" max="6907" width="31.5703125" style="1" bestFit="1" customWidth="1"/>
    <col min="6908" max="6908" width="14.42578125" style="1" customWidth="1"/>
    <col min="6909" max="6909" width="11" style="1" customWidth="1"/>
    <col min="6910" max="6910" width="97.7109375" style="1" customWidth="1"/>
    <col min="6911" max="6911" width="18.140625" style="1" bestFit="1" customWidth="1"/>
    <col min="6912" max="6912" width="9.85546875" style="1" bestFit="1" customWidth="1"/>
    <col min="6913" max="7162" width="11.42578125" style="1"/>
    <col min="7163" max="7163" width="31.5703125" style="1" bestFit="1" customWidth="1"/>
    <col min="7164" max="7164" width="14.42578125" style="1" customWidth="1"/>
    <col min="7165" max="7165" width="11" style="1" customWidth="1"/>
    <col min="7166" max="7166" width="97.7109375" style="1" customWidth="1"/>
    <col min="7167" max="7167" width="18.140625" style="1" bestFit="1" customWidth="1"/>
    <col min="7168" max="7168" width="9.85546875" style="1" bestFit="1" customWidth="1"/>
    <col min="7169" max="7418" width="11.42578125" style="1"/>
    <col min="7419" max="7419" width="31.5703125" style="1" bestFit="1" customWidth="1"/>
    <col min="7420" max="7420" width="14.42578125" style="1" customWidth="1"/>
    <col min="7421" max="7421" width="11" style="1" customWidth="1"/>
    <col min="7422" max="7422" width="97.7109375" style="1" customWidth="1"/>
    <col min="7423" max="7423" width="18.140625" style="1" bestFit="1" customWidth="1"/>
    <col min="7424" max="7424" width="9.85546875" style="1" bestFit="1" customWidth="1"/>
    <col min="7425" max="7674" width="11.42578125" style="1"/>
    <col min="7675" max="7675" width="31.5703125" style="1" bestFit="1" customWidth="1"/>
    <col min="7676" max="7676" width="14.42578125" style="1" customWidth="1"/>
    <col min="7677" max="7677" width="11" style="1" customWidth="1"/>
    <col min="7678" max="7678" width="97.7109375" style="1" customWidth="1"/>
    <col min="7679" max="7679" width="18.140625" style="1" bestFit="1" customWidth="1"/>
    <col min="7680" max="7680" width="9.85546875" style="1" bestFit="1" customWidth="1"/>
    <col min="7681" max="7930" width="11.42578125" style="1"/>
    <col min="7931" max="7931" width="31.5703125" style="1" bestFit="1" customWidth="1"/>
    <col min="7932" max="7932" width="14.42578125" style="1" customWidth="1"/>
    <col min="7933" max="7933" width="11" style="1" customWidth="1"/>
    <col min="7934" max="7934" width="97.7109375" style="1" customWidth="1"/>
    <col min="7935" max="7935" width="18.140625" style="1" bestFit="1" customWidth="1"/>
    <col min="7936" max="7936" width="9.85546875" style="1" bestFit="1" customWidth="1"/>
    <col min="7937" max="8186" width="11.42578125" style="1"/>
    <col min="8187" max="8187" width="31.5703125" style="1" bestFit="1" customWidth="1"/>
    <col min="8188" max="8188" width="14.42578125" style="1" customWidth="1"/>
    <col min="8189" max="8189" width="11" style="1" customWidth="1"/>
    <col min="8190" max="8190" width="97.7109375" style="1" customWidth="1"/>
    <col min="8191" max="8191" width="18.140625" style="1" bestFit="1" customWidth="1"/>
    <col min="8192" max="8192" width="9.85546875" style="1" bestFit="1" customWidth="1"/>
    <col min="8193" max="8442" width="11.42578125" style="1"/>
    <col min="8443" max="8443" width="31.5703125" style="1" bestFit="1" customWidth="1"/>
    <col min="8444" max="8444" width="14.42578125" style="1" customWidth="1"/>
    <col min="8445" max="8445" width="11" style="1" customWidth="1"/>
    <col min="8446" max="8446" width="97.7109375" style="1" customWidth="1"/>
    <col min="8447" max="8447" width="18.140625" style="1" bestFit="1" customWidth="1"/>
    <col min="8448" max="8448" width="9.85546875" style="1" bestFit="1" customWidth="1"/>
    <col min="8449" max="8698" width="11.42578125" style="1"/>
    <col min="8699" max="8699" width="31.5703125" style="1" bestFit="1" customWidth="1"/>
    <col min="8700" max="8700" width="14.42578125" style="1" customWidth="1"/>
    <col min="8701" max="8701" width="11" style="1" customWidth="1"/>
    <col min="8702" max="8702" width="97.7109375" style="1" customWidth="1"/>
    <col min="8703" max="8703" width="18.140625" style="1" bestFit="1" customWidth="1"/>
    <col min="8704" max="8704" width="9.85546875" style="1" bestFit="1" customWidth="1"/>
    <col min="8705" max="8954" width="11.42578125" style="1"/>
    <col min="8955" max="8955" width="31.5703125" style="1" bestFit="1" customWidth="1"/>
    <col min="8956" max="8956" width="14.42578125" style="1" customWidth="1"/>
    <col min="8957" max="8957" width="11" style="1" customWidth="1"/>
    <col min="8958" max="8958" width="97.7109375" style="1" customWidth="1"/>
    <col min="8959" max="8959" width="18.140625" style="1" bestFit="1" customWidth="1"/>
    <col min="8960" max="8960" width="9.85546875" style="1" bestFit="1" customWidth="1"/>
    <col min="8961" max="9210" width="11.42578125" style="1"/>
    <col min="9211" max="9211" width="31.5703125" style="1" bestFit="1" customWidth="1"/>
    <col min="9212" max="9212" width="14.42578125" style="1" customWidth="1"/>
    <col min="9213" max="9213" width="11" style="1" customWidth="1"/>
    <col min="9214" max="9214" width="97.7109375" style="1" customWidth="1"/>
    <col min="9215" max="9215" width="18.140625" style="1" bestFit="1" customWidth="1"/>
    <col min="9216" max="9216" width="9.85546875" style="1" bestFit="1" customWidth="1"/>
    <col min="9217" max="9466" width="11.42578125" style="1"/>
    <col min="9467" max="9467" width="31.5703125" style="1" bestFit="1" customWidth="1"/>
    <col min="9468" max="9468" width="14.42578125" style="1" customWidth="1"/>
    <col min="9469" max="9469" width="11" style="1" customWidth="1"/>
    <col min="9470" max="9470" width="97.7109375" style="1" customWidth="1"/>
    <col min="9471" max="9471" width="18.140625" style="1" bestFit="1" customWidth="1"/>
    <col min="9472" max="9472" width="9.85546875" style="1" bestFit="1" customWidth="1"/>
    <col min="9473" max="9722" width="11.42578125" style="1"/>
    <col min="9723" max="9723" width="31.5703125" style="1" bestFit="1" customWidth="1"/>
    <col min="9724" max="9724" width="14.42578125" style="1" customWidth="1"/>
    <col min="9725" max="9725" width="11" style="1" customWidth="1"/>
    <col min="9726" max="9726" width="97.7109375" style="1" customWidth="1"/>
    <col min="9727" max="9727" width="18.140625" style="1" bestFit="1" customWidth="1"/>
    <col min="9728" max="9728" width="9.85546875" style="1" bestFit="1" customWidth="1"/>
    <col min="9729" max="9978" width="11.42578125" style="1"/>
    <col min="9979" max="9979" width="31.5703125" style="1" bestFit="1" customWidth="1"/>
    <col min="9980" max="9980" width="14.42578125" style="1" customWidth="1"/>
    <col min="9981" max="9981" width="11" style="1" customWidth="1"/>
    <col min="9982" max="9982" width="97.7109375" style="1" customWidth="1"/>
    <col min="9983" max="9983" width="18.140625" style="1" bestFit="1" customWidth="1"/>
    <col min="9984" max="9984" width="9.85546875" style="1" bestFit="1" customWidth="1"/>
    <col min="9985" max="10234" width="11.42578125" style="1"/>
    <col min="10235" max="10235" width="31.5703125" style="1" bestFit="1" customWidth="1"/>
    <col min="10236" max="10236" width="14.42578125" style="1" customWidth="1"/>
    <col min="10237" max="10237" width="11" style="1" customWidth="1"/>
    <col min="10238" max="10238" width="97.7109375" style="1" customWidth="1"/>
    <col min="10239" max="10239" width="18.140625" style="1" bestFit="1" customWidth="1"/>
    <col min="10240" max="10240" width="9.85546875" style="1" bestFit="1" customWidth="1"/>
    <col min="10241" max="10490" width="11.42578125" style="1"/>
    <col min="10491" max="10491" width="31.5703125" style="1" bestFit="1" customWidth="1"/>
    <col min="10492" max="10492" width="14.42578125" style="1" customWidth="1"/>
    <col min="10493" max="10493" width="11" style="1" customWidth="1"/>
    <col min="10494" max="10494" width="97.7109375" style="1" customWidth="1"/>
    <col min="10495" max="10495" width="18.140625" style="1" bestFit="1" customWidth="1"/>
    <col min="10496" max="10496" width="9.85546875" style="1" bestFit="1" customWidth="1"/>
    <col min="10497" max="10746" width="11.42578125" style="1"/>
    <col min="10747" max="10747" width="31.5703125" style="1" bestFit="1" customWidth="1"/>
    <col min="10748" max="10748" width="14.42578125" style="1" customWidth="1"/>
    <col min="10749" max="10749" width="11" style="1" customWidth="1"/>
    <col min="10750" max="10750" width="97.7109375" style="1" customWidth="1"/>
    <col min="10751" max="10751" width="18.140625" style="1" bestFit="1" customWidth="1"/>
    <col min="10752" max="10752" width="9.85546875" style="1" bestFit="1" customWidth="1"/>
    <col min="10753" max="11002" width="11.42578125" style="1"/>
    <col min="11003" max="11003" width="31.5703125" style="1" bestFit="1" customWidth="1"/>
    <col min="11004" max="11004" width="14.42578125" style="1" customWidth="1"/>
    <col min="11005" max="11005" width="11" style="1" customWidth="1"/>
    <col min="11006" max="11006" width="97.7109375" style="1" customWidth="1"/>
    <col min="11007" max="11007" width="18.140625" style="1" bestFit="1" customWidth="1"/>
    <col min="11008" max="11008" width="9.85546875" style="1" bestFit="1" customWidth="1"/>
    <col min="11009" max="11258" width="11.42578125" style="1"/>
    <col min="11259" max="11259" width="31.5703125" style="1" bestFit="1" customWidth="1"/>
    <col min="11260" max="11260" width="14.42578125" style="1" customWidth="1"/>
    <col min="11261" max="11261" width="11" style="1" customWidth="1"/>
    <col min="11262" max="11262" width="97.7109375" style="1" customWidth="1"/>
    <col min="11263" max="11263" width="18.140625" style="1" bestFit="1" customWidth="1"/>
    <col min="11264" max="11264" width="9.85546875" style="1" bestFit="1" customWidth="1"/>
    <col min="11265" max="11514" width="11.42578125" style="1"/>
    <col min="11515" max="11515" width="31.5703125" style="1" bestFit="1" customWidth="1"/>
    <col min="11516" max="11516" width="14.42578125" style="1" customWidth="1"/>
    <col min="11517" max="11517" width="11" style="1" customWidth="1"/>
    <col min="11518" max="11518" width="97.7109375" style="1" customWidth="1"/>
    <col min="11519" max="11519" width="18.140625" style="1" bestFit="1" customWidth="1"/>
    <col min="11520" max="11520" width="9.85546875" style="1" bestFit="1" customWidth="1"/>
    <col min="11521" max="11770" width="11.42578125" style="1"/>
    <col min="11771" max="11771" width="31.5703125" style="1" bestFit="1" customWidth="1"/>
    <col min="11772" max="11772" width="14.42578125" style="1" customWidth="1"/>
    <col min="11773" max="11773" width="11" style="1" customWidth="1"/>
    <col min="11774" max="11774" width="97.7109375" style="1" customWidth="1"/>
    <col min="11775" max="11775" width="18.140625" style="1" bestFit="1" customWidth="1"/>
    <col min="11776" max="11776" width="9.85546875" style="1" bestFit="1" customWidth="1"/>
    <col min="11777" max="12026" width="11.42578125" style="1"/>
    <col min="12027" max="12027" width="31.5703125" style="1" bestFit="1" customWidth="1"/>
    <col min="12028" max="12028" width="14.42578125" style="1" customWidth="1"/>
    <col min="12029" max="12029" width="11" style="1" customWidth="1"/>
    <col min="12030" max="12030" width="97.7109375" style="1" customWidth="1"/>
    <col min="12031" max="12031" width="18.140625" style="1" bestFit="1" customWidth="1"/>
    <col min="12032" max="12032" width="9.85546875" style="1" bestFit="1" customWidth="1"/>
    <col min="12033" max="12282" width="11.42578125" style="1"/>
    <col min="12283" max="12283" width="31.5703125" style="1" bestFit="1" customWidth="1"/>
    <col min="12284" max="12284" width="14.42578125" style="1" customWidth="1"/>
    <col min="12285" max="12285" width="11" style="1" customWidth="1"/>
    <col min="12286" max="12286" width="97.7109375" style="1" customWidth="1"/>
    <col min="12287" max="12287" width="18.140625" style="1" bestFit="1" customWidth="1"/>
    <col min="12288" max="12288" width="9.85546875" style="1" bestFit="1" customWidth="1"/>
    <col min="12289" max="12538" width="11.42578125" style="1"/>
    <col min="12539" max="12539" width="31.5703125" style="1" bestFit="1" customWidth="1"/>
    <col min="12540" max="12540" width="14.42578125" style="1" customWidth="1"/>
    <col min="12541" max="12541" width="11" style="1" customWidth="1"/>
    <col min="12542" max="12542" width="97.7109375" style="1" customWidth="1"/>
    <col min="12543" max="12543" width="18.140625" style="1" bestFit="1" customWidth="1"/>
    <col min="12544" max="12544" width="9.85546875" style="1" bestFit="1" customWidth="1"/>
    <col min="12545" max="12794" width="11.42578125" style="1"/>
    <col min="12795" max="12795" width="31.5703125" style="1" bestFit="1" customWidth="1"/>
    <col min="12796" max="12796" width="14.42578125" style="1" customWidth="1"/>
    <col min="12797" max="12797" width="11" style="1" customWidth="1"/>
    <col min="12798" max="12798" width="97.7109375" style="1" customWidth="1"/>
    <col min="12799" max="12799" width="18.140625" style="1" bestFit="1" customWidth="1"/>
    <col min="12800" max="12800" width="9.85546875" style="1" bestFit="1" customWidth="1"/>
    <col min="12801" max="13050" width="11.42578125" style="1"/>
    <col min="13051" max="13051" width="31.5703125" style="1" bestFit="1" customWidth="1"/>
    <col min="13052" max="13052" width="14.42578125" style="1" customWidth="1"/>
    <col min="13053" max="13053" width="11" style="1" customWidth="1"/>
    <col min="13054" max="13054" width="97.7109375" style="1" customWidth="1"/>
    <col min="13055" max="13055" width="18.140625" style="1" bestFit="1" customWidth="1"/>
    <col min="13056" max="13056" width="9.85546875" style="1" bestFit="1" customWidth="1"/>
    <col min="13057" max="13306" width="11.42578125" style="1"/>
    <col min="13307" max="13307" width="31.5703125" style="1" bestFit="1" customWidth="1"/>
    <col min="13308" max="13308" width="14.42578125" style="1" customWidth="1"/>
    <col min="13309" max="13309" width="11" style="1" customWidth="1"/>
    <col min="13310" max="13310" width="97.7109375" style="1" customWidth="1"/>
    <col min="13311" max="13311" width="18.140625" style="1" bestFit="1" customWidth="1"/>
    <col min="13312" max="13312" width="9.85546875" style="1" bestFit="1" customWidth="1"/>
    <col min="13313" max="13562" width="11.42578125" style="1"/>
    <col min="13563" max="13563" width="31.5703125" style="1" bestFit="1" customWidth="1"/>
    <col min="13564" max="13564" width="14.42578125" style="1" customWidth="1"/>
    <col min="13565" max="13565" width="11" style="1" customWidth="1"/>
    <col min="13566" max="13566" width="97.7109375" style="1" customWidth="1"/>
    <col min="13567" max="13567" width="18.140625" style="1" bestFit="1" customWidth="1"/>
    <col min="13568" max="13568" width="9.85546875" style="1" bestFit="1" customWidth="1"/>
    <col min="13569" max="13818" width="11.42578125" style="1"/>
    <col min="13819" max="13819" width="31.5703125" style="1" bestFit="1" customWidth="1"/>
    <col min="13820" max="13820" width="14.42578125" style="1" customWidth="1"/>
    <col min="13821" max="13821" width="11" style="1" customWidth="1"/>
    <col min="13822" max="13822" width="97.7109375" style="1" customWidth="1"/>
    <col min="13823" max="13823" width="18.140625" style="1" bestFit="1" customWidth="1"/>
    <col min="13824" max="13824" width="9.85546875" style="1" bestFit="1" customWidth="1"/>
    <col min="13825" max="14074" width="11.42578125" style="1"/>
    <col min="14075" max="14075" width="31.5703125" style="1" bestFit="1" customWidth="1"/>
    <col min="14076" max="14076" width="14.42578125" style="1" customWidth="1"/>
    <col min="14077" max="14077" width="11" style="1" customWidth="1"/>
    <col min="14078" max="14078" width="97.7109375" style="1" customWidth="1"/>
    <col min="14079" max="14079" width="18.140625" style="1" bestFit="1" customWidth="1"/>
    <col min="14080" max="14080" width="9.85546875" style="1" bestFit="1" customWidth="1"/>
    <col min="14081" max="14330" width="11.42578125" style="1"/>
    <col min="14331" max="14331" width="31.5703125" style="1" bestFit="1" customWidth="1"/>
    <col min="14332" max="14332" width="14.42578125" style="1" customWidth="1"/>
    <col min="14333" max="14333" width="11" style="1" customWidth="1"/>
    <col min="14334" max="14334" width="97.7109375" style="1" customWidth="1"/>
    <col min="14335" max="14335" width="18.140625" style="1" bestFit="1" customWidth="1"/>
    <col min="14336" max="14336" width="9.85546875" style="1" bestFit="1" customWidth="1"/>
    <col min="14337" max="14586" width="11.42578125" style="1"/>
    <col min="14587" max="14587" width="31.5703125" style="1" bestFit="1" customWidth="1"/>
    <col min="14588" max="14588" width="14.42578125" style="1" customWidth="1"/>
    <col min="14589" max="14589" width="11" style="1" customWidth="1"/>
    <col min="14590" max="14590" width="97.7109375" style="1" customWidth="1"/>
    <col min="14591" max="14591" width="18.140625" style="1" bestFit="1" customWidth="1"/>
    <col min="14592" max="14592" width="9.85546875" style="1" bestFit="1" customWidth="1"/>
    <col min="14593" max="14842" width="11.42578125" style="1"/>
    <col min="14843" max="14843" width="31.5703125" style="1" bestFit="1" customWidth="1"/>
    <col min="14844" max="14844" width="14.42578125" style="1" customWidth="1"/>
    <col min="14845" max="14845" width="11" style="1" customWidth="1"/>
    <col min="14846" max="14846" width="97.7109375" style="1" customWidth="1"/>
    <col min="14847" max="14847" width="18.140625" style="1" bestFit="1" customWidth="1"/>
    <col min="14848" max="14848" width="9.85546875" style="1" bestFit="1" customWidth="1"/>
    <col min="14849" max="15098" width="11.42578125" style="1"/>
    <col min="15099" max="15099" width="31.5703125" style="1" bestFit="1" customWidth="1"/>
    <col min="15100" max="15100" width="14.42578125" style="1" customWidth="1"/>
    <col min="15101" max="15101" width="11" style="1" customWidth="1"/>
    <col min="15102" max="15102" width="97.7109375" style="1" customWidth="1"/>
    <col min="15103" max="15103" width="18.140625" style="1" bestFit="1" customWidth="1"/>
    <col min="15104" max="15104" width="9.85546875" style="1" bestFit="1" customWidth="1"/>
    <col min="15105" max="15354" width="11.42578125" style="1"/>
    <col min="15355" max="15355" width="31.5703125" style="1" bestFit="1" customWidth="1"/>
    <col min="15356" max="15356" width="14.42578125" style="1" customWidth="1"/>
    <col min="15357" max="15357" width="11" style="1" customWidth="1"/>
    <col min="15358" max="15358" width="97.7109375" style="1" customWidth="1"/>
    <col min="15359" max="15359" width="18.140625" style="1" bestFit="1" customWidth="1"/>
    <col min="15360" max="15360" width="9.85546875" style="1" bestFit="1" customWidth="1"/>
    <col min="15361" max="15610" width="11.42578125" style="1"/>
    <col min="15611" max="15611" width="31.5703125" style="1" bestFit="1" customWidth="1"/>
    <col min="15612" max="15612" width="14.42578125" style="1" customWidth="1"/>
    <col min="15613" max="15613" width="11" style="1" customWidth="1"/>
    <col min="15614" max="15614" width="97.7109375" style="1" customWidth="1"/>
    <col min="15615" max="15615" width="18.140625" style="1" bestFit="1" customWidth="1"/>
    <col min="15616" max="15616" width="9.85546875" style="1" bestFit="1" customWidth="1"/>
    <col min="15617" max="15866" width="11.42578125" style="1"/>
    <col min="15867" max="15867" width="31.5703125" style="1" bestFit="1" customWidth="1"/>
    <col min="15868" max="15868" width="14.42578125" style="1" customWidth="1"/>
    <col min="15869" max="15869" width="11" style="1" customWidth="1"/>
    <col min="15870" max="15870" width="97.7109375" style="1" customWidth="1"/>
    <col min="15871" max="15871" width="18.140625" style="1" bestFit="1" customWidth="1"/>
    <col min="15872" max="15872" width="9.85546875" style="1" bestFit="1" customWidth="1"/>
    <col min="15873" max="16122" width="11.42578125" style="1"/>
    <col min="16123" max="16123" width="31.5703125" style="1" bestFit="1" customWidth="1"/>
    <col min="16124" max="16124" width="14.42578125" style="1" customWidth="1"/>
    <col min="16125" max="16125" width="11" style="1" customWidth="1"/>
    <col min="16126" max="16126" width="97.7109375" style="1" customWidth="1"/>
    <col min="16127" max="16127" width="18.140625" style="1" bestFit="1" customWidth="1"/>
    <col min="16128" max="16128" width="9.85546875" style="1" bestFit="1" customWidth="1"/>
    <col min="16129" max="16384" width="11.42578125" style="1"/>
  </cols>
  <sheetData>
    <row r="1" spans="1:16" ht="15" x14ac:dyDescent="0.25">
      <c r="A1" s="41"/>
      <c r="B1" s="42"/>
      <c r="C1" s="41"/>
      <c r="D1" s="41"/>
      <c r="E1" s="41"/>
      <c r="F1" s="41"/>
      <c r="G1" s="41"/>
      <c r="H1" s="41"/>
      <c r="I1" s="41"/>
      <c r="J1" s="41"/>
      <c r="K1" s="41"/>
      <c r="L1" s="41"/>
    </row>
    <row r="2" spans="1:16" ht="29.25" customHeight="1" x14ac:dyDescent="0.25">
      <c r="A2" s="41"/>
      <c r="B2" s="42"/>
      <c r="C2" s="54"/>
      <c r="D2" s="54"/>
      <c r="E2" s="54"/>
      <c r="F2" s="54"/>
      <c r="G2" s="54"/>
      <c r="H2" s="54"/>
      <c r="I2" s="54"/>
      <c r="J2" s="54"/>
      <c r="K2" s="54"/>
      <c r="L2" s="54"/>
    </row>
    <row r="3" spans="1:16" ht="15.75" thickBot="1" x14ac:dyDescent="0.3">
      <c r="A3" s="41"/>
      <c r="B3" s="42"/>
      <c r="C3" s="41"/>
      <c r="D3" s="41"/>
      <c r="E3" s="41"/>
      <c r="F3" s="41"/>
      <c r="G3" s="41"/>
      <c r="H3" s="41"/>
      <c r="I3" s="41"/>
      <c r="J3" s="41"/>
      <c r="K3" s="41"/>
      <c r="L3" s="41"/>
    </row>
    <row r="4" spans="1:16" ht="19.5" customHeight="1" thickBot="1" x14ac:dyDescent="0.2">
      <c r="A4" s="55" t="s">
        <v>6</v>
      </c>
      <c r="B4" s="56"/>
      <c r="C4" s="56"/>
      <c r="D4" s="57"/>
      <c r="E4" s="58" t="s">
        <v>41</v>
      </c>
      <c r="F4" s="59"/>
      <c r="G4" s="60"/>
      <c r="H4" s="58" t="s">
        <v>65</v>
      </c>
      <c r="I4" s="59"/>
      <c r="J4" s="60"/>
      <c r="K4" s="58" t="s">
        <v>66</v>
      </c>
      <c r="L4" s="59"/>
      <c r="M4" s="60"/>
      <c r="N4" s="64" t="s">
        <v>42</v>
      </c>
      <c r="O4" s="64" t="s">
        <v>43</v>
      </c>
      <c r="P4" s="64" t="s">
        <v>67</v>
      </c>
    </row>
    <row r="5" spans="1:16" ht="39" customHeight="1" thickBot="1" x14ac:dyDescent="0.2">
      <c r="A5" s="55" t="s">
        <v>44</v>
      </c>
      <c r="B5" s="56"/>
      <c r="C5" s="56"/>
      <c r="D5" s="57"/>
      <c r="E5" s="61"/>
      <c r="F5" s="62"/>
      <c r="G5" s="63"/>
      <c r="H5" s="61"/>
      <c r="I5" s="62"/>
      <c r="J5" s="63"/>
      <c r="K5" s="61"/>
      <c r="L5" s="62"/>
      <c r="M5" s="63"/>
      <c r="N5" s="65"/>
      <c r="O5" s="65"/>
      <c r="P5" s="65"/>
    </row>
    <row r="6" spans="1:16" ht="27.75" thickBot="1" x14ac:dyDescent="0.2">
      <c r="A6" s="12" t="s">
        <v>0</v>
      </c>
      <c r="B6" s="13" t="s">
        <v>1</v>
      </c>
      <c r="C6" s="12" t="s">
        <v>39</v>
      </c>
      <c r="D6" s="13" t="s">
        <v>40</v>
      </c>
      <c r="E6" s="14" t="s">
        <v>2</v>
      </c>
      <c r="F6" s="13" t="s">
        <v>3</v>
      </c>
      <c r="G6" s="13" t="s">
        <v>4</v>
      </c>
      <c r="H6" s="14" t="s">
        <v>2</v>
      </c>
      <c r="I6" s="13" t="s">
        <v>3</v>
      </c>
      <c r="J6" s="13" t="s">
        <v>4</v>
      </c>
      <c r="K6" s="14" t="s">
        <v>2</v>
      </c>
      <c r="L6" s="13" t="s">
        <v>3</v>
      </c>
      <c r="M6" s="13" t="s">
        <v>4</v>
      </c>
      <c r="N6" s="66"/>
      <c r="O6" s="66"/>
      <c r="P6" s="66"/>
    </row>
    <row r="7" spans="1:16" ht="42" x14ac:dyDescent="0.15">
      <c r="A7" s="15">
        <v>1</v>
      </c>
      <c r="B7" s="30" t="s">
        <v>7</v>
      </c>
      <c r="C7" s="30" t="s">
        <v>8</v>
      </c>
      <c r="D7" s="31" t="s">
        <v>9</v>
      </c>
      <c r="E7" s="16">
        <v>50</v>
      </c>
      <c r="F7" s="28">
        <v>1500</v>
      </c>
      <c r="G7" s="18">
        <f>E7*F7</f>
        <v>75000</v>
      </c>
      <c r="H7" s="21">
        <v>50</v>
      </c>
      <c r="I7" s="27">
        <v>1000</v>
      </c>
      <c r="J7" s="18">
        <f>I7*H7</f>
        <v>50000</v>
      </c>
      <c r="K7" s="21">
        <v>50</v>
      </c>
      <c r="L7" s="27">
        <v>1500</v>
      </c>
      <c r="M7" s="18">
        <f t="shared" ref="M7:M31" si="0">K7*L7</f>
        <v>75000</v>
      </c>
      <c r="N7" s="36">
        <f>AVERAGE(F7,I7,L7)</f>
        <v>1333.3333333333333</v>
      </c>
      <c r="O7" s="37">
        <f>N7*K7</f>
        <v>66666.666666666657</v>
      </c>
      <c r="P7" s="48"/>
    </row>
    <row r="8" spans="1:16" ht="12" x14ac:dyDescent="0.15">
      <c r="A8" s="17">
        <v>2</v>
      </c>
      <c r="B8" s="32" t="s">
        <v>10</v>
      </c>
      <c r="C8" s="32" t="s">
        <v>11</v>
      </c>
      <c r="D8" s="33" t="s">
        <v>12</v>
      </c>
      <c r="E8" s="7">
        <v>8</v>
      </c>
      <c r="F8" s="28">
        <v>2500</v>
      </c>
      <c r="G8" s="19">
        <f t="shared" ref="G8:G31" si="1">E8*F8</f>
        <v>20000</v>
      </c>
      <c r="H8" s="22">
        <v>8</v>
      </c>
      <c r="I8" s="28">
        <v>1400</v>
      </c>
      <c r="J8" s="19">
        <f t="shared" ref="J8:J31" si="2">I8*H8</f>
        <v>11200</v>
      </c>
      <c r="K8" s="22">
        <v>8</v>
      </c>
      <c r="L8" s="28">
        <v>2000</v>
      </c>
      <c r="M8" s="19">
        <f t="shared" si="0"/>
        <v>16000</v>
      </c>
      <c r="N8" s="38">
        <f t="shared" ref="N8:N31" si="3">AVERAGE(F8,I8,L8)</f>
        <v>1966.6666666666667</v>
      </c>
      <c r="O8" s="39">
        <f>N8*K8</f>
        <v>15733.333333333334</v>
      </c>
      <c r="P8" s="49"/>
    </row>
    <row r="9" spans="1:16" ht="21" x14ac:dyDescent="0.15">
      <c r="A9" s="17">
        <v>3</v>
      </c>
      <c r="B9" s="32" t="s">
        <v>45</v>
      </c>
      <c r="C9" s="32" t="s">
        <v>45</v>
      </c>
      <c r="D9" s="33" t="s">
        <v>12</v>
      </c>
      <c r="E9" s="7">
        <v>20</v>
      </c>
      <c r="F9" s="28">
        <v>5000</v>
      </c>
      <c r="G9" s="19">
        <f t="shared" si="1"/>
        <v>100000</v>
      </c>
      <c r="H9" s="22">
        <v>20</v>
      </c>
      <c r="I9" s="28">
        <v>4000</v>
      </c>
      <c r="J9" s="19">
        <f t="shared" si="2"/>
        <v>80000</v>
      </c>
      <c r="K9" s="22">
        <v>20</v>
      </c>
      <c r="L9" s="28">
        <v>4500</v>
      </c>
      <c r="M9" s="19">
        <f t="shared" si="0"/>
        <v>90000</v>
      </c>
      <c r="N9" s="38">
        <f t="shared" si="3"/>
        <v>4500</v>
      </c>
      <c r="O9" s="39">
        <f t="shared" ref="O9:O15" si="4">AVERAGE(M9,J9,G9)</f>
        <v>90000</v>
      </c>
      <c r="P9" s="49"/>
    </row>
    <row r="10" spans="1:16" ht="21" x14ac:dyDescent="0.15">
      <c r="A10" s="17">
        <v>4</v>
      </c>
      <c r="B10" s="32" t="s">
        <v>46</v>
      </c>
      <c r="C10" s="32" t="s">
        <v>46</v>
      </c>
      <c r="D10" s="33" t="s">
        <v>12</v>
      </c>
      <c r="E10" s="7">
        <v>10</v>
      </c>
      <c r="F10" s="28">
        <v>6500</v>
      </c>
      <c r="G10" s="19">
        <f t="shared" si="1"/>
        <v>65000</v>
      </c>
      <c r="H10" s="22">
        <v>10</v>
      </c>
      <c r="I10" s="28">
        <v>4050</v>
      </c>
      <c r="J10" s="19">
        <f t="shared" si="2"/>
        <v>40500</v>
      </c>
      <c r="K10" s="22">
        <v>10</v>
      </c>
      <c r="L10" s="28">
        <v>4500</v>
      </c>
      <c r="M10" s="19">
        <f t="shared" si="0"/>
        <v>45000</v>
      </c>
      <c r="N10" s="38">
        <f t="shared" si="3"/>
        <v>5016.666666666667</v>
      </c>
      <c r="O10" s="39">
        <f t="shared" si="4"/>
        <v>50166.666666666664</v>
      </c>
      <c r="P10" s="49"/>
    </row>
    <row r="11" spans="1:16" ht="12" x14ac:dyDescent="0.15">
      <c r="A11" s="17">
        <v>5</v>
      </c>
      <c r="B11" s="32" t="s">
        <v>13</v>
      </c>
      <c r="C11" s="32" t="s">
        <v>14</v>
      </c>
      <c r="D11" s="33" t="s">
        <v>12</v>
      </c>
      <c r="E11" s="2">
        <v>69</v>
      </c>
      <c r="F11" s="28">
        <v>1000</v>
      </c>
      <c r="G11" s="19">
        <f t="shared" si="1"/>
        <v>69000</v>
      </c>
      <c r="H11" s="23">
        <v>69</v>
      </c>
      <c r="I11" s="28">
        <v>950</v>
      </c>
      <c r="J11" s="19">
        <f t="shared" si="2"/>
        <v>65550</v>
      </c>
      <c r="K11" s="23">
        <v>69</v>
      </c>
      <c r="L11" s="28">
        <v>1200</v>
      </c>
      <c r="M11" s="19">
        <f t="shared" si="0"/>
        <v>82800</v>
      </c>
      <c r="N11" s="38">
        <f t="shared" si="3"/>
        <v>1050</v>
      </c>
      <c r="O11" s="39">
        <f t="shared" si="4"/>
        <v>72450</v>
      </c>
      <c r="P11" s="49"/>
    </row>
    <row r="12" spans="1:16" ht="12" x14ac:dyDescent="0.15">
      <c r="A12" s="17">
        <v>6</v>
      </c>
      <c r="B12" s="32" t="s">
        <v>15</v>
      </c>
      <c r="C12" s="32" t="s">
        <v>16</v>
      </c>
      <c r="D12" s="33" t="s">
        <v>12</v>
      </c>
      <c r="E12" s="2">
        <v>57</v>
      </c>
      <c r="F12" s="28">
        <v>1000</v>
      </c>
      <c r="G12" s="19">
        <f t="shared" si="1"/>
        <v>57000</v>
      </c>
      <c r="H12" s="23">
        <v>57</v>
      </c>
      <c r="I12" s="28">
        <v>950</v>
      </c>
      <c r="J12" s="19">
        <f t="shared" si="2"/>
        <v>54150</v>
      </c>
      <c r="K12" s="23">
        <v>57</v>
      </c>
      <c r="L12" s="28">
        <v>1200</v>
      </c>
      <c r="M12" s="19">
        <f t="shared" si="0"/>
        <v>68400</v>
      </c>
      <c r="N12" s="38">
        <f t="shared" si="3"/>
        <v>1050</v>
      </c>
      <c r="O12" s="39">
        <f t="shared" si="4"/>
        <v>59850</v>
      </c>
      <c r="P12" s="49"/>
    </row>
    <row r="13" spans="1:16" ht="12" x14ac:dyDescent="0.15">
      <c r="A13" s="17">
        <v>7</v>
      </c>
      <c r="B13" s="32" t="s">
        <v>17</v>
      </c>
      <c r="C13" s="32" t="s">
        <v>18</v>
      </c>
      <c r="D13" s="33" t="s">
        <v>12</v>
      </c>
      <c r="E13" s="2">
        <v>48</v>
      </c>
      <c r="F13" s="28">
        <v>900</v>
      </c>
      <c r="G13" s="19">
        <f t="shared" si="1"/>
        <v>43200</v>
      </c>
      <c r="H13" s="23">
        <v>48</v>
      </c>
      <c r="I13" s="28">
        <v>400</v>
      </c>
      <c r="J13" s="19">
        <f t="shared" si="2"/>
        <v>19200</v>
      </c>
      <c r="K13" s="23">
        <v>48</v>
      </c>
      <c r="L13" s="28">
        <v>1000</v>
      </c>
      <c r="M13" s="19">
        <f t="shared" si="0"/>
        <v>48000</v>
      </c>
      <c r="N13" s="38">
        <f t="shared" si="3"/>
        <v>766.66666666666663</v>
      </c>
      <c r="O13" s="39">
        <f t="shared" si="4"/>
        <v>36800</v>
      </c>
      <c r="P13" s="49"/>
    </row>
    <row r="14" spans="1:16" ht="63" x14ac:dyDescent="0.15">
      <c r="A14" s="17">
        <v>8</v>
      </c>
      <c r="B14" s="32" t="s">
        <v>47</v>
      </c>
      <c r="C14" s="32" t="s">
        <v>47</v>
      </c>
      <c r="D14" s="33" t="s">
        <v>12</v>
      </c>
      <c r="E14" s="2">
        <v>100</v>
      </c>
      <c r="F14" s="47">
        <v>7500</v>
      </c>
      <c r="G14" s="19">
        <f t="shared" si="1"/>
        <v>750000</v>
      </c>
      <c r="H14" s="23">
        <v>100</v>
      </c>
      <c r="I14" s="28">
        <v>1600</v>
      </c>
      <c r="J14" s="19">
        <f t="shared" si="2"/>
        <v>160000</v>
      </c>
      <c r="K14" s="23">
        <v>100</v>
      </c>
      <c r="L14" s="28">
        <v>500</v>
      </c>
      <c r="M14" s="19">
        <f t="shared" si="0"/>
        <v>50000</v>
      </c>
      <c r="N14" s="38">
        <f>AVERAGE(I14,L14)</f>
        <v>1050</v>
      </c>
      <c r="O14" s="39">
        <v>105000</v>
      </c>
      <c r="P14" s="51" t="s">
        <v>68</v>
      </c>
    </row>
    <row r="15" spans="1:16" ht="12" x14ac:dyDescent="0.15">
      <c r="A15" s="17">
        <v>9</v>
      </c>
      <c r="B15" s="32" t="s">
        <v>19</v>
      </c>
      <c r="C15" s="32" t="s">
        <v>20</v>
      </c>
      <c r="D15" s="33" t="s">
        <v>21</v>
      </c>
      <c r="E15" s="2">
        <v>25</v>
      </c>
      <c r="F15" s="28">
        <v>2500</v>
      </c>
      <c r="G15" s="19">
        <f t="shared" si="1"/>
        <v>62500</v>
      </c>
      <c r="H15" s="23">
        <v>25</v>
      </c>
      <c r="I15" s="28">
        <v>1550</v>
      </c>
      <c r="J15" s="19">
        <f t="shared" si="2"/>
        <v>38750</v>
      </c>
      <c r="K15" s="23">
        <v>25</v>
      </c>
      <c r="L15" s="28">
        <v>1800</v>
      </c>
      <c r="M15" s="19">
        <f t="shared" si="0"/>
        <v>45000</v>
      </c>
      <c r="N15" s="38">
        <f t="shared" si="3"/>
        <v>1950</v>
      </c>
      <c r="O15" s="39">
        <f t="shared" si="4"/>
        <v>48750</v>
      </c>
      <c r="P15" s="49"/>
    </row>
    <row r="16" spans="1:16" s="4" customFormat="1" ht="63" x14ac:dyDescent="0.15">
      <c r="A16" s="17">
        <v>10</v>
      </c>
      <c r="B16" s="32" t="s">
        <v>22</v>
      </c>
      <c r="C16" s="32" t="s">
        <v>23</v>
      </c>
      <c r="D16" s="33" t="s">
        <v>24</v>
      </c>
      <c r="E16" s="2">
        <v>12</v>
      </c>
      <c r="F16" s="47">
        <v>6500</v>
      </c>
      <c r="G16" s="19">
        <f t="shared" si="1"/>
        <v>78000</v>
      </c>
      <c r="H16" s="23">
        <v>12</v>
      </c>
      <c r="I16" s="28">
        <v>2050</v>
      </c>
      <c r="J16" s="19">
        <f t="shared" si="2"/>
        <v>24600</v>
      </c>
      <c r="K16" s="23">
        <v>12</v>
      </c>
      <c r="L16" s="28">
        <v>2500</v>
      </c>
      <c r="M16" s="19">
        <f t="shared" si="0"/>
        <v>30000</v>
      </c>
      <c r="N16" s="38">
        <f>AVERAGE(I16,L16)</f>
        <v>2275</v>
      </c>
      <c r="O16" s="39">
        <f>N16*K16</f>
        <v>27300</v>
      </c>
      <c r="P16" s="51" t="s">
        <v>68</v>
      </c>
    </row>
    <row r="17" spans="1:16" s="6" customFormat="1" ht="63" x14ac:dyDescent="0.15">
      <c r="A17" s="17">
        <v>11</v>
      </c>
      <c r="B17" s="32" t="s">
        <v>25</v>
      </c>
      <c r="C17" s="32" t="s">
        <v>26</v>
      </c>
      <c r="D17" s="33" t="s">
        <v>24</v>
      </c>
      <c r="E17" s="2">
        <v>12</v>
      </c>
      <c r="F17" s="47">
        <v>9500</v>
      </c>
      <c r="G17" s="19">
        <f t="shared" si="1"/>
        <v>114000</v>
      </c>
      <c r="H17" s="23">
        <v>12</v>
      </c>
      <c r="I17" s="28">
        <v>4000</v>
      </c>
      <c r="J17" s="19">
        <f t="shared" si="2"/>
        <v>48000</v>
      </c>
      <c r="K17" s="23">
        <v>12</v>
      </c>
      <c r="L17" s="28">
        <v>6500</v>
      </c>
      <c r="M17" s="19">
        <f t="shared" si="0"/>
        <v>78000</v>
      </c>
      <c r="N17" s="38">
        <f>AVERAGE(I17,L17)</f>
        <v>5250</v>
      </c>
      <c r="O17" s="39">
        <f t="shared" ref="O17:O31" si="5">N17*K17</f>
        <v>63000</v>
      </c>
      <c r="P17" s="51" t="s">
        <v>68</v>
      </c>
    </row>
    <row r="18" spans="1:16" ht="52.5" x14ac:dyDescent="0.15">
      <c r="A18" s="17">
        <v>12</v>
      </c>
      <c r="B18" s="32" t="s">
        <v>27</v>
      </c>
      <c r="C18" s="32" t="s">
        <v>28</v>
      </c>
      <c r="D18" s="33" t="s">
        <v>24</v>
      </c>
      <c r="E18" s="2">
        <v>11</v>
      </c>
      <c r="F18" s="28">
        <v>10500</v>
      </c>
      <c r="G18" s="19">
        <f t="shared" si="1"/>
        <v>115500</v>
      </c>
      <c r="H18" s="23">
        <v>11</v>
      </c>
      <c r="I18" s="28">
        <v>6990</v>
      </c>
      <c r="J18" s="19">
        <f t="shared" si="2"/>
        <v>76890</v>
      </c>
      <c r="K18" s="23">
        <v>11</v>
      </c>
      <c r="L18" s="28">
        <v>12500</v>
      </c>
      <c r="M18" s="19">
        <f t="shared" si="0"/>
        <v>137500</v>
      </c>
      <c r="N18" s="38">
        <f t="shared" si="3"/>
        <v>9996.6666666666661</v>
      </c>
      <c r="O18" s="39">
        <f t="shared" si="5"/>
        <v>109963.33333333333</v>
      </c>
      <c r="P18" s="49"/>
    </row>
    <row r="19" spans="1:16" ht="63" x14ac:dyDescent="0.15">
      <c r="A19" s="17">
        <v>13</v>
      </c>
      <c r="B19" s="32" t="s">
        <v>29</v>
      </c>
      <c r="C19" s="32" t="s">
        <v>30</v>
      </c>
      <c r="D19" s="33" t="s">
        <v>12</v>
      </c>
      <c r="E19" s="5">
        <v>30</v>
      </c>
      <c r="F19" s="47">
        <v>13600</v>
      </c>
      <c r="G19" s="19">
        <f t="shared" si="1"/>
        <v>408000</v>
      </c>
      <c r="H19" s="25">
        <v>30</v>
      </c>
      <c r="I19" s="44">
        <v>6000</v>
      </c>
      <c r="J19" s="19">
        <f t="shared" si="2"/>
        <v>180000</v>
      </c>
      <c r="K19" s="25">
        <v>30</v>
      </c>
      <c r="L19" s="28">
        <v>6500</v>
      </c>
      <c r="M19" s="19">
        <f t="shared" si="0"/>
        <v>195000</v>
      </c>
      <c r="N19" s="38">
        <f>AVERAGE(I19,L19)</f>
        <v>6250</v>
      </c>
      <c r="O19" s="39">
        <f t="shared" si="5"/>
        <v>187500</v>
      </c>
      <c r="P19" s="51" t="s">
        <v>68</v>
      </c>
    </row>
    <row r="20" spans="1:16" ht="63" x14ac:dyDescent="0.15">
      <c r="A20" s="17">
        <v>14</v>
      </c>
      <c r="B20" s="32" t="s">
        <v>48</v>
      </c>
      <c r="C20" s="32" t="s">
        <v>49</v>
      </c>
      <c r="D20" s="33" t="s">
        <v>50</v>
      </c>
      <c r="E20" s="5">
        <v>5</v>
      </c>
      <c r="F20" s="47">
        <v>7500</v>
      </c>
      <c r="G20" s="19">
        <f t="shared" si="1"/>
        <v>37500</v>
      </c>
      <c r="H20" s="25">
        <v>5</v>
      </c>
      <c r="I20" s="44">
        <v>3990</v>
      </c>
      <c r="J20" s="19">
        <f t="shared" si="2"/>
        <v>19950</v>
      </c>
      <c r="K20" s="25">
        <v>5</v>
      </c>
      <c r="L20" s="28">
        <v>3500</v>
      </c>
      <c r="M20" s="19">
        <f t="shared" si="0"/>
        <v>17500</v>
      </c>
      <c r="N20" s="38">
        <f>AVERAGE(I20,L20)</f>
        <v>3745</v>
      </c>
      <c r="O20" s="39">
        <f t="shared" si="5"/>
        <v>18725</v>
      </c>
      <c r="P20" s="51" t="s">
        <v>68</v>
      </c>
    </row>
    <row r="21" spans="1:16" ht="63" x14ac:dyDescent="0.15">
      <c r="A21" s="17">
        <v>15</v>
      </c>
      <c r="B21" s="32" t="s">
        <v>51</v>
      </c>
      <c r="C21" s="32" t="s">
        <v>52</v>
      </c>
      <c r="D21" s="33" t="s">
        <v>53</v>
      </c>
      <c r="E21" s="5">
        <v>5</v>
      </c>
      <c r="F21" s="28">
        <v>5500</v>
      </c>
      <c r="G21" s="19">
        <f t="shared" si="1"/>
        <v>27500</v>
      </c>
      <c r="H21" s="25">
        <v>5</v>
      </c>
      <c r="I21" s="44">
        <v>2990</v>
      </c>
      <c r="J21" s="19">
        <f t="shared" si="2"/>
        <v>14950</v>
      </c>
      <c r="K21" s="25">
        <v>5</v>
      </c>
      <c r="L21" s="47">
        <v>18000</v>
      </c>
      <c r="M21" s="19">
        <f t="shared" si="0"/>
        <v>90000</v>
      </c>
      <c r="N21" s="38">
        <f>AVERAGE(F21,I21)</f>
        <v>4245</v>
      </c>
      <c r="O21" s="39">
        <f t="shared" si="5"/>
        <v>21225</v>
      </c>
      <c r="P21" s="51" t="s">
        <v>68</v>
      </c>
    </row>
    <row r="22" spans="1:16" ht="63" x14ac:dyDescent="0.15">
      <c r="A22" s="17">
        <v>16</v>
      </c>
      <c r="B22" s="32" t="s">
        <v>54</v>
      </c>
      <c r="C22" s="32" t="s">
        <v>54</v>
      </c>
      <c r="D22" s="33" t="s">
        <v>55</v>
      </c>
      <c r="E22" s="3">
        <v>5</v>
      </c>
      <c r="F22" s="47">
        <v>12000</v>
      </c>
      <c r="G22" s="19">
        <f t="shared" si="1"/>
        <v>60000</v>
      </c>
      <c r="H22" s="24">
        <v>5</v>
      </c>
      <c r="I22" s="47">
        <v>35000</v>
      </c>
      <c r="J22" s="19">
        <f t="shared" si="2"/>
        <v>175000</v>
      </c>
      <c r="K22" s="24">
        <v>5</v>
      </c>
      <c r="L22" s="28">
        <v>6500</v>
      </c>
      <c r="M22" s="19">
        <f t="shared" si="0"/>
        <v>32500</v>
      </c>
      <c r="N22" s="38">
        <f>AVERAGE(L22)</f>
        <v>6500</v>
      </c>
      <c r="O22" s="39">
        <f t="shared" si="5"/>
        <v>32500</v>
      </c>
      <c r="P22" s="51" t="s">
        <v>69</v>
      </c>
    </row>
    <row r="23" spans="1:16" ht="44.25" customHeight="1" x14ac:dyDescent="0.15">
      <c r="A23" s="17">
        <v>17</v>
      </c>
      <c r="B23" s="32" t="s">
        <v>56</v>
      </c>
      <c r="C23" s="32"/>
      <c r="D23" s="33" t="s">
        <v>55</v>
      </c>
      <c r="E23" s="2">
        <v>8</v>
      </c>
      <c r="F23" s="28">
        <v>12000</v>
      </c>
      <c r="G23" s="19">
        <f t="shared" si="1"/>
        <v>96000</v>
      </c>
      <c r="H23" s="23">
        <v>8</v>
      </c>
      <c r="I23" s="47">
        <v>79990</v>
      </c>
      <c r="J23" s="19">
        <f t="shared" si="2"/>
        <v>639920</v>
      </c>
      <c r="K23" s="23">
        <v>8</v>
      </c>
      <c r="L23" s="28">
        <v>15500</v>
      </c>
      <c r="M23" s="19">
        <f t="shared" si="0"/>
        <v>124000</v>
      </c>
      <c r="N23" s="38">
        <f>AVERAGE(F23,L23)</f>
        <v>13750</v>
      </c>
      <c r="O23" s="39">
        <f t="shared" si="5"/>
        <v>110000</v>
      </c>
      <c r="P23" s="51" t="s">
        <v>68</v>
      </c>
    </row>
    <row r="24" spans="1:16" ht="63" x14ac:dyDescent="0.15">
      <c r="A24" s="17">
        <v>18</v>
      </c>
      <c r="B24" s="32" t="s">
        <v>57</v>
      </c>
      <c r="C24" s="32" t="s">
        <v>57</v>
      </c>
      <c r="D24" s="33" t="s">
        <v>58</v>
      </c>
      <c r="E24" s="2">
        <v>6</v>
      </c>
      <c r="F24" s="28">
        <v>25600</v>
      </c>
      <c r="G24" s="19">
        <f t="shared" si="1"/>
        <v>153600</v>
      </c>
      <c r="H24" s="23">
        <v>6</v>
      </c>
      <c r="I24" s="28">
        <v>29990</v>
      </c>
      <c r="J24" s="19">
        <f t="shared" si="2"/>
        <v>179940</v>
      </c>
      <c r="K24" s="23">
        <v>6</v>
      </c>
      <c r="L24" s="47">
        <v>1500</v>
      </c>
      <c r="M24" s="19">
        <f t="shared" si="0"/>
        <v>9000</v>
      </c>
      <c r="N24" s="38">
        <f>AVERAGE(F24,I24)</f>
        <v>27795</v>
      </c>
      <c r="O24" s="39">
        <f t="shared" si="5"/>
        <v>166770</v>
      </c>
      <c r="P24" s="51" t="s">
        <v>68</v>
      </c>
    </row>
    <row r="25" spans="1:16" ht="21" x14ac:dyDescent="0.15">
      <c r="A25" s="17">
        <v>19</v>
      </c>
      <c r="B25" s="32" t="s">
        <v>31</v>
      </c>
      <c r="C25" s="32" t="s">
        <v>32</v>
      </c>
      <c r="D25" s="33" t="s">
        <v>12</v>
      </c>
      <c r="E25" s="7">
        <v>24</v>
      </c>
      <c r="F25" s="28">
        <v>2500</v>
      </c>
      <c r="G25" s="19">
        <f t="shared" si="1"/>
        <v>60000</v>
      </c>
      <c r="H25" s="22">
        <v>24</v>
      </c>
      <c r="I25" s="28">
        <v>1250</v>
      </c>
      <c r="J25" s="19">
        <f t="shared" si="2"/>
        <v>30000</v>
      </c>
      <c r="K25" s="22">
        <v>24</v>
      </c>
      <c r="L25" s="28">
        <v>2500</v>
      </c>
      <c r="M25" s="19">
        <f t="shared" si="0"/>
        <v>60000</v>
      </c>
      <c r="N25" s="38">
        <f t="shared" si="3"/>
        <v>2083.3333333333335</v>
      </c>
      <c r="O25" s="39">
        <f t="shared" si="5"/>
        <v>50000</v>
      </c>
      <c r="P25" s="49"/>
    </row>
    <row r="26" spans="1:16" ht="21" x14ac:dyDescent="0.15">
      <c r="A26" s="17">
        <v>20</v>
      </c>
      <c r="B26" s="32" t="s">
        <v>33</v>
      </c>
      <c r="C26" s="32" t="s">
        <v>34</v>
      </c>
      <c r="D26" s="33" t="s">
        <v>12</v>
      </c>
      <c r="E26" s="2">
        <v>100</v>
      </c>
      <c r="F26" s="28">
        <v>250</v>
      </c>
      <c r="G26" s="19">
        <f t="shared" si="1"/>
        <v>25000</v>
      </c>
      <c r="H26" s="23">
        <v>100</v>
      </c>
      <c r="I26" s="28">
        <v>105</v>
      </c>
      <c r="J26" s="19">
        <f t="shared" si="2"/>
        <v>10500</v>
      </c>
      <c r="K26" s="23">
        <v>100</v>
      </c>
      <c r="L26" s="28">
        <v>200</v>
      </c>
      <c r="M26" s="19">
        <f t="shared" si="0"/>
        <v>20000</v>
      </c>
      <c r="N26" s="38">
        <f t="shared" si="3"/>
        <v>185</v>
      </c>
      <c r="O26" s="39">
        <f t="shared" si="5"/>
        <v>18500</v>
      </c>
      <c r="P26" s="49"/>
    </row>
    <row r="27" spans="1:16" ht="63" x14ac:dyDescent="0.15">
      <c r="A27" s="17">
        <v>21</v>
      </c>
      <c r="B27" s="32" t="s">
        <v>35</v>
      </c>
      <c r="C27" s="32" t="s">
        <v>36</v>
      </c>
      <c r="D27" s="33" t="s">
        <v>12</v>
      </c>
      <c r="E27" s="7">
        <v>100</v>
      </c>
      <c r="F27" s="47">
        <v>350</v>
      </c>
      <c r="G27" s="19">
        <f t="shared" si="1"/>
        <v>35000</v>
      </c>
      <c r="H27" s="22">
        <v>100</v>
      </c>
      <c r="I27" s="28">
        <v>125</v>
      </c>
      <c r="J27" s="19">
        <f t="shared" si="2"/>
        <v>12500</v>
      </c>
      <c r="K27" s="22">
        <v>100</v>
      </c>
      <c r="L27" s="28">
        <v>150</v>
      </c>
      <c r="M27" s="19">
        <f t="shared" si="0"/>
        <v>15000</v>
      </c>
      <c r="N27" s="38">
        <f>AVERAGE(I27,L27)</f>
        <v>137.5</v>
      </c>
      <c r="O27" s="39">
        <f t="shared" si="5"/>
        <v>13750</v>
      </c>
      <c r="P27" s="51" t="s">
        <v>68</v>
      </c>
    </row>
    <row r="28" spans="1:16" ht="12" x14ac:dyDescent="0.15">
      <c r="A28" s="17">
        <v>22</v>
      </c>
      <c r="B28" s="32" t="s">
        <v>37</v>
      </c>
      <c r="C28" s="32" t="s">
        <v>38</v>
      </c>
      <c r="D28" s="33" t="s">
        <v>12</v>
      </c>
      <c r="E28" s="7">
        <v>24</v>
      </c>
      <c r="F28" s="28">
        <v>1000</v>
      </c>
      <c r="G28" s="19">
        <f t="shared" si="1"/>
        <v>24000</v>
      </c>
      <c r="H28" s="22">
        <v>24</v>
      </c>
      <c r="I28" s="28">
        <v>320</v>
      </c>
      <c r="J28" s="19">
        <f t="shared" si="2"/>
        <v>7680</v>
      </c>
      <c r="K28" s="22">
        <v>24</v>
      </c>
      <c r="L28" s="28">
        <v>1000</v>
      </c>
      <c r="M28" s="19">
        <f t="shared" si="0"/>
        <v>24000</v>
      </c>
      <c r="N28" s="38">
        <f t="shared" si="3"/>
        <v>773.33333333333337</v>
      </c>
      <c r="O28" s="39">
        <f t="shared" si="5"/>
        <v>18560</v>
      </c>
      <c r="P28" s="49"/>
    </row>
    <row r="29" spans="1:16" ht="31.5" x14ac:dyDescent="0.15">
      <c r="A29" s="17">
        <v>23</v>
      </c>
      <c r="B29" s="32" t="s">
        <v>59</v>
      </c>
      <c r="C29" s="32" t="s">
        <v>60</v>
      </c>
      <c r="D29" s="33" t="s">
        <v>12</v>
      </c>
      <c r="E29" s="7">
        <v>1</v>
      </c>
      <c r="F29" s="28">
        <v>2100000</v>
      </c>
      <c r="G29" s="19">
        <f t="shared" si="1"/>
        <v>2100000</v>
      </c>
      <c r="H29" s="22">
        <v>1</v>
      </c>
      <c r="I29" s="28">
        <v>1690000</v>
      </c>
      <c r="J29" s="19">
        <f t="shared" si="2"/>
        <v>1690000</v>
      </c>
      <c r="K29" s="22">
        <v>1</v>
      </c>
      <c r="L29" s="28">
        <v>1850000</v>
      </c>
      <c r="M29" s="19">
        <f t="shared" si="0"/>
        <v>1850000</v>
      </c>
      <c r="N29" s="38">
        <f t="shared" si="3"/>
        <v>1880000</v>
      </c>
      <c r="O29" s="39">
        <f t="shared" si="5"/>
        <v>1880000</v>
      </c>
      <c r="P29" s="49"/>
    </row>
    <row r="30" spans="1:16" ht="31.5" x14ac:dyDescent="0.15">
      <c r="A30" s="17">
        <v>24</v>
      </c>
      <c r="B30" s="32" t="s">
        <v>61</v>
      </c>
      <c r="C30" s="32" t="s">
        <v>62</v>
      </c>
      <c r="D30" s="33" t="s">
        <v>12</v>
      </c>
      <c r="E30" s="7">
        <v>1</v>
      </c>
      <c r="F30" s="28">
        <v>2100000</v>
      </c>
      <c r="G30" s="19">
        <f t="shared" si="1"/>
        <v>2100000</v>
      </c>
      <c r="H30" s="22">
        <v>1</v>
      </c>
      <c r="I30" s="28">
        <v>1690000</v>
      </c>
      <c r="J30" s="19">
        <f t="shared" si="2"/>
        <v>1690000</v>
      </c>
      <c r="K30" s="22">
        <v>1</v>
      </c>
      <c r="L30" s="28">
        <v>1850000</v>
      </c>
      <c r="M30" s="19">
        <f t="shared" si="0"/>
        <v>1850000</v>
      </c>
      <c r="N30" s="38">
        <f t="shared" si="3"/>
        <v>1880000</v>
      </c>
      <c r="O30" s="39">
        <f t="shared" si="5"/>
        <v>1880000</v>
      </c>
      <c r="P30" s="49"/>
    </row>
    <row r="31" spans="1:16" ht="32.25" thickBot="1" x14ac:dyDescent="0.2">
      <c r="A31" s="17">
        <v>25</v>
      </c>
      <c r="B31" s="32" t="s">
        <v>63</v>
      </c>
      <c r="C31" s="32" t="s">
        <v>64</v>
      </c>
      <c r="D31" s="33" t="s">
        <v>12</v>
      </c>
      <c r="E31" s="7">
        <v>1</v>
      </c>
      <c r="F31" s="28">
        <v>2100000</v>
      </c>
      <c r="G31" s="19">
        <f t="shared" si="1"/>
        <v>2100000</v>
      </c>
      <c r="H31" s="26">
        <v>1</v>
      </c>
      <c r="I31" s="29">
        <v>1690000</v>
      </c>
      <c r="J31" s="20">
        <f t="shared" si="2"/>
        <v>1690000</v>
      </c>
      <c r="K31" s="26">
        <v>1</v>
      </c>
      <c r="L31" s="29">
        <v>1850000</v>
      </c>
      <c r="M31" s="20">
        <f t="shared" si="0"/>
        <v>1850000</v>
      </c>
      <c r="N31" s="40">
        <f t="shared" si="3"/>
        <v>1880000</v>
      </c>
      <c r="O31" s="39">
        <f t="shared" si="5"/>
        <v>1880000</v>
      </c>
      <c r="P31" s="50"/>
    </row>
    <row r="32" spans="1:16" ht="11.25" customHeight="1" thickBot="1" x14ac:dyDescent="0.2">
      <c r="A32" s="67" t="s">
        <v>5</v>
      </c>
      <c r="B32" s="68"/>
      <c r="C32" s="68"/>
      <c r="D32" s="68"/>
      <c r="E32" s="68"/>
      <c r="F32" s="69"/>
      <c r="G32" s="34">
        <f>SUM(G7:G31)</f>
        <v>8775800</v>
      </c>
      <c r="H32" s="43"/>
      <c r="I32" s="43"/>
      <c r="J32" s="45">
        <f>SUM(J7:J31)</f>
        <v>7009280</v>
      </c>
      <c r="M32" s="52">
        <f>SUM(M7:M31)</f>
        <v>6902700</v>
      </c>
      <c r="N32" s="35"/>
      <c r="O32" s="46">
        <f>SUM(O7:O31)</f>
        <v>7023210</v>
      </c>
    </row>
    <row r="33" spans="11:16" x14ac:dyDescent="0.15">
      <c r="P33" s="53"/>
    </row>
    <row r="34" spans="11:16" x14ac:dyDescent="0.15">
      <c r="K34" s="70"/>
      <c r="L34" s="71"/>
    </row>
  </sheetData>
  <mergeCells count="11">
    <mergeCell ref="P4:P6"/>
    <mergeCell ref="N4:N6"/>
    <mergeCell ref="A32:F32"/>
    <mergeCell ref="O4:O6"/>
    <mergeCell ref="K34:L34"/>
    <mergeCell ref="C2:L2"/>
    <mergeCell ref="A5:D5"/>
    <mergeCell ref="A4:D4"/>
    <mergeCell ref="E4:G5"/>
    <mergeCell ref="K4:M5"/>
    <mergeCell ref="H4:J5"/>
  </mergeCells>
  <printOptions horizontalCentered="1"/>
  <pageMargins left="0.25" right="0.25" top="0.75" bottom="0.75" header="0.3" footer="0.3"/>
  <pageSetup paperSize="301" fitToHeight="0" orientation="landscape" r:id="rId1"/>
  <headerFooter>
    <oddHeader>&amp;R&amp;"Calibri"&amp;10&amp;KFF0000 Información pública&amp;1#_x000D_</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Ficha Técnica</vt:lpstr>
      <vt:lpstr>'Ficha Técnica'!Área_de_impresión</vt:lpstr>
      <vt:lpstr>'Ficha Técnica'!Títulos_a_imprimir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Yaqueline Gil</dc:creator>
  <cp:lastModifiedBy>Luis Jorge Guevara Suárez</cp:lastModifiedBy>
  <cp:lastPrinted>2024-03-18T20:53:52Z</cp:lastPrinted>
  <dcterms:created xsi:type="dcterms:W3CDTF">2024-03-18T20:49:30Z</dcterms:created>
  <dcterms:modified xsi:type="dcterms:W3CDTF">2026-05-20T13:54:51Z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c9276b6-75f1-4620-a6a2-153244a3486e_Enabled">
    <vt:lpwstr>true</vt:lpwstr>
  </property>
  <property fmtid="{D5CDD505-2E9C-101B-9397-08002B2CF9AE}" pid="3" name="MSIP_Label_7c9276b6-75f1-4620-a6a2-153244a3486e_SetDate">
    <vt:lpwstr>2025-04-08T16:49:23Z</vt:lpwstr>
  </property>
  <property fmtid="{D5CDD505-2E9C-101B-9397-08002B2CF9AE}" pid="4" name="MSIP_Label_7c9276b6-75f1-4620-a6a2-153244a3486e_Method">
    <vt:lpwstr>Privileged</vt:lpwstr>
  </property>
  <property fmtid="{D5CDD505-2E9C-101B-9397-08002B2CF9AE}" pid="5" name="MSIP_Label_7c9276b6-75f1-4620-a6a2-153244a3486e_Name">
    <vt:lpwstr>Pru_Pública</vt:lpwstr>
  </property>
  <property fmtid="{D5CDD505-2E9C-101B-9397-08002B2CF9AE}" pid="6" name="MSIP_Label_7c9276b6-75f1-4620-a6a2-153244a3486e_SiteId">
    <vt:lpwstr>2cdab013-7b2d-4428-b384-326c870248c1</vt:lpwstr>
  </property>
  <property fmtid="{D5CDD505-2E9C-101B-9397-08002B2CF9AE}" pid="7" name="MSIP_Label_7c9276b6-75f1-4620-a6a2-153244a3486e_ActionId">
    <vt:lpwstr>481f2f46-1788-4768-8b31-1d1c02c65432</vt:lpwstr>
  </property>
  <property fmtid="{D5CDD505-2E9C-101B-9397-08002B2CF9AE}" pid="8" name="MSIP_Label_7c9276b6-75f1-4620-a6a2-153244a3486e_ContentBits">
    <vt:lpwstr>1</vt:lpwstr>
  </property>
  <property fmtid="{D5CDD505-2E9C-101B-9397-08002B2CF9AE}" pid="9" name="MSIP_Label_7c9276b6-75f1-4620-a6a2-153244a3486e_Tag">
    <vt:lpwstr>10, 0, 1, 1</vt:lpwstr>
  </property>
</Properties>
</file>