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nia-my.sharepoint.com/personal/yuryhernandez_copnia_gov_co/Documents/Contratación/Backup contratacion/CONTRATOS 2025/5. PROCESOS CONTRACTUALES/4. MINIMA CUANTÍA/SM-20-2025 ELEMENTOS PAPELERIA/2. ESTUDIO PREVIO/"/>
    </mc:Choice>
  </mc:AlternateContent>
  <xr:revisionPtr revIDLastSave="0" documentId="8_{DB07AADB-E3D1-434D-BB29-ED5446B4116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01 MATRIZ DE RIESGO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1" l="1"/>
  <c r="Q22" i="1"/>
  <c r="Q21" i="1"/>
  <c r="K21" i="1"/>
  <c r="Q23" i="1"/>
  <c r="K23" i="1"/>
  <c r="Q20" i="1"/>
  <c r="Q19" i="1"/>
  <c r="K20" i="1"/>
  <c r="K19" i="1"/>
  <c r="B20" i="1"/>
</calcChain>
</file>

<file path=xl/sharedStrings.xml><?xml version="1.0" encoding="utf-8"?>
<sst xmlns="http://schemas.openxmlformats.org/spreadsheetml/2006/main" count="231" uniqueCount="154">
  <si>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</si>
  <si>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</si>
  <si>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</si>
  <si>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</si>
  <si>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</si>
  <si>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</si>
  <si>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</si>
  <si>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COPNIA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</si>
  <si>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</si>
  <si>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</si>
  <si>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</si>
  <si>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</si>
  <si>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</si>
  <si>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</si>
  <si>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</si>
  <si>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</si>
  <si>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</si>
  <si>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</si>
  <si>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</si>
  <si>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</si>
  <si>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</si>
  <si>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</si>
  <si>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</si>
  <si>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</si>
  <si>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</si>
  <si>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COPNIA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</si>
  <si>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</si>
  <si>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</si>
  <si>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</si>
  <si>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</si>
  <si>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</si>
  <si>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</si>
  <si>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COPNIA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</si>
  <si>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</si>
  <si>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</si>
  <si>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</si>
  <si>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</si>
  <si>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</si>
  <si>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COPNIA 30% y Contratista 70%</t>
  </si>
  <si>
    <t>Bimensual</t>
  </si>
  <si>
    <t>Riesgos de la Naturaleza</t>
  </si>
  <si>
    <t>Reducir Consecuencias y Aceptar el riesgo residual</t>
  </si>
  <si>
    <t>COPNIA 40% y Contratista 60%</t>
  </si>
  <si>
    <t>Trimestral</t>
  </si>
  <si>
    <t>Riesgos Ambientales</t>
  </si>
  <si>
    <t>Riesgo Bajo</t>
  </si>
  <si>
    <t>Reducir Probabilidad y Aceptar el riesgo residual</t>
  </si>
  <si>
    <t>COPNIA 50% y Contratista 50%</t>
  </si>
  <si>
    <t>Semestral</t>
  </si>
  <si>
    <t>Riesgos Tecnológicos</t>
  </si>
  <si>
    <t>Riesgo Medio</t>
  </si>
  <si>
    <t>COPNIA 60% y Contratista 40%</t>
  </si>
  <si>
    <t>Anual</t>
  </si>
  <si>
    <t>Riesgo Alto</t>
  </si>
  <si>
    <t>COPNIA70% y Contratista 30%</t>
  </si>
  <si>
    <t>Riesgo extremo</t>
  </si>
  <si>
    <t>COPNIA 80% y Contratista 20%</t>
  </si>
  <si>
    <t>COPNIA 90% y Contratista 10%</t>
  </si>
  <si>
    <t>MATRIZ DE ANÁLISIS DEL RIESGO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</si>
  <si>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</si>
  <si>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</si>
  <si>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</si>
  <si>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</si>
  <si>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</si>
  <si>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</si>
  <si>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</si>
  <si>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</si>
  <si>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</si>
  <si>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</si>
  <si>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</si>
  <si>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</si>
  <si>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</si>
  <si>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</si>
  <si>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</si>
  <si>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</si>
  <si>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</si>
  <si>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</si>
  <si>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</si>
  <si>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</si>
  <si>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</si>
  <si>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</si>
  <si>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Cambios regulatorios en materia administrativa, tributaria y/o normativa, relacionados con el objeto contractual.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</si>
  <si>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</si>
  <si>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contrato.</t>
  </si>
  <si>
    <t>Supervisor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</si>
  <si>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</si>
  <si>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</si>
  <si>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</si>
  <si>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t>Fluctuación del dólar que afecte los valores proyectados en los estudios previos y estimados a contratar en los productos y elementos en el caso en que los bienes o servicicos sean importados</t>
  </si>
  <si>
    <t>Retardo en la ejecución del contrato</t>
  </si>
  <si>
    <t xml:space="preserve">Si durante la ejecución del contrato se estable que desde la fecha de adjudicación se presenta una variación de hasta el 20% en la TRM, el riesgo será asumido por el contratista, cuando la variación sea mayor al 20% las partes contratantes entrarán a modificar los precios de común acuerdo. </t>
  </si>
  <si>
    <t>Supervisor y Contratista</t>
  </si>
  <si>
    <t>Durante la ejecución del contrato</t>
  </si>
  <si>
    <t xml:space="preserve">Al finalizar la ejecución del contrato </t>
  </si>
  <si>
    <t>El contratista deberá informar de la ocurrencia del hecho</t>
  </si>
  <si>
    <t xml:space="preserve">Durante la ejecución del contrato </t>
  </si>
  <si>
    <t>Entrega de productos con calidad 
defectuosa.</t>
  </si>
  <si>
    <t>Retraso en la ejecucion del contrato</t>
  </si>
  <si>
    <t>Reducir la 
probabilidad de la 
ocurrencia</t>
  </si>
  <si>
    <t>Verificando las 
muestras aportadas 
para aprobacion del 
contratista.</t>
  </si>
  <si>
    <t xml:space="preserve">Informe de supervición </t>
  </si>
  <si>
    <t>Problemas de abastecimiento de materias primas.</t>
  </si>
  <si>
    <t>Retraso en el inicio de la ejecución del 
contrato y afectación en el logro de los 
objetivos y satisfacción de la necesidad</t>
  </si>
  <si>
    <t>En caso de situaciones de orden público generado por cualquier organización, cerca de las Instalaciones del COPNIA.</t>
  </si>
  <si>
    <t xml:space="preserve">No se cumple con el objeto contractual, por lo cual afectaría la normal ejecución del contrato  </t>
  </si>
  <si>
    <t xml:space="preserve">El contratista debe preveer las situaciones de orden público para que se lleve a cabo correctamente la ejecución del contrato 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</si>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</sst>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9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16" xfId="0" applyFont="1" applyFill="1" applyBorder="1" applyAlignment="1">
      <alignment horizontal="center" vertical="center" textRotation="90"/>
    </xf>
    <xf numFmtId="0" fontId="1" fillId="0" borderId="17" xfId="0" applyFont="1" applyBorder="1" applyAlignment="1" applyProtection="1">
      <alignment horizontal="center" vertical="center" textRotation="90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 textRotation="90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>
      <alignment horizontal="center" vertical="center" textRotation="90"/>
    </xf>
    <xf numFmtId="164" fontId="1" fillId="0" borderId="17" xfId="0" applyNumberFormat="1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 textRotation="90"/>
      <protection locked="0"/>
    </xf>
    <xf numFmtId="0" fontId="1" fillId="0" borderId="33" xfId="0" applyFont="1" applyBorder="1" applyAlignment="1" applyProtection="1">
      <alignment horizontal="center" vertical="center" textRotation="90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2" borderId="33" xfId="0" applyFont="1" applyFill="1" applyBorder="1" applyAlignment="1">
      <alignment horizontal="center" vertical="center" textRotation="9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164" fontId="1" fillId="0" borderId="33" xfId="0" applyNumberFormat="1" applyFont="1" applyBorder="1" applyAlignment="1" applyProtection="1">
      <alignment horizontal="center" vertical="center" wrapText="1"/>
      <protection locked="0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 textRotation="90"/>
      <protection locked="0"/>
    </xf>
    <xf numFmtId="0" fontId="1" fillId="0" borderId="36" xfId="0" applyFont="1" applyBorder="1" applyAlignment="1" applyProtection="1">
      <alignment horizontal="center" vertical="center" textRotation="90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1" fillId="2" borderId="37" xfId="0" applyFont="1" applyFill="1" applyBorder="1" applyAlignment="1">
      <alignment horizontal="center" vertical="center" textRotation="90"/>
    </xf>
    <xf numFmtId="0" fontId="1" fillId="0" borderId="38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 applyProtection="1">
      <alignment horizontal="center" vertical="center" wrapText="1"/>
      <protection locked="0"/>
    </xf>
    <xf numFmtId="0" fontId="1" fillId="2" borderId="36" xfId="0" applyFont="1" applyFill="1" applyBorder="1" applyAlignment="1">
      <alignment horizontal="center" vertical="center" textRotation="90"/>
    </xf>
    <xf numFmtId="0" fontId="1" fillId="0" borderId="36" xfId="0" applyFont="1" applyBorder="1" applyAlignment="1" applyProtection="1">
      <alignment horizontal="center" vertical="center"/>
      <protection locked="0"/>
    </xf>
    <xf numFmtId="164" fontId="1" fillId="0" borderId="36" xfId="0" applyNumberFormat="1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>
      <alignment horizontal="justify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justify" vertical="center" wrapText="1"/>
      <protection locked="0"/>
    </xf>
    <xf numFmtId="0" fontId="1" fillId="0" borderId="36" xfId="0" applyFont="1" applyBorder="1" applyAlignment="1" applyProtection="1">
      <alignment horizontal="justify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vertical="center" textRotation="90" wrapText="1"/>
      <protection locked="0"/>
    </xf>
    <xf numFmtId="0" fontId="2" fillId="4" borderId="7" xfId="0" applyFont="1" applyFill="1" applyBorder="1" applyAlignment="1" applyProtection="1">
      <alignment horizontal="center" vertical="center" textRotation="90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1" fillId="5" borderId="33" xfId="0" applyFont="1" applyFill="1" applyBorder="1" applyAlignment="1" applyProtection="1">
      <alignment horizontal="center" vertical="center" wrapText="1"/>
      <protection locked="0"/>
    </xf>
    <xf numFmtId="0" fontId="1" fillId="5" borderId="17" xfId="0" applyFont="1" applyFill="1" applyBorder="1" applyAlignment="1" applyProtection="1">
      <alignment horizontal="center" vertical="center" wrapText="1"/>
      <protection locked="0"/>
    </xf>
    <xf numFmtId="0" fontId="1" fillId="5" borderId="36" xfId="0" applyFont="1" applyFill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 wrapText="1"/>
      <protection locked="0"/>
    </xf>
    <xf numFmtId="0" fontId="1" fillId="5" borderId="42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textRotation="90" wrapText="1"/>
      <protection locked="0"/>
    </xf>
    <xf numFmtId="0" fontId="2" fillId="4" borderId="5" xfId="0" applyFont="1" applyFill="1" applyBorder="1" applyAlignment="1" applyProtection="1">
      <alignment horizontal="center" vertical="center" textRotation="90" wrapText="1"/>
      <protection locked="0"/>
    </xf>
    <xf numFmtId="0" fontId="2" fillId="4" borderId="10" xfId="0" applyFont="1" applyFill="1" applyBorder="1" applyAlignment="1" applyProtection="1">
      <alignment horizontal="center" vertical="center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left" vertical="center" textRotation="90" wrapText="1"/>
      <protection locked="0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 textRotation="90" wrapText="1"/>
      <protection locked="0"/>
    </xf>
    <xf numFmtId="0" fontId="2" fillId="4" borderId="3" xfId="0" applyFont="1" applyFill="1" applyBorder="1" applyAlignment="1" applyProtection="1">
      <alignment horizontal="center" vertical="center" textRotation="90" wrapText="1"/>
      <protection locked="0"/>
    </xf>
    <xf numFmtId="0" fontId="5" fillId="3" borderId="30" xfId="0" applyFont="1" applyFill="1" applyBorder="1" applyAlignment="1">
      <alignment horizontal="justify" vertical="center" wrapText="1"/>
    </xf>
    <xf numFmtId="0" fontId="5" fillId="3" borderId="25" xfId="0" applyFont="1" applyFill="1" applyBorder="1" applyAlignment="1">
      <alignment horizontal="justify" vertical="center" wrapText="1"/>
    </xf>
    <xf numFmtId="0" fontId="4" fillId="0" borderId="31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justify" vertical="center" wrapText="1"/>
    </xf>
    <xf numFmtId="0" fontId="5" fillId="3" borderId="24" xfId="0" applyFont="1" applyFill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justify" vertical="center" wrapText="1"/>
    </xf>
    <xf numFmtId="0" fontId="8" fillId="4" borderId="21" xfId="0" applyFont="1" applyFill="1" applyBorder="1" applyAlignment="1"/>
  </cellXfs>
  <cellStyles count="1"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26</xdr:row>
      <xdr:rowOff>78442</xdr:rowOff>
    </xdr:from>
    <xdr:to>
      <xdr:col>11</xdr:col>
      <xdr:colOff>582704</xdr:colOff>
      <xdr:row>26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 editAs="oneCell">
    <xdr:from>
      <xdr:col>7</xdr:col>
      <xdr:colOff>217713</xdr:colOff>
      <xdr:row>13</xdr:row>
      <xdr:rowOff>42750</xdr:rowOff>
    </xdr:from>
    <xdr:to>
      <xdr:col>9</xdr:col>
      <xdr:colOff>122465</xdr:colOff>
      <xdr:row>14</xdr:row>
      <xdr:rowOff>469362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E67D3DB-280B-B303-B1D0-7D56E71C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0999" y="450964"/>
          <a:ext cx="2054680" cy="698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7"/>
  <sheetViews>
    <sheetView tabSelected="1" topLeftCell="A12" zoomScale="70" zoomScaleNormal="70" workbookViewId="0">
      <selection activeCell="F26" sqref="F26"/>
    </sheetView>
  </sheetViews>
  <sheetFormatPr defaultColWidth="11.42578125" defaultRowHeight="1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17" customWidth="1"/>
    <col min="13" max="13" width="16.5703125" style="7" customWidth="1"/>
    <col min="14" max="14" width="24" style="7" customWidth="1"/>
    <col min="15" max="15" width="10" style="7" customWidth="1"/>
    <col min="16" max="16" width="6.140625" style="7" customWidth="1"/>
    <col min="17" max="17" width="8" style="7" customWidth="1"/>
    <col min="18" max="18" width="13" style="7" customWidth="1"/>
    <col min="19" max="19" width="17" style="7" customWidth="1"/>
    <col min="20" max="20" width="13.85546875" style="7" customWidth="1"/>
    <col min="21" max="21" width="18.71093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3:23" ht="49.5" hidden="1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3:23" ht="49.5" hidden="1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3:23" s="1" customFormat="1" ht="49.5" hidden="1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3:23" s="1" customFormat="1" ht="49.5" hidden="1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3:23" s="1" customFormat="1" ht="66" hidden="1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3:23" s="1" customFormat="1" ht="66" hidden="1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3:23" s="1" customFormat="1" ht="66" hidden="1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3:23" s="1" customFormat="1" ht="49.5" hidden="1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3:23" s="1" customFormat="1" ht="16.5" hidden="1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3:23" s="1" customFormat="1" ht="16.5" hidden="1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3:23" s="1" customFormat="1" ht="16.5" hidden="1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3:23" s="1" customFormat="1" ht="16.5">
      <c r="C12" s="9"/>
      <c r="D12" s="9"/>
      <c r="E12" s="3"/>
      <c r="F12" s="10"/>
      <c r="G12" s="9"/>
      <c r="H12" s="9"/>
      <c r="I12" s="9"/>
      <c r="J12" s="9"/>
      <c r="K12" s="9"/>
      <c r="L12" s="11"/>
    </row>
    <row r="13" spans="3:23" s="1" customFormat="1" ht="16.5">
      <c r="C13" s="9"/>
      <c r="D13" s="9"/>
      <c r="E13" s="3"/>
      <c r="F13" s="10"/>
      <c r="G13" s="9"/>
      <c r="H13" s="9"/>
      <c r="I13" s="9"/>
      <c r="J13" s="9"/>
      <c r="K13" s="9"/>
      <c r="L13" s="11"/>
    </row>
    <row r="14" spans="3:23" s="1" customFormat="1" ht="21.75" customHeight="1">
      <c r="C14" s="9"/>
      <c r="D14" s="9"/>
      <c r="E14" s="3"/>
      <c r="F14" s="10"/>
      <c r="G14" s="9"/>
      <c r="H14" s="63"/>
      <c r="I14" s="63"/>
      <c r="J14" s="63"/>
      <c r="K14" s="62" t="s">
        <v>58</v>
      </c>
      <c r="L14" s="62"/>
      <c r="M14" s="62"/>
      <c r="N14" s="62"/>
      <c r="O14" s="62"/>
      <c r="P14" s="62"/>
      <c r="Q14" s="62"/>
      <c r="R14" s="62"/>
      <c r="S14" s="62"/>
      <c r="T14" s="62"/>
    </row>
    <row r="15" spans="3:23" s="1" customFormat="1" ht="38.25" customHeight="1">
      <c r="E15" s="12"/>
      <c r="F15" s="13"/>
      <c r="H15" s="63"/>
      <c r="I15" s="63"/>
      <c r="J15" s="63"/>
      <c r="K15" s="62"/>
      <c r="L15" s="62"/>
      <c r="M15" s="62"/>
      <c r="N15" s="62"/>
      <c r="O15" s="62"/>
      <c r="P15" s="62"/>
      <c r="Q15" s="62"/>
      <c r="R15" s="62"/>
      <c r="S15" s="62"/>
      <c r="T15" s="62"/>
    </row>
    <row r="16" spans="3:23" s="1" customFormat="1" ht="18.75" customHeight="1" thickBot="1"/>
    <row r="17" spans="2:23" s="1" customFormat="1" ht="32.25" customHeight="1">
      <c r="B17" s="75" t="s">
        <v>59</v>
      </c>
      <c r="C17" s="77" t="s">
        <v>60</v>
      </c>
      <c r="D17" s="77" t="s">
        <v>61</v>
      </c>
      <c r="E17" s="77" t="s">
        <v>62</v>
      </c>
      <c r="F17" s="77" t="s">
        <v>63</v>
      </c>
      <c r="G17" s="66" t="s">
        <v>64</v>
      </c>
      <c r="H17" s="66" t="s">
        <v>65</v>
      </c>
      <c r="I17" s="64" t="s">
        <v>66</v>
      </c>
      <c r="J17" s="64" t="s">
        <v>67</v>
      </c>
      <c r="K17" s="72" t="s">
        <v>68</v>
      </c>
      <c r="L17" s="67" t="s">
        <v>69</v>
      </c>
      <c r="M17" s="70" t="s">
        <v>70</v>
      </c>
      <c r="N17" s="66" t="s">
        <v>71</v>
      </c>
      <c r="O17" s="73" t="s">
        <v>72</v>
      </c>
      <c r="P17" s="74"/>
      <c r="Q17" s="74"/>
      <c r="R17" s="66" t="s">
        <v>73</v>
      </c>
      <c r="S17" s="66" t="s">
        <v>74</v>
      </c>
      <c r="T17" s="66" t="s">
        <v>75</v>
      </c>
      <c r="U17" s="66" t="s">
        <v>76</v>
      </c>
      <c r="V17" s="66" t="s">
        <v>77</v>
      </c>
      <c r="W17" s="67"/>
    </row>
    <row r="18" spans="2:23" s="14" customFormat="1" ht="90.75" customHeight="1" thickBot="1">
      <c r="B18" s="76"/>
      <c r="C18" s="78"/>
      <c r="D18" s="78"/>
      <c r="E18" s="78"/>
      <c r="F18" s="78"/>
      <c r="G18" s="68"/>
      <c r="H18" s="68"/>
      <c r="I18" s="65"/>
      <c r="J18" s="65"/>
      <c r="K18" s="93"/>
      <c r="L18" s="69"/>
      <c r="M18" s="71"/>
      <c r="N18" s="68"/>
      <c r="O18" s="53" t="s">
        <v>66</v>
      </c>
      <c r="P18" s="54" t="s">
        <v>67</v>
      </c>
      <c r="Q18" s="54" t="s">
        <v>78</v>
      </c>
      <c r="R18" s="68"/>
      <c r="S18" s="68"/>
      <c r="T18" s="68"/>
      <c r="U18" s="68"/>
      <c r="V18" s="52" t="s">
        <v>79</v>
      </c>
      <c r="W18" s="55" t="s">
        <v>80</v>
      </c>
    </row>
    <row r="19" spans="2:23" s="15" customFormat="1" ht="104.25" thickBot="1">
      <c r="B19" s="27">
        <v>1</v>
      </c>
      <c r="C19" s="28" t="s">
        <v>0</v>
      </c>
      <c r="D19" s="28" t="s">
        <v>11</v>
      </c>
      <c r="E19" s="28" t="s">
        <v>27</v>
      </c>
      <c r="F19" s="29" t="s">
        <v>34</v>
      </c>
      <c r="G19" s="30" t="s">
        <v>81</v>
      </c>
      <c r="H19" s="56" t="s">
        <v>82</v>
      </c>
      <c r="I19" s="28" t="s">
        <v>14</v>
      </c>
      <c r="J19" s="28" t="s">
        <v>15</v>
      </c>
      <c r="K19" s="31" t="str">
        <f t="shared" ref="K19:K23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Bajo</v>
      </c>
      <c r="L19" s="32" t="s">
        <v>16</v>
      </c>
      <c r="M19" s="33" t="s">
        <v>17</v>
      </c>
      <c r="N19" s="50" t="s">
        <v>83</v>
      </c>
      <c r="O19" s="28" t="s">
        <v>14</v>
      </c>
      <c r="P19" s="28" t="s">
        <v>15</v>
      </c>
      <c r="Q19" s="31" t="str">
        <f t="shared" ref="Q19:Q23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34" t="s">
        <v>18</v>
      </c>
      <c r="S19" s="30" t="s">
        <v>84</v>
      </c>
      <c r="T19" s="35" t="s">
        <v>85</v>
      </c>
      <c r="U19" s="35" t="s">
        <v>86</v>
      </c>
      <c r="V19" s="30" t="s">
        <v>87</v>
      </c>
      <c r="W19" s="32" t="s">
        <v>33</v>
      </c>
    </row>
    <row r="20" spans="2:23" s="15" customFormat="1" ht="205.5" thickBot="1">
      <c r="B20" s="16">
        <f>+B19+1</f>
        <v>2</v>
      </c>
      <c r="C20" s="19" t="s">
        <v>0</v>
      </c>
      <c r="D20" s="19" t="s">
        <v>1</v>
      </c>
      <c r="E20" s="19" t="s">
        <v>27</v>
      </c>
      <c r="F20" s="21" t="s">
        <v>21</v>
      </c>
      <c r="G20" s="22" t="s">
        <v>88</v>
      </c>
      <c r="H20" s="57" t="s">
        <v>89</v>
      </c>
      <c r="I20" s="19" t="s">
        <v>29</v>
      </c>
      <c r="J20" s="19" t="s">
        <v>15</v>
      </c>
      <c r="K20" s="18" t="str">
        <f t="shared" si="0"/>
        <v>Riesgo Alto</v>
      </c>
      <c r="L20" s="23" t="s">
        <v>24</v>
      </c>
      <c r="M20" s="24" t="s">
        <v>47</v>
      </c>
      <c r="N20" s="50" t="s">
        <v>90</v>
      </c>
      <c r="O20" s="19" t="s">
        <v>4</v>
      </c>
      <c r="P20" s="19" t="s">
        <v>15</v>
      </c>
      <c r="Q20" s="25" t="str">
        <f t="shared" si="1"/>
        <v>Riesgo Bajo</v>
      </c>
      <c r="R20" s="20" t="s">
        <v>8</v>
      </c>
      <c r="S20" s="22" t="s">
        <v>91</v>
      </c>
      <c r="T20" s="26" t="s">
        <v>92</v>
      </c>
      <c r="U20" s="26" t="s">
        <v>93</v>
      </c>
      <c r="V20" s="22" t="s">
        <v>94</v>
      </c>
      <c r="W20" s="23" t="s">
        <v>95</v>
      </c>
    </row>
    <row r="21" spans="2:23" s="15" customFormat="1" ht="113.25" thickBot="1">
      <c r="B21" s="59">
        <v>3</v>
      </c>
      <c r="C21" s="37" t="s">
        <v>10</v>
      </c>
      <c r="D21" s="37" t="s">
        <v>11</v>
      </c>
      <c r="E21" s="37" t="s">
        <v>27</v>
      </c>
      <c r="F21" s="38" t="s">
        <v>21</v>
      </c>
      <c r="G21" s="60" t="s">
        <v>96</v>
      </c>
      <c r="H21" s="61" t="s">
        <v>97</v>
      </c>
      <c r="I21" s="28" t="s">
        <v>14</v>
      </c>
      <c r="J21" s="28" t="s">
        <v>15</v>
      </c>
      <c r="K21" s="31" t="str">
        <f t="shared" ref="K21" si="2">+IF(AND(I21=$I$1,J21=$J$1),"Riesgo Bajo",IF(AND(I21=$I$1,J21=$J$2),"Riesgo Bajo",IF(AND(I21=$I$1,J21=$J$3),"Riesgo Bajo",IF(AND(I21=$I$1,J21=$J$4),"Riesgo Medio",IF(AND(I21=$I$1,J21=$J$5),"Riesgo Alto",+IF(AND(I21=$I$2,J21=$J$1),"Riesgo Bajo",IF(AND(I21=$I$2,J21=$J$2),"Riesgo Bajo",IF(AND(I21=$I$2,J21=$J$3),"Riesgo Medio",IF(AND(I21=$I$2,J21=$J$4),"Riesgo Alto",IF(AND(I21=$I$2,J21=$J$5),"Riesgo Alto",+IF(AND(I21=$I$3,J21=$J$1),"Riesgo Bajo",IF(AND(I21=$I$3,J21=$J$2),"Riesgo Medio",IF(AND(I21=$I$3,J21=$J$3),"Riesgo Alto",IF(AND(I21=$I$3,J21=$J$4),"Riesgo Alto",IF(AND(I21=$I$3,J21=$J$5),"Riesgo Extremo",+IF(AND(I21=$I$4,J21=$J$1),"Riesgo Medio",IF(AND(I21=$I$4,J21=$J$2),"Riesgo Alto",IF(AND(I21=$I$4,J21=$J$3),"Riesgo Alto",IF(AND(I21=$I$4,J21=$J$4),"Riesgo Extremo",IF(AND(I21=$I$4,J21=$J$5),"Riesgo Extremo",+IF(AND(I21=$I$5,J21=$J$1),"Riesgo Alto",IF(AND(I21=$I$5,J21=$J$2),"Riesgo Alto",IF(AND(I21=$I$5,J21=$J$3),"Riesgo Extremo",IF(AND(I21=$I$5,J21=$J$4),"Riesgo Extremo",IF(AND(I21=$I$5,J21=$J$5),"Riesgo Extremo")))))))))))))))))))))))))</f>
        <v>Riesgo Bajo</v>
      </c>
      <c r="L21" s="32" t="s">
        <v>31</v>
      </c>
      <c r="M21" s="33" t="s">
        <v>17</v>
      </c>
      <c r="N21" s="50" t="s">
        <v>98</v>
      </c>
      <c r="O21" s="28" t="s">
        <v>14</v>
      </c>
      <c r="P21" s="28" t="s">
        <v>15</v>
      </c>
      <c r="Q21" s="31" t="str">
        <f t="shared" ref="Q21" si="3">+IF(AND(O21=$I$1,P21=$J$1),"Riesgo Bajo",IF(AND(O21=$I$1,P21=$J$2),"Riesgo Bajo",IF(AND(O21=$I$1,P21=$J$3),"Riesgo Bajo",IF(AND(O21=$I$1,P21=$J$4),"Riesgo Medio",IF(AND(O21=$I$1,P21=$J$5),"Riesgo Alto",+IF(AND(O21=$I$2,P21=$J$1),"Riesgo Bajo",IF(AND(O21=$I$2,P21=$J$2),"Riesgo Bajo",IF(AND(O21=$I$2,P21=$J$3),"Riesgo Medio",IF(AND(O21=$I$2,P21=$J$4),"Riesgo Alto",IF(AND(O21=$I$2,P21=$J$5),"Riesgo Alto",+IF(AND(O21=$I$3,P21=$J$1),"Riesgo Bajo",IF(AND(O21=$I$3,P21=$J$2),"Riesgo Medio",IF(AND(O21=$I$3,P21=$J$3),"Riesgo Alto",IF(AND(O21=$I$3,P21=$J$4),"Riesgo Alto",IF(AND(O21=$I$3,P21=$J$5),"Riesgo Extremo",+IF(AND(O21=$I$4,P21=$J$1),"Riesgo Medio",IF(AND(O21=$I$4,P21=$J$2),"Riesgo Alto",IF(AND(O21=$I$4,P21=$J$3),"Riesgo Alto",IF(AND(O21=$I$4,P21=$J$4),"Riesgo Extremo",IF(AND(O21=$I$4,P21=$J$5),"Riesgo Extremo",+IF(AND(O21=$I$5,P21=$J$1),"Riesgo Alto",IF(AND(O21=$I$5,P21=$J$2),"Riesgo Alto",IF(AND(O21=$I$5,P21=$J$3),"Riesgo Extremo",IF(AND(O21=$I$5,P21=$J$4),"Riesgo Extremo",IF(AND(O21=$I$5,P21=$J$5),"Riesgo Extremo")))))))))))))))))))))))))</f>
        <v>Riesgo Bajo</v>
      </c>
      <c r="R21" s="34" t="s">
        <v>18</v>
      </c>
      <c r="S21" s="30" t="s">
        <v>84</v>
      </c>
      <c r="T21" s="35" t="s">
        <v>85</v>
      </c>
      <c r="U21" s="35" t="s">
        <v>99</v>
      </c>
      <c r="V21" s="30" t="s">
        <v>100</v>
      </c>
      <c r="W21" s="32" t="s">
        <v>33</v>
      </c>
    </row>
    <row r="22" spans="2:23" s="15" customFormat="1" ht="95.25" thickBot="1">
      <c r="B22" s="59">
        <v>4</v>
      </c>
      <c r="C22" s="37" t="s">
        <v>10</v>
      </c>
      <c r="D22" s="37" t="s">
        <v>11</v>
      </c>
      <c r="E22" s="37" t="s">
        <v>27</v>
      </c>
      <c r="F22" s="38" t="s">
        <v>21</v>
      </c>
      <c r="G22" s="60" t="s">
        <v>101</v>
      </c>
      <c r="H22" s="61" t="s">
        <v>102</v>
      </c>
      <c r="I22" s="28" t="s">
        <v>14</v>
      </c>
      <c r="J22" s="28" t="s">
        <v>15</v>
      </c>
      <c r="K22" s="31" t="str">
        <f t="shared" ref="K22" si="4">+IF(AND(I22=$I$1,J22=$J$1),"Riesgo Bajo",IF(AND(I22=$I$1,J22=$J$2),"Riesgo Bajo",IF(AND(I22=$I$1,J22=$J$3),"Riesgo Bajo",IF(AND(I22=$I$1,J22=$J$4),"Riesgo Medio",IF(AND(I22=$I$1,J22=$J$5),"Riesgo Alto",+IF(AND(I22=$I$2,J22=$J$1),"Riesgo Bajo",IF(AND(I22=$I$2,J22=$J$2),"Riesgo Bajo",IF(AND(I22=$I$2,J22=$J$3),"Riesgo Medio",IF(AND(I22=$I$2,J22=$J$4),"Riesgo Alto",IF(AND(I22=$I$2,J22=$J$5),"Riesgo Alto",+IF(AND(I22=$I$3,J22=$J$1),"Riesgo Bajo",IF(AND(I22=$I$3,J22=$J$2),"Riesgo Medio",IF(AND(I22=$I$3,J22=$J$3),"Riesgo Alto",IF(AND(I22=$I$3,J22=$J$4),"Riesgo Alto",IF(AND(I22=$I$3,J22=$J$5),"Riesgo Extremo",+IF(AND(I22=$I$4,J22=$J$1),"Riesgo Medio",IF(AND(I22=$I$4,J22=$J$2),"Riesgo Alto",IF(AND(I22=$I$4,J22=$J$3),"Riesgo Alto",IF(AND(I22=$I$4,J22=$J$4),"Riesgo Extremo",IF(AND(I22=$I$4,J22=$J$5),"Riesgo Extremo",+IF(AND(I22=$I$5,J22=$J$1),"Riesgo Alto",IF(AND(I22=$I$5,J22=$J$2),"Riesgo Alto",IF(AND(I22=$I$5,J22=$J$3),"Riesgo Extremo",IF(AND(I22=$I$5,J22=$J$4),"Riesgo Extremo",IF(AND(I22=$I$5,J22=$J$5),"Riesgo Extremo")))))))))))))))))))))))))</f>
        <v>Riesgo Bajo</v>
      </c>
      <c r="L22" s="32" t="s">
        <v>16</v>
      </c>
      <c r="M22" s="33" t="s">
        <v>17</v>
      </c>
      <c r="N22" s="50" t="s">
        <v>98</v>
      </c>
      <c r="O22" s="28" t="s">
        <v>14</v>
      </c>
      <c r="P22" s="28" t="s">
        <v>15</v>
      </c>
      <c r="Q22" s="31" t="str">
        <f t="shared" ref="Q22" si="5">+IF(AND(O22=$I$1,P22=$J$1),"Riesgo Bajo",IF(AND(O22=$I$1,P22=$J$2),"Riesgo Bajo",IF(AND(O22=$I$1,P22=$J$3),"Riesgo Bajo",IF(AND(O22=$I$1,P22=$J$4),"Riesgo Medio",IF(AND(O22=$I$1,P22=$J$5),"Riesgo Alto",+IF(AND(O22=$I$2,P22=$J$1),"Riesgo Bajo",IF(AND(O22=$I$2,P22=$J$2),"Riesgo Bajo",IF(AND(O22=$I$2,P22=$J$3),"Riesgo Medio",IF(AND(O22=$I$2,P22=$J$4),"Riesgo Alto",IF(AND(O22=$I$2,P22=$J$5),"Riesgo Alto",+IF(AND(O22=$I$3,P22=$J$1),"Riesgo Bajo",IF(AND(O22=$I$3,P22=$J$2),"Riesgo Medio",IF(AND(O22=$I$3,P22=$J$3),"Riesgo Alto",IF(AND(O22=$I$3,P22=$J$4),"Riesgo Alto",IF(AND(O22=$I$3,P22=$J$5),"Riesgo Extremo",+IF(AND(O22=$I$4,P22=$J$1),"Riesgo Medio",IF(AND(O22=$I$4,P22=$J$2),"Riesgo Alto",IF(AND(O22=$I$4,P22=$J$3),"Riesgo Alto",IF(AND(O22=$I$4,P22=$J$4),"Riesgo Extremo",IF(AND(O22=$I$4,P22=$J$5),"Riesgo Extremo",+IF(AND(O22=$I$5,P22=$J$1),"Riesgo Alto",IF(AND(O22=$I$5,P22=$J$2),"Riesgo Alto",IF(AND(O22=$I$5,P22=$J$3),"Riesgo Extremo",IF(AND(O22=$I$5,P22=$J$4),"Riesgo Extremo",IF(AND(O22=$I$5,P22=$J$5),"Riesgo Extremo")))))))))))))))))))))))))</f>
        <v>Riesgo Bajo</v>
      </c>
      <c r="R22" s="34" t="s">
        <v>18</v>
      </c>
      <c r="S22" s="30" t="s">
        <v>84</v>
      </c>
      <c r="T22" s="35" t="s">
        <v>85</v>
      </c>
      <c r="U22" s="35" t="s">
        <v>99</v>
      </c>
      <c r="V22" s="30" t="s">
        <v>100</v>
      </c>
      <c r="W22" s="32" t="s">
        <v>33</v>
      </c>
    </row>
    <row r="23" spans="2:23" s="15" customFormat="1" ht="126" customHeight="1" thickBot="1">
      <c r="B23" s="36">
        <v>5</v>
      </c>
      <c r="C23" s="37" t="s">
        <v>10</v>
      </c>
      <c r="D23" s="37" t="s">
        <v>11</v>
      </c>
      <c r="E23" s="37" t="s">
        <v>27</v>
      </c>
      <c r="F23" s="38" t="s">
        <v>21</v>
      </c>
      <c r="G23" s="39" t="s">
        <v>103</v>
      </c>
      <c r="H23" s="58" t="s">
        <v>104</v>
      </c>
      <c r="I23" s="37" t="s">
        <v>4</v>
      </c>
      <c r="J23" s="37" t="s">
        <v>15</v>
      </c>
      <c r="K23" s="40" t="str">
        <f t="shared" si="0"/>
        <v>Riesgo Bajo</v>
      </c>
      <c r="L23" s="41" t="s">
        <v>6</v>
      </c>
      <c r="M23" s="42" t="s">
        <v>17</v>
      </c>
      <c r="N23" s="51" t="s">
        <v>105</v>
      </c>
      <c r="O23" s="37" t="s">
        <v>4</v>
      </c>
      <c r="P23" s="37" t="s">
        <v>5</v>
      </c>
      <c r="Q23" s="43" t="str">
        <f t="shared" si="1"/>
        <v>Riesgo Bajo</v>
      </c>
      <c r="R23" s="44" t="s">
        <v>8</v>
      </c>
      <c r="S23" s="45" t="s">
        <v>91</v>
      </c>
      <c r="T23" s="45" t="s">
        <v>92</v>
      </c>
      <c r="U23" s="45" t="s">
        <v>93</v>
      </c>
      <c r="V23" s="39" t="s">
        <v>94</v>
      </c>
      <c r="W23" s="49" t="s">
        <v>95</v>
      </c>
    </row>
    <row r="24" spans="2:23" s="15" customFormat="1">
      <c r="B24" s="8" t="s">
        <v>106</v>
      </c>
      <c r="C24" s="8"/>
      <c r="D24" s="8"/>
      <c r="E24" s="8"/>
      <c r="F24" s="7"/>
      <c r="G24" s="7"/>
      <c r="H24" s="7"/>
      <c r="I24" s="7"/>
      <c r="J24" s="7"/>
      <c r="K24" s="1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7" spans="2:23" ht="28.5" customHeight="1"/>
  </sheetData>
  <sheetProtection formatCells="0" formatColumns="0" formatRows="0" insertColumns="0" insertRows="0" insertHyperlinks="0" deleteColumns="0" deleteRows="0" selectLockedCells="1" sort="0" autoFilter="0" pivotTables="0"/>
  <mergeCells count="21">
    <mergeCell ref="B17:B18"/>
    <mergeCell ref="C17:C18"/>
    <mergeCell ref="D17:D18"/>
    <mergeCell ref="G17:G18"/>
    <mergeCell ref="H17:H18"/>
    <mergeCell ref="E17:E18"/>
    <mergeCell ref="F17:F18"/>
    <mergeCell ref="K14:T15"/>
    <mergeCell ref="H14:J15"/>
    <mergeCell ref="I17:I18"/>
    <mergeCell ref="J17:J18"/>
    <mergeCell ref="V17:W17"/>
    <mergeCell ref="U17:U18"/>
    <mergeCell ref="L17:L18"/>
    <mergeCell ref="M17:M18"/>
    <mergeCell ref="N17:N18"/>
    <mergeCell ref="T17:T18"/>
    <mergeCell ref="R17:R18"/>
    <mergeCell ref="S17:S18"/>
    <mergeCell ref="K17:K18"/>
    <mergeCell ref="O17:Q17"/>
  </mergeCells>
  <conditionalFormatting sqref="K19:K23 Q19:Q23">
    <cfRule type="cellIs" dxfId="11" priority="33" operator="equal">
      <formula>"Riesgo extremo"</formula>
    </cfRule>
    <cfRule type="cellIs" dxfId="10" priority="34" operator="equal">
      <formula>"Riesgo alto"</formula>
    </cfRule>
    <cfRule type="cellIs" dxfId="9" priority="35" operator="equal">
      <formula>"Riesgo medio"</formula>
    </cfRule>
    <cfRule type="containsText" dxfId="8" priority="36" operator="containsText" text="Riesgo bajo">
      <formula>NOT(ISERROR(SEARCH("Riesgo bajo",K19)))</formula>
    </cfRule>
  </conditionalFormatting>
  <conditionalFormatting sqref="K23 Q23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bajo",K23)))</formula>
    </cfRule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ontainsText" dxfId="0" priority="8" operator="containsText" text="Riesgo bajo">
      <formula>NOT(ISERROR(SEARCH("Riesgo bajo",K23)))</formula>
    </cfRule>
  </conditionalFormatting>
  <dataValidations count="9">
    <dataValidation type="list" allowBlank="1" showInputMessage="1" showErrorMessage="1" sqref="R19:R23" xr:uid="{00000000-0002-0000-0000-000000000000}">
      <formula1>$R$1:$R$2</formula1>
    </dataValidation>
    <dataValidation type="list" allowBlank="1" showInputMessage="1" showErrorMessage="1" sqref="J19:J23 P19:P23" xr:uid="{00000000-0002-0000-0000-000001000000}">
      <formula1>$J$1:$J$5</formula1>
    </dataValidation>
    <dataValidation type="list" allowBlank="1" showInputMessage="1" showErrorMessage="1" sqref="I19:I23 O19:O23" xr:uid="{00000000-0002-0000-0000-000002000000}">
      <formula1>$I$1:$I$5</formula1>
    </dataValidation>
    <dataValidation type="list" allowBlank="1" showInputMessage="1" showErrorMessage="1" sqref="L19:L23" xr:uid="{00000000-0002-0000-0000-000003000000}">
      <formula1>$L$1:$L$7</formula1>
    </dataValidation>
    <dataValidation type="list" allowBlank="1" showInputMessage="1" showErrorMessage="1" sqref="M19:M23" xr:uid="{00000000-0002-0000-0000-000004000000}">
      <formula1>$M$1:$M$11</formula1>
    </dataValidation>
    <dataValidation type="list" allowBlank="1" showInputMessage="1" showErrorMessage="1" sqref="C19:C23" xr:uid="{00000000-0002-0000-0000-000005000000}">
      <formula1>$C$1:$C$2</formula1>
    </dataValidation>
    <dataValidation type="list" allowBlank="1" showInputMessage="1" showErrorMessage="1" sqref="D19:D23" xr:uid="{00000000-0002-0000-0000-000006000000}">
      <formula1>$D$1:$D$2</formula1>
    </dataValidation>
    <dataValidation type="list" allowBlank="1" showInputMessage="1" showErrorMessage="1" sqref="E19:E23" xr:uid="{00000000-0002-0000-0000-000007000000}">
      <formula1>$E$1:$E$4</formula1>
    </dataValidation>
    <dataValidation type="list" allowBlank="1" showInputMessage="1" showErrorMessage="1" sqref="F19:F23" xr:uid="{00000000-0002-0000-0000-000008000000}">
      <formula1>$F$1:$F$8</formula1>
    </dataValidation>
  </dataValidations>
  <printOptions horizontalCentered="1"/>
  <pageMargins left="0.25" right="0.25" top="0.75" bottom="0.75" header="0.3" footer="0.3"/>
  <pageSetup scale="4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6" zoomScaleNormal="100" workbookViewId="0">
      <selection activeCell="A24" sqref="A24"/>
    </sheetView>
  </sheetViews>
  <sheetFormatPr defaultColWidth="11.42578125" defaultRowHeight="1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111</v>
      </c>
    </row>
    <row r="6" spans="1:1">
      <c r="A6" t="s">
        <v>112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117</v>
      </c>
    </row>
    <row r="12" spans="1:1" ht="17.25" customHeight="1">
      <c r="A12" t="s">
        <v>118</v>
      </c>
    </row>
    <row r="13" spans="1:1">
      <c r="A13" t="s">
        <v>119</v>
      </c>
    </row>
    <row r="14" spans="1:1">
      <c r="A14" t="s">
        <v>120</v>
      </c>
    </row>
    <row r="15" spans="1:1">
      <c r="A15" t="s">
        <v>121</v>
      </c>
    </row>
    <row r="16" spans="1:1">
      <c r="A16" t="s">
        <v>122</v>
      </c>
    </row>
    <row r="17" spans="1:7">
      <c r="A17" t="s">
        <v>123</v>
      </c>
    </row>
    <row r="18" spans="1:7">
      <c r="A18" t="s">
        <v>124</v>
      </c>
    </row>
    <row r="19" spans="1:7">
      <c r="A19" t="s">
        <v>125</v>
      </c>
    </row>
    <row r="20" spans="1:7">
      <c r="A20" t="s">
        <v>126</v>
      </c>
    </row>
    <row r="21" spans="1:7">
      <c r="A21" t="s">
        <v>127</v>
      </c>
    </row>
    <row r="23" spans="1:7">
      <c r="A23" t="s">
        <v>128</v>
      </c>
    </row>
    <row r="24" spans="1:7">
      <c r="A24" t="s">
        <v>129</v>
      </c>
    </row>
    <row r="25" spans="1:7">
      <c r="A25" t="s">
        <v>130</v>
      </c>
    </row>
    <row r="26" spans="1:7">
      <c r="A26" t="s">
        <v>131</v>
      </c>
    </row>
    <row r="27" spans="1:7">
      <c r="A27" t="s">
        <v>132</v>
      </c>
    </row>
    <row r="28" spans="1:7">
      <c r="A28" t="s">
        <v>133</v>
      </c>
    </row>
    <row r="30" spans="1:7">
      <c r="A30" t="s">
        <v>134</v>
      </c>
    </row>
    <row r="31" spans="1:7" ht="15.75" thickBot="1">
      <c r="A31" s="81" t="s">
        <v>135</v>
      </c>
      <c r="B31" s="81"/>
      <c r="C31" s="81"/>
      <c r="D31" s="81"/>
    </row>
    <row r="32" spans="1:7" ht="15.75" thickBot="1">
      <c r="A32" s="86" t="s">
        <v>136</v>
      </c>
      <c r="B32" s="87"/>
      <c r="C32" s="87"/>
      <c r="D32" s="87"/>
      <c r="E32" s="87"/>
      <c r="F32" s="87"/>
      <c r="G32" s="88"/>
    </row>
    <row r="33" spans="1:7" ht="108.75" thickBot="1">
      <c r="A33" s="89" t="s">
        <v>137</v>
      </c>
      <c r="B33" s="90"/>
      <c r="C33" s="46" t="s">
        <v>138</v>
      </c>
      <c r="D33" s="46" t="s">
        <v>139</v>
      </c>
      <c r="E33" s="46" t="s">
        <v>140</v>
      </c>
      <c r="F33" s="46" t="s">
        <v>141</v>
      </c>
      <c r="G33" s="46" t="s">
        <v>142</v>
      </c>
    </row>
    <row r="34" spans="1:7" ht="60" customHeight="1">
      <c r="A34" s="82" t="s">
        <v>143</v>
      </c>
      <c r="B34" s="83"/>
      <c r="C34" s="91" t="s">
        <v>144</v>
      </c>
      <c r="D34" s="91" t="s">
        <v>145</v>
      </c>
      <c r="E34" s="91" t="s">
        <v>146</v>
      </c>
      <c r="F34" s="91" t="s">
        <v>147</v>
      </c>
      <c r="G34" s="91" t="s">
        <v>148</v>
      </c>
    </row>
    <row r="35" spans="1:7" ht="15.75" thickBot="1">
      <c r="A35" s="84"/>
      <c r="B35" s="85"/>
      <c r="C35" s="92"/>
      <c r="D35" s="92"/>
      <c r="E35" s="92"/>
      <c r="F35" s="92"/>
      <c r="G35" s="92"/>
    </row>
    <row r="36" spans="1:7" ht="15.75" thickBot="1">
      <c r="A36" s="79" t="s">
        <v>149</v>
      </c>
      <c r="B36" s="79" t="s">
        <v>150</v>
      </c>
      <c r="C36" s="47" t="s">
        <v>5</v>
      </c>
      <c r="D36" s="47" t="s">
        <v>15</v>
      </c>
      <c r="E36" s="47" t="s">
        <v>23</v>
      </c>
      <c r="F36" s="47" t="s">
        <v>30</v>
      </c>
      <c r="G36" s="47" t="s">
        <v>36</v>
      </c>
    </row>
    <row r="37" spans="1:7" ht="15.75" thickBot="1">
      <c r="A37" s="80"/>
      <c r="B37" s="80"/>
      <c r="C37" s="48">
        <v>1</v>
      </c>
      <c r="D37" s="48">
        <v>2</v>
      </c>
      <c r="E37" s="48">
        <v>3</v>
      </c>
      <c r="F37" s="48">
        <v>4</v>
      </c>
      <c r="G37" s="48">
        <v>5</v>
      </c>
    </row>
    <row r="39" spans="1:7">
      <c r="A39" t="s">
        <v>151</v>
      </c>
    </row>
    <row r="41" spans="1:7">
      <c r="A41" t="s">
        <v>152</v>
      </c>
    </row>
    <row r="43" spans="1:7">
      <c r="A43" t="s">
        <v>153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0EB032-6AB1-4204-AD12-B3C54413DCD2}"/>
</file>

<file path=customXml/itemProps2.xml><?xml version="1.0" encoding="utf-8"?>
<ds:datastoreItem xmlns:ds="http://schemas.openxmlformats.org/officeDocument/2006/customXml" ds:itemID="{28702942-0EC5-43A2-B75A-43BF28DBCDB4}"/>
</file>

<file path=customXml/itemProps3.xml><?xml version="1.0" encoding="utf-8"?>
<ds:datastoreItem xmlns:ds="http://schemas.openxmlformats.org/officeDocument/2006/customXml" ds:itemID="{50528600-712A-40AA-AE44-7EEEAFAFB2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/>
  <cp:revision/>
  <dcterms:created xsi:type="dcterms:W3CDTF">2013-10-24T19:52:54Z</dcterms:created>
  <dcterms:modified xsi:type="dcterms:W3CDTF">2026-03-27T16:22:52Z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