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C:\Users\Usuario\Documents\ANIMALES\"/>
    </mc:Choice>
  </mc:AlternateContent>
  <xr:revisionPtr revIDLastSave="0" documentId="8_{5523E06C-6C4B-44CF-9CA2-186711702A09}" xr6:coauthVersionLast="47" xr6:coauthVersionMax="47" xr10:uidLastSave="{00000000-0000-0000-0000-000000000000}"/>
  <bookViews>
    <workbookView xWindow="735" yWindow="735" windowWidth="15375" windowHeight="7785"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16" l="1"/>
  <c r="G34" i="16" l="1"/>
  <c r="H34" i="16" s="1"/>
  <c r="J34" i="16"/>
  <c r="I34" i="16" l="1"/>
  <c r="K34" i="16" s="1"/>
  <c r="G15" i="16"/>
  <c r="I15" i="16" s="1"/>
  <c r="J15" i="16"/>
  <c r="G16" i="16"/>
  <c r="I16" i="16" s="1"/>
  <c r="J16" i="16"/>
  <c r="G17" i="16"/>
  <c r="I17" i="16" s="1"/>
  <c r="H17" i="16"/>
  <c r="J17" i="16"/>
  <c r="G18" i="16"/>
  <c r="H18" i="16" s="1"/>
  <c r="J18" i="16"/>
  <c r="G19" i="16"/>
  <c r="I19" i="16" s="1"/>
  <c r="J19" i="16"/>
  <c r="G20" i="16"/>
  <c r="H20" i="16"/>
  <c r="I20" i="16"/>
  <c r="J20" i="16"/>
  <c r="G21" i="16"/>
  <c r="I21" i="16" s="1"/>
  <c r="H21" i="16"/>
  <c r="J21" i="16"/>
  <c r="G22" i="16"/>
  <c r="H22" i="16"/>
  <c r="I22" i="16"/>
  <c r="J22" i="16"/>
  <c r="G23" i="16"/>
  <c r="H23" i="16" s="1"/>
  <c r="J23" i="16"/>
  <c r="G24" i="16"/>
  <c r="H24" i="16" s="1"/>
  <c r="J24" i="16"/>
  <c r="G25" i="16"/>
  <c r="I25" i="16" s="1"/>
  <c r="H25" i="16"/>
  <c r="J25" i="16"/>
  <c r="G26" i="16"/>
  <c r="I26" i="16" s="1"/>
  <c r="H26" i="16"/>
  <c r="J26" i="16"/>
  <c r="G27" i="16"/>
  <c r="H27" i="16"/>
  <c r="I27" i="16"/>
  <c r="J27" i="16"/>
  <c r="K27" i="16" s="1"/>
  <c r="G28" i="16"/>
  <c r="I28" i="16" s="1"/>
  <c r="H28" i="16"/>
  <c r="J28" i="16"/>
  <c r="G29" i="16"/>
  <c r="H29" i="16" s="1"/>
  <c r="J29" i="16"/>
  <c r="G30" i="16"/>
  <c r="H30" i="16" s="1"/>
  <c r="J30" i="16"/>
  <c r="G31" i="16"/>
  <c r="H31" i="16" s="1"/>
  <c r="J31" i="16"/>
  <c r="G32" i="16"/>
  <c r="I32" i="16" s="1"/>
  <c r="H32" i="16"/>
  <c r="J32" i="16"/>
  <c r="G33" i="16"/>
  <c r="H33" i="16" s="1"/>
  <c r="J33" i="16"/>
  <c r="I23" i="16" l="1"/>
  <c r="K23" i="16" s="1"/>
  <c r="H15" i="16"/>
  <c r="I31" i="16"/>
  <c r="K31" i="16" s="1"/>
  <c r="K22" i="16"/>
  <c r="H19" i="16"/>
  <c r="K21" i="16"/>
  <c r="K15" i="16"/>
  <c r="K20" i="16"/>
  <c r="I30" i="16"/>
  <c r="K30" i="16" s="1"/>
  <c r="K25" i="16"/>
  <c r="K17" i="16"/>
  <c r="K26" i="16"/>
  <c r="H16" i="16"/>
  <c r="K28" i="16"/>
  <c r="K32" i="16"/>
  <c r="I24" i="16"/>
  <c r="K16" i="16"/>
  <c r="K24" i="16"/>
  <c r="K19" i="16"/>
  <c r="I29" i="16"/>
  <c r="K29" i="16" s="1"/>
  <c r="I33" i="16"/>
  <c r="K33" i="16" s="1"/>
  <c r="I18" i="16"/>
  <c r="K18" i="16" s="1"/>
  <c r="L35" i="16"/>
  <c r="G13" i="16" l="1"/>
  <c r="J13" i="16"/>
  <c r="G14" i="16"/>
  <c r="H14" i="16" s="1"/>
  <c r="J14" i="16"/>
  <c r="I14" i="16" l="1"/>
  <c r="K14" i="16" s="1"/>
  <c r="H13" i="16"/>
  <c r="I13" i="16"/>
  <c r="K13" i="16" l="1"/>
  <c r="J12" i="16"/>
  <c r="J35" i="16" s="1"/>
  <c r="G12" i="16"/>
  <c r="G35" i="16" s="1"/>
  <c r="I12" i="16" l="1"/>
  <c r="I35" i="16" s="1"/>
  <c r="H12" i="16"/>
  <c r="H35" i="16" s="1"/>
  <c r="K12" i="16" l="1"/>
  <c r="K35" i="16" s="1"/>
</calcChain>
</file>

<file path=xl/sharedStrings.xml><?xml version="1.0" encoding="utf-8"?>
<sst xmlns="http://schemas.openxmlformats.org/spreadsheetml/2006/main" count="86" uniqueCount="65">
  <si>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</si>
  <si>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</si>
  <si>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</si>
  <si>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</si>
  <si>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</si>
  <si>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</si>
  <si>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</si>
  <si>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</si>
  <si>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</si>
  <si>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</si>
  <si>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</si>
  <si>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</si>
  <si>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</si>
  <si>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</si>
  <si>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</si>
  <si>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</si>
  <si>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</si>
  <si>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</si>
  <si>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</si>
  <si>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</si>
  <si>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</si>
  <si>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</si>
  <si>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</si>
  <si>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</si>
  <si>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</si>
  <si>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</si>
  <si>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</si>
  <si>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</si>
  <si>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</si>
  <si>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</si>
  <si>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</si>
  <si>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Todos los requerimientos para dicho proceso se deberan verificar en el pliego de condiciones el cual esta publicada en la página www.contratos.gov.co</t>
  </si>
  <si>
    <t>SEGÚN LA INDICADA EN EL PLIEGO DE CONDICIONES</t>
  </si>
  <si>
    <t>Firma del Representante Legal</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</si>
  <si>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
El presupuesto será ejecutado bajo la modalidad de bolsa previa autorización del supervisor del contrato designado.</t>
  </si>
  <si>
    <t xml:space="preserve"> PROPUESTA ECONÓMICA </t>
  </si>
  <si>
    <t xml:space="preserve">Tener en cuenta los Valores Asociados al Contrato según el Acuerdo Municipal  (Estatuto Tributario Municipal)  </t>
  </si>
  <si>
    <t>SERVICIO</t>
  </si>
  <si>
    <t>SUMINISTRO DE EXÁMENES CLÍNICOS PARA ATENCIÓN DE ANIMALES EN CONDICIÓN DE VULNERABILIDAD, CUMPLIENDO CON LAS ACTIVIDADES, ACCIONES Y LINEAMIENTOS ESTRATEGICOS CONTEMPLADOS EN EL PLAN DE DESARROLLO 2024-2027 SOMOS UN NUEVO AIRE Y EN EL PLAN DE ACCIÓN 2026, 2.2.1.4</t>
  </si>
  <si>
    <t>PRESUPUESTO OFICIAL
$25.000.000
IVA INCLUIDO</t>
  </si>
  <si>
    <t>Consulta general</t>
  </si>
  <si>
    <t>Atención veterinaria nocturna</t>
  </si>
  <si>
    <t>Consulta especialista</t>
  </si>
  <si>
    <t>Radiografía adicional</t>
  </si>
  <si>
    <t>Ecografía</t>
  </si>
  <si>
    <t>Hemograma</t>
  </si>
  <si>
    <t>ALT</t>
  </si>
  <si>
    <t>Creatinina</t>
  </si>
  <si>
    <t>Usera/ BUN</t>
  </si>
  <si>
    <t>AST</t>
  </si>
  <si>
    <t>Coprológico</t>
  </si>
  <si>
    <t>Citológia PAFF</t>
  </si>
  <si>
    <t>Esterilización hembra 15-35KG</t>
  </si>
  <si>
    <t>Esterilización hembra &gt;35KG</t>
  </si>
  <si>
    <t>Esterilización macho &gt;35KG</t>
  </si>
  <si>
    <t>PCR sida y leucemia</t>
  </si>
  <si>
    <t>PCR parvo/ cornoa</t>
  </si>
  <si>
    <t>PCR distemper</t>
  </si>
  <si>
    <t>PCR hemotropicos</t>
  </si>
  <si>
    <t>DÍA</t>
  </si>
  <si>
    <t>BOLSA</t>
  </si>
  <si>
    <t>Hospitalización general</t>
  </si>
  <si>
    <t>Hospitalización especializada</t>
  </si>
  <si>
    <t>Radiografíca (3 vistas)</t>
  </si>
  <si>
    <t>Cirugías ( ortopédica &lt;20KG, ortopédica &gt;20KG, Tejidos blandos &lt;20kg y tejidos blandos &gt;20kg)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</si>
</sst>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Red]\(&quot;$&quot;\ #,##0\)"/>
    <numFmt numFmtId="165" formatCode="&quot;$&quot;\ #,##0.00"/>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59999389629810485"/>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87">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0" borderId="13" xfId="7" applyFont="1" applyBorder="1" applyAlignment="1">
      <alignment horizontal="center" vertical="center"/>
    </xf>
    <xf numFmtId="0" fontId="7" fillId="0" borderId="20" xfId="0" applyFont="1" applyBorder="1" applyAlignment="1">
      <alignment vertical="center"/>
    </xf>
    <xf numFmtId="0" fontId="15" fillId="7" borderId="1" xfId="6" applyFont="1" applyFill="1" applyAlignment="1">
      <alignment horizontal="center" vertical="center" wrapText="1"/>
    </xf>
    <xf numFmtId="1" fontId="15" fillId="7" borderId="1" xfId="6" applyNumberFormat="1" applyFont="1" applyFill="1" applyAlignment="1">
      <alignment horizontal="center" vertical="center"/>
    </xf>
    <xf numFmtId="0" fontId="15" fillId="7" borderId="19" xfId="6" applyFont="1" applyFill="1" applyBorder="1" applyAlignment="1">
      <alignment horizontal="center" vertical="center" wrapText="1"/>
    </xf>
    <xf numFmtId="165" fontId="8" fillId="0" borderId="2" xfId="7" applyNumberFormat="1" applyFont="1" applyAlignment="1">
      <alignment horizontal="center" vertical="center" wrapText="1"/>
    </xf>
    <xf numFmtId="165" fontId="8" fillId="0" borderId="2" xfId="7" applyNumberFormat="1" applyFont="1" applyAlignment="1" applyProtection="1">
      <alignment horizontal="center" vertical="center" wrapText="1"/>
    </xf>
    <xf numFmtId="165" fontId="8" fillId="5" borderId="14" xfId="7" applyNumberFormat="1" applyFont="1" applyFill="1" applyBorder="1" applyAlignment="1">
      <alignment horizontal="center" vertical="center" wrapText="1"/>
    </xf>
    <xf numFmtId="165" fontId="6" fillId="6" borderId="1" xfId="6" applyNumberFormat="1" applyFont="1" applyFill="1" applyAlignment="1">
      <alignment horizontal="center" vertical="center"/>
    </xf>
    <xf numFmtId="0" fontId="8" fillId="4" borderId="2" xfId="7" applyFont="1" applyFill="1" applyAlignment="1">
      <alignment horizontal="left" vertical="center"/>
    </xf>
    <xf numFmtId="0" fontId="8" fillId="4" borderId="16" xfId="7" applyFont="1" applyFill="1" applyBorder="1" applyAlignment="1">
      <alignment horizontal="left" vertical="center"/>
    </xf>
    <xf numFmtId="0" fontId="8" fillId="4" borderId="14" xfId="7" applyFont="1" applyFill="1" applyBorder="1" applyAlignment="1">
      <alignment vertical="center"/>
    </xf>
    <xf numFmtId="165" fontId="8" fillId="4" borderId="2" xfId="7" applyNumberFormat="1" applyFont="1" applyFill="1" applyAlignment="1" applyProtection="1">
      <alignment horizontal="center" vertical="center" wrapText="1"/>
    </xf>
    <xf numFmtId="9" fontId="8" fillId="4" borderId="5" xfId="2" applyFont="1" applyFill="1" applyBorder="1" applyAlignment="1">
      <alignment horizontal="center" vertical="center"/>
    </xf>
    <xf numFmtId="4" fontId="8" fillId="2" borderId="2" xfId="7" applyNumberFormat="1" applyFont="1" applyFill="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4" fontId="8" fillId="8" borderId="7" xfId="7" applyNumberFormat="1" applyFont="1" applyFill="1" applyBorder="1" applyAlignment="1">
      <alignment horizontal="center" vertical="center" wrapText="1"/>
    </xf>
    <xf numFmtId="164" fontId="8" fillId="8" borderId="15" xfId="7" applyNumberFormat="1" applyFont="1" applyFill="1" applyBorder="1" applyAlignment="1">
      <alignment horizontal="center" vertical="center" wrapText="1"/>
    </xf>
    <xf numFmtId="164" fontId="8" fillId="8" borderId="8" xfId="7" applyNumberFormat="1" applyFont="1" applyFill="1" applyBorder="1" applyAlignment="1">
      <alignment horizontal="center" vertical="center" wrapText="1"/>
    </xf>
    <xf numFmtId="164" fontId="8" fillId="8" borderId="14" xfId="7" applyNumberFormat="1" applyFont="1" applyFill="1" applyBorder="1" applyAlignment="1">
      <alignment horizontal="center" vertical="center" wrapText="1"/>
    </xf>
    <xf numFmtId="0" fontId="8" fillId="4" borderId="5" xfId="7" applyFont="1" applyFill="1" applyBorder="1" applyAlignment="1">
      <alignment horizontal="left" vertical="center"/>
    </xf>
    <xf numFmtId="0" fontId="8" fillId="4"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8" borderId="13" xfId="7" applyFont="1" applyFill="1" applyBorder="1" applyAlignment="1">
      <alignment horizontal="left" vertical="center"/>
    </xf>
    <xf numFmtId="0" fontId="8" fillId="8"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8" borderId="3" xfId="7" applyFont="1" applyFill="1" applyBorder="1" applyAlignment="1">
      <alignment horizontal="center" vertical="center" wrapText="1"/>
    </xf>
    <xf numFmtId="0" fontId="8" fillId="8" borderId="4" xfId="7" applyFont="1" applyFill="1" applyBorder="1" applyAlignment="1">
      <alignment horizontal="center" vertical="center" wrapText="1"/>
    </xf>
    <xf numFmtId="0" fontId="8" fillId="8" borderId="5" xfId="7" applyFont="1" applyFill="1" applyBorder="1" applyAlignment="1">
      <alignment horizontal="center" vertical="center"/>
    </xf>
    <xf numFmtId="0" fontId="8" fillId="8"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Alignment="1">
      <alignment horizontal="left"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6" borderId="18" xfId="6" applyFont="1" applyFill="1" applyBorder="1" applyAlignment="1">
      <alignment horizontal="right" vertical="center" wrapText="1"/>
    </xf>
    <xf numFmtId="0" fontId="6" fillId="6" borderId="1" xfId="6" applyFont="1" applyFill="1" applyAlignment="1">
      <alignment horizontal="right" vertical="center" wrapText="1"/>
    </xf>
    <xf numFmtId="0" fontId="8" fillId="4"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4" borderId="17" xfId="7" applyFont="1" applyFill="1" applyBorder="1" applyAlignment="1">
      <alignment horizontal="left" vertical="center"/>
    </xf>
    <xf numFmtId="0" fontId="15" fillId="7" borderId="1" xfId="6" applyFont="1" applyFill="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4" fillId="2" borderId="13" xfId="7" applyFont="1" applyFill="1" applyBorder="1" applyAlignment="1">
      <alignment vertical="center"/>
    </xf>
    <xf numFmtId="0" fontId="14" fillId="2" borderId="2" xfId="7" applyFont="1" applyFill="1" applyAlignment="1">
      <alignment vertical="center"/>
    </xf>
    <xf numFmtId="0" fontId="14" fillId="2" borderId="14" xfId="7" applyFont="1" applyFill="1" applyBorder="1" applyAlignment="1">
      <alignment vertical="center"/>
    </xf>
    <xf numFmtId="0" fontId="15" fillId="7" borderId="1" xfId="6" applyFont="1" applyFill="1" applyAlignment="1">
      <alignment horizontal="center" vertical="center"/>
    </xf>
    <xf numFmtId="0" fontId="15" fillId="7" borderId="19" xfId="6" applyFont="1" applyFill="1" applyBorder="1" applyAlignment="1">
      <alignment horizontal="center" vertical="center"/>
    </xf>
    <xf numFmtId="0" fontId="15" fillId="7" borderId="18" xfId="6" applyFont="1" applyFill="1" applyBorder="1" applyAlignment="1">
      <alignment horizontal="center" vertical="center" wrapText="1"/>
    </xf>
    <xf numFmtId="0" fontId="8" fillId="4"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8"/>
  <sheetViews>
    <sheetView showGridLines="0" tabSelected="1" defaultGridColor="0" view="pageBreakPreview" colorId="44" zoomScale="90" zoomScaleNormal="90" zoomScaleSheetLayoutView="90" workbookViewId="0">
      <selection activeCell="A38" sqref="A38:L38"/>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7" style="2" customWidth="1"/>
    <col min="7" max="7" width="14.7109375" style="2" bestFit="1"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32"/>
      <c r="B1" s="33"/>
      <c r="C1" s="38" t="s">
        <v>35</v>
      </c>
      <c r="D1" s="38"/>
      <c r="E1" s="38"/>
      <c r="F1" s="38"/>
      <c r="G1" s="38"/>
      <c r="H1" s="38"/>
      <c r="I1" s="38"/>
      <c r="J1" s="38"/>
      <c r="K1" s="22"/>
      <c r="L1" s="23"/>
    </row>
    <row r="2" spans="1:12" ht="35.1" customHeight="1" thickTop="1" thickBot="1" x14ac:dyDescent="0.25">
      <c r="A2" s="34"/>
      <c r="B2" s="35"/>
      <c r="C2" s="39"/>
      <c r="D2" s="39"/>
      <c r="E2" s="39"/>
      <c r="F2" s="39"/>
      <c r="G2" s="39"/>
      <c r="H2" s="39"/>
      <c r="I2" s="39"/>
      <c r="J2" s="39"/>
      <c r="K2" s="24"/>
      <c r="L2" s="25"/>
    </row>
    <row r="3" spans="1:12" ht="107.25" customHeight="1" thickTop="1" thickBot="1" x14ac:dyDescent="0.25">
      <c r="A3" s="36" t="s">
        <v>11</v>
      </c>
      <c r="B3" s="37"/>
      <c r="C3" s="40" t="s">
        <v>38</v>
      </c>
      <c r="D3" s="41"/>
      <c r="E3" s="41"/>
      <c r="F3" s="41"/>
      <c r="G3" s="41"/>
      <c r="H3" s="41"/>
      <c r="I3" s="41"/>
      <c r="J3" s="41"/>
      <c r="K3" s="26" t="s">
        <v>39</v>
      </c>
      <c r="L3" s="27"/>
    </row>
    <row r="4" spans="1:12" ht="21.2" customHeight="1" thickTop="1" thickBot="1" x14ac:dyDescent="0.25">
      <c r="A4" s="36" t="s">
        <v>12</v>
      </c>
      <c r="B4" s="37"/>
      <c r="C4" s="42"/>
      <c r="D4" s="43"/>
      <c r="E4" s="43"/>
      <c r="F4" s="43"/>
      <c r="G4" s="43"/>
      <c r="H4" s="43"/>
      <c r="I4" s="43"/>
      <c r="J4" s="43"/>
      <c r="K4" s="28"/>
      <c r="L4" s="29"/>
    </row>
    <row r="5" spans="1:12" ht="21.2" customHeight="1" thickTop="1" thickBot="1" x14ac:dyDescent="0.25">
      <c r="A5" s="46" t="s">
        <v>0</v>
      </c>
      <c r="B5" s="47"/>
      <c r="C5" s="30"/>
      <c r="D5" s="31"/>
      <c r="E5" s="31"/>
      <c r="F5" s="31"/>
      <c r="G5" s="31"/>
      <c r="H5" s="31"/>
      <c r="I5" s="31"/>
      <c r="J5" s="31"/>
      <c r="K5" s="16" t="s">
        <v>1</v>
      </c>
      <c r="L5" s="17"/>
    </row>
    <row r="6" spans="1:12" ht="21.2" customHeight="1" thickTop="1" thickBot="1" x14ac:dyDescent="0.25">
      <c r="A6" s="46" t="s">
        <v>14</v>
      </c>
      <c r="B6" s="47"/>
      <c r="C6" s="53"/>
      <c r="D6" s="47"/>
      <c r="E6" s="47"/>
      <c r="F6" s="47"/>
      <c r="G6" s="47"/>
      <c r="H6" s="47"/>
      <c r="I6" s="47"/>
      <c r="J6" s="47"/>
      <c r="K6" s="16" t="s">
        <v>13</v>
      </c>
      <c r="L6" s="17"/>
    </row>
    <row r="7" spans="1:12" ht="21.2" customHeight="1" thickTop="1" thickBot="1" x14ac:dyDescent="0.25">
      <c r="A7" s="46" t="s">
        <v>2</v>
      </c>
      <c r="B7" s="47"/>
      <c r="C7" s="53"/>
      <c r="D7" s="47"/>
      <c r="E7" s="47"/>
      <c r="F7" s="47"/>
      <c r="G7" s="47"/>
      <c r="H7" s="47"/>
      <c r="I7" s="47"/>
      <c r="J7" s="47"/>
      <c r="K7" s="16" t="s">
        <v>15</v>
      </c>
      <c r="L7" s="18"/>
    </row>
    <row r="8" spans="1:12" ht="21.2" customHeight="1" thickTop="1" thickBot="1" x14ac:dyDescent="0.25">
      <c r="A8" s="46" t="s">
        <v>26</v>
      </c>
      <c r="B8" s="47"/>
      <c r="C8" s="53"/>
      <c r="D8" s="47"/>
      <c r="E8" s="47"/>
      <c r="F8" s="47"/>
      <c r="G8" s="47"/>
      <c r="H8" s="47"/>
      <c r="I8" s="47"/>
      <c r="J8" s="47"/>
      <c r="K8" s="30"/>
      <c r="L8" s="57"/>
    </row>
    <row r="9" spans="1:12" ht="21.2" customHeight="1" thickTop="1" thickBot="1" x14ac:dyDescent="0.25">
      <c r="A9" s="46" t="s">
        <v>23</v>
      </c>
      <c r="B9" s="47"/>
      <c r="C9" s="47" t="s">
        <v>24</v>
      </c>
      <c r="D9" s="47"/>
      <c r="E9" s="47"/>
      <c r="F9" s="47"/>
      <c r="G9" s="47"/>
      <c r="H9" s="47"/>
      <c r="I9" s="47"/>
      <c r="J9" s="47"/>
      <c r="K9" s="47"/>
      <c r="L9" s="69"/>
    </row>
    <row r="10" spans="1:12" ht="21.2" customHeight="1" thickTop="1" thickBot="1" x14ac:dyDescent="0.25">
      <c r="A10" s="68" t="s">
        <v>19</v>
      </c>
      <c r="B10" s="58" t="s">
        <v>29</v>
      </c>
      <c r="C10" s="58" t="s">
        <v>16</v>
      </c>
      <c r="D10" s="58" t="s">
        <v>18</v>
      </c>
      <c r="E10" s="66" t="s">
        <v>17</v>
      </c>
      <c r="F10" s="66"/>
      <c r="G10" s="66"/>
      <c r="H10" s="66"/>
      <c r="I10" s="66"/>
      <c r="J10" s="66"/>
      <c r="K10" s="66"/>
      <c r="L10" s="67"/>
    </row>
    <row r="11" spans="1:12" ht="64.5" customHeight="1" thickBot="1" x14ac:dyDescent="0.25">
      <c r="A11" s="68"/>
      <c r="B11" s="58"/>
      <c r="C11" s="58"/>
      <c r="D11" s="58"/>
      <c r="E11" s="9" t="s">
        <v>30</v>
      </c>
      <c r="F11" s="10" t="s">
        <v>3</v>
      </c>
      <c r="G11" s="9" t="s">
        <v>8</v>
      </c>
      <c r="H11" s="9" t="s">
        <v>27</v>
      </c>
      <c r="I11" s="9" t="s">
        <v>28</v>
      </c>
      <c r="J11" s="9" t="s">
        <v>9</v>
      </c>
      <c r="K11" s="9" t="s">
        <v>21</v>
      </c>
      <c r="L11" s="11" t="s">
        <v>22</v>
      </c>
    </row>
    <row r="12" spans="1:12" s="4" customFormat="1" ht="18.75" thickTop="1" thickBot="1" x14ac:dyDescent="0.25">
      <c r="A12" s="7">
        <v>1</v>
      </c>
      <c r="B12" s="5" t="s">
        <v>40</v>
      </c>
      <c r="C12" s="6" t="s">
        <v>37</v>
      </c>
      <c r="D12" s="21">
        <v>1</v>
      </c>
      <c r="E12" s="19"/>
      <c r="F12" s="20"/>
      <c r="G12" s="12">
        <f>SUM(E12*F12)</f>
        <v>0</v>
      </c>
      <c r="H12" s="13">
        <f>SUM(E12+G12)</f>
        <v>0</v>
      </c>
      <c r="I12" s="13">
        <f>G12*D12</f>
        <v>0</v>
      </c>
      <c r="J12" s="13">
        <f>E12*D12</f>
        <v>0</v>
      </c>
      <c r="K12" s="13">
        <f>J12+I12</f>
        <v>0</v>
      </c>
      <c r="L12" s="14">
        <v>89950</v>
      </c>
    </row>
    <row r="13" spans="1:12" s="4" customFormat="1" ht="18.75" thickTop="1" thickBot="1" x14ac:dyDescent="0.25">
      <c r="A13" s="7">
        <v>2</v>
      </c>
      <c r="B13" s="5" t="s">
        <v>41</v>
      </c>
      <c r="C13" s="6" t="s">
        <v>37</v>
      </c>
      <c r="D13" s="21">
        <v>1</v>
      </c>
      <c r="E13" s="19"/>
      <c r="F13" s="20"/>
      <c r="G13" s="12">
        <f t="shared" ref="G13:G14" si="0">SUM(E13*F13)</f>
        <v>0</v>
      </c>
      <c r="H13" s="13">
        <f t="shared" ref="H13:H14" si="1">SUM(E13+G13)</f>
        <v>0</v>
      </c>
      <c r="I13" s="13">
        <f t="shared" ref="I13:I14" si="2">G13*D13</f>
        <v>0</v>
      </c>
      <c r="J13" s="13">
        <f t="shared" ref="J13:J14" si="3">E13*D13</f>
        <v>0</v>
      </c>
      <c r="K13" s="13">
        <f t="shared" ref="K13:K14" si="4">J13+I13</f>
        <v>0</v>
      </c>
      <c r="L13" s="14">
        <v>200000</v>
      </c>
    </row>
    <row r="14" spans="1:12" s="4" customFormat="1" ht="18.75" thickTop="1" thickBot="1" x14ac:dyDescent="0.25">
      <c r="A14" s="7">
        <v>3</v>
      </c>
      <c r="B14" s="5" t="s">
        <v>61</v>
      </c>
      <c r="C14" s="6" t="s">
        <v>59</v>
      </c>
      <c r="D14" s="21">
        <v>1</v>
      </c>
      <c r="E14" s="19"/>
      <c r="F14" s="20"/>
      <c r="G14" s="12">
        <f t="shared" si="0"/>
        <v>0</v>
      </c>
      <c r="H14" s="13">
        <f t="shared" si="1"/>
        <v>0</v>
      </c>
      <c r="I14" s="13">
        <f t="shared" si="2"/>
        <v>0</v>
      </c>
      <c r="J14" s="13">
        <f t="shared" si="3"/>
        <v>0</v>
      </c>
      <c r="K14" s="13">
        <f t="shared" si="4"/>
        <v>0</v>
      </c>
      <c r="L14" s="14">
        <v>113125</v>
      </c>
    </row>
    <row r="15" spans="1:12" s="4" customFormat="1" ht="18.75" thickTop="1" thickBot="1" x14ac:dyDescent="0.25">
      <c r="A15" s="7">
        <v>4</v>
      </c>
      <c r="B15" s="5" t="s">
        <v>62</v>
      </c>
      <c r="C15" s="6" t="s">
        <v>59</v>
      </c>
      <c r="D15" s="21">
        <v>1</v>
      </c>
      <c r="E15" s="19"/>
      <c r="F15" s="20"/>
      <c r="G15" s="12">
        <f t="shared" ref="G15:G33" si="5">SUM(E15*F15)</f>
        <v>0</v>
      </c>
      <c r="H15" s="13">
        <f t="shared" ref="H15:H33" si="6">SUM(E15+G15)</f>
        <v>0</v>
      </c>
      <c r="I15" s="13">
        <f t="shared" ref="I15:I33" si="7">G15*D15</f>
        <v>0</v>
      </c>
      <c r="J15" s="13">
        <f t="shared" ref="J15:J33" si="8">E15*D15</f>
        <v>0</v>
      </c>
      <c r="K15" s="13">
        <f t="shared" ref="K15:K33" si="9">J15+I15</f>
        <v>0</v>
      </c>
      <c r="L15" s="14">
        <v>125000</v>
      </c>
    </row>
    <row r="16" spans="1:12" s="4" customFormat="1" ht="18.75" thickTop="1" thickBot="1" x14ac:dyDescent="0.25">
      <c r="A16" s="7">
        <v>5</v>
      </c>
      <c r="B16" s="5" t="s">
        <v>42</v>
      </c>
      <c r="C16" s="6" t="s">
        <v>37</v>
      </c>
      <c r="D16" s="21">
        <v>1</v>
      </c>
      <c r="E16" s="19"/>
      <c r="F16" s="20"/>
      <c r="G16" s="12">
        <f t="shared" si="5"/>
        <v>0</v>
      </c>
      <c r="H16" s="13">
        <f t="shared" si="6"/>
        <v>0</v>
      </c>
      <c r="I16" s="13">
        <f t="shared" si="7"/>
        <v>0</v>
      </c>
      <c r="J16" s="13">
        <f t="shared" si="8"/>
        <v>0</v>
      </c>
      <c r="K16" s="13">
        <f t="shared" si="9"/>
        <v>0</v>
      </c>
      <c r="L16" s="14">
        <v>221767.5</v>
      </c>
    </row>
    <row r="17" spans="1:12" s="4" customFormat="1" ht="18.75" thickTop="1" thickBot="1" x14ac:dyDescent="0.25">
      <c r="A17" s="7">
        <v>6</v>
      </c>
      <c r="B17" s="5" t="s">
        <v>63</v>
      </c>
      <c r="C17" s="6" t="s">
        <v>37</v>
      </c>
      <c r="D17" s="21">
        <v>1</v>
      </c>
      <c r="E17" s="19"/>
      <c r="F17" s="20"/>
      <c r="G17" s="12">
        <f t="shared" si="5"/>
        <v>0</v>
      </c>
      <c r="H17" s="13">
        <f t="shared" si="6"/>
        <v>0</v>
      </c>
      <c r="I17" s="13">
        <f t="shared" si="7"/>
        <v>0</v>
      </c>
      <c r="J17" s="13">
        <f t="shared" si="8"/>
        <v>0</v>
      </c>
      <c r="K17" s="13">
        <f t="shared" si="9"/>
        <v>0</v>
      </c>
      <c r="L17" s="14">
        <v>231200</v>
      </c>
    </row>
    <row r="18" spans="1:12" s="4" customFormat="1" ht="18.75" thickTop="1" thickBot="1" x14ac:dyDescent="0.25">
      <c r="A18" s="7">
        <v>7</v>
      </c>
      <c r="B18" s="5" t="s">
        <v>43</v>
      </c>
      <c r="C18" s="6" t="s">
        <v>37</v>
      </c>
      <c r="D18" s="21">
        <v>1</v>
      </c>
      <c r="E18" s="19"/>
      <c r="F18" s="20"/>
      <c r="G18" s="12">
        <f t="shared" si="5"/>
        <v>0</v>
      </c>
      <c r="H18" s="13">
        <f t="shared" si="6"/>
        <v>0</v>
      </c>
      <c r="I18" s="13">
        <f t="shared" si="7"/>
        <v>0</v>
      </c>
      <c r="J18" s="13">
        <f t="shared" si="8"/>
        <v>0</v>
      </c>
      <c r="K18" s="13">
        <f t="shared" si="9"/>
        <v>0</v>
      </c>
      <c r="L18" s="14">
        <v>111500</v>
      </c>
    </row>
    <row r="19" spans="1:12" s="4" customFormat="1" ht="18.75" thickTop="1" thickBot="1" x14ac:dyDescent="0.25">
      <c r="A19" s="7">
        <v>8</v>
      </c>
      <c r="B19" s="5" t="s">
        <v>44</v>
      </c>
      <c r="C19" s="6" t="s">
        <v>37</v>
      </c>
      <c r="D19" s="21">
        <v>1</v>
      </c>
      <c r="E19" s="19"/>
      <c r="F19" s="20"/>
      <c r="G19" s="12">
        <f t="shared" si="5"/>
        <v>0</v>
      </c>
      <c r="H19" s="13">
        <f t="shared" si="6"/>
        <v>0</v>
      </c>
      <c r="I19" s="13">
        <f t="shared" si="7"/>
        <v>0</v>
      </c>
      <c r="J19" s="13">
        <f t="shared" si="8"/>
        <v>0</v>
      </c>
      <c r="K19" s="13">
        <f t="shared" si="9"/>
        <v>0</v>
      </c>
      <c r="L19" s="14">
        <v>196025</v>
      </c>
    </row>
    <row r="20" spans="1:12" s="4" customFormat="1" ht="18.75" thickTop="1" thickBot="1" x14ac:dyDescent="0.25">
      <c r="A20" s="7">
        <v>9</v>
      </c>
      <c r="B20" s="5" t="s">
        <v>45</v>
      </c>
      <c r="C20" s="6" t="s">
        <v>37</v>
      </c>
      <c r="D20" s="21">
        <v>1</v>
      </c>
      <c r="E20" s="19"/>
      <c r="F20" s="20"/>
      <c r="G20" s="12">
        <f t="shared" si="5"/>
        <v>0</v>
      </c>
      <c r="H20" s="13">
        <f t="shared" si="6"/>
        <v>0</v>
      </c>
      <c r="I20" s="13">
        <f t="shared" si="7"/>
        <v>0</v>
      </c>
      <c r="J20" s="13">
        <f t="shared" si="8"/>
        <v>0</v>
      </c>
      <c r="K20" s="13">
        <f t="shared" si="9"/>
        <v>0</v>
      </c>
      <c r="L20" s="14">
        <v>27835</v>
      </c>
    </row>
    <row r="21" spans="1:12" s="4" customFormat="1" ht="18.75" thickTop="1" thickBot="1" x14ac:dyDescent="0.25">
      <c r="A21" s="7">
        <v>10</v>
      </c>
      <c r="B21" s="5" t="s">
        <v>46</v>
      </c>
      <c r="C21" s="6" t="s">
        <v>37</v>
      </c>
      <c r="D21" s="21">
        <v>1</v>
      </c>
      <c r="E21" s="19"/>
      <c r="F21" s="20"/>
      <c r="G21" s="12">
        <f t="shared" si="5"/>
        <v>0</v>
      </c>
      <c r="H21" s="13">
        <f t="shared" si="6"/>
        <v>0</v>
      </c>
      <c r="I21" s="13">
        <f t="shared" si="7"/>
        <v>0</v>
      </c>
      <c r="J21" s="13">
        <f t="shared" si="8"/>
        <v>0</v>
      </c>
      <c r="K21" s="13">
        <f t="shared" si="9"/>
        <v>0</v>
      </c>
      <c r="L21" s="14">
        <v>20155</v>
      </c>
    </row>
    <row r="22" spans="1:12" s="4" customFormat="1" ht="18.75" thickTop="1" thickBot="1" x14ac:dyDescent="0.25">
      <c r="A22" s="7">
        <v>11</v>
      </c>
      <c r="B22" s="5" t="s">
        <v>47</v>
      </c>
      <c r="C22" s="6" t="s">
        <v>37</v>
      </c>
      <c r="D22" s="21">
        <v>1</v>
      </c>
      <c r="E22" s="19"/>
      <c r="F22" s="20"/>
      <c r="G22" s="12">
        <f t="shared" si="5"/>
        <v>0</v>
      </c>
      <c r="H22" s="13">
        <f t="shared" si="6"/>
        <v>0</v>
      </c>
      <c r="I22" s="13">
        <f t="shared" si="7"/>
        <v>0</v>
      </c>
      <c r="J22" s="13">
        <f t="shared" si="8"/>
        <v>0</v>
      </c>
      <c r="K22" s="13">
        <f t="shared" si="9"/>
        <v>0</v>
      </c>
      <c r="L22" s="14">
        <v>19015</v>
      </c>
    </row>
    <row r="23" spans="1:12" s="4" customFormat="1" ht="18.75" thickTop="1" thickBot="1" x14ac:dyDescent="0.25">
      <c r="A23" s="7">
        <v>12</v>
      </c>
      <c r="B23" s="5" t="s">
        <v>48</v>
      </c>
      <c r="C23" s="6" t="s">
        <v>37</v>
      </c>
      <c r="D23" s="21">
        <v>1</v>
      </c>
      <c r="E23" s="19"/>
      <c r="F23" s="20"/>
      <c r="G23" s="12">
        <f t="shared" si="5"/>
        <v>0</v>
      </c>
      <c r="H23" s="13">
        <f t="shared" si="6"/>
        <v>0</v>
      </c>
      <c r="I23" s="13">
        <f t="shared" si="7"/>
        <v>0</v>
      </c>
      <c r="J23" s="13">
        <f t="shared" si="8"/>
        <v>0</v>
      </c>
      <c r="K23" s="13">
        <f t="shared" si="9"/>
        <v>0</v>
      </c>
      <c r="L23" s="14">
        <v>20580</v>
      </c>
    </row>
    <row r="24" spans="1:12" s="4" customFormat="1" ht="18.75" thickTop="1" thickBot="1" x14ac:dyDescent="0.25">
      <c r="A24" s="7">
        <v>13</v>
      </c>
      <c r="B24" s="5" t="s">
        <v>49</v>
      </c>
      <c r="C24" s="6" t="s">
        <v>37</v>
      </c>
      <c r="D24" s="21">
        <v>1</v>
      </c>
      <c r="E24" s="19"/>
      <c r="F24" s="20"/>
      <c r="G24" s="12">
        <f t="shared" si="5"/>
        <v>0</v>
      </c>
      <c r="H24" s="13">
        <f t="shared" si="6"/>
        <v>0</v>
      </c>
      <c r="I24" s="13">
        <f t="shared" si="7"/>
        <v>0</v>
      </c>
      <c r="J24" s="13">
        <f t="shared" si="8"/>
        <v>0</v>
      </c>
      <c r="K24" s="13">
        <f t="shared" si="9"/>
        <v>0</v>
      </c>
      <c r="L24" s="14">
        <v>20155</v>
      </c>
    </row>
    <row r="25" spans="1:12" s="4" customFormat="1" ht="18.75" thickTop="1" thickBot="1" x14ac:dyDescent="0.25">
      <c r="A25" s="7">
        <v>14</v>
      </c>
      <c r="B25" s="5" t="s">
        <v>50</v>
      </c>
      <c r="C25" s="6" t="s">
        <v>37</v>
      </c>
      <c r="D25" s="21">
        <v>1</v>
      </c>
      <c r="E25" s="19"/>
      <c r="F25" s="20"/>
      <c r="G25" s="12">
        <f t="shared" si="5"/>
        <v>0</v>
      </c>
      <c r="H25" s="13">
        <f t="shared" si="6"/>
        <v>0</v>
      </c>
      <c r="I25" s="13">
        <f t="shared" si="7"/>
        <v>0</v>
      </c>
      <c r="J25" s="13">
        <f t="shared" si="8"/>
        <v>0</v>
      </c>
      <c r="K25" s="13">
        <f t="shared" si="9"/>
        <v>0</v>
      </c>
      <c r="L25" s="14">
        <v>20955</v>
      </c>
    </row>
    <row r="26" spans="1:12" s="4" customFormat="1" ht="18.75" thickTop="1" thickBot="1" x14ac:dyDescent="0.25">
      <c r="A26" s="7">
        <v>15</v>
      </c>
      <c r="B26" s="5" t="s">
        <v>51</v>
      </c>
      <c r="C26" s="6" t="s">
        <v>37</v>
      </c>
      <c r="D26" s="21">
        <v>1</v>
      </c>
      <c r="E26" s="19"/>
      <c r="F26" s="20"/>
      <c r="G26" s="12">
        <f t="shared" si="5"/>
        <v>0</v>
      </c>
      <c r="H26" s="13">
        <f t="shared" si="6"/>
        <v>0</v>
      </c>
      <c r="I26" s="13">
        <f t="shared" si="7"/>
        <v>0</v>
      </c>
      <c r="J26" s="13">
        <f t="shared" si="8"/>
        <v>0</v>
      </c>
      <c r="K26" s="13">
        <f t="shared" si="9"/>
        <v>0</v>
      </c>
      <c r="L26" s="14">
        <v>96924.5</v>
      </c>
    </row>
    <row r="27" spans="1:12" s="4" customFormat="1" ht="18.75" thickTop="1" thickBot="1" x14ac:dyDescent="0.25">
      <c r="A27" s="7">
        <v>16</v>
      </c>
      <c r="B27" s="5" t="s">
        <v>52</v>
      </c>
      <c r="C27" s="6" t="s">
        <v>37</v>
      </c>
      <c r="D27" s="21">
        <v>1</v>
      </c>
      <c r="E27" s="19"/>
      <c r="F27" s="20"/>
      <c r="G27" s="12">
        <f t="shared" si="5"/>
        <v>0</v>
      </c>
      <c r="H27" s="13">
        <f t="shared" si="6"/>
        <v>0</v>
      </c>
      <c r="I27" s="13">
        <f t="shared" si="7"/>
        <v>0</v>
      </c>
      <c r="J27" s="13">
        <f t="shared" si="8"/>
        <v>0</v>
      </c>
      <c r="K27" s="13">
        <f t="shared" si="9"/>
        <v>0</v>
      </c>
      <c r="L27" s="14">
        <v>725000</v>
      </c>
    </row>
    <row r="28" spans="1:12" s="4" customFormat="1" ht="18.75" thickTop="1" thickBot="1" x14ac:dyDescent="0.25">
      <c r="A28" s="7">
        <v>17</v>
      </c>
      <c r="B28" s="5" t="s">
        <v>53</v>
      </c>
      <c r="C28" s="6" t="s">
        <v>37</v>
      </c>
      <c r="D28" s="21">
        <v>1</v>
      </c>
      <c r="E28" s="19"/>
      <c r="F28" s="20"/>
      <c r="G28" s="12">
        <f t="shared" si="5"/>
        <v>0</v>
      </c>
      <c r="H28" s="13">
        <f t="shared" si="6"/>
        <v>0</v>
      </c>
      <c r="I28" s="13">
        <f t="shared" si="7"/>
        <v>0</v>
      </c>
      <c r="J28" s="13">
        <f t="shared" si="8"/>
        <v>0</v>
      </c>
      <c r="K28" s="13">
        <f t="shared" si="9"/>
        <v>0</v>
      </c>
      <c r="L28" s="14">
        <v>910000</v>
      </c>
    </row>
    <row r="29" spans="1:12" s="4" customFormat="1" ht="18.75" thickTop="1" thickBot="1" x14ac:dyDescent="0.25">
      <c r="A29" s="7">
        <v>18</v>
      </c>
      <c r="B29" s="5" t="s">
        <v>54</v>
      </c>
      <c r="C29" s="6" t="s">
        <v>37</v>
      </c>
      <c r="D29" s="21">
        <v>1</v>
      </c>
      <c r="E29" s="19"/>
      <c r="F29" s="20"/>
      <c r="G29" s="12">
        <f t="shared" si="5"/>
        <v>0</v>
      </c>
      <c r="H29" s="13">
        <f t="shared" si="6"/>
        <v>0</v>
      </c>
      <c r="I29" s="13">
        <f t="shared" si="7"/>
        <v>0</v>
      </c>
      <c r="J29" s="13">
        <f t="shared" si="8"/>
        <v>0</v>
      </c>
      <c r="K29" s="13">
        <f t="shared" si="9"/>
        <v>0</v>
      </c>
      <c r="L29" s="14">
        <v>855000</v>
      </c>
    </row>
    <row r="30" spans="1:12" s="4" customFormat="1" ht="18.75" thickTop="1" thickBot="1" x14ac:dyDescent="0.25">
      <c r="A30" s="7">
        <v>19</v>
      </c>
      <c r="B30" s="5" t="s">
        <v>55</v>
      </c>
      <c r="C30" s="6" t="s">
        <v>37</v>
      </c>
      <c r="D30" s="21">
        <v>1</v>
      </c>
      <c r="E30" s="19"/>
      <c r="F30" s="20"/>
      <c r="G30" s="12">
        <f t="shared" si="5"/>
        <v>0</v>
      </c>
      <c r="H30" s="13">
        <f t="shared" si="6"/>
        <v>0</v>
      </c>
      <c r="I30" s="13">
        <f t="shared" si="7"/>
        <v>0</v>
      </c>
      <c r="J30" s="13">
        <f t="shared" si="8"/>
        <v>0</v>
      </c>
      <c r="K30" s="13">
        <f t="shared" si="9"/>
        <v>0</v>
      </c>
      <c r="L30" s="14">
        <v>283205</v>
      </c>
    </row>
    <row r="31" spans="1:12" s="4" customFormat="1" ht="18.75" thickTop="1" thickBot="1" x14ac:dyDescent="0.25">
      <c r="A31" s="7">
        <v>20</v>
      </c>
      <c r="B31" s="5" t="s">
        <v>56</v>
      </c>
      <c r="C31" s="6" t="s">
        <v>37</v>
      </c>
      <c r="D31" s="21">
        <v>1</v>
      </c>
      <c r="E31" s="19"/>
      <c r="F31" s="20"/>
      <c r="G31" s="12">
        <f t="shared" si="5"/>
        <v>0</v>
      </c>
      <c r="H31" s="13">
        <f t="shared" si="6"/>
        <v>0</v>
      </c>
      <c r="I31" s="13">
        <f t="shared" si="7"/>
        <v>0</v>
      </c>
      <c r="J31" s="13">
        <f t="shared" si="8"/>
        <v>0</v>
      </c>
      <c r="K31" s="13">
        <f t="shared" si="9"/>
        <v>0</v>
      </c>
      <c r="L31" s="14">
        <v>187200</v>
      </c>
    </row>
    <row r="32" spans="1:12" s="4" customFormat="1" ht="18.75" thickTop="1" thickBot="1" x14ac:dyDescent="0.25">
      <c r="A32" s="7">
        <v>21</v>
      </c>
      <c r="B32" s="5" t="s">
        <v>57</v>
      </c>
      <c r="C32" s="6" t="s">
        <v>37</v>
      </c>
      <c r="D32" s="21">
        <v>1</v>
      </c>
      <c r="E32" s="19"/>
      <c r="F32" s="20"/>
      <c r="G32" s="12">
        <f t="shared" si="5"/>
        <v>0</v>
      </c>
      <c r="H32" s="13">
        <f t="shared" si="6"/>
        <v>0</v>
      </c>
      <c r="I32" s="13">
        <f t="shared" si="7"/>
        <v>0</v>
      </c>
      <c r="J32" s="13">
        <f t="shared" si="8"/>
        <v>0</v>
      </c>
      <c r="K32" s="13">
        <f t="shared" si="9"/>
        <v>0</v>
      </c>
      <c r="L32" s="14">
        <v>223990</v>
      </c>
    </row>
    <row r="33" spans="1:12" s="4" customFormat="1" ht="18.75" thickTop="1" thickBot="1" x14ac:dyDescent="0.25">
      <c r="A33" s="7">
        <v>22</v>
      </c>
      <c r="B33" s="5" t="s">
        <v>58</v>
      </c>
      <c r="C33" s="6" t="s">
        <v>37</v>
      </c>
      <c r="D33" s="21">
        <v>1</v>
      </c>
      <c r="E33" s="19"/>
      <c r="F33" s="20"/>
      <c r="G33" s="12">
        <f t="shared" si="5"/>
        <v>0</v>
      </c>
      <c r="H33" s="13">
        <f t="shared" si="6"/>
        <v>0</v>
      </c>
      <c r="I33" s="13">
        <f t="shared" si="7"/>
        <v>0</v>
      </c>
      <c r="J33" s="13">
        <f t="shared" si="8"/>
        <v>0</v>
      </c>
      <c r="K33" s="13">
        <f t="shared" si="9"/>
        <v>0</v>
      </c>
      <c r="L33" s="14">
        <v>417595</v>
      </c>
    </row>
    <row r="34" spans="1:12" s="4" customFormat="1" ht="53.25" thickTop="1" thickBot="1" x14ac:dyDescent="0.25">
      <c r="A34" s="7">
        <v>23</v>
      </c>
      <c r="B34" s="5" t="s">
        <v>64</v>
      </c>
      <c r="C34" s="6" t="s">
        <v>60</v>
      </c>
      <c r="D34" s="21">
        <v>1</v>
      </c>
      <c r="E34" s="19">
        <f>10000000/1.19</f>
        <v>8403361.3445378151</v>
      </c>
      <c r="F34" s="20">
        <v>0.19</v>
      </c>
      <c r="G34" s="12">
        <f t="shared" ref="G34" si="10">SUM(E34*F34)</f>
        <v>1596638.6554621849</v>
      </c>
      <c r="H34" s="13">
        <f t="shared" ref="H34" si="11">SUM(E34+G34)</f>
        <v>10000000</v>
      </c>
      <c r="I34" s="13">
        <f t="shared" ref="I34" si="12">G34*D34</f>
        <v>1596638.6554621849</v>
      </c>
      <c r="J34" s="13">
        <f t="shared" ref="J34" si="13">E34*D34</f>
        <v>8403361.3445378151</v>
      </c>
      <c r="K34" s="13">
        <f t="shared" ref="K34" si="14">J34+I34</f>
        <v>10000000</v>
      </c>
      <c r="L34" s="14">
        <v>10000000</v>
      </c>
    </row>
    <row r="35" spans="1:12" s="4" customFormat="1" ht="29.25" customHeight="1" thickTop="1" thickBot="1" x14ac:dyDescent="0.25">
      <c r="A35" s="51" t="s">
        <v>4</v>
      </c>
      <c r="B35" s="52"/>
      <c r="C35" s="52"/>
      <c r="D35" s="52"/>
      <c r="E35" s="52"/>
      <c r="F35" s="52"/>
      <c r="G35" s="15">
        <f t="shared" ref="G35:L35" si="15">SUM(G12:G34)</f>
        <v>1596638.6554621849</v>
      </c>
      <c r="H35" s="15">
        <f t="shared" si="15"/>
        <v>10000000</v>
      </c>
      <c r="I35" s="15">
        <f t="shared" si="15"/>
        <v>1596638.6554621849</v>
      </c>
      <c r="J35" s="15">
        <f t="shared" si="15"/>
        <v>8403361.3445378151</v>
      </c>
      <c r="K35" s="15">
        <f t="shared" si="15"/>
        <v>10000000</v>
      </c>
      <c r="L35" s="15">
        <f t="shared" si="15"/>
        <v>15116177</v>
      </c>
    </row>
    <row r="36" spans="1:12" ht="11.25" customHeight="1" x14ac:dyDescent="0.2">
      <c r="A36" s="73"/>
      <c r="B36" s="74"/>
      <c r="C36" s="74"/>
      <c r="D36" s="74"/>
      <c r="E36" s="74"/>
      <c r="F36" s="74"/>
      <c r="G36" s="74"/>
      <c r="H36" s="74"/>
      <c r="I36" s="74"/>
      <c r="J36" s="74"/>
      <c r="K36" s="74"/>
      <c r="L36" s="75"/>
    </row>
    <row r="37" spans="1:12" ht="24.4" customHeight="1" thickBot="1" x14ac:dyDescent="0.25">
      <c r="A37" s="70" t="s">
        <v>10</v>
      </c>
      <c r="B37" s="71"/>
      <c r="C37" s="71"/>
      <c r="D37" s="71"/>
      <c r="E37" s="71"/>
      <c r="F37" s="71"/>
      <c r="G37" s="71"/>
      <c r="H37" s="71"/>
      <c r="I37" s="71"/>
      <c r="J37" s="71"/>
      <c r="K37" s="71"/>
      <c r="L37" s="72"/>
    </row>
    <row r="38" spans="1:12" ht="93.75" customHeight="1" thickTop="1" thickBot="1" x14ac:dyDescent="0.25">
      <c r="A38" s="54" t="s">
        <v>34</v>
      </c>
      <c r="B38" s="55"/>
      <c r="C38" s="55"/>
      <c r="D38" s="55"/>
      <c r="E38" s="55"/>
      <c r="F38" s="55"/>
      <c r="G38" s="55"/>
      <c r="H38" s="55"/>
      <c r="I38" s="55"/>
      <c r="J38" s="55"/>
      <c r="K38" s="55"/>
      <c r="L38" s="56"/>
    </row>
    <row r="39" spans="1:12" ht="27.75" customHeight="1" thickTop="1" thickBot="1" x14ac:dyDescent="0.25">
      <c r="A39" s="48" t="s">
        <v>20</v>
      </c>
      <c r="B39" s="49"/>
      <c r="C39" s="49"/>
      <c r="D39" s="49"/>
      <c r="E39" s="49"/>
      <c r="F39" s="49"/>
      <c r="G39" s="49"/>
      <c r="H39" s="49"/>
      <c r="I39" s="49"/>
      <c r="J39" s="49"/>
      <c r="K39" s="49"/>
      <c r="L39" s="50"/>
    </row>
    <row r="40" spans="1:12" ht="35.450000000000003" customHeight="1" thickTop="1" thickBot="1" x14ac:dyDescent="0.25">
      <c r="A40" s="59" t="s">
        <v>31</v>
      </c>
      <c r="B40" s="60"/>
      <c r="C40" s="60"/>
      <c r="D40" s="60"/>
      <c r="E40" s="60"/>
      <c r="F40" s="60"/>
      <c r="G40" s="60"/>
      <c r="H40" s="60"/>
      <c r="I40" s="60"/>
      <c r="J40" s="60"/>
      <c r="K40" s="60"/>
      <c r="L40" s="61"/>
    </row>
    <row r="41" spans="1:12" ht="33.950000000000003" customHeight="1" thickTop="1" thickBot="1" x14ac:dyDescent="0.25">
      <c r="A41" s="59" t="s">
        <v>25</v>
      </c>
      <c r="B41" s="60"/>
      <c r="C41" s="60"/>
      <c r="D41" s="60"/>
      <c r="E41" s="60"/>
      <c r="F41" s="60"/>
      <c r="G41" s="60"/>
      <c r="H41" s="60"/>
      <c r="I41" s="60"/>
      <c r="J41" s="60"/>
      <c r="K41" s="60"/>
      <c r="L41" s="61"/>
    </row>
    <row r="42" spans="1:12" ht="26.45" customHeight="1" thickTop="1" thickBot="1" x14ac:dyDescent="0.25">
      <c r="A42" s="63" t="s">
        <v>36</v>
      </c>
      <c r="B42" s="64"/>
      <c r="C42" s="64"/>
      <c r="D42" s="64"/>
      <c r="E42" s="64"/>
      <c r="F42" s="64"/>
      <c r="G42" s="64"/>
      <c r="H42" s="64"/>
      <c r="I42" s="64"/>
      <c r="J42" s="64"/>
      <c r="K42" s="64"/>
      <c r="L42" s="65"/>
    </row>
    <row r="43" spans="1:12" ht="21.2" customHeight="1" thickTop="1" thickBot="1" x14ac:dyDescent="0.25">
      <c r="A43" s="44" t="s">
        <v>5</v>
      </c>
      <c r="B43" s="45"/>
      <c r="C43" s="45" t="s">
        <v>32</v>
      </c>
      <c r="D43" s="45"/>
      <c r="E43" s="45"/>
      <c r="F43" s="45"/>
      <c r="G43" s="45"/>
      <c r="H43" s="45"/>
      <c r="I43" s="45"/>
      <c r="J43" s="45"/>
      <c r="K43" s="45"/>
      <c r="L43" s="62"/>
    </row>
    <row r="44" spans="1:12" ht="21.2" customHeight="1" thickTop="1" thickBot="1" x14ac:dyDescent="0.25">
      <c r="A44" s="44" t="s">
        <v>6</v>
      </c>
      <c r="B44" s="45"/>
      <c r="C44" s="45" t="s">
        <v>32</v>
      </c>
      <c r="D44" s="45"/>
      <c r="E44" s="45"/>
      <c r="F44" s="45"/>
      <c r="G44" s="45"/>
      <c r="H44" s="45"/>
      <c r="I44" s="45"/>
      <c r="J44" s="45"/>
      <c r="K44" s="45"/>
      <c r="L44" s="62"/>
    </row>
    <row r="45" spans="1:12" ht="18" thickTop="1" x14ac:dyDescent="0.2">
      <c r="A45" s="8"/>
      <c r="B45" s="3"/>
      <c r="C45" s="79"/>
      <c r="D45" s="79"/>
      <c r="E45" s="79"/>
      <c r="F45" s="79"/>
      <c r="G45" s="79"/>
      <c r="H45" s="79"/>
      <c r="I45" s="79"/>
      <c r="J45" s="79"/>
      <c r="K45" s="79"/>
      <c r="L45" s="80"/>
    </row>
    <row r="46" spans="1:12" ht="28.5" customHeight="1" x14ac:dyDescent="0.3">
      <c r="A46" s="84" t="s">
        <v>7</v>
      </c>
      <c r="B46" s="85"/>
      <c r="C46" s="85"/>
      <c r="D46" s="85"/>
      <c r="E46" s="85"/>
      <c r="F46" s="85"/>
      <c r="G46" s="85"/>
      <c r="H46" s="85"/>
      <c r="I46" s="85"/>
      <c r="J46" s="85"/>
      <c r="K46" s="85"/>
      <c r="L46" s="86"/>
    </row>
    <row r="47" spans="1:12" ht="17.25" x14ac:dyDescent="0.2">
      <c r="A47" s="81" t="s">
        <v>33</v>
      </c>
      <c r="B47" s="82"/>
      <c r="C47" s="82"/>
      <c r="D47" s="82"/>
      <c r="E47" s="82"/>
      <c r="F47" s="82"/>
      <c r="G47" s="82"/>
      <c r="H47" s="82"/>
      <c r="I47" s="82"/>
      <c r="J47" s="82"/>
      <c r="K47" s="82"/>
      <c r="L47" s="83"/>
    </row>
    <row r="48" spans="1:12" ht="16.5" thickBot="1" x14ac:dyDescent="0.25">
      <c r="A48" s="76"/>
      <c r="B48" s="77"/>
      <c r="C48" s="77"/>
      <c r="D48" s="77"/>
      <c r="E48" s="77"/>
      <c r="F48" s="77"/>
      <c r="G48" s="77"/>
      <c r="H48" s="77"/>
      <c r="I48" s="77"/>
      <c r="J48" s="77"/>
      <c r="K48" s="77"/>
      <c r="L48" s="78"/>
    </row>
  </sheetData>
  <protectedRanges>
    <protectedRange sqref="C5:J8 K8 C9 L5:L7 E12:F34" name="DATOS"/>
  </protectedRanges>
  <mergeCells count="42">
    <mergeCell ref="A48:L48"/>
    <mergeCell ref="C44:L44"/>
    <mergeCell ref="C45:L45"/>
    <mergeCell ref="A44:B44"/>
    <mergeCell ref="A47:L47"/>
    <mergeCell ref="A46:L46"/>
    <mergeCell ref="A42:L42"/>
    <mergeCell ref="A9:B9"/>
    <mergeCell ref="E10:L10"/>
    <mergeCell ref="C10:C11"/>
    <mergeCell ref="A10:A11"/>
    <mergeCell ref="C9:L9"/>
    <mergeCell ref="A37:L37"/>
    <mergeCell ref="A40:L40"/>
    <mergeCell ref="A36:L36"/>
    <mergeCell ref="D10:D11"/>
    <mergeCell ref="A43:B43"/>
    <mergeCell ref="A5:B5"/>
    <mergeCell ref="A6:B6"/>
    <mergeCell ref="A7:B7"/>
    <mergeCell ref="A8:B8"/>
    <mergeCell ref="A39:L39"/>
    <mergeCell ref="A35:F35"/>
    <mergeCell ref="C6:J6"/>
    <mergeCell ref="C7:J7"/>
    <mergeCell ref="C8:F8"/>
    <mergeCell ref="A38:L38"/>
    <mergeCell ref="K8:L8"/>
    <mergeCell ref="B10:B11"/>
    <mergeCell ref="A41:L41"/>
    <mergeCell ref="G8:J8"/>
    <mergeCell ref="C43:L43"/>
    <mergeCell ref="K1:L1"/>
    <mergeCell ref="K2:L2"/>
    <mergeCell ref="K3:L4"/>
    <mergeCell ref="C5:J5"/>
    <mergeCell ref="A1:B2"/>
    <mergeCell ref="A3:B3"/>
    <mergeCell ref="A4:B4"/>
    <mergeCell ref="C1:J2"/>
    <mergeCell ref="C3:J3"/>
    <mergeCell ref="C4:J4"/>
  </mergeCells>
  <conditionalFormatting sqref="H12:H34">
    <cfRule type="cellIs" dxfId="2" priority="4" operator="equal">
      <formula>L12</formula>
    </cfRule>
    <cfRule type="cellIs" dxfId="1" priority="5" operator="lessThan">
      <formula>L12</formula>
    </cfRule>
    <cfRule type="cellIs" dxfId="0" priority="6" operator="greaterThan">
      <formula>L12</formula>
    </cfRule>
  </conditionalFormatting>
  <hyperlinks>
    <hyperlink ref="A42:L42"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38" orientation="landscape" horizontalDpi="300" verticalDpi="300" r:id="rId2"/>
  <rowBreaks count="1" manualBreakCount="1">
    <brk id="36" max="16383" man="1"/>
  </row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Jennifer García</cp:lastModifiedBy>
  <cp:lastPrinted>2020-05-29T18:46:41Z</cp:lastPrinted>
  <dcterms:created xsi:type="dcterms:W3CDTF">2006-11-20T19:37:40Z</dcterms:created>
  <dcterms:modified xsi:type="dcterms:W3CDTF">2026-07-27T18:06:46Z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