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4"/>
  <workbookPr codeName="ThisWorkbook"/>
  <mc:AlternateContent xmlns:mc="http://schemas.openxmlformats.org/markup-compatibility/2006">
    <mc:Choice Requires="x15">
      <x15ac:absPath xmlns:x15ac="http://schemas.microsoft.com/office/spreadsheetml/2010/11/ac" url="C:\Users\USER\Downloads\"/>
    </mc:Choice>
  </mc:AlternateContent>
  <xr:revisionPtr revIDLastSave="0" documentId="13_ncr:1_{C6C2A9CA-F9C0-41BB-89C1-7880C9BF8D00}"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[9]!_xlnm.ane7</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[13]!_xlnm.ane7</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[15]!_xlnm.ane7</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[13]!_xlnm.ane7</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[13]!_xlnm.ane7</definedName>
    <definedName name="_ane8" localSheetId="1">[13]!_xlnm.ane8</definedName>
    <definedName name="_ane8">[13]!_xlnm.ane8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(Entidad)'!$A$1:$M$67</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4" i="265" l="1"/>
  <c r="J52" i="265"/>
  <c r="K52" i="265" s="1"/>
  <c r="J51" i="265"/>
  <c r="K51" i="265" s="1"/>
  <c r="J34" i="265"/>
  <c r="K34" i="265" s="1"/>
  <c r="J33" i="265"/>
  <c r="K33" i="265" s="1"/>
  <c r="J48" i="265"/>
  <c r="K48" i="265" s="1"/>
  <c r="J47" i="265"/>
  <c r="K47" i="265" s="1"/>
  <c r="J46" i="265"/>
  <c r="K46" i="265" s="1"/>
  <c r="J45" i="265"/>
  <c r="K45" i="265" s="1"/>
  <c r="J44" i="265"/>
  <c r="K44" i="265" s="1"/>
  <c r="J43" i="265"/>
  <c r="K43" i="265" s="1"/>
  <c r="J40" i="265"/>
  <c r="K40" i="265" s="1"/>
  <c r="J39" i="265"/>
  <c r="K39" i="265" s="1"/>
  <c r="J38" i="265"/>
  <c r="K38" i="265" s="1"/>
  <c r="J37" i="265"/>
  <c r="K37" i="265" s="1"/>
  <c r="J30" i="265"/>
  <c r="K30" i="265" s="1"/>
  <c r="J29" i="265"/>
  <c r="K29" i="265" s="1"/>
  <c r="J28" i="265"/>
  <c r="K28" i="265" s="1"/>
  <c r="J27" i="265"/>
  <c r="K27" i="265" s="1"/>
  <c r="J26" i="265"/>
  <c r="K26" i="265" s="1"/>
  <c r="J25" i="265"/>
  <c r="K25" i="265" s="1"/>
  <c r="J22" i="265"/>
  <c r="K22" i="265" s="1"/>
  <c r="J21" i="265"/>
  <c r="K21" i="265" s="1"/>
  <c r="J18" i="265"/>
  <c r="K18" i="265" s="1"/>
  <c r="J15" i="265"/>
  <c r="K15" i="265" s="1"/>
  <c r="J14" i="265"/>
  <c r="K14" i="265" s="1"/>
  <c r="K49" i="265" l="1"/>
  <c r="K35" i="265"/>
  <c r="K23" i="265"/>
  <c r="K19" i="265"/>
  <c r="K53" i="265"/>
  <c r="K31" i="265"/>
  <c r="K41" i="265"/>
  <c r="K16" i="265"/>
  <c r="K54" i="265" l="1"/>
  <c r="K57" i="265" l="1"/>
</calcChain>
</file>

<file path=xl/sharedStrings.xml><?xml version="1.0" encoding="utf-8"?>
<sst xmlns="http://schemas.openxmlformats.org/spreadsheetml/2006/main" count="214" uniqueCount="132">
  <si>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</si>
  <si>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</si>
  <si>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</si>
  <si>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</si>
  <si>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</si>
  <si>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</si>
  <si>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</si>
  <si>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 ICCU</t>
  </si>
  <si>
    <t xml:space="preserve">ESPECIFICACIONES </t>
  </si>
  <si>
    <t>DESCRIPCION</t>
  </si>
  <si>
    <t>UND.</t>
  </si>
  <si>
    <t>CANTIDAD</t>
  </si>
  <si>
    <t>VALOR UNITARIO</t>
  </si>
  <si>
    <t xml:space="preserve">VALOR TOTAL                                </t>
  </si>
  <si>
    <t>GENERAL</t>
  </si>
  <si>
    <t>PARTICULAR</t>
  </si>
  <si>
    <t>PRELIMINARES</t>
  </si>
  <si>
    <t>DESMONTE APARATOS SANITARIOS</t>
  </si>
  <si>
    <t>UN</t>
  </si>
  <si>
    <t>DESMONTE MARCOS Y PUERTAS</t>
  </si>
  <si>
    <t>Subtotal</t>
  </si>
  <si>
    <t>ESTRUCTURAS EN CONCRETO</t>
  </si>
  <si>
    <t>REFUERZO MALLA ELECTROSOLDADA</t>
  </si>
  <si>
    <t>KG</t>
  </si>
  <si>
    <t>PISOS BASE</t>
  </si>
  <si>
    <t>ALISTADO DE PISO 1:3 E=0.04</t>
  </si>
  <si>
    <t>M2</t>
  </si>
  <si>
    <t>PLACA BASE CONCRETO 0.08 2500 PSI</t>
  </si>
  <si>
    <t>CARPINTERIA EN METALICA</t>
  </si>
  <si>
    <t>SUMINISTRO E INSTALACIÓN CERRADURA DE POMO BAÑO</t>
  </si>
  <si>
    <t>CERRADURA DE ENTRADA PRINCIPAL</t>
  </si>
  <si>
    <t>VIDRIO TRANSPARENTE 4 MM</t>
  </si>
  <si>
    <t>MARCO PARA PUERTA EN LÁMINA CAL 18 -0.8</t>
  </si>
  <si>
    <t>PUERTA EN LÁMINA CAL 18 INC. ANTICORROSIVO</t>
  </si>
  <si>
    <t>VENTANA EN ALUMINIO CORREDIZA</t>
  </si>
  <si>
    <t>MAMPOSTERIA</t>
  </si>
  <si>
    <t>MESONES EN CONCRETO 2500 PSI, E=0.1 M (INCLUYE REFUERZO)</t>
  </si>
  <si>
    <t>MURO EN BLOQUE Nº 4 E= 0.10 M</t>
  </si>
  <si>
    <t>APARATOS SANITARIOS</t>
  </si>
  <si>
    <t>SUMINISTRO E INSTALACIÓN SANITARIO TANQUE (INCLUYE GRIFERÍA)</t>
  </si>
  <si>
    <t>SUMINISTRO E INSTALACIÓN LAVAMANOS COLGAR (INCLUYE GRIFERÍA)</t>
  </si>
  <si>
    <t>SUMINISTRO E INSTALACIÓN DUCHA SENCILLA</t>
  </si>
  <si>
    <t>SUMINISTRO E INSTALACIÓN LAVAPLATOS DE EMPOTRAR EN ACERO INOXIDABLE 45 X 49 cm (INCLUYE ACCESORIOS Y GRIFERÍA)</t>
  </si>
  <si>
    <t>PISOS, ACABADOS, ENCHAPES Y ACCESORIOS</t>
  </si>
  <si>
    <t>BALDOSA CERÁMICA PISO-PARED 20X20 CALIDAD PRIMERA</t>
  </si>
  <si>
    <t>BALDOSA CERÁMICA PISO-PARED 20X20 CALIDAD PRIMERA (LINEAL)</t>
  </si>
  <si>
    <t>ML</t>
  </si>
  <si>
    <t>JUEGO DE INCRUSTAR (INCLUYE TOALLERO, PORTA ROLLO, JABONERA, CEPILLERA Y PERCHA SIMPLE)</t>
  </si>
  <si>
    <t>REJILLA PLÁSTICA SOSCO 3X2</t>
  </si>
  <si>
    <t>CERÁMICA PISO TRÁFICO 5, CALIDAD PRIMERA</t>
  </si>
  <si>
    <t xml:space="preserve">GUARDAESCOBA GRES Y CERÁMICA </t>
  </si>
  <si>
    <t>PAÑETES, REVOQUES Y REPELLOS</t>
  </si>
  <si>
    <t>FILOS O DILATACIONES S/MURO</t>
  </si>
  <si>
    <t>PAÑETE LISO MUROS 1:4, E=1.5 CM</t>
  </si>
  <si>
    <t xml:space="preserve">SUBTOTAL OBRAS </t>
  </si>
  <si>
    <t>AJUSTE</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</si>
  <si>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</si>
  <si>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</si>
  <si>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</si>
  <si>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</si>
  <si>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</si>
  <si>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</si>
  <si>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</si>
  <si>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</si>
  <si>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</si>
  <si>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</si>
  <si>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</si>
  <si>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</si>
  <si>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</si>
  <si>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</si>
  <si>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</si>
  <si>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</si>
  <si>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</si>
  <si>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SUBTOTAL OBRAS (INCLUYE IVA)</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</si>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</sst>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 #,##0.00\ &quot;€&quot;_-;\-* #,##0.00\ &quot;€&quot;_-;_-* &quot;-&quot;??\ &quot;€&quot;_-;_-@_-"/>
    <numFmt numFmtId="43" formatCode="_-* #,##0.00_-;\-* #,##0.00_-;_-* &quot;-&quot;??_-;_-@_-"/>
    <numFmt numFmtId="164" formatCode="_-&quot;$&quot;* #,##0.00_-;\-&quot;$&quot;* #,##0.00_-;_-&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quot;$&quot;* #,##0.00_-;\-&quot;$&quot;* #,##0.00_-;_-&quot;$&quot;* &quot;-&quot;??_-;_-@"/>
    <numFmt numFmtId="202" formatCode="_-[$$-240A]\ * #,##0.00_-;\-[$$-240A]\ * #,##0.00_-;_-[$$-240A]\ * &quot;-&quot;??_-;_-@_-"/>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color theme="1"/>
      <name val="Century Gothic"/>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rgb="FF000000"/>
      </left>
      <right/>
      <top style="thin">
        <color rgb="FF000000"/>
      </top>
      <bottom style="thin">
        <color rgb="FF000000"/>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6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6" fontId="39" fillId="0" borderId="18" xfId="62" applyNumberFormat="1" applyFont="1" applyBorder="1" applyAlignment="1">
      <alignment horizontal="right" vertical="center" wrapText="1"/>
    </xf>
    <xf numFmtId="166"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6" fontId="39" fillId="0" borderId="24" xfId="62" applyNumberFormat="1" applyFont="1" applyBorder="1" applyAlignment="1">
      <alignment horizontal="right" vertical="center" wrapText="1"/>
    </xf>
    <xf numFmtId="175"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6"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6"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6" fontId="39" fillId="0" borderId="43" xfId="62" applyNumberFormat="1" applyFont="1" applyBorder="1" applyAlignment="1">
      <alignment horizontal="right" vertical="center" wrapText="1"/>
    </xf>
    <xf numFmtId="175"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0" fontId="39" fillId="0" borderId="35" xfId="129" applyNumberFormat="1" applyFont="1" applyBorder="1" applyAlignment="1">
      <alignment vertical="center"/>
    </xf>
    <xf numFmtId="0" fontId="39" fillId="0" borderId="21" xfId="128" applyFont="1" applyBorder="1" applyAlignment="1">
      <alignment horizontal="left" vertical="center"/>
    </xf>
    <xf numFmtId="179"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0"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2" fontId="39" fillId="0" borderId="18" xfId="34" applyFont="1" applyBorder="1"/>
    <xf numFmtId="172"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2" fontId="39" fillId="0" borderId="62" xfId="34" applyFont="1" applyBorder="1"/>
    <xf numFmtId="172"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40" xfId="34" applyFont="1" applyBorder="1"/>
    <xf numFmtId="172"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2"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5" applyNumberFormat="1" applyFont="1" applyBorder="1" applyAlignment="1">
      <alignment horizontal="center"/>
    </xf>
    <xf numFmtId="165" fontId="39" fillId="0" borderId="25" xfId="0" applyNumberFormat="1" applyFont="1" applyBorder="1" applyAlignment="1">
      <alignment horizontal="center" wrapText="1"/>
    </xf>
    <xf numFmtId="172" fontId="39" fillId="0" borderId="45" xfId="34" applyFont="1" applyBorder="1" applyAlignment="1">
      <alignment horizontal="center" wrapText="1"/>
    </xf>
    <xf numFmtId="165"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9" fillId="0" borderId="89" xfId="0" applyFont="1" applyBorder="1" applyAlignment="1">
      <alignment horizontal="left" vertical="center" wrapText="1"/>
    </xf>
    <xf numFmtId="2" fontId="39" fillId="0" borderId="18" xfId="73" applyNumberFormat="1" applyFont="1" applyBorder="1" applyAlignment="1">
      <alignment horizontal="center" vertical="center"/>
    </xf>
    <xf numFmtId="0" fontId="49" fillId="0" borderId="18" xfId="0" applyFont="1" applyBorder="1" applyAlignment="1">
      <alignment vertical="center" wrapText="1"/>
    </xf>
    <xf numFmtId="0" fontId="49" fillId="0" borderId="18" xfId="0" applyFont="1" applyBorder="1" applyAlignment="1">
      <alignment horizontal="center" vertical="center" wrapText="1"/>
    </xf>
    <xf numFmtId="201" fontId="49" fillId="0" borderId="18" xfId="0" applyNumberFormat="1" applyFont="1" applyBorder="1" applyAlignment="1">
      <alignment horizontal="center" vertical="center"/>
    </xf>
    <xf numFmtId="0" fontId="39" fillId="0" borderId="32" xfId="73" applyFont="1" applyBorder="1" applyAlignment="1">
      <alignment horizontal="center" vertical="center"/>
    </xf>
    <xf numFmtId="0" fontId="49" fillId="0" borderId="29" xfId="0" applyFont="1" applyBorder="1" applyAlignment="1">
      <alignment horizontal="center" vertical="center" wrapText="1"/>
    </xf>
    <xf numFmtId="0" fontId="39" fillId="0" borderId="29" xfId="73" applyFont="1" applyBorder="1" applyAlignment="1">
      <alignment horizontal="center" vertical="center"/>
    </xf>
    <xf numFmtId="0" fontId="39" fillId="0" borderId="29" xfId="73" applyFont="1" applyBorder="1" applyAlignment="1">
      <alignment horizontal="left" vertical="center" wrapText="1"/>
    </xf>
    <xf numFmtId="4" fontId="39" fillId="0" borderId="29" xfId="39" applyNumberFormat="1" applyFont="1" applyBorder="1" applyAlignment="1">
      <alignment vertical="center" wrapText="1"/>
    </xf>
    <xf numFmtId="166" fontId="39" fillId="0" borderId="29" xfId="62" applyNumberFormat="1" applyFont="1" applyBorder="1" applyAlignment="1">
      <alignment horizontal="right" vertical="center" wrapText="1"/>
    </xf>
    <xf numFmtId="4" fontId="39" fillId="0" borderId="20" xfId="39" applyNumberFormat="1" applyFont="1" applyBorder="1" applyAlignment="1">
      <alignment vertical="center" wrapText="1"/>
    </xf>
    <xf numFmtId="4" fontId="39" fillId="0" borderId="0" xfId="89" applyNumberFormat="1" applyFont="1"/>
    <xf numFmtId="4" fontId="42" fillId="24" borderId="41" xfId="73" applyNumberFormat="1" applyFont="1" applyFill="1" applyBorder="1" applyAlignment="1">
      <alignment vertical="center"/>
    </xf>
    <xf numFmtId="4" fontId="42" fillId="0" borderId="0" xfId="131" applyNumberFormat="1" applyFont="1" applyAlignment="1">
      <alignment horizontal="right" vertical="center"/>
    </xf>
    <xf numFmtId="4" fontId="39" fillId="0" borderId="22" xfId="129" applyNumberFormat="1" applyFont="1" applyBorder="1" applyAlignment="1">
      <alignment vertical="center"/>
    </xf>
    <xf numFmtId="4" fontId="42" fillId="0" borderId="31" xfId="129" applyNumberFormat="1" applyFont="1" applyBorder="1" applyAlignment="1">
      <alignment vertical="center"/>
    </xf>
    <xf numFmtId="4" fontId="39" fillId="0" borderId="0" xfId="128" applyNumberFormat="1" applyFont="1"/>
    <xf numFmtId="4" fontId="39" fillId="0" borderId="81" xfId="89" applyNumberFormat="1" applyFont="1" applyBorder="1"/>
    <xf numFmtId="202" fontId="39" fillId="0" borderId="0" xfId="89" applyNumberFormat="1" applyFont="1"/>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2" fontId="39" fillId="0" borderId="19" xfId="34" applyFont="1" applyBorder="1" applyAlignment="1">
      <alignment horizontal="center"/>
    </xf>
    <xf numFmtId="172"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3"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62CA1D24" TargetMode="External"/><Relationship Id="rId1" Type="http://schemas.openxmlformats.org/officeDocument/2006/relationships/externalLinkPath" Target="file:///\\62CA1D24\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3" Type="http://schemas.openxmlformats.org/officeDocument/2006/relationships/externalLinkPath" Target="../../../../Users/Administrador/Desktop/AMV03NARI&#209;O%20ACTUAL/PRESUPUESTOS/Ruta%201702/PRESENTACI&#211;N%20BOGOT&#193;_RUTA%201702_26%20MARZO%202012/a%20%20aaInformaci&#243;n%20GRUPO%204/A%20MInformes%20Mensuales/Informe%20de%20estado%20vial%20ene/aCCIDENTES%20DE%201995%20-%201996.xls" TargetMode="External"/><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0266A718" TargetMode="External"/><Relationship Id="rId1" Type="http://schemas.openxmlformats.org/officeDocument/2006/relationships/externalLinkPath" Target="file:///\\0266A71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3"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D9090BDC" TargetMode="External"/><Relationship Id="rId1" Type="http://schemas.openxmlformats.org/officeDocument/2006/relationships/externalLinkPath" Target="file:///\\D9090BDC\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9B402A96" TargetMode="External"/><Relationship Id="rId1" Type="http://schemas.openxmlformats.org/officeDocument/2006/relationships/externalLinkPath" Target="file:///\\9B402A96\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7D45C8A0" TargetMode="External"/><Relationship Id="rId1" Type="http://schemas.openxmlformats.org/officeDocument/2006/relationships/externalLinkPath" Target="file:///\\7D45C8A0\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microsoft.com/office/2019/04/relationships/externalLinkLong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3"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A7DA35E9" TargetMode="External"/><Relationship Id="rId1" Type="http://schemas.openxmlformats.org/officeDocument/2006/relationships/externalLinkPath" Target="file:///\\A7DA35E9\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Items"/>
      <sheetName val="CIV"/>
      <sheetName val="CONTR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Hoja1"/>
      <sheetName val="C21_G115"/>
      <sheetName val="original_sist"/>
      <sheetName val="1"/>
      <sheetName val="1. MODELO 60KB"/>
      <sheetName val="Modelo Financiero Determ. "/>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Hoja1 (2)"/>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7.1.8.1.1"/>
      <sheetName val="201.15"/>
      <sheetName val="201.21"/>
      <sheetName val="201.7"/>
      <sheetName val="201.8"/>
      <sheetName val="330.1P (7801)"/>
      <sheetName val="632.1P "/>
      <sheetName val="632.4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 sheetId="361" refreshError="1"/>
      <sheetData sheetId="362"/>
      <sheetData sheetId="363"/>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MDC-1 COLOCACION "/>
      <sheetName val="D-20 COLOCACION "/>
      <sheetName val="TRANSPORTE MEZCLA ASFALTICA"/>
      <sheetName val="Fresado"/>
      <sheetName val="EXT microagomerado"/>
      <sheetName val="Hoja5"/>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Indicadores Y Listas"/>
      <sheetName val="_x0000_㈀㰰⌀_x0000_㈀㰮⌀_x0000_䰀଒v_x0000__x0000__x0000_頀"/>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Tramo_2"/>
      <sheetName val="TARIFAS_MATERIALES"/>
      <sheetName val="TARIFAS_EQUIPOS_"/>
      <sheetName val="TARIFA_SALARIOS"/>
      <sheetName val="Lista ICCU"/>
      <sheetName val="ó&gt;"/>
      <sheetName val="AMOBLAMINETO"/>
      <sheetName val="ó&gt;_x005f_x0000__x005f_x0001__x005f_x0000__x005f_x0000__"/>
      <sheetName val="V3 (1000m)"/>
      <sheetName val="Resistividad "/>
      <sheetName val="Transportes"/>
      <sheetName val="Hoja3"/>
      <sheetName val="Hoja2"/>
      <sheetName val="MYE OBRA"/>
      <sheetName val="LISTADO_APU"/>
      <sheetName val="Operation"/>
      <sheetName val="Inputs"/>
      <sheetName val="Concesionaria_-_Administrativo1"/>
      <sheetName val="Concesionaria_-_Sistemas1"/>
      <sheetName val="Control"/>
      <sheetName val="Construction"/>
      <sheetName val="SNP7 Anclajes pasivos6j_x0000_"/>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BASE DE DATOS DE PRECIOS"/>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LISTA"/>
      <sheetName val="CRA.MODI"/>
      <sheetName val="Paral. 1"/>
      <sheetName val="Paral. 2"/>
      <sheetName val="Paral. 3"/>
      <sheetName val="Paral.4"/>
      <sheetName val="Skid Lifting Lug"/>
      <sheetName val="CABLE CONTROL"/>
      <sheetName val="Datos_CO"/>
      <sheetName val="CCONC"/>
      <sheetName val="ACTA PROVEEDORES"/>
      <sheetName val="ACTA INICIO"/>
      <sheetName val="ACTA PARCIAL"/>
      <sheetName val="ACTA TERMINACION"/>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atrimonio neto personal"/>
      <sheetName val="Cálculos"/>
      <sheetName val="INSUMOS"/>
      <sheetName val="TRANS"/>
      <sheetName val="CUADRI"/>
      <sheetName val="EQUI"/>
      <sheetName val="resum96"/>
      <sheetName val="RELACION DE PRECIOS"/>
      <sheetName val="ACTA 5"/>
      <sheetName val="MODIF. 2"/>
      <sheetName val="MODIF. 3"/>
      <sheetName val="cant"/>
      <sheetName val="par mar19"/>
      <sheetName val="par"/>
      <sheetName val="Programacion"/>
      <sheetName val="EMPRESAS"/>
      <sheetName val="ó&gt;_x0000__x0001__x0000__x0000__"/>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Grafico_Avance"/>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AJUSTESACTA1PROVI"/>
      <sheetName val="Base Datos"/>
      <sheetName val="[PRESUPUESTOS-R_x0000_耽1._x0000__x0000_㙊辎簎䣼ꦱ_xdb30_疏揤S"/>
      <sheetName val="PRESUPUESTOS-REV1.xls"/>
      <sheetName val="strsumm0"/>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FICHA EBI 1 de 6 "/>
      <sheetName val="otros"/>
      <sheetName val="CANT OBRA"/>
      <sheetName val="DUB-823"/>
      <sheetName val="GPI 526"/>
      <sheetName val="SKJ452"/>
      <sheetName val="ITA878"/>
      <sheetName val="AEA-944"/>
      <sheetName val="XXJ617"/>
      <sheetName val="SNG_855"/>
      <sheetName val="VEA 374"/>
      <sheetName val="HFB024"/>
      <sheetName val="PAJ825"/>
      <sheetName val="Item"/>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Constantes Generales"/>
      <sheetName val="Prestaciones Sociales"/>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BASE"/>
      <sheetName val="Base de Diseño"/>
      <sheetName val="civ_roma"/>
      <sheetName val="octubre"/>
      <sheetName val="Lista_ICCU"/>
      <sheetName val="Patrimonio_neto_personal"/>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ZF"/>
      <sheetName val="HE-BA"/>
      <sheetName val="for2-consor"/>
      <sheetName val="MC SF GAVIONES"/>
      <sheetName val="Dominios"/>
      <sheetName val="HER"/>
      <sheetName val="MAT"/>
      <sheetName val="PER"/>
      <sheetName val="Mensilizzato"/>
      <sheetName val="Relación De Equipos"/>
      <sheetName val="BCE-ENERO-2004"/>
      <sheetName val="API93"/>
      <sheetName val="PREACTA 28"/>
      <sheetName val="RESUMEN S.T.I.M.S.T "/>
      <sheetName val="Listas de apoyo Social"/>
      <sheetName val="Listas de apoy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 val="[PRESUPUESTOS-R"/>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Equipo"/>
      <sheetName val="ACTA "/>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sheetData sheetId="761" refreshError="1"/>
      <sheetData sheetId="762" refreshError="1"/>
      <sheetData sheetId="763" refreshError="1"/>
      <sheetData sheetId="764" refreshError="1"/>
      <sheetData sheetId="765"/>
      <sheetData sheetId="766"/>
      <sheetData sheetId="767"/>
      <sheetData sheetId="768"/>
      <sheetData sheetId="769"/>
      <sheetData sheetId="770"/>
      <sheetData sheetId="771"/>
      <sheetData sheetId="772"/>
      <sheetData sheetId="773"/>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refreshError="1"/>
      <sheetData sheetId="881" refreshError="1"/>
      <sheetData sheetId="882" refreshError="1"/>
      <sheetData sheetId="883" refreshError="1"/>
      <sheetData sheetId="884" refreshError="1"/>
      <sheetData sheetId="885" refreshError="1"/>
      <sheetData sheetId="886" refreshError="1"/>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sheetData sheetId="1105" refreshError="1"/>
      <sheetData sheetId="1106"/>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refreshError="1"/>
      <sheetData sheetId="1121"/>
      <sheetData sheetId="1122" refreshError="1"/>
      <sheetData sheetId="1123"/>
      <sheetData sheetId="1124"/>
      <sheetData sheetId="1125"/>
      <sheetData sheetId="1126"/>
      <sheetData sheetId="1127"/>
      <sheetData sheetId="1128"/>
      <sheetData sheetId="1129"/>
      <sheetData sheetId="1130"/>
      <sheetData sheetId="1131"/>
      <sheetData sheetId="1132"/>
      <sheetData sheetId="1133"/>
      <sheetData sheetId="1134" refreshError="1"/>
      <sheetData sheetId="1135" refreshError="1"/>
      <sheetData sheetId="1136"/>
      <sheetData sheetId="1137"/>
      <sheetData sheetId="1138"/>
      <sheetData sheetId="1139"/>
      <sheetData sheetId="1140"/>
      <sheetData sheetId="1141"/>
      <sheetData sheetId="1142"/>
      <sheetData sheetId="1143" refreshError="1"/>
      <sheetData sheetId="1144" refreshError="1"/>
      <sheetData sheetId="1145" refreshError="1"/>
      <sheetData sheetId="1146" refreshError="1"/>
      <sheetData sheetId="1147" refreshError="1"/>
      <sheetData sheetId="1148" refreshError="1"/>
      <sheetData sheetId="1149" refreshError="1"/>
      <sheetData sheetId="1150"/>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sheetData sheetId="1195"/>
      <sheetData sheetId="1196"/>
      <sheetData sheetId="1197"/>
      <sheetData sheetId="1198"/>
      <sheetData sheetId="1199"/>
      <sheetData sheetId="1200"/>
      <sheetData sheetId="1201" refreshError="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refreshError="1"/>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refreshError="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sheetData sheetId="4751"/>
      <sheetData sheetId="4752" refreshError="1"/>
      <sheetData sheetId="4753" refreshError="1"/>
      <sheetData sheetId="4754" refreshError="1"/>
      <sheetData sheetId="4755" refreshError="1"/>
      <sheetData sheetId="4756" refreshError="1"/>
      <sheetData sheetId="4757"/>
      <sheetData sheetId="4758"/>
      <sheetData sheetId="4759"/>
      <sheetData sheetId="4760"/>
      <sheetData sheetId="4761"/>
      <sheetData sheetId="4762"/>
      <sheetData sheetId="4763"/>
      <sheetData sheetId="4764" refreshError="1"/>
      <sheetData sheetId="4765" refreshError="1"/>
      <sheetData sheetId="4766" refreshError="1"/>
      <sheetData sheetId="4767" refreshError="1"/>
      <sheetData sheetId="4768" refreshError="1"/>
      <sheetData sheetId="4769" refreshError="1"/>
      <sheetData sheetId="4770" refreshError="1"/>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refreshError="1"/>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refreshError="1"/>
      <sheetData sheetId="5553" refreshError="1"/>
      <sheetData sheetId="5554" refreshError="1"/>
      <sheetData sheetId="5555"/>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sheetData sheetId="5569"/>
      <sheetData sheetId="5570"/>
      <sheetData sheetId="5571"/>
      <sheetData sheetId="5572"/>
      <sheetData sheetId="5573"/>
      <sheetData sheetId="5574"/>
      <sheetData sheetId="5575"/>
      <sheetData sheetId="5576" refreshError="1"/>
      <sheetData sheetId="5577" refreshError="1"/>
      <sheetData sheetId="5578"/>
      <sheetData sheetId="5579"/>
      <sheetData sheetId="5580" refreshError="1"/>
      <sheetData sheetId="5581" refreshError="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sheetData sheetId="5592"/>
      <sheetData sheetId="5593"/>
      <sheetData sheetId="5594"/>
      <sheetData sheetId="5595"/>
      <sheetData sheetId="5596"/>
      <sheetData sheetId="5597"/>
      <sheetData sheetId="5598"/>
      <sheetData sheetId="5599"/>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sheetData sheetId="5610" refreshError="1"/>
      <sheetData sheetId="5611" refreshError="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refreshError="1"/>
      <sheetData sheetId="5759" refreshError="1"/>
      <sheetData sheetId="5760" refreshError="1"/>
      <sheetData sheetId="5761" refreshError="1"/>
      <sheetData sheetId="5762" refreshError="1"/>
      <sheetData sheetId="5763" refreshError="1"/>
      <sheetData sheetId="5764" refreshError="1"/>
      <sheetData sheetId="5765"/>
      <sheetData sheetId="5766"/>
      <sheetData sheetId="5767"/>
      <sheetData sheetId="5768"/>
      <sheetData sheetId="5769"/>
      <sheetData sheetId="5770"/>
      <sheetData sheetId="5771"/>
      <sheetData sheetId="5772"/>
      <sheetData sheetId="5773" refreshError="1"/>
      <sheetData sheetId="5774" refreshError="1"/>
      <sheetData sheetId="5775" refreshError="1"/>
      <sheetData sheetId="5776" refreshError="1"/>
      <sheetData sheetId="5777" refreshError="1"/>
      <sheetData sheetId="5778" refreshError="1"/>
      <sheetData sheetId="5779" refreshError="1"/>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refreshError="1"/>
      <sheetData sheetId="5820"/>
      <sheetData sheetId="5821"/>
      <sheetData sheetId="5822"/>
      <sheetData sheetId="5823"/>
      <sheetData sheetId="5824"/>
      <sheetData sheetId="5825" refreshError="1"/>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sheetData sheetId="5885"/>
      <sheetData sheetId="5886"/>
      <sheetData sheetId="5887"/>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refreshError="1"/>
      <sheetData sheetId="6162" refreshError="1"/>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 val="INV"/>
      <sheetName val="AASHTO"/>
      <sheetName val="Insumos sin EBSA"/>
      <sheetName val="NEIRA"/>
      <sheetName val="DATOS"/>
      <sheetName val="Equipo"/>
      <sheetName val="Tablas de So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
      <sheetName val="Tablas"/>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 val="URCDIT"/>
      <sheetName val="DATOS"/>
      <sheetName val="Lineas del PACC"/>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 val="DATOS_CONTRATO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Modelo_financiero"/>
      <sheetName val="Tablas"/>
    </sheetNames>
    <definedNames>
      <definedName name="_xlbgnm.ane7"/>
      <definedName name="_xlbgnm.ane8"/>
      <definedName name="ane7"/>
      <definedName name="ane8"/>
    </definedNames>
    <sheetDataSet>
      <sheetData sheetId="0" refreshError="1"/>
      <sheetData sheetId="1" refreshError="1"/>
      <sheetData sheetId="2"/>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4"/>
      <sheetName val="[EST0798.XLS]__cceficiente_sh_2"/>
      <sheetName val="[EST0798.XLS]__cceficiente_sh_3"/>
      <sheetName val="Modelo financiero"/>
      <sheetName val="EST0798.XLS"/>
      <sheetName val="[EST0798.XLS]__cceficiente_sh_7"/>
      <sheetName val="[EST0798.XLS]__cceficiente_sh_5"/>
      <sheetName val="[EST0798.XLS]__cceficiente_sh_6"/>
      <sheetName val="EMPRESA"/>
      <sheetName val="[EST0798.XLS]__cceficiente_sh_8"/>
      <sheetName val="[EST0798.XLS]__cceficiente_sh_9"/>
      <sheetName val="[EST0798.XLS]__cceficiente_s_10"/>
      <sheetName val="INST"/>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2"/>
      <sheetName val="[EST0798.XLS]__cceficiente_s_23"/>
      <sheetName val="[EST0798.XLS]__cceficiente_s_24"/>
      <sheetName val="[EST0798.XLS]__cceficiente_s_25"/>
    </sheetNames>
    <definedNames>
      <definedName name="_xlbgnm.ane7"/>
      <definedName name="_xlbgnm.ane8"/>
      <definedName name="ane7"/>
      <definedName name="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DATOS_CONTRATO"/>
      <sheetName val="LIQUIDACIONESPERSONAL"/>
      <sheetName val="cronograma"/>
      <sheetName val="MEDIA GEOMETRICA"/>
      <sheetName val="ASPECTOS TECN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T"/>
      <sheetName val="Datos"/>
      <sheetName val="Constantes Generales"/>
      <sheetName val="Prestaciones 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refreshError="1"/>
      <sheetData sheetId="29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ORGANIGRAM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V%C3%ADnculoExternoRecuperado1"/>
      <sheetName val="1"/>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CUADRILLA"/>
      <sheetName val="APU"/>
      <sheetName val="INSUMOS"/>
      <sheetName val="PRESUPUESTO"/>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FLUJO DE FONDOS"/>
      <sheetName val="CRONOGRAMA"/>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PRESUPUESTO LICITACIÓN SRN 001"/>
      <sheetName val="SRN_005"/>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CCIDENTES DE 19"/>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taciones Sociales"/>
      <sheetName val="PRESUPUESTO ESTADIO 1"/>
      <sheetName val="glvc"/>
      <sheetName val="OBRA"/>
      <sheetName val="factor"/>
      <sheetName val="factor (2)"/>
      <sheetName val="CONS"/>
      <sheetName val="\\Master\luis carlos\Documents "/>
      <sheetName val="CRONOGRAMA 5M"/>
      <sheetName val="CRONOGRAMA 4M "/>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Form5 _Pág_ 2"/>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IQUIDACION"/>
      <sheetName val="NOMINA"/>
      <sheetName val="Formato"/>
      <sheetName val="PRESUP. RESUMEN"/>
      <sheetName val="UNITARIOS_GENERALES"/>
      <sheetName val="5__MODIFICATORIA"/>
      <sheetName val="UNITARIOS%20GENERALES.xls"/>
      <sheetName val="ACTA 1 INICIO"/>
      <sheetName val="C8 int"/>
      <sheetName val="C9 int"/>
      <sheetName val="c10"/>
      <sheetName val="c11 int"/>
      <sheetName val="RESUMEN AIU"/>
      <sheetName val="DISPONIBILIDAD"/>
      <sheetName val="CONVENIENCIA Y OPORTUNIDAD"/>
      <sheetName val="PRESUPUESTO CONSTRUPLAN"/>
      <sheetName val="FORMATO SOLICITUD SICE"/>
      <sheetName val="Multiplicador"/>
      <sheetName val="Presupuesto Oficial"/>
      <sheetName val="CANT. TOTAL"/>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1.5 GRÁFICO AVANCE"/>
      <sheetName val="ACAB. PISOS"/>
      <sheetName val="CIELOS"/>
      <sheetName val="ACAB. MUROS"/>
      <sheetName val="APARATOS"/>
      <sheetName val="PUERTAS Y VENTANAS"/>
      <sheetName val="resumen carcel x 16.7%"/>
      <sheetName val="resumen carcel "/>
      <sheetName val="resumen carcel con baño x 16.7%"/>
      <sheetName val="resumen carcel con baño"/>
      <sheetName val="Unitario "/>
      <sheetName val="Materiales "/>
      <sheetName val="Auxiliares "/>
      <sheetName val="Análisis de cuadrill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Users\JoseGabriel\Downloads\Ví"/>
      <sheetName val="INSUMOS (2)"/>
      <sheetName val="ITEM"/>
      <sheetName val="M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Tabla Dinámica"/>
      <sheetName val="Precios 08-arquit en proceso"/>
      <sheetName val="unit2008-ARQUIT EN PROCESO"/>
      <sheetName val="Precios 08-vias"/>
      <sheetName val="unit2008-VIAS"/>
      <sheetName val="Costo Real 2008"/>
      <sheetName val="ACEROS 60000 PSI"/>
      <sheetName val="RENDI"/>
      <sheetName val="Form8_bombas"/>
      <sheetName val="Form8_h2"/>
      <sheetName val="Form8_lubricacion"/>
      <sheetName val="Form8_regeneracion"/>
      <sheetName val="tub"/>
      <sheetName val="val"/>
      <sheetName val="tub_lub"/>
      <sheetName val="pintura"/>
      <sheetName val="partidas_cant_tub_final_04"/>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PACC Contratacion"/>
      <sheetName val="Contratacion PME v021"/>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ACTOR PRESTACIONAL 2008"/>
      <sheetName val="SALARIO CELADOR 2008"/>
      <sheetName val="TARIFAS DIARIO OFICIAL 2008"/>
      <sheetName val="COSTOS OFICINA"/>
      <sheetName val="COSTOS CAMPAMENTO"/>
      <sheetName val="F-3 ACTA COMPROMISO"/>
      <sheetName val="APu1"/>
      <sheetName val="APu2"/>
      <sheetName val="APu3"/>
      <sheetName val="APu4"/>
      <sheetName val="ETAPA 50 SMMLV"/>
      <sheetName val="FormCan"/>
      <sheetName val="PrecRec"/>
      <sheetName val="SUB APU"/>
      <sheetName val="SUB_APU"/>
      <sheetName val="Lista de actividades Zona 1 "/>
      <sheetName val="Cuadro Comparativo "/>
      <sheetName val="NP027"/>
      <sheetName val="JUSTIF"/>
      <sheetName val="No Previstos"/>
      <sheetName val="Justificacion"/>
      <sheetName val="Memoria"/>
      <sheetName val="Cotizacion NP"/>
      <sheetName val="INS desactualizados"/>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VR-PROP MOD 1"/>
      <sheetName val="FORMULA"/>
      <sheetName val="PRECIO"/>
      <sheetName val="I M"/>
      <sheetName val="SOÑANDO"/>
      <sheetName val="EV 424 CON 5 (2)"/>
      <sheetName val="Precios no oficial"/>
      <sheetName val="inpermeabOTRO"/>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D"/>
      <sheetName val="2500psi"/>
      <sheetName val="3000psi"/>
      <sheetName val="fi"/>
      <sheetName val="1.Coordenadas"/>
      <sheetName val="0."/>
      <sheetName val="SOLICITUD"/>
      <sheetName val=" NIVEL DE CRITICIDAD"/>
      <sheetName val="REQUISITOS MINIMOS"/>
      <sheetName val="FACTORES DE EVALUACION"/>
      <sheetName val="EVALUACION DEL RIESGO"/>
      <sheetName val="MATRIZ RIESGO Y EXPOSICION"/>
      <sheetName val="FACTOR J"/>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ANALISIS BASICOS"/>
      <sheetName val="STRSUMM0"/>
      <sheetName val="$ Directo"/>
      <sheetName val="mat&amp;sub"/>
      <sheetName val="indir"/>
      <sheetName val="gene"/>
      <sheetName val="tot"/>
      <sheetName val="prog "/>
      <sheetName val="pres_comp"/>
      <sheetName val="civ_1"/>
      <sheetName val="kp_civ1"/>
      <sheetName val="KP"/>
      <sheetName val="civpl1"/>
      <sheetName val="7417stiA"/>
      <sheetName val="OFERTA ECON"/>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CORTE No.2"/>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PREC-BASE"/>
      <sheetName val="CUADRO PRODUCTOS "/>
      <sheetName val="OBRA TOT (2)"/>
      <sheetName val="INTERV."/>
      <sheetName val="Cronograma2020"/>
      <sheetName val="PO Y CRONOGRAMA EJE CAFETERO RE"/>
      <sheetName val="Capacidad M3"/>
      <sheetName val="Contrato"/>
      <sheetName val="SOL"/>
      <sheetName val="Soporte Cantidades"/>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XX-30"/>
      <sheetName val="INITIAL INPUTS"/>
      <sheetName val="MEDICION"/>
      <sheetName val="TIPO"/>
      <sheetName val="SHEET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erfil semana 4"/>
      <sheetName val="perfil semana 5"/>
      <sheetName val="perfil semana 6"/>
      <sheetName val="perfil semana 7"/>
      <sheetName val="perfil semana 8"/>
      <sheetName val="perfil semana 9"/>
      <sheetName val="Curva S - Mes"/>
      <sheetName val="ACTA No.1"/>
      <sheetName val="2,1,1 "/>
      <sheetName val="2,1,2"/>
      <sheetName val="2,1,3"/>
      <sheetName val="2,1,4"/>
      <sheetName val="2,1,13"/>
      <sheetName val="Financiero Acta No.1"/>
      <sheetName val="1,1,1"/>
      <sheetName val="1,2,1"/>
      <sheetName val="2,1,11"/>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AIU MOD"/>
      <sheetName val="RELLENO SUMINISTRO"/>
      <sheetName val="RELLENO AR"/>
      <sheetName val="RELLENO ALL"/>
      <sheetName val="SANITARIO URBAN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G12-T1_(F4)"/>
      <sheetName val="G12-T2a_(F4)"/>
      <sheetName val="G12-T2b_(F4)"/>
      <sheetName val="G12-T3a_(F4)"/>
      <sheetName val="G12-T3b_(F4)"/>
      <sheetName val="G13-T1a_(F4)"/>
      <sheetName val="G13-T1b_(F4)"/>
      <sheetName val="G14-T1_(F4)"/>
      <sheetName val="G14-T2_(F4)"/>
      <sheetName val="G14-T3_(F4)"/>
      <sheetName val="G14-T4_(F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Informe (2)"/>
      <sheetName val="AZU3sadeven"/>
      <sheetName val="HHp3"/>
      <sheetName val="AvanceP3"/>
      <sheetName val="horas lluvia"/>
      <sheetName val="1,,6"/>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8.4"/>
      <sheetName val="8.5"/>
      <sheetName val="8.6"/>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Res-Accide-10"/>
      <sheetName val="Presup_Cancha"/>
      <sheetName val="1_Preliminares"/>
      <sheetName val="2_Cimentación_Est.Met"/>
      <sheetName val="3_HS"/>
      <sheetName val="Apus_In.Elect"/>
      <sheetName val="Apus_Cubierta"/>
      <sheetName val="Apus_Dotación_Pintura"/>
      <sheetName val="Equipo_Trans "/>
      <sheetName val="FACTOR PRESTACIONAL 2009"/>
      <sheetName val="TARIFAS REGISTRO DISTRITAL 2009"/>
      <sheetName val="P&amp;G DEF"/>
      <sheetName val="FCL2011 DEF"/>
      <sheetName val="EJECUCIÓN"/>
      <sheetName val="a%20%20aaInformaci%C3%B3n%20GRU"/>
      <sheetName val="TABLA DE EE"/>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Lista obra"/>
      <sheetName val="\a  aaInformación GRUPO 4\A MIn"/>
      <sheetName val="INDICMICROEMP"/>
      <sheetName val="Datos Básicos"/>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OP-2"/>
      <sheetName val="COMPONENTE II"/>
      <sheetName val="CONSOLIDADO."/>
      <sheetName val="PtoOficial"/>
      <sheetName val="APU II"/>
      <sheetName val="Hora efectiva (base calendario)"/>
      <sheetName val="Anexo 5 FTO PRESENTACION OFERTA"/>
      <sheetName val="Anexo 5.1 "/>
      <sheetName val="1. PRELIMINARES"/>
      <sheetName val="2. CIMENTACION"/>
      <sheetName val="3. REDSANITARIA"/>
      <sheetName val="5. RED DE SUMINISTRO "/>
      <sheetName val="6. INSTALACIONES ELECTRICAS"/>
      <sheetName val="7. VOZ Y DATOS"/>
      <sheetName val="8. INSTALACION DE GAS  "/>
      <sheetName val="9.MUROS Y PAÑETES"/>
      <sheetName val="10.PISOS Y ENCHAPES "/>
      <sheetName val="18. SISTEMA ANSUL"/>
      <sheetName val="MANO DE OBRA "/>
      <sheetName val="PRESUPUESTO GENERAL PROYECTADO"/>
      <sheetName val="PRESP.JJR2006"/>
      <sheetName val="MODIFICATORIO"/>
      <sheetName val="ACTA MODIFICATORIA"/>
      <sheetName val="ACTA PARCIAL"/>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8"/>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ONTRACTUAL"/>
      <sheetName val="MODIFICATORIO 1"/>
      <sheetName val="MODIFICATORIO 2"/>
      <sheetName val="AULAS"/>
      <sheetName val="PARCIAL 1"/>
      <sheetName val="PARCIAL 2 INTER"/>
      <sheetName val="PARCIAL 2 OBRA"/>
      <sheetName val="PARCIAL 3 OBRA"/>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INF. EMERGENCIAS "/>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i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sheetData sheetId="893"/>
      <sheetData sheetId="894"/>
      <sheetData sheetId="895"/>
      <sheetData sheetId="896"/>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refreshError="1"/>
      <sheetData sheetId="990"/>
      <sheetData sheetId="991"/>
      <sheetData sheetId="992"/>
      <sheetData sheetId="993" refreshError="1"/>
      <sheetData sheetId="994"/>
      <sheetData sheetId="995"/>
      <sheetData sheetId="996"/>
      <sheetData sheetId="997"/>
      <sheetData sheetId="998"/>
      <sheetData sheetId="999"/>
      <sheetData sheetId="1000" refreshError="1"/>
      <sheetData sheetId="1001" refreshError="1"/>
      <sheetData sheetId="1002" refreshError="1"/>
      <sheetData sheetId="1003"/>
      <sheetData sheetId="1004"/>
      <sheetData sheetId="1005"/>
      <sheetData sheetId="1006"/>
      <sheetData sheetId="1007"/>
      <sheetData sheetId="1008"/>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sheetData sheetId="1020"/>
      <sheetData sheetId="1021"/>
      <sheetData sheetId="1022"/>
      <sheetData sheetId="1023"/>
      <sheetData sheetId="1024" refreshError="1"/>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sheetData sheetId="1402" refreshError="1"/>
      <sheetData sheetId="1403"/>
      <sheetData sheetId="1404"/>
      <sheetData sheetId="1405"/>
      <sheetData sheetId="1406"/>
      <sheetData sheetId="1407"/>
      <sheetData sheetId="1408" refreshError="1"/>
      <sheetData sheetId="1409" refreshError="1"/>
      <sheetData sheetId="1410" refreshError="1"/>
      <sheetData sheetId="141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sheetData sheetId="1555"/>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sheetData sheetId="2095"/>
      <sheetData sheetId="2096"/>
      <sheetData sheetId="2097"/>
      <sheetData sheetId="2098"/>
      <sheetData sheetId="2099"/>
      <sheetData sheetId="2100"/>
      <sheetData sheetId="2101"/>
      <sheetData sheetId="2102"/>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refreshError="1"/>
      <sheetData sheetId="2786"/>
      <sheetData sheetId="2787" refreshError="1"/>
      <sheetData sheetId="2788"/>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efreshError="1"/>
      <sheetData sheetId="2998"/>
      <sheetData sheetId="2999"/>
      <sheetData sheetId="3000" refreshError="1"/>
      <sheetData sheetId="3001" refreshError="1"/>
      <sheetData sheetId="3002" refreshError="1"/>
      <sheetData sheetId="3003" refreshError="1"/>
      <sheetData sheetId="3004"/>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sheetData sheetId="3051"/>
      <sheetData sheetId="3052"/>
      <sheetData sheetId="3053"/>
      <sheetData sheetId="3054"/>
      <sheetData sheetId="3055"/>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sheetData sheetId="3069"/>
      <sheetData sheetId="3070"/>
      <sheetData sheetId="3071"/>
      <sheetData sheetId="3072" refreshError="1"/>
      <sheetData sheetId="3073" refreshError="1"/>
      <sheetData sheetId="3074" refreshError="1"/>
      <sheetData sheetId="3075"/>
      <sheetData sheetId="3076"/>
      <sheetData sheetId="3077"/>
      <sheetData sheetId="3078"/>
      <sheetData sheetId="3079"/>
      <sheetData sheetId="3080"/>
      <sheetData sheetId="3081"/>
      <sheetData sheetId="3082"/>
      <sheetData sheetId="3083" refreshError="1"/>
      <sheetData sheetId="3084" refreshError="1"/>
      <sheetData sheetId="3085"/>
      <sheetData sheetId="3086" refreshError="1"/>
      <sheetData sheetId="3087" refreshError="1"/>
      <sheetData sheetId="3088" refreshError="1"/>
      <sheetData sheetId="3089"/>
      <sheetData sheetId="3090" refreshError="1"/>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sheetData sheetId="320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sheetData sheetId="321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sheetData sheetId="3739" refreshError="1"/>
      <sheetData sheetId="3740" refreshError="1"/>
      <sheetData sheetId="3741"/>
      <sheetData sheetId="3742" refreshError="1"/>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sheetData sheetId="3791" refreshError="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refreshError="1"/>
      <sheetData sheetId="3829" refreshError="1"/>
      <sheetData sheetId="3830" refreshError="1"/>
      <sheetData sheetId="3831"/>
      <sheetData sheetId="3832"/>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sheetData sheetId="3842"/>
      <sheetData sheetId="3843"/>
      <sheetData sheetId="3844" refreshError="1"/>
      <sheetData sheetId="3845" refreshError="1"/>
      <sheetData sheetId="3846"/>
      <sheetData sheetId="3847" refreshError="1"/>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refreshError="1"/>
      <sheetData sheetId="3861" refreshError="1"/>
      <sheetData sheetId="3862" refreshError="1"/>
      <sheetData sheetId="3863" refreshError="1"/>
      <sheetData sheetId="3864" refreshError="1"/>
      <sheetData sheetId="3865"/>
      <sheetData sheetId="3866"/>
      <sheetData sheetId="3867"/>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sheetData sheetId="3892" refreshError="1"/>
      <sheetData sheetId="3893"/>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sheetData sheetId="4325"/>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refreshError="1"/>
      <sheetData sheetId="4471"/>
      <sheetData sheetId="4472" refreshError="1"/>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sheetData sheetId="4579" refreshError="1"/>
      <sheetData sheetId="4580" refreshError="1"/>
      <sheetData sheetId="4581" refreshError="1"/>
      <sheetData sheetId="4582" refreshError="1"/>
      <sheetData sheetId="4583"/>
      <sheetData sheetId="4584" refreshError="1"/>
      <sheetData sheetId="4585" refreshError="1"/>
      <sheetData sheetId="4586" refreshError="1"/>
      <sheetData sheetId="4587" refreshError="1"/>
      <sheetData sheetId="4588" refreshError="1"/>
      <sheetData sheetId="4589" refreshError="1"/>
      <sheetData sheetId="4590"/>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sheetData sheetId="4600"/>
      <sheetData sheetId="4601"/>
      <sheetData sheetId="4602"/>
      <sheetData sheetId="4603"/>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sheetData sheetId="5399"/>
      <sheetData sheetId="5400" refreshError="1"/>
      <sheetData sheetId="5401" refreshError="1"/>
      <sheetData sheetId="5402" refreshError="1"/>
      <sheetData sheetId="5403" refreshError="1"/>
      <sheetData sheetId="5404" refreshError="1"/>
      <sheetData sheetId="5405" refreshError="1"/>
      <sheetData sheetId="5406"/>
      <sheetData sheetId="5407"/>
      <sheetData sheetId="5408"/>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sheetData sheetId="5472"/>
      <sheetData sheetId="5473" refreshError="1"/>
      <sheetData sheetId="5474"/>
      <sheetData sheetId="5475" refreshError="1"/>
      <sheetData sheetId="5476"/>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sheetData sheetId="5516"/>
      <sheetData sheetId="5517"/>
      <sheetData sheetId="5518"/>
      <sheetData sheetId="5519"/>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sheetData sheetId="5535"/>
      <sheetData sheetId="5536"/>
      <sheetData sheetId="5537"/>
      <sheetData sheetId="5538"/>
      <sheetData sheetId="5539"/>
      <sheetData sheetId="5540"/>
      <sheetData sheetId="5541"/>
      <sheetData sheetId="5542"/>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sheetData sheetId="5688"/>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sheetData sheetId="5756"/>
      <sheetData sheetId="5757" refreshError="1"/>
      <sheetData sheetId="5758" refreshError="1"/>
      <sheetData sheetId="5759"/>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sheetData sheetId="5799"/>
      <sheetData sheetId="5800"/>
      <sheetData sheetId="5801"/>
      <sheetData sheetId="5802"/>
      <sheetData sheetId="5803"/>
      <sheetData sheetId="5804"/>
      <sheetData sheetId="5805"/>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refreshError="1"/>
      <sheetData sheetId="5842" refreshError="1"/>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sheetData sheetId="6267"/>
      <sheetData sheetId="6268"/>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sheetData sheetId="6481"/>
      <sheetData sheetId="6482"/>
      <sheetData sheetId="6483"/>
      <sheetData sheetId="6484"/>
      <sheetData sheetId="6485"/>
      <sheetData sheetId="6486"/>
      <sheetData sheetId="6487"/>
      <sheetData sheetId="6488"/>
      <sheetData sheetId="6489"/>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sheetData sheetId="6522"/>
      <sheetData sheetId="6523"/>
      <sheetData sheetId="6524"/>
      <sheetData sheetId="6525"/>
      <sheetData sheetId="6526" refreshError="1"/>
      <sheetData sheetId="6527" refreshError="1"/>
      <sheetData sheetId="6528"/>
      <sheetData sheetId="6529"/>
      <sheetData sheetId="6530"/>
      <sheetData sheetId="6531"/>
      <sheetData sheetId="6532"/>
      <sheetData sheetId="6533"/>
      <sheetData sheetId="6534"/>
      <sheetData sheetId="6535" refreshError="1"/>
      <sheetData sheetId="6536" refreshError="1"/>
      <sheetData sheetId="6537" refreshError="1"/>
      <sheetData sheetId="6538" refreshError="1"/>
      <sheetData sheetId="6539" refreshError="1"/>
      <sheetData sheetId="6540" refreshError="1"/>
      <sheetData sheetId="6541"/>
      <sheetData sheetId="6542"/>
      <sheetData sheetId="6543"/>
      <sheetData sheetId="6544"/>
      <sheetData sheetId="6545"/>
      <sheetData sheetId="6546"/>
      <sheetData sheetId="6547"/>
      <sheetData sheetId="6548"/>
      <sheetData sheetId="6549" refreshError="1"/>
      <sheetData sheetId="6550" refreshError="1"/>
      <sheetData sheetId="6551" refreshError="1"/>
      <sheetData sheetId="6552" refreshError="1"/>
      <sheetData sheetId="6553" refreshError="1"/>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refreshError="1"/>
      <sheetData sheetId="6639" refreshError="1"/>
      <sheetData sheetId="6640" refreshError="1"/>
      <sheetData sheetId="6641" refreshError="1"/>
      <sheetData sheetId="6642" refreshError="1"/>
      <sheetData sheetId="6643" refreshError="1"/>
      <sheetData sheetId="6644" refreshError="1"/>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sheetData sheetId="6725"/>
      <sheetData sheetId="6726"/>
      <sheetData sheetId="6727"/>
      <sheetData sheetId="6728" refreshError="1"/>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sheetData sheetId="6780"/>
      <sheetData sheetId="6781"/>
      <sheetData sheetId="6782"/>
      <sheetData sheetId="6783"/>
      <sheetData sheetId="6784"/>
      <sheetData sheetId="6785"/>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sheetData sheetId="6795" refreshError="1"/>
      <sheetData sheetId="6796" refreshError="1"/>
      <sheetData sheetId="6797" refreshError="1"/>
      <sheetData sheetId="6798"/>
      <sheetData sheetId="6799"/>
      <sheetData sheetId="6800"/>
      <sheetData sheetId="6801" refreshError="1"/>
      <sheetData sheetId="6802" refreshError="1"/>
      <sheetData sheetId="6803" refreshError="1"/>
      <sheetData sheetId="6804" refreshError="1"/>
      <sheetData sheetId="6805" refreshError="1"/>
      <sheetData sheetId="6806" refreshError="1"/>
      <sheetData sheetId="6807" refreshError="1"/>
      <sheetData sheetId="6808"/>
      <sheetData sheetId="6809"/>
      <sheetData sheetId="6810"/>
      <sheetData sheetId="6811"/>
      <sheetData sheetId="6812"/>
      <sheetData sheetId="6813"/>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sheetData sheetId="7082"/>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sheetData sheetId="7108"/>
      <sheetData sheetId="7109"/>
      <sheetData sheetId="7110"/>
      <sheetData sheetId="7111"/>
      <sheetData sheetId="7112"/>
      <sheetData sheetId="7113"/>
      <sheetData sheetId="7114"/>
      <sheetData sheetId="7115"/>
      <sheetData sheetId="7116"/>
      <sheetData sheetId="7117" refreshError="1"/>
      <sheetData sheetId="7118" refreshError="1"/>
      <sheetData sheetId="7119" refreshError="1"/>
      <sheetData sheetId="7120" refreshError="1"/>
      <sheetData sheetId="7121"/>
      <sheetData sheetId="7122"/>
      <sheetData sheetId="7123"/>
      <sheetData sheetId="7124"/>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sheetData sheetId="7135"/>
      <sheetData sheetId="7136"/>
      <sheetData sheetId="7137"/>
      <sheetData sheetId="7138" refreshError="1"/>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refreshError="1"/>
      <sheetData sheetId="7168"/>
      <sheetData sheetId="7169"/>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sheetData sheetId="7184"/>
      <sheetData sheetId="7185"/>
      <sheetData sheetId="7186"/>
      <sheetData sheetId="7187"/>
      <sheetData sheetId="7188"/>
      <sheetData sheetId="7189" refreshError="1"/>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refreshError="1"/>
      <sheetData sheetId="7207"/>
      <sheetData sheetId="7208"/>
      <sheetData sheetId="7209"/>
      <sheetData sheetId="7210"/>
      <sheetData sheetId="7211"/>
      <sheetData sheetId="7212"/>
      <sheetData sheetId="7213" refreshError="1"/>
      <sheetData sheetId="7214" refreshError="1"/>
      <sheetData sheetId="7215" refreshError="1"/>
      <sheetData sheetId="7216" refreshError="1"/>
      <sheetData sheetId="7217" refreshError="1"/>
      <sheetData sheetId="7218" refreshError="1"/>
      <sheetData sheetId="7219" refreshError="1"/>
      <sheetData sheetId="7220"/>
      <sheetData sheetId="7221" refreshError="1"/>
      <sheetData sheetId="7222"/>
      <sheetData sheetId="7223" refreshError="1"/>
      <sheetData sheetId="7224"/>
      <sheetData sheetId="7225"/>
      <sheetData sheetId="7226"/>
      <sheetData sheetId="7227"/>
      <sheetData sheetId="7228"/>
      <sheetData sheetId="7229"/>
      <sheetData sheetId="7230"/>
      <sheetData sheetId="7231"/>
      <sheetData sheetId="7232"/>
      <sheetData sheetId="7233"/>
      <sheetData sheetId="7234" refreshError="1"/>
      <sheetData sheetId="7235"/>
      <sheetData sheetId="7236"/>
      <sheetData sheetId="7237"/>
      <sheetData sheetId="7238"/>
      <sheetData sheetId="7239" refreshError="1"/>
      <sheetData sheetId="7240" refreshError="1"/>
      <sheetData sheetId="7241" refreshError="1"/>
      <sheetData sheetId="7242"/>
      <sheetData sheetId="7243" refreshError="1"/>
      <sheetData sheetId="7244" refreshError="1"/>
      <sheetData sheetId="7245"/>
      <sheetData sheetId="7246"/>
      <sheetData sheetId="7247" refreshError="1"/>
      <sheetData sheetId="7248" refreshError="1"/>
      <sheetData sheetId="7249"/>
      <sheetData sheetId="7250" refreshError="1"/>
      <sheetData sheetId="7251" refreshError="1"/>
      <sheetData sheetId="7252"/>
      <sheetData sheetId="7253"/>
      <sheetData sheetId="7254"/>
      <sheetData sheetId="7255"/>
      <sheetData sheetId="7256"/>
      <sheetData sheetId="7257"/>
      <sheetData sheetId="7258"/>
      <sheetData sheetId="7259"/>
      <sheetData sheetId="7260"/>
      <sheetData sheetId="726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sheetData sheetId="7288"/>
      <sheetData sheetId="7289"/>
      <sheetData sheetId="7290"/>
      <sheetData sheetId="7291"/>
      <sheetData sheetId="7292"/>
      <sheetData sheetId="7293"/>
      <sheetData sheetId="7294"/>
      <sheetData sheetId="7295"/>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refreshError="1"/>
      <sheetData sheetId="7326"/>
      <sheetData sheetId="7327" refreshError="1"/>
      <sheetData sheetId="7328" refreshError="1"/>
      <sheetData sheetId="7329"/>
      <sheetData sheetId="7330"/>
      <sheetData sheetId="7331"/>
      <sheetData sheetId="7332"/>
      <sheetData sheetId="7333"/>
      <sheetData sheetId="7334"/>
      <sheetData sheetId="7335"/>
      <sheetData sheetId="7336"/>
      <sheetData sheetId="7337"/>
      <sheetData sheetId="7338"/>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sheetData sheetId="7503"/>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sheetData sheetId="7735"/>
      <sheetData sheetId="7736"/>
      <sheetData sheetId="7737"/>
      <sheetData sheetId="7738" refreshError="1"/>
      <sheetData sheetId="7739" refreshError="1"/>
      <sheetData sheetId="7740" refreshError="1"/>
      <sheetData sheetId="7741" refreshError="1"/>
      <sheetData sheetId="7742" refreshError="1"/>
      <sheetData sheetId="7743" refreshError="1"/>
      <sheetData sheetId="7744"/>
      <sheetData sheetId="7745"/>
      <sheetData sheetId="7746" refreshError="1"/>
      <sheetData sheetId="7747"/>
      <sheetData sheetId="7748"/>
      <sheetData sheetId="7749"/>
      <sheetData sheetId="7750"/>
      <sheetData sheetId="7751"/>
      <sheetData sheetId="7752"/>
      <sheetData sheetId="7753"/>
      <sheetData sheetId="7754"/>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sheetData sheetId="7766" refreshError="1"/>
      <sheetData sheetId="7767" refreshError="1"/>
      <sheetData sheetId="7768"/>
      <sheetData sheetId="7769" refreshError="1"/>
      <sheetData sheetId="7770"/>
      <sheetData sheetId="7771"/>
      <sheetData sheetId="7772"/>
      <sheetData sheetId="7773"/>
      <sheetData sheetId="7774"/>
      <sheetData sheetId="7775"/>
      <sheetData sheetId="7776" refreshError="1"/>
      <sheetData sheetId="7777"/>
      <sheetData sheetId="7778" refreshError="1"/>
      <sheetData sheetId="7779"/>
      <sheetData sheetId="7780" refreshError="1"/>
      <sheetData sheetId="7781" refreshError="1"/>
      <sheetData sheetId="7782" refreshError="1"/>
      <sheetData sheetId="7783"/>
      <sheetData sheetId="7784"/>
      <sheetData sheetId="7785"/>
      <sheetData sheetId="7786"/>
      <sheetData sheetId="7787"/>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sheetData sheetId="7834"/>
      <sheetData sheetId="7835"/>
      <sheetData sheetId="7836"/>
      <sheetData sheetId="7837"/>
      <sheetData sheetId="7838"/>
      <sheetData sheetId="7839"/>
      <sheetData sheetId="7840"/>
      <sheetData sheetId="7841" refreshError="1"/>
      <sheetData sheetId="7842" refreshError="1"/>
      <sheetData sheetId="7843" refreshError="1"/>
      <sheetData sheetId="7844" refreshError="1"/>
      <sheetData sheetId="7845" refreshError="1"/>
      <sheetData sheetId="7846" refreshError="1"/>
      <sheetData sheetId="7847" refreshError="1"/>
      <sheetData sheetId="7848"/>
      <sheetData sheetId="7849"/>
      <sheetData sheetId="7850"/>
      <sheetData sheetId="7851"/>
      <sheetData sheetId="7852"/>
      <sheetData sheetId="7853"/>
      <sheetData sheetId="7854"/>
      <sheetData sheetId="7855"/>
      <sheetData sheetId="7856"/>
      <sheetData sheetId="7857"/>
      <sheetData sheetId="7858"/>
      <sheetData sheetId="7859" refreshError="1"/>
      <sheetData sheetId="7860" refreshError="1"/>
      <sheetData sheetId="7861" refreshError="1"/>
      <sheetData sheetId="7862" refreshError="1"/>
      <sheetData sheetId="7863" refreshError="1"/>
      <sheetData sheetId="7864"/>
      <sheetData sheetId="7865"/>
      <sheetData sheetId="7866" refreshError="1"/>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refreshError="1"/>
      <sheetData sheetId="7901" refreshError="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refreshError="1"/>
      <sheetData sheetId="7922"/>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sheetData sheetId="7993"/>
      <sheetData sheetId="7994"/>
      <sheetData sheetId="7995"/>
      <sheetData sheetId="7996"/>
      <sheetData sheetId="7997"/>
      <sheetData sheetId="7998"/>
      <sheetData sheetId="7999"/>
      <sheetData sheetId="8000"/>
      <sheetData sheetId="8001"/>
      <sheetData sheetId="8002" refreshError="1"/>
      <sheetData sheetId="8003"/>
      <sheetData sheetId="8004" refreshError="1"/>
      <sheetData sheetId="8005"/>
      <sheetData sheetId="8006" refreshError="1"/>
      <sheetData sheetId="8007" refreshError="1"/>
      <sheetData sheetId="8008" refreshError="1"/>
      <sheetData sheetId="8009" refreshError="1"/>
      <sheetData sheetId="8010"/>
      <sheetData sheetId="8011"/>
      <sheetData sheetId="8012"/>
      <sheetData sheetId="8013"/>
      <sheetData sheetId="8014"/>
      <sheetData sheetId="8015" refreshError="1"/>
      <sheetData sheetId="8016" refreshError="1"/>
      <sheetData sheetId="8017" refreshError="1"/>
      <sheetData sheetId="8018" refreshError="1"/>
      <sheetData sheetId="8019" refreshError="1"/>
      <sheetData sheetId="8020" refreshError="1"/>
      <sheetData sheetId="8021" refreshError="1"/>
      <sheetData sheetId="8022"/>
      <sheetData sheetId="8023"/>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refreshError="1"/>
      <sheetData sheetId="8079"/>
      <sheetData sheetId="8080" refreshError="1"/>
      <sheetData sheetId="808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sheetData sheetId="8097"/>
      <sheetData sheetId="8098"/>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sheetData sheetId="8109"/>
      <sheetData sheetId="8110"/>
      <sheetData sheetId="8111"/>
      <sheetData sheetId="8112"/>
      <sheetData sheetId="8113"/>
      <sheetData sheetId="8114"/>
      <sheetData sheetId="8115"/>
      <sheetData sheetId="8116"/>
      <sheetData sheetId="8117"/>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sheetData sheetId="8153"/>
      <sheetData sheetId="8154"/>
      <sheetData sheetId="8155"/>
      <sheetData sheetId="8156"/>
      <sheetData sheetId="8157"/>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sheetData sheetId="8221"/>
      <sheetData sheetId="8222"/>
      <sheetData sheetId="8223" refreshError="1"/>
      <sheetData sheetId="8224" refreshError="1"/>
      <sheetData sheetId="8225" refreshError="1"/>
      <sheetData sheetId="8226" refreshError="1"/>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sheetData sheetId="8524"/>
      <sheetData sheetId="8525"/>
      <sheetData sheetId="8526"/>
      <sheetData sheetId="8527"/>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sheetData sheetId="8952"/>
      <sheetData sheetId="8953"/>
      <sheetData sheetId="8954"/>
      <sheetData sheetId="8955"/>
      <sheetData sheetId="8956" refreshError="1"/>
      <sheetData sheetId="8957" refreshError="1"/>
      <sheetData sheetId="8958" refreshError="1"/>
      <sheetData sheetId="8959"/>
      <sheetData sheetId="8960"/>
      <sheetData sheetId="8961"/>
      <sheetData sheetId="8962" refreshError="1"/>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sheetData sheetId="9265" refreshError="1"/>
      <sheetData sheetId="9266"/>
      <sheetData sheetId="9267" refreshError="1"/>
      <sheetData sheetId="9268"/>
      <sheetData sheetId="9269"/>
      <sheetData sheetId="9270" refreshError="1"/>
      <sheetData sheetId="9271" refreshError="1"/>
      <sheetData sheetId="9272"/>
      <sheetData sheetId="9273"/>
      <sheetData sheetId="9274"/>
      <sheetData sheetId="9275"/>
      <sheetData sheetId="9276"/>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sheetData sheetId="9310" refreshError="1"/>
      <sheetData sheetId="9311" refreshError="1"/>
      <sheetData sheetId="9312" refreshError="1"/>
      <sheetData sheetId="9313" refreshError="1"/>
      <sheetData sheetId="9314" refreshError="1"/>
      <sheetData sheetId="9315"/>
      <sheetData sheetId="9316"/>
      <sheetData sheetId="9317"/>
      <sheetData sheetId="9318"/>
      <sheetData sheetId="9319"/>
      <sheetData sheetId="9320"/>
      <sheetData sheetId="9321"/>
      <sheetData sheetId="9322"/>
      <sheetData sheetId="9323"/>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sheetData sheetId="9429"/>
      <sheetData sheetId="9430"/>
      <sheetData sheetId="943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sheetData sheetId="9493" refreshError="1"/>
      <sheetData sheetId="9494" refreshError="1"/>
      <sheetData sheetId="9495" refreshError="1"/>
      <sheetData sheetId="9496" refreshError="1"/>
      <sheetData sheetId="9497" refreshError="1"/>
      <sheetData sheetId="9498" refreshError="1"/>
      <sheetData sheetId="9499" refreshError="1"/>
      <sheetData sheetId="9500"/>
      <sheetData sheetId="9501"/>
      <sheetData sheetId="9502"/>
      <sheetData sheetId="9503"/>
      <sheetData sheetId="9504"/>
      <sheetData sheetId="9505"/>
      <sheetData sheetId="9506" refreshError="1"/>
      <sheetData sheetId="9507"/>
      <sheetData sheetId="9508" refreshError="1"/>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sheetData sheetId="9888" refreshError="1"/>
      <sheetData sheetId="9889" refreshError="1"/>
      <sheetData sheetId="9890" refreshError="1"/>
      <sheetData sheetId="9891" refreshError="1"/>
      <sheetData sheetId="9892"/>
      <sheetData sheetId="9893"/>
      <sheetData sheetId="9894"/>
      <sheetData sheetId="9895" refreshError="1"/>
      <sheetData sheetId="9896"/>
      <sheetData sheetId="9897" refreshError="1"/>
      <sheetData sheetId="9898" refreshError="1"/>
      <sheetData sheetId="9899" refreshError="1"/>
      <sheetData sheetId="9900" refreshError="1"/>
      <sheetData sheetId="9901" refreshError="1"/>
      <sheetData sheetId="9902"/>
      <sheetData sheetId="9903" refreshError="1"/>
      <sheetData sheetId="9904" refreshError="1"/>
      <sheetData sheetId="9905" refreshError="1"/>
      <sheetData sheetId="9906" refreshError="1"/>
      <sheetData sheetId="9907" refreshError="1"/>
      <sheetData sheetId="9908" refreshError="1"/>
      <sheetData sheetId="9909" refreshError="1"/>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refreshError="1"/>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refreshError="1"/>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refreshError="1"/>
      <sheetData sheetId="10473" refreshError="1"/>
      <sheetData sheetId="10474"/>
      <sheetData sheetId="10475" refreshError="1"/>
      <sheetData sheetId="10476"/>
      <sheetData sheetId="10477" refreshError="1"/>
      <sheetData sheetId="10478" refreshError="1"/>
      <sheetData sheetId="10479" refreshError="1"/>
      <sheetData sheetId="10480"/>
      <sheetData sheetId="10481"/>
      <sheetData sheetId="10482"/>
      <sheetData sheetId="10483" refreshError="1"/>
      <sheetData sheetId="10484" refreshError="1"/>
      <sheetData sheetId="10485" refreshError="1"/>
      <sheetData sheetId="10486"/>
      <sheetData sheetId="10487"/>
      <sheetData sheetId="10488"/>
      <sheetData sheetId="10489"/>
      <sheetData sheetId="10490"/>
      <sheetData sheetId="10491"/>
      <sheetData sheetId="10492"/>
      <sheetData sheetId="10493"/>
      <sheetData sheetId="10494" refreshError="1"/>
      <sheetData sheetId="10495" refreshError="1"/>
      <sheetData sheetId="10496"/>
      <sheetData sheetId="10497"/>
      <sheetData sheetId="10498"/>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refreshError="1"/>
      <sheetData sheetId="10553" refreshError="1"/>
      <sheetData sheetId="10554"/>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sheetData sheetId="10626"/>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sheetData sheetId="10825" refreshError="1"/>
      <sheetData sheetId="10826" refreshError="1"/>
      <sheetData sheetId="10827" refreshError="1"/>
      <sheetData sheetId="10828" refreshError="1"/>
      <sheetData sheetId="10829" refreshError="1"/>
      <sheetData sheetId="10830" refreshError="1"/>
      <sheetData sheetId="10831"/>
      <sheetData sheetId="10832" refreshError="1"/>
      <sheetData sheetId="10833" refreshError="1"/>
      <sheetData sheetId="10834"/>
      <sheetData sheetId="10835"/>
      <sheetData sheetId="10836"/>
      <sheetData sheetId="10837"/>
      <sheetData sheetId="10838"/>
      <sheetData sheetId="10839" refreshError="1"/>
      <sheetData sheetId="10840"/>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sheetData sheetId="10869"/>
      <sheetData sheetId="10870"/>
      <sheetData sheetId="1087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sheetData sheetId="10898"/>
      <sheetData sheetId="10899"/>
      <sheetData sheetId="10900"/>
      <sheetData sheetId="10901"/>
      <sheetData sheetId="10902" refreshError="1"/>
      <sheetData sheetId="10903" refreshError="1"/>
      <sheetData sheetId="10904"/>
      <sheetData sheetId="10905"/>
      <sheetData sheetId="10906"/>
      <sheetData sheetId="10907"/>
      <sheetData sheetId="10908"/>
      <sheetData sheetId="10909"/>
      <sheetData sheetId="10910" refreshError="1"/>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refreshError="1"/>
      <sheetData sheetId="10926" refreshError="1"/>
      <sheetData sheetId="10927" refreshError="1"/>
      <sheetData sheetId="10928" refreshError="1"/>
      <sheetData sheetId="10929" refreshError="1"/>
      <sheetData sheetId="10930" refreshError="1"/>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refreshError="1"/>
      <sheetData sheetId="12877" refreshError="1"/>
      <sheetData sheetId="12878" refreshError="1"/>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refreshError="1"/>
      <sheetData sheetId="13260" refreshError="1"/>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refreshError="1"/>
      <sheetData sheetId="13324" refreshError="1"/>
      <sheetData sheetId="13325" refreshError="1"/>
      <sheetData sheetId="13326" refreshError="1"/>
      <sheetData sheetId="13327" refreshError="1"/>
      <sheetData sheetId="13328"/>
      <sheetData sheetId="13329" refreshError="1"/>
      <sheetData sheetId="13330"/>
      <sheetData sheetId="13331"/>
      <sheetData sheetId="13332"/>
      <sheetData sheetId="13333"/>
      <sheetData sheetId="13334"/>
      <sheetData sheetId="13335"/>
      <sheetData sheetId="13336" refreshError="1"/>
      <sheetData sheetId="13337" refreshError="1"/>
      <sheetData sheetId="13338" refreshError="1"/>
      <sheetData sheetId="13339"/>
      <sheetData sheetId="13340" refreshError="1"/>
      <sheetData sheetId="13341"/>
      <sheetData sheetId="13342" refreshError="1"/>
      <sheetData sheetId="13343" refreshError="1"/>
      <sheetData sheetId="13344" refreshError="1"/>
      <sheetData sheetId="13345" refreshError="1"/>
      <sheetData sheetId="13346" refreshError="1"/>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sheetData sheetId="13367" refreshError="1"/>
      <sheetData sheetId="13368" refreshError="1"/>
      <sheetData sheetId="13369" refreshError="1"/>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refreshError="1"/>
      <sheetData sheetId="13398" refreshError="1"/>
      <sheetData sheetId="13399"/>
      <sheetData sheetId="13400"/>
      <sheetData sheetId="13401"/>
      <sheetData sheetId="13402"/>
      <sheetData sheetId="13403"/>
      <sheetData sheetId="13404"/>
      <sheetData sheetId="13405" refreshError="1"/>
      <sheetData sheetId="13406" refreshError="1"/>
      <sheetData sheetId="13407" refreshError="1"/>
      <sheetData sheetId="13408"/>
      <sheetData sheetId="13409" refreshError="1"/>
      <sheetData sheetId="13410"/>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sheetData sheetId="13434" refreshError="1"/>
      <sheetData sheetId="13435" refreshError="1"/>
      <sheetData sheetId="13436" refreshError="1"/>
      <sheetData sheetId="13437"/>
      <sheetData sheetId="13438"/>
      <sheetData sheetId="13439"/>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refreshError="1"/>
      <sheetData sheetId="13515"/>
      <sheetData sheetId="13516"/>
      <sheetData sheetId="13517"/>
      <sheetData sheetId="13518"/>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refreshError="1"/>
      <sheetData sheetId="13555" refreshError="1"/>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refreshError="1"/>
      <sheetData sheetId="13591" refreshError="1"/>
      <sheetData sheetId="13592" refreshError="1"/>
      <sheetData sheetId="13593" refreshError="1"/>
      <sheetData sheetId="13594" refreshError="1"/>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efreshError="1"/>
      <sheetData sheetId="13624" refreshError="1"/>
      <sheetData sheetId="13625" refreshError="1"/>
      <sheetData sheetId="13626" refreshError="1"/>
      <sheetData sheetId="13627" refreshError="1"/>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refreshError="1"/>
      <sheetData sheetId="13654" refreshError="1"/>
      <sheetData sheetId="13655" refreshError="1"/>
      <sheetData sheetId="13656" refreshError="1"/>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refreshError="1"/>
      <sheetData sheetId="13693" refreshError="1"/>
      <sheetData sheetId="13694" refreshError="1"/>
      <sheetData sheetId="13695"/>
      <sheetData sheetId="13696"/>
      <sheetData sheetId="13697"/>
      <sheetData sheetId="13698"/>
      <sheetData sheetId="13699"/>
      <sheetData sheetId="13700"/>
      <sheetData sheetId="13701"/>
      <sheetData sheetId="13702" refreshError="1"/>
      <sheetData sheetId="13703" refreshError="1"/>
      <sheetData sheetId="13704" refreshError="1"/>
      <sheetData sheetId="13705" refreshError="1"/>
      <sheetData sheetId="13706" refreshError="1"/>
      <sheetData sheetId="13707" refreshError="1"/>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refreshError="1"/>
      <sheetData sheetId="13752" refreshError="1"/>
      <sheetData sheetId="13753" refreshError="1"/>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refreshError="1"/>
      <sheetData sheetId="13789"/>
      <sheetData sheetId="13790"/>
      <sheetData sheetId="13791"/>
      <sheetData sheetId="13792"/>
      <sheetData sheetId="13793"/>
      <sheetData sheetId="13794"/>
      <sheetData sheetId="13795"/>
      <sheetData sheetId="13796" refreshError="1"/>
      <sheetData sheetId="13797"/>
      <sheetData sheetId="13798"/>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sheetData sheetId="13902"/>
      <sheetData sheetId="13903"/>
      <sheetData sheetId="13904" refreshError="1"/>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refreshError="1"/>
      <sheetData sheetId="14285" refreshError="1"/>
      <sheetData sheetId="14286" refreshError="1"/>
      <sheetData sheetId="14287" refreshError="1"/>
      <sheetData sheetId="14288" refreshError="1"/>
      <sheetData sheetId="14289" refreshError="1"/>
      <sheetData sheetId="14290" refreshError="1"/>
      <sheetData sheetId="14291" refreshError="1"/>
      <sheetData sheetId="14292" refreshError="1"/>
      <sheetData sheetId="14293" refreshError="1"/>
      <sheetData sheetId="14294" refreshError="1"/>
      <sheetData sheetId="14295" refreshError="1"/>
      <sheetData sheetId="14296" refreshError="1"/>
      <sheetData sheetId="14297" refreshError="1"/>
      <sheetData sheetId="14298" refreshError="1"/>
      <sheetData sheetId="14299" refreshError="1"/>
      <sheetData sheetId="14300" refreshError="1"/>
      <sheetData sheetId="14301" refreshError="1"/>
      <sheetData sheetId="14302" refreshError="1"/>
      <sheetData sheetId="14303" refreshError="1"/>
      <sheetData sheetId="14304" refreshError="1"/>
      <sheetData sheetId="14305" refreshError="1"/>
      <sheetData sheetId="14306"/>
      <sheetData sheetId="14307"/>
      <sheetData sheetId="14308"/>
      <sheetData sheetId="14309"/>
      <sheetData sheetId="14310"/>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refreshError="1"/>
      <sheetData sheetId="14324" refreshError="1"/>
      <sheetData sheetId="14325"/>
      <sheetData sheetId="14326"/>
      <sheetData sheetId="14327"/>
      <sheetData sheetId="14328"/>
      <sheetData sheetId="14329"/>
      <sheetData sheetId="14330"/>
      <sheetData sheetId="14331"/>
      <sheetData sheetId="14332"/>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refreshError="1"/>
      <sheetData sheetId="14365"/>
      <sheetData sheetId="14366"/>
      <sheetData sheetId="14367"/>
      <sheetData sheetId="14368"/>
      <sheetData sheetId="14369"/>
      <sheetData sheetId="14370" refreshError="1"/>
      <sheetData sheetId="14371" refreshError="1"/>
      <sheetData sheetId="14372" refreshError="1"/>
      <sheetData sheetId="14373" refreshError="1"/>
      <sheetData sheetId="14374" refreshError="1"/>
      <sheetData sheetId="14375" refreshError="1"/>
      <sheetData sheetId="14376" refreshError="1"/>
      <sheetData sheetId="14377" refreshError="1"/>
      <sheetData sheetId="14378" refreshError="1"/>
      <sheetData sheetId="14379" refreshError="1"/>
      <sheetData sheetId="14380" refreshError="1"/>
      <sheetData sheetId="14381" refreshError="1"/>
      <sheetData sheetId="14382" refreshError="1"/>
      <sheetData sheetId="14383" refreshError="1"/>
      <sheetData sheetId="14384" refreshError="1"/>
      <sheetData sheetId="14385" refreshError="1"/>
      <sheetData sheetId="14386" refreshError="1"/>
      <sheetData sheetId="14387" refreshError="1"/>
      <sheetData sheetId="14388" refreshError="1"/>
      <sheetData sheetId="14389" refreshError="1"/>
      <sheetData sheetId="14390"/>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refreshError="1"/>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sheetData sheetId="14473"/>
      <sheetData sheetId="14474"/>
      <sheetData sheetId="14475"/>
      <sheetData sheetId="14476"/>
      <sheetData sheetId="14477"/>
      <sheetData sheetId="14478"/>
      <sheetData sheetId="14479" refreshError="1"/>
      <sheetData sheetId="14480" refreshError="1"/>
      <sheetData sheetId="14481" refreshError="1"/>
      <sheetData sheetId="14482" refreshError="1"/>
      <sheetData sheetId="14483" refreshError="1"/>
      <sheetData sheetId="14484" refreshError="1"/>
      <sheetData sheetId="14485" refreshError="1"/>
      <sheetData sheetId="14486" refreshError="1"/>
      <sheetData sheetId="14487" refreshError="1"/>
      <sheetData sheetId="14488" refreshError="1"/>
      <sheetData sheetId="14489" refreshError="1"/>
      <sheetData sheetId="14490" refreshError="1"/>
      <sheetData sheetId="14491" refreshError="1"/>
      <sheetData sheetId="14492" refreshError="1"/>
      <sheetData sheetId="14493" refreshError="1"/>
      <sheetData sheetId="14494" refreshError="1"/>
      <sheetData sheetId="14495"/>
      <sheetData sheetId="14496"/>
      <sheetData sheetId="14497"/>
      <sheetData sheetId="14498"/>
      <sheetData sheetId="14499"/>
      <sheetData sheetId="14500"/>
      <sheetData sheetId="14501"/>
      <sheetData sheetId="14502"/>
      <sheetData sheetId="14503"/>
      <sheetData sheetId="14504"/>
      <sheetData sheetId="14505"/>
      <sheetData sheetId="14506"/>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sheetData sheetId="14552"/>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sheetData sheetId="14566"/>
      <sheetData sheetId="14567"/>
      <sheetData sheetId="14568"/>
      <sheetData sheetId="14569"/>
      <sheetData sheetId="14570"/>
      <sheetData sheetId="14571"/>
      <sheetData sheetId="14572"/>
      <sheetData sheetId="14573"/>
      <sheetData sheetId="14574"/>
      <sheetData sheetId="14575"/>
      <sheetData sheetId="14576" refreshError="1"/>
      <sheetData sheetId="14577"/>
      <sheetData sheetId="14578" refreshError="1"/>
      <sheetData sheetId="14579" refreshError="1"/>
      <sheetData sheetId="14580"/>
      <sheetData sheetId="1458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refreshError="1"/>
      <sheetData sheetId="14600" refreshError="1"/>
      <sheetData sheetId="14601" refreshError="1"/>
      <sheetData sheetId="14602" refreshError="1"/>
      <sheetData sheetId="14603" refreshError="1"/>
      <sheetData sheetId="14604" refreshError="1"/>
      <sheetData sheetId="14605" refreshError="1"/>
      <sheetData sheetId="14606" refreshError="1"/>
      <sheetData sheetId="14607" refreshError="1"/>
      <sheetData sheetId="14608" refreshError="1"/>
      <sheetData sheetId="14609" refreshError="1"/>
      <sheetData sheetId="14610" refreshError="1"/>
      <sheetData sheetId="14611" refreshError="1"/>
      <sheetData sheetId="14612" refreshError="1"/>
      <sheetData sheetId="14613" refreshError="1"/>
      <sheetData sheetId="14614" refreshError="1"/>
      <sheetData sheetId="14615" refreshError="1"/>
      <sheetData sheetId="14616" refreshError="1"/>
      <sheetData sheetId="14617"/>
      <sheetData sheetId="14618"/>
      <sheetData sheetId="14619"/>
      <sheetData sheetId="14620"/>
      <sheetData sheetId="14621"/>
      <sheetData sheetId="14622"/>
      <sheetData sheetId="14623"/>
      <sheetData sheetId="14624"/>
      <sheetData sheetId="14625"/>
      <sheetData sheetId="14626" refreshError="1"/>
      <sheetData sheetId="14627" refreshError="1"/>
      <sheetData sheetId="14628" refreshError="1"/>
      <sheetData sheetId="14629" refreshError="1"/>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refreshError="1"/>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sheetData sheetId="14646"/>
      <sheetData sheetId="14647"/>
      <sheetData sheetId="14648" refreshError="1"/>
      <sheetData sheetId="14649" refreshError="1"/>
      <sheetData sheetId="14650" refreshError="1"/>
      <sheetData sheetId="14651" refreshError="1"/>
      <sheetData sheetId="14652" refreshError="1"/>
      <sheetData sheetId="14653" refreshError="1"/>
      <sheetData sheetId="14654" refreshError="1"/>
      <sheetData sheetId="14655" refreshError="1"/>
      <sheetData sheetId="14656"/>
      <sheetData sheetId="14657"/>
      <sheetData sheetId="14658" refreshError="1"/>
      <sheetData sheetId="14659" refreshError="1"/>
      <sheetData sheetId="14660"/>
      <sheetData sheetId="14661"/>
      <sheetData sheetId="14662"/>
      <sheetData sheetId="14663"/>
      <sheetData sheetId="14664" refreshError="1"/>
      <sheetData sheetId="14665" refreshError="1"/>
      <sheetData sheetId="14666" refreshError="1"/>
      <sheetData sheetId="14667" refreshError="1"/>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sheetData sheetId="14784" refreshError="1"/>
      <sheetData sheetId="14785" refreshError="1"/>
      <sheetData sheetId="14786" refreshError="1"/>
      <sheetData sheetId="14787"/>
      <sheetData sheetId="14788" refreshError="1"/>
      <sheetData sheetId="14789"/>
      <sheetData sheetId="14790"/>
      <sheetData sheetId="14791" refreshError="1"/>
      <sheetData sheetId="14792" refreshError="1"/>
      <sheetData sheetId="14793" refreshError="1"/>
      <sheetData sheetId="14794"/>
      <sheetData sheetId="14795"/>
      <sheetData sheetId="14796"/>
      <sheetData sheetId="14797"/>
      <sheetData sheetId="14798" refreshError="1"/>
      <sheetData sheetId="14799" refreshError="1"/>
      <sheetData sheetId="14800"/>
      <sheetData sheetId="14801" refreshError="1"/>
      <sheetData sheetId="14802"/>
      <sheetData sheetId="14803" refreshError="1"/>
      <sheetData sheetId="14804" refreshError="1"/>
      <sheetData sheetId="14805" refreshError="1"/>
      <sheetData sheetId="14806" refreshError="1"/>
      <sheetData sheetId="14807"/>
      <sheetData sheetId="14808"/>
      <sheetData sheetId="14809"/>
      <sheetData sheetId="14810"/>
      <sheetData sheetId="14811"/>
      <sheetData sheetId="14812"/>
      <sheetData sheetId="14813"/>
      <sheetData sheetId="14814"/>
      <sheetData sheetId="14815"/>
      <sheetData sheetId="14816"/>
      <sheetData sheetId="14817"/>
      <sheetData sheetId="14818"/>
      <sheetData sheetId="14819"/>
      <sheetData sheetId="14820"/>
      <sheetData sheetId="14821"/>
      <sheetData sheetId="14822"/>
      <sheetData sheetId="14823"/>
      <sheetData sheetId="14824"/>
      <sheetData sheetId="14825"/>
      <sheetData sheetId="14826"/>
      <sheetData sheetId="14827"/>
      <sheetData sheetId="14828"/>
      <sheetData sheetId="14829"/>
      <sheetData sheetId="14830"/>
      <sheetData sheetId="14831"/>
      <sheetData sheetId="14832"/>
      <sheetData sheetId="14833"/>
      <sheetData sheetId="14834"/>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refreshError="1"/>
      <sheetData sheetId="14880" refreshError="1"/>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EQUIPOS"/>
      <sheetName val="MANO DE OBRA"/>
      <sheetName val="TRANSPORTE"/>
      <sheetName val="_aCCIDENTES_DE_1995___1996_xl_3"/>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l_9"/>
      <sheetName val="_aCCIDENTES_DE_1995___1996_xl_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CCIDENTES_DE_1995___1996_xl_6"/>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7"/>
      <sheetName val="_aCCIDENTES_DE_1995___1996_x_10"/>
      <sheetName val="_aCCIDENTES_DE_1995___1996_x_11"/>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oja2"/>
      <sheetName val="CANT OBRA"/>
      <sheetName val="\Users\rosalym\Desktop\BALANCE "/>
      <sheetName val="HISTORICOS FUEL OIL EXP"/>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Users\ANDRES FELIPE MUÑOZ\Down"/>
      <sheetName val="INDICE"/>
      <sheetName val="_aCCIDENTES_DE_1995___1996_x_84"/>
      <sheetName val="_aCCIDENTES_DE_1995___1996_x_81"/>
      <sheetName val="_aCCIDENTES_DE_1995___1996_x_82"/>
      <sheetName val="_aCCIDENTES_DE_1995___1996_x_83"/>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9"/>
      <sheetName val="_aCCIDENTES_DE_1995___1996_x_85"/>
      <sheetName val="_aCCIDENTES_DE_1995___1996_x_86"/>
      <sheetName val="_aCCIDENTES_DE_1995___1996_x_87"/>
      <sheetName val="_aCCIDENTES_DE_1995___1996_x_88"/>
      <sheetName val="_aCCIDENTES_DE_1995___1996_x_91"/>
      <sheetName val="_aCCIDENTES_DE_1995___1996_x_90"/>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E\a  aaInformación GRUPO 4\A M"/>
      <sheetName val="DUB-823"/>
      <sheetName val="GPI 526"/>
      <sheetName val="SKJ452"/>
      <sheetName val="ITA878"/>
      <sheetName val="AEA-944"/>
      <sheetName val="XXJ617"/>
      <sheetName val="SNG_855"/>
      <sheetName val="VEA 374"/>
      <sheetName val="HFB024"/>
      <sheetName val="PAJ825"/>
      <sheetName val="aactividad"/>
      <sheetName val="\Users\LENOVO\Downloads\a  aaIn"/>
      <sheetName val="\\Gabrielaapabone\d copias\a  a"/>
      <sheetName val="AC2-AG96"/>
      <sheetName val="COSTOS UNITARIOS"/>
      <sheetName val="CA-2909"/>
      <sheetName val="G.G"/>
      <sheetName val="MATERIAL"/>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Tabla CONPES 3714"/>
      <sheetName val="ESTADO_VÍA-CRIT_TECNICO"/>
      <sheetName val="gp05"/>
      <sheetName val="GP06"/>
      <sheetName val="modf "/>
      <sheetName val="1,2 MC"/>
      <sheetName val="3,1 MC"/>
      <sheetName val="3,2 MC"/>
      <sheetName val="4,2 MC"/>
      <sheetName val="PLAN DE INVERSION ANTICIPO"/>
      <sheetName val="inv mensual"/>
      <sheetName val="borrador flujo inv"/>
      <sheetName val="social-ambiental"/>
      <sheetName val="AU"/>
      <sheetName val="BASE"/>
      <sheetName val="PU (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REQUISITOS INF INTERVENTORÍA"/>
      <sheetName val="MAT"/>
      <sheetName val="HER"/>
      <sheetName val="PER"/>
      <sheetName val="TRANS"/>
      <sheetName val="GENERALIDADES"/>
      <sheetName val="analisis costo horario"/>
      <sheetName val="Lista Base"/>
      <sheetName val="PALET DEL 21 FEB AL 5 MARZ"/>
      <sheetName val="COSTOS"/>
      <sheetName val="EVA"/>
      <sheetName val="AIU"/>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Main"/>
      <sheetName val="CorpTax"/>
      <sheetName val="PAGOS"/>
      <sheetName val="articulos"/>
      <sheetName val="ESTADO RED"/>
      <sheetName val="CARRETERAS"/>
      <sheetName val="GENERALIDADES "/>
      <sheetName val="BASES"/>
      <sheetName val="_aCCIDENTES_DE_1995___1996__110"/>
      <sheetName val="_aCCIDENTES_DE_1995___1996__108"/>
      <sheetName val="_aCCIDENTES_DE_1995___1996__109"/>
      <sheetName val="_aCCIDENTES_DE_1995___1996__111"/>
      <sheetName val="aCCIDENTES%2520DE%25201995%2520"/>
      <sheetName val="_aCCIDENTES_DE_1995___1996__112"/>
      <sheetName val="CONS"/>
      <sheetName val="31"/>
      <sheetName val="SRN-005"/>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Program"/>
      <sheetName val="__Sistemas_serv1_xx_Documents a"/>
      <sheetName val="_Mini HP Enero 2015_Proyectos i"/>
      <sheetName val="_C_Users_avargase_AppData_Local"/>
      <sheetName val="_Volumes_USB PIOLIN_Escritorio_"/>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B1FE7578\aCCIDENTES DE 1995 -"/>
      <sheetName val="2007 Database"/>
      <sheetName val="CRONOGRAMA INICIAL"/>
      <sheetName val="informe sem no.1"/>
      <sheetName val="informe sem no.2"/>
      <sheetName val="informe sem no.3"/>
      <sheetName val="informe sem no.4"/>
      <sheetName val="REPROGRAMACION 2"/>
      <sheetName val="lista-precio-mat-equipos"/>
      <sheetName val="rendimiento"/>
      <sheetName val=""/>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A_A310"/>
      <sheetName val="A_G105"/>
      <sheetName val="A_G200"/>
      <sheetName val="_Users_USUARIO_Downloads_a  aaI"/>
      <sheetName val="__ccefici"/>
      <sheetName val="__d.docs.live.net_a  aaInformac"/>
      <sheetName val="Par_Dise"/>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ARBOL DE PROBLEMAS final"/>
      <sheetName val="IDENTIFICACION DEL PROBLEMA fin"/>
      <sheetName val="OBJETIVOS FINALES"/>
      <sheetName val="ESTRUCTURA DE PROYECTO"/>
      <sheetName val="OBJETIVOS ESPECIFICOS final"/>
      <sheetName val="\\C2CB15EB\aCCIDENTES DE 1995 -"/>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sheetData sheetId="281" refreshError="1"/>
      <sheetData sheetId="282"/>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sheetData sheetId="516"/>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refreshError="1"/>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sheetData sheetId="1178"/>
      <sheetData sheetId="1179"/>
      <sheetData sheetId="1180"/>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sheetData sheetId="1834"/>
      <sheetData sheetId="1835"/>
      <sheetData sheetId="1836"/>
      <sheetData sheetId="1837"/>
      <sheetData sheetId="1838"/>
      <sheetData sheetId="1839"/>
      <sheetData sheetId="1840" refreshError="1"/>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refreshError="1"/>
      <sheetData sheetId="2487" refreshError="1"/>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refreshError="1"/>
      <sheetData sheetId="2839" refreshError="1"/>
      <sheetData sheetId="2840" refreshError="1"/>
      <sheetData sheetId="2841"/>
      <sheetData sheetId="2842"/>
      <sheetData sheetId="2843"/>
      <sheetData sheetId="2844"/>
      <sheetData sheetId="2845"/>
      <sheetData sheetId="2846"/>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46W9"/>
      <sheetName val="Presentacion"/>
      <sheetName val="Z2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PESOS"/>
      <sheetName val="TARIFAS"/>
      <sheetName val="Sheet1"/>
      <sheetName val="PrecRec"/>
      <sheetName val="210.2.2"/>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EST2"/>
      <sheetName val="Hoja2"/>
      <sheetName val="Sanitario"/>
      <sheetName val="COMPARACION_MARZO_2011"/>
      <sheetName val="perfil"/>
      <sheetName val="ESTADO_FINANCIERO"/>
      <sheetName val="BASE_DATOS"/>
      <sheetName val="210_2_2"/>
      <sheetName val="MI"/>
      <sheetName val="cantidades pH3"/>
      <sheetName val="L. de Constru"/>
      <sheetName val="BUSCADOR"/>
      <sheetName val="EQUI"/>
      <sheetName val="MH"/>
      <sheetName val="estado red"/>
      <sheetName val="INST"/>
      <sheetName val="Clúster 8"/>
      <sheetName val="Clúster 14"/>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7422CW00"/>
      <sheetName val="GPI_5267"/>
      <sheetName val="VEA_3747"/>
      <sheetName val="ESTADO_FINANCIERO1"/>
      <sheetName val="BASE_DATOS1"/>
      <sheetName val="210_2_2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sheetData sheetId="220"/>
      <sheetData sheetId="221"/>
      <sheetData sheetId="222"/>
      <sheetData sheetId="22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ESPEC"/>
      <sheetName val="BASES"/>
      <sheetName val="PJ"/>
      <sheetName val="MI"/>
      <sheetName val="PU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8"/>
      <sheetName val="_aCCIDENTES_DE_1995___1996_xl_9"/>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 val="ID"/>
      <sheetName val="Listado"/>
      <sheetName val="des_rps"/>
      <sheetName val="RESUMEN_ITEMS_(2)"/>
      <sheetName val="RESUMEN_ITEMS"/>
      <sheetName val="OBRAS_PUENTE_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sheetData sheetId="22"/>
      <sheetData sheetId="2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 val="[aCCIDENTES DE 1995 - 1996.xls]"/>
      <sheetName val="Lista obra"/>
      <sheetName val="aCCIDENTES_DE_1995_-_1996"/>
      <sheetName val="aCCIDENTES_DE_1995_-_1996_xls"/>
      <sheetName val="ACTA_DE_MODIFICACION__(2)"/>
      <sheetName val="\a__aaInformación_GRUPO_4\A_MIn"/>
      <sheetName val="aCCIDENTES_DE_1995_-_19961"/>
      <sheetName val="\\Escritorio\amv 2011\a  aaInfo"/>
      <sheetName val="\\Giovanni\administracion vial\"/>
      <sheetName val="\MONTO AGOTABLE 2010\a  aaInfor"/>
      <sheetName val="HISTORICOS FUEL OIL EXP"/>
      <sheetName val="PR 1"/>
      <sheetName val="Base Muestras"/>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refreshError="1"/>
      <sheetData sheetId="86" refreshError="1"/>
      <sheetData sheetId="87"/>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sheetData sheetId="307"/>
      <sheetData sheetId="308"/>
      <sheetData sheetId="309"/>
      <sheetData sheetId="310"/>
      <sheetData sheetId="311"/>
      <sheetData sheetId="312"/>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sheetData sheetId="454"/>
      <sheetData sheetId="455" refreshError="1"/>
      <sheetData sheetId="456" refreshError="1"/>
      <sheetData sheetId="457" refreshError="1"/>
      <sheetData sheetId="458" refreshError="1"/>
      <sheetData sheetId="459" refreshError="1"/>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actividad"/>
      <sheetName val="[aCCIDENTES DE 1995 - 1996.xls]"/>
      <sheetName val="_a  aaInformación GRUPO 4_A MIn"/>
      <sheetName val="_aCCIDENTES_DE_1995___1996_xl_3"/>
      <sheetName val="_aCCIDENTES_DE_1995___1996_xl_2"/>
      <sheetName val="aCCIDENTES_DE_1995_-_1996"/>
      <sheetName val="precios-básicos2002"/>
      <sheetName val="\a__aaInformación_GRUPO_4\A_MIn"/>
      <sheetName val="0."/>
      <sheetName val="Base_Mater"/>
      <sheetName val="20."/>
      <sheetName val="17."/>
      <sheetName val="11."/>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PUs"/>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S"/>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COSTOS UNITARIOS"/>
      <sheetName val="CA-2909"/>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REQUISITOS INF INTERVENTORÍ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RBOL DE PROBLEMAS final"/>
      <sheetName val="IDENTIFICACION DEL PROBLEMA fin"/>
      <sheetName val="OBJETIVOS FINALES"/>
      <sheetName val="ESTRUCTURA DE PROYECTO"/>
      <sheetName val="OBJETIVOS ESPECIFICOS final"/>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gp05"/>
      <sheetName val="GP06"/>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Gabrielaapabone\d copias\a  a"/>
      <sheetName val="PU (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CUMPLIMIENTO"/>
      <sheetName val="ESTADO VÍA-CRIT.TECNICO"/>
      <sheetName val="\Users\ANDRES FELIPE MUÑOZ\Down"/>
      <sheetName val="ACTA No.1 "/>
      <sheetName val="ACTA No.5"/>
      <sheetName val="ACTA MAYORES - GENERAL"/>
      <sheetName val="INST"/>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C\A\a  aaInformación GRUPO 4\A"/>
      <sheetName val="\G\a  aaInformación GRUPO 4\A M"/>
      <sheetName val="\C\G\a  aaInformación GRUPO 4\A"/>
      <sheetName val="\C\K\a  aaInformación GRUPO 4\A"/>
      <sheetName val="\C\E\a  aaInformación GRUPO 4\A"/>
      <sheetName val=""/>
      <sheetName val="aCCIDENTES%2520DE%25201995%2520"/>
      <sheetName val="MAT"/>
      <sheetName val="HER"/>
      <sheetName val="PER"/>
      <sheetName val="TRANS"/>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APU"/>
      <sheetName val="\Users\LENOVO\Downloads\a  aaIn"/>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sheetData sheetId="422"/>
      <sheetData sheetId="423"/>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refreshError="1"/>
      <sheetData sheetId="733" refreshError="1"/>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sheetData sheetId="776"/>
      <sheetData sheetId="777"/>
      <sheetData sheetId="778" refreshError="1"/>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sheetData sheetId="1133"/>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teriales"/>
      <sheetName val="Cuadrillas"/>
      <sheetName val="Concretos y morteros"/>
      <sheetName val="Equipo"/>
      <sheetName val="Datos iniciales "/>
      <sheetName val="Transporte"/>
      <sheetName val="otros"/>
      <sheetName val="\Users\USUARIO\Downloads\MANTEN"/>
      <sheetName val="CONT_ADI"/>
      <sheetName val="[a  aaInformación]__cceficien_2"/>
      <sheetName val="[a  aaInformación]__cceficien_4"/>
      <sheetName val="[a  aaInformación]__cceficien_3"/>
      <sheetName val="[a  aaInformación]__cceficien_6"/>
      <sheetName val="[a  aaInformación]__cceficien_5"/>
      <sheetName val="M.O."/>
      <sheetName val="[a  aaInformación]__cceficien_7"/>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cceficiente"/>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__aaInformación"/>
      <sheetName val="aCCIDENTES_DE_1995_-_1996"/>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MANTENIMIENTO RUTA 1001_MARZO "/>
      <sheetName val="Presupuesto"/>
      <sheetName val="ANEXO IX"/>
      <sheetName val="APUs"/>
      <sheetName val="INSUMOS"/>
      <sheetName val="PptoGral"/>
      <sheetName val="\I\MANTENIMIENTO RUTA 1001_MARZ"/>
      <sheetName val="\F\MANTENIMIENTO RUTA 1001_MARZ"/>
      <sheetName val="a__aaInformación1"/>
      <sheetName val="a__aaInformación2"/>
      <sheetName val="\\SERVIDOR\Public2\MANTENIMIENT"/>
      <sheetName val="Formulario N° 4"/>
      <sheetName val="INDICMICROEMP"/>
      <sheetName val="INDICE"/>
      <sheetName val="Datos"/>
      <sheetName val="Jornal"/>
      <sheetName val="Fornato 6"/>
      <sheetName val="\G\I\MANTENIMIENTO RUTA 1001_MA"/>
      <sheetName val="\D\MANTENIMIENTO RUTA 1001_MARZ"/>
      <sheetName val="\G\D\MANTENIMIENTO RUTA 1001_MA"/>
      <sheetName val="#REF"/>
      <sheetName val="\I\I\MANTENIMIENTO RUTA 1001_MA"/>
      <sheetName val="\Users\Personal\Downloads\MANTE"/>
      <sheetName val="TOTALES"/>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PANEL"/>
      <sheetName val="\Users\LENOVO\Downloads\Users\A"/>
      <sheetName val="Emboquillar"/>
      <sheetName val="Acometidacobrerígido"/>
      <sheetName val="Acometidatoma"/>
      <sheetName val="Acometidahasta1&quot;"/>
      <sheetName val="ITEMS"/>
      <sheetName val="INFORME SEMANAL"/>
      <sheetName val="AVANCE SEMANAL"/>
      <sheetName val="CLIMA mes"/>
      <sheetName val="REG FOTO"/>
      <sheetName val="SISOMA"/>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c2\amv1-real\MANTENIMIENTO R"/>
      <sheetName val="PRECIOS"/>
      <sheetName val="AJIZAL 3335"/>
      <sheetName val="SABANETA 3335"/>
      <sheetName val="Datos Generales"/>
      <sheetName val="HER"/>
      <sheetName val="MAT"/>
      <sheetName val="PER"/>
      <sheetName val="TRANS"/>
      <sheetName val="[a  aaInformación]__cceficie_81"/>
      <sheetName val="[a  aaInformación]__cceficie_80"/>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_MANTENIMIENTO RUTA 1001_MARZO "/>
      <sheetName val="_I_MANTENIMIENTO RUTA 1001_MARZ"/>
      <sheetName val="CrudosA"/>
      <sheetName val="casosWTI"/>
      <sheetName val="46W9"/>
      <sheetName val="Presentacion"/>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MANTENIMIENTO_RUTA_1001_MARZO_"/>
      <sheetName val="ANEXO_IX"/>
      <sheetName val="\I\MANTENIMIENTO_RUTA_1001_MARZ"/>
      <sheetName val="\F\MANTENIMIENTO_RUTA_1001_MARZ"/>
      <sheetName val="\MANTENIMIENTO%20RUTA%201001_MA"/>
      <sheetName val="[a  aaInformación]__ccefici_100"/>
      <sheetName val="Res-Accide-10"/>
      <sheetName val="Base Datos"/>
      <sheetName val="_F_MANTENIMIENTO RUTA 1001_MARZ"/>
      <sheetName val="a__aaInformación7"/>
      <sheetName val="aCCIDENTES_DE_1995_-_19964"/>
      <sheetName val="[a__aaInformación][a__aaInforma"/>
      <sheetName val="PRESTACIONES_SOCIALES"/>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Banderas"/>
      <sheetName val="\G\MANTENIMIENTO RUTA 1001_MARZ"/>
      <sheetName val="PLAN DE INVERSION ANTICIPO"/>
      <sheetName val="inv mensual"/>
      <sheetName val="borrador flujo inv"/>
      <sheetName val="social-ambiental"/>
      <sheetName val="AU"/>
      <sheetName val="Hoja 1 "/>
      <sheetName val="//d.docs.live.net/MANTENIMIENTO"/>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
      <sheetName val="__SERVIDOR_Public2_MANTENIMIENT"/>
      <sheetName val="_I_I_MANTENIMIENTO RUTA 1001_MA"/>
      <sheetName val="[a  aaInformación]__ccefici_101"/>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_102"/>
      <sheetName val="[a  aaInformación]__ccefici_103"/>
      <sheetName val="[a  aaInformación]__invias_my_3"/>
      <sheetName val="[a  aaInformación]__invias_my_4"/>
      <sheetName val="[a  aaInformación]__invias_my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sheetData sheetId="259"/>
      <sheetData sheetId="260"/>
      <sheetData sheetId="261"/>
      <sheetData sheetId="262"/>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 val="AM EJE"/>
      <sheetName val="CA EJE"/>
      <sheetName val="TC EJE"/>
      <sheetName val="PT EJE"/>
      <sheetName val="TP EJE"/>
      <sheetName val="Datos Generales"/>
      <sheetName val="MC_SF_GAVIONES"/>
      <sheetName val="MC_MALLA_DE_RETENCION_EN_VIA"/>
      <sheetName val="SF_ANCLAJES__Y_CONCRETO_LANZADO"/>
      <sheetName val="SF_ANCLAJES_M_DE_RETENCION"/>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ANEXO 7"/>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AiuApoSaraBrut2000.xls"/>
      <sheetName val="Mat"/>
      <sheetName val="Equi"/>
      <sheetName val="Otros"/>
      <sheetName val="\\Lucho\transfer lucho\Mis docu"/>
      <sheetName val="equipos"/>
      <sheetName val="indice alfabetico"/>
      <sheetName val="materiales"/>
      <sheetName val="Informacion"/>
      <sheetName val="1"/>
      <sheetName val="REQUISITOS INF INTERVENTORÍA"/>
      <sheetName val="Hoja1"/>
      <sheetName val="MC_SF_GAVIONES"/>
      <sheetName val="A__P__U_"/>
      <sheetName val="Análisis_de_precios"/>
      <sheetName val="ANEXO_7"/>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1"/>
      <sheetName val="A__P__U_1"/>
      <sheetName val="Análisis_de_precios1"/>
      <sheetName val="ANEXO_71"/>
      <sheetName val="MC_SF_GAVIONES2"/>
      <sheetName val="A__P__U_2"/>
      <sheetName val="Análisis_de_precios2"/>
      <sheetName val="ANEXO_72"/>
      <sheetName val="indice_alfabetico"/>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RELACION DE PRECIOS"/>
      <sheetName val="ACTA 6"/>
      <sheetName val="MODIF. 2"/>
      <sheetName val="MODIF. 3"/>
      <sheetName val="MODIF. 4"/>
      <sheetName val="cant"/>
      <sheetName val="par mar19"/>
      <sheetName val="par"/>
      <sheetName val="calidad"/>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strsumm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AiuApoSaraBrut2000.xls"/>
      <sheetName val="\\Lucho\transfer lucho\Mis docu"/>
      <sheetName val="Informacion"/>
      <sheetName val="PREACTA"/>
      <sheetName val="RELACION DE PRECIOS"/>
      <sheetName val="ACTA 6"/>
      <sheetName val="MODIF. 2"/>
      <sheetName val="MODIF. 3"/>
      <sheetName val="MODIF. 4"/>
      <sheetName val="cant"/>
      <sheetName val="par mar19"/>
      <sheetName val="par"/>
      <sheetName val="Mat"/>
      <sheetName val="Equi"/>
      <sheetName val="Otros"/>
      <sheetName val="MC_SF_GAVIONES"/>
      <sheetName val="ANEXO_7"/>
      <sheetName val="A__P__U_"/>
      <sheetName val="Análisis_de_precios"/>
      <sheetName val="calidad"/>
      <sheetName val="equipos"/>
      <sheetName val="indice alfabetico"/>
      <sheetName val="materiale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strsumm0"/>
      <sheetName val="MC_SF_GAVIONES1"/>
      <sheetName val="A__P__U_1"/>
      <sheetName val="Análisis_de_precios1"/>
      <sheetName val="ANEXO_71"/>
      <sheetName val="MC_SF_GAVIONES2"/>
      <sheetName val="A__P__U_2"/>
      <sheetName val="Análisis_de_precios2"/>
      <sheetName val="ANEXO_72"/>
      <sheetName val="indice_alfabetico"/>
      <sheetName val="1"/>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Acc%20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nálisis de precios"/>
      <sheetName val="INSUMOS"/>
      <sheetName val="Macro1"/>
      <sheetName val="otros"/>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NEXO 7"/>
      <sheetName val="ARBOL DE PROBLEMAS final"/>
      <sheetName val="IDENTIFICACION DEL PROBLEMA fin"/>
      <sheetName val="OBJETIVOS FINALES"/>
      <sheetName val="ESTRUCTURA DE PROYECTO"/>
      <sheetName val="OBJETIVOS ESPECIFICOS final"/>
      <sheetName val="Información_de_la_Empresa"/>
      <sheetName val="List__Análisis"/>
      <sheetName val="List__Materiales"/>
      <sheetName val="List__Equipo"/>
      <sheetName val="List__Mano_de_Obra"/>
      <sheetName val="resumen_de_cantidades"/>
      <sheetName val="\\Amd\documentos_c\Documentos-W"/>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Información_de_la_Empresa1"/>
      <sheetName val="List__Análisis1"/>
      <sheetName val="List__Materiales1"/>
      <sheetName val="List__Equipo1"/>
      <sheetName val="List__Mano_de_Obra1"/>
      <sheetName val="resumen_de_cantidades1"/>
      <sheetName val="\\Amd\documentos_c\Documentos-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Concretos_y_morteros1"/>
      <sheetName val="Datos_iniciales_1"/>
      <sheetName val="Acc%20Ago-Sep_xls1"/>
      <sheetName val="ACTA PARCIAL No 01"/>
      <sheetName val="FORMATO-FORMATO E PARA EFECTO K"/>
      <sheetName val="FORMATO-FACTOR CT PARA EFECTO K"/>
      <sheetName val="FORMATO - SCE PARA EFECTO DEL K"/>
      <sheetName val="TEXT-ACTA PARCIAL No1"/>
      <sheetName val="Hoja3"/>
      <sheetName val="EMPRESA"/>
      <sheetName val="MC SF GAVIONES"/>
      <sheetName val="PREC-BASE"/>
      <sheetName val="MC_SF_GAVIONES"/>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tablas"/>
      <sheetName val="__Amd_documentos c_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refreshError="1"/>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Prj3074"/>
      <sheetName val="inst"/>
      <sheetName val="Res-Accide-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MEMORIAS DE CALCULO"/>
      <sheetName val="Parámetros Formato"/>
      <sheetName val="5.2"/>
      <sheetName val="DATOS CONTRATO"/>
      <sheetName val="LIQ-NOM"/>
      <sheetName val="NOMINA-1"/>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st"/>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tab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Indices_de_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 val="EMPRESA"/>
    </sheetNames>
    <sheetDataSet>
      <sheetData sheetId="0"/>
      <sheetData sheetId="1"/>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 val="comparativo"/>
      <sheetName val="BASES"/>
      <sheetName val="CDIte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 val="EMPRESA"/>
    </sheetNames>
    <sheetDataSet>
      <sheetData sheetId="0" refreshError="1"/>
      <sheetData sheetId="1" refreshError="1"/>
      <sheetData sheetId="2"/>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Form5__Pág__1"/>
      <sheetName val="Form5__Pág__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TRAMO_01"/>
      <sheetName val="TRAMO_02"/>
      <sheetName val="TRAMO_03"/>
      <sheetName val="TRAMO_04"/>
      <sheetName val="TRAMO_05-1"/>
      <sheetName val="TRAMO_05-2"/>
      <sheetName val="TRAMO_06"/>
      <sheetName val="CANTIDADES_SEÑALIZACIÓN"/>
      <sheetName val="Presup_LA_MESA_-_MESITAS"/>
      <sheetName val="CANTIDADES_HIDRÁULICA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 val="Mr_DISEÑO"/>
      <sheetName val="cbr_granulares"/>
      <sheetName val="ESTRUCTURAS_EXISTENTES"/>
      <sheetName val="AASHTO_CALZ_EXISTENTE"/>
      <sheetName val="AASHTO_AMPLIACIONES"/>
      <sheetName val="I_D"/>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1"/>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 val="HOJA BASE"/>
      <sheetName val="Civil work"/>
      <sheetName val="LISTADO APU"/>
      <sheetName val="PRESUPUESTO "/>
      <sheetName val="Cuadrillas"/>
      <sheetName val="Equ"/>
      <sheetName val="Trans"/>
      <sheetName val="Mat"/>
      <sheetName val="Salarios"/>
      <sheetName val="Análisis_de_precios"/>
      <sheetName val="Capitulos"/>
      <sheetName val="Maqui Equip"/>
      <sheetName val="BASE"/>
      <sheetName val="calidad"/>
      <sheetName val="ITEMS"/>
      <sheetName val="FACTORES"/>
      <sheetName val="Gener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dex"/>
      <sheetName val="NPV Summary"/>
      <sheetName val="Equip Data"/>
      <sheetName val="Royalties"/>
      <sheetName val="Title"/>
      <sheetName val="COSTOS OFICINA"/>
      <sheetName val="COSTOS CAMPAMENTO"/>
      <sheetName val="APU_PART2"/>
      <sheetName val="A__P__U_2"/>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Anal"/>
      <sheetName val="Personalizar"/>
      <sheetName val="1_Preliminares"/>
      <sheetName val="Insumos"/>
      <sheetName val="M.Obra"/>
      <sheetName val="Tablas"/>
      <sheetName val="ITEM"/>
      <sheetName val="A__P__U_4"/>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310 B  (2)"/>
      <sheetName val="PERSONAL"/>
      <sheetName val="\\Pc1\E\AMV-3005-2005\ADMON_GRU"/>
      <sheetName val="\\Pc1\E\AMV-3005-2005\ADMON_GR1"/>
      <sheetName val="PPTO"/>
      <sheetName val="F. Prest"/>
      <sheetName val="glvc"/>
      <sheetName val="2121"/>
      <sheetName val="CANTIDADES "/>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refreshError="1"/>
      <sheetData sheetId="117" refreshError="1"/>
      <sheetData sheetId="118" refreshError="1"/>
      <sheetData sheetId="119" refreshError="1"/>
      <sheetData sheetId="120" refreshError="1"/>
      <sheetData sheetId="121"/>
      <sheetData sheetId="122" refreshError="1"/>
      <sheetData sheetId="123"/>
      <sheetData sheetId="124"/>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sheetData sheetId="281"/>
      <sheetData sheetId="282" refreshError="1"/>
      <sheetData sheetId="283" refreshError="1"/>
      <sheetData sheetId="284" refreshError="1"/>
      <sheetData sheetId="285" refreshError="1"/>
      <sheetData sheetId="28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Tabla 1.1"/>
      <sheetName val="Hoja1_(2)1"/>
      <sheetName val="Hoja4_(2)1"/>
      <sheetName val="Hoja4_(3)1"/>
      <sheetName val="A__P__U_"/>
      <sheetName val="BASES"/>
      <sheetName val="item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COSTOS SEMANALES"/>
      <sheetName val="Prog.Inver (2)"/>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OSTOS OFICINA"/>
      <sheetName val="Formatos"/>
      <sheetName val="CALIDAD"/>
      <sheetName val="TARIFAS EQUIPOS"/>
      <sheetName val="Propiedad"/>
      <sheetName val="Reparación"/>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Informacion"/>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Analisis Precios Unitarios"/>
      <sheetName val="Datos-Gráfica-Apartada"/>
      <sheetName val="CDItem"/>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refreshError="1"/>
      <sheetData sheetId="1171" refreshError="1"/>
      <sheetData sheetId="1172" refreshError="1"/>
      <sheetData sheetId="1173" refreshError="1"/>
      <sheetData sheetId="1174"/>
      <sheetData sheetId="1175" refreshError="1"/>
      <sheetData sheetId="1176" refreshError="1"/>
      <sheetData sheetId="1177" refreshError="1"/>
      <sheetData sheetId="1178"/>
      <sheetData sheetId="1179"/>
      <sheetData sheetId="1180"/>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refreshError="1"/>
      <sheetData sheetId="3111" refreshError="1"/>
      <sheetData sheetId="3112" refreshError="1"/>
      <sheetData sheetId="3113" refreshError="1"/>
      <sheetData sheetId="3114" refreshError="1"/>
      <sheetData sheetId="3115" refreshError="1"/>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refreshError="1"/>
      <sheetData sheetId="4389" refreshError="1"/>
      <sheetData sheetId="4390" refreshError="1"/>
      <sheetData sheetId="439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 val="TARIFAS"/>
      <sheetName val="espec"/>
      <sheetName val="otros"/>
      <sheetName val="PRESUPUES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ESTADO RED"/>
      <sheetName val="CARRETERAS"/>
      <sheetName val="GENERALIDADES "/>
      <sheetName val="CONS"/>
      <sheetName val="31"/>
      <sheetName val="INV"/>
      <sheetName val="PESOS"/>
      <sheetName val="AASHTO"/>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EYD "/>
      <sheetName val="Datos Generales"/>
      <sheetName val="APU"/>
      <sheetName val="AIU"/>
      <sheetName val="Form5 _Pág_ 2"/>
      <sheetName val="BASES"/>
      <sheetName val="MC SF GAVIONES"/>
      <sheetName val="civ_roma"/>
      <sheetName val="Summary"/>
      <sheetName val="Sheet1"/>
      <sheetName val="UNITARIOS_GENERALES"/>
      <sheetName val="5__MODIFICATORIA"/>
      <sheetName val="Desmonte y Limpieza"/>
      <sheetName val="DATOS GRAFICOS"/>
      <sheetName val="7.12"/>
      <sheetName val="Tablas"/>
      <sheetName val="PRESUP. RESUMEN"/>
      <sheetName val="Hoja1"/>
      <sheetName val="Personalizar"/>
      <sheetName val="PRESUP"/>
      <sheetName val="BITACORA"/>
      <sheetName val="Formato"/>
      <sheetName val="Parámetros"/>
      <sheetName val="RECURSOS"/>
      <sheetName val="ANALISIS DE PRECIOS UNITARIOS"/>
      <sheetName val="LSAL"/>
      <sheetName val="Jornales"/>
      <sheetName val="LIQUIDACION"/>
      <sheetName val="NOMINA"/>
      <sheetName val="PU"/>
      <sheetName val="STRSUMM0"/>
      <sheetName val="ANEXO 9 (MATERIAL)"/>
      <sheetName val="Anexo 13"/>
      <sheetName val="SOURCES"/>
      <sheetName val="AIUsan"/>
      <sheetName val="Datos"/>
      <sheetName val="ACTA 1 INICIO"/>
      <sheetName val="EBI-1"/>
      <sheetName val="BD"/>
      <sheetName val="Presupuesto Total"/>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Pc_85\compartida\Cofinanciaci"/>
      <sheetName val="List.Mat"/>
      <sheetName val="List.Equi"/>
      <sheetName val="List.M.Obra"/>
      <sheetName val="Unit"/>
      <sheetName val="PresuPDosPozos"/>
      <sheetName val="ANEXO_9_(MATERIAL)1"/>
      <sheetName val="ANEXO_9_(MATERIAL)"/>
      <sheetName val="ANEXO_9_(MATERIAL)2"/>
      <sheetName val="ANEXO_9_(MATERIAL)3"/>
      <sheetName val="ANEXO_9_(MATERIAL)4"/>
      <sheetName val="ANEXO_9_(MATERIAL)5"/>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UNITARIOS GENERALES.xls][UNITA"/>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 val="liquidacion"/>
      <sheetName val="7417STI0"/>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SOLICITUD_N"/>
      <sheetName val="_NIVEL_DE_CRITICIDAD"/>
      <sheetName val="REQUISITOS_MINIMOS"/>
      <sheetName val="_FACTORES_DE_EVALUACION"/>
      <sheetName val="ANALISIS_TIPO_DE_RIESGO"/>
      <sheetName val="MATRIZ_RIESGO_Y_EXPOSICION"/>
      <sheetName val="civ_roma"/>
    </sheetNames>
    <sheetDataSet>
      <sheetData sheetId="0"/>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 val="VOL_BOX"/>
      <sheetName val="Tramo_1"/>
      <sheetName val="Tramo_2"/>
      <sheetName val="C_No__12_EXIST_Y_PROYE"/>
      <sheetName val="Cuadro_No__13"/>
      <sheetName val="C_No__15_CajasEnc"/>
      <sheetName val="C_No__16_1_CUNETAS_IZQ"/>
      <sheetName val="C_No__16_2_CUNETAS_DER"/>
      <sheetName val="C_No_14_TRANSVERS"/>
      <sheetName val="CANTIDADES_HIDRÁULICAS__"/>
      <sheetName val="Memorias_prelim_Hidra"/>
      <sheetName val="BASE_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RESUMEN_EVALUACION"/>
      <sheetName val="ASPECTOS_TECNICOS"/>
      <sheetName val="MENOR_VALOR_1"/>
      <sheetName val="MEDIA_GEOMETRICA"/>
      <sheetName val="CAPACIDAD_FINANCIERA"/>
      <sheetName val="Cronograma"/>
    </sheetNames>
    <sheetDataSet>
      <sheetData sheetId="0" refreshError="1"/>
      <sheetData sheetId="1" refreshError="1"/>
      <sheetData sheetId="2"/>
      <sheetData sheetId="3" refreshError="1"/>
      <sheetData sheetId="4" refreshError="1"/>
      <sheetData sheetId="5"/>
      <sheetData sheetId="6"/>
      <sheetData sheetId="7" refreshError="1"/>
      <sheetData sheetId="8"/>
      <sheetData sheetId="9"/>
      <sheetData sheetId="10"/>
      <sheetData sheetId="11"/>
      <sheetData sheetId="12"/>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HOJA_DE_COSTOS"/>
      <sheetName val="AFE_FRAC"/>
      <sheetName val="MEDIA GEOMETRICA"/>
      <sheetName val="ASPECTOS TECNICOS"/>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Pta a tierra"/>
      <sheetName val="mc sf gav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Info Ej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Equipo"/>
      <sheetName val="materiales"/>
      <sheetName val="otro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 val="Cotas_Pav"/>
    </sheetNames>
    <sheetDataSet>
      <sheetData sheetId="0"/>
      <sheetData sheetId="1"/>
      <sheetData sheetId="2"/>
      <sheetData sheetId="3"/>
      <sheetData sheetId="4" refreshError="1"/>
      <sheetData sheetId="5"/>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 val="obras_de_arte"/>
      <sheetName val="obras_de_arte_(2)"/>
      <sheetName val="inventario_obras"/>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COSTOS OFICINA"/>
      <sheetName val="COSTOS CAMPAMENTO"/>
      <sheetName val="TARIF2002"/>
      <sheetName val="SKJ452"/>
      <sheetName val="ITA878"/>
      <sheetName val="AEA-944"/>
      <sheetName val="DUB-823"/>
      <sheetName val="GPI 526"/>
      <sheetName val="XXJ617"/>
      <sheetName val="SNG_855"/>
      <sheetName val="VEA 374"/>
      <sheetName val="HFB024"/>
      <sheetName val="PAJ825"/>
      <sheetName val="Indice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320.1"/>
      <sheetName val="330.2"/>
      <sheetName val="700.1"/>
      <sheetName val="tablas"/>
      <sheetName val="Análisis_de_precios"/>
      <sheetName val="Remo__derr_"/>
      <sheetName val="Limp__mec__Alcant_"/>
      <sheetName val="Presup Av 1o de mayo con 73a "/>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sheetData sheetId="44"/>
      <sheetData sheetId="45"/>
      <sheetData sheetId="4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Itemes Renovación"/>
      <sheetName val="7422CW00"/>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 sheetId="1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7422CW00"/>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BASE"/>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_programado"/>
      <sheetName val="fisico"/>
      <sheetName val="CONTRATO"/>
      <sheetName val="LIQUIDA-NOMINA"/>
      <sheetName val="EMPRESA"/>
      <sheetName val="NOMINA 1"/>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210.2.2"/>
      <sheetName val="Estructura"/>
      <sheetName val="Duitama-La_Palmera"/>
      <sheetName val="Análisis_de_precios"/>
      <sheetName val="BASEDuitama-La_Palmera"/>
      <sheetName val="Formular"/>
      <sheetName val="Recursos"/>
      <sheetName val="Hoja1"/>
      <sheetName val="GENERALIDADES "/>
      <sheetName val="PREACTA"/>
      <sheetName val="inst"/>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CONTRATO"/>
      <sheetName val="LIQUIDA-NOMINA"/>
      <sheetName val="EMPRESA"/>
      <sheetName val="NOMINA 1"/>
      <sheetName val="Datos"/>
      <sheetName val="GRAFICOS"/>
      <sheetName val="PlanCero"/>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Presupuesto_petrominerales_2"/>
      <sheetName val="BASE"/>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sheetData sheetId="49" refreshError="1"/>
      <sheetData sheetId="5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 val="INDICE"/>
      <sheetName val="Insumos"/>
      <sheetName val="Hoja1"/>
      <sheetName val="PRESUPUESTAL"/>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ábana"/>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experiencia especifica"/>
      <sheetName val="experiencia general"/>
      <sheetName val="FORMULARIO N° 14"/>
      <sheetName val="FORMULARIO N°7"/>
      <sheetName val="contrato en ejecución"/>
      <sheetName val="Calculo capacidad residual"/>
      <sheetName val="Base de Diseño"/>
      <sheetName val="TABLAS"/>
      <sheetName val="EMPRESA"/>
      <sheetName val="DATOS CONTRATO"/>
      <sheetName val="LIQ-NOM"/>
      <sheetName val="NOMINA-1"/>
      <sheetName val="ELECTRICO"/>
      <sheetName val="Vuelta"/>
      <sheetName val="CIC-NOV"/>
      <sheetName val="PR 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10_HS"/>
      <sheetName val="PRESUPUESTAL"/>
      <sheetName val="ejecutado%"/>
      <sheetName val="Ejecutado$"/>
      <sheetName val="Programado$"/>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ManoDeObra"/>
      <sheetName val="ELECTRICO"/>
      <sheetName val="Vuelta"/>
      <sheetName val="Análisis de precios"/>
      <sheetName val="2103mar%20.xls"/>
      <sheetName val="Hoja1"/>
      <sheetName val="BASE"/>
      <sheetName val="1_Preliminares"/>
      <sheetName val="M.Obra"/>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
      <sheetName val="A__P__U_"/>
      <sheetName val="TRAYECTO_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V"/>
      <sheetName val="AASHTO"/>
      <sheetName val="tablas"/>
      <sheetName val="PARA INFORME"/>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TUBERIA"/>
      <sheetName val="Ejecutado$"/>
      <sheetName val="Programado$"/>
      <sheetName val="Cálculo"/>
      <sheetName val="APU"/>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ESTADO RED"/>
      <sheetName val="CARRETERAS"/>
      <sheetName val="GENERALIDADES "/>
      <sheetName val="ACERO"/>
      <sheetName val="ALTAMIRA"/>
      <sheetName val="2,1"/>
      <sheetName val="2,2"/>
      <sheetName val="2,3"/>
      <sheetName val="2,4"/>
      <sheetName val="2,6"/>
      <sheetName val="2,7"/>
      <sheetName val="2,9"/>
      <sheetName val="2,10"/>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sheetData sheetId="345"/>
      <sheetData sheetId="346"/>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sheetData sheetId="588" refreshError="1"/>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refreshError="1"/>
      <sheetData sheetId="634" refreshError="1"/>
      <sheetData sheetId="635" refreshError="1"/>
      <sheetData sheetId="636" refreshError="1"/>
      <sheetData sheetId="637"/>
      <sheetData sheetId="638" refreshError="1"/>
      <sheetData sheetId="639" refreshError="1"/>
      <sheetData sheetId="640"/>
      <sheetData sheetId="641"/>
      <sheetData sheetId="642"/>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efreshError="1"/>
      <sheetData sheetId="743" refreshError="1"/>
      <sheetData sheetId="744" refreshError="1"/>
      <sheetData sheetId="745" refreshError="1"/>
      <sheetData sheetId="746"/>
      <sheetData sheetId="747"/>
      <sheetData sheetId="748"/>
      <sheetData sheetId="749"/>
      <sheetData sheetId="750"/>
      <sheetData sheetId="751"/>
      <sheetData sheetId="752"/>
      <sheetData sheetId="753"/>
      <sheetData sheetId="75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todos"/>
      <sheetName val="Análisis de precios"/>
      <sheetName val="Datos-Gráfica"/>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TOTALES"/>
      <sheetName val="FORMATO (1)"/>
      <sheetName val="Hoja1 (1)"/>
      <sheetName val="FORMATO (2)"/>
      <sheetName val="Hoja1 (2)"/>
      <sheetName val="FORMATO (3)"/>
      <sheetName val="Hoja1 (3)"/>
      <sheetName val="Hoja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MATERIALES CON IVA"/>
      <sheetName val="1"/>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 val="%_Avance"/>
      <sheetName val="Informe_Semanal_1"/>
      <sheetName val="Curva_S"/>
      <sheetName val="Informe_Semanal_1_(2)"/>
    </sheetNames>
    <sheetDataSet>
      <sheetData sheetId="0"/>
      <sheetData sheetId="1"/>
      <sheetData sheetId="2"/>
      <sheetData sheetId="3"/>
      <sheetData sheetId="4"/>
      <sheetData sheetId="5" refreshError="1"/>
      <sheetData sheetId="6" refreshError="1"/>
      <sheetData sheetId="7"/>
      <sheetData sheetId="8"/>
      <sheetData sheetId="9"/>
      <sheetData sheetId="1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MATERIALES"/>
      <sheetName val="PRECIOS"/>
      <sheetName val="CONT_ADI"/>
      <sheetName val="CCP,LEYES, Y DEC."/>
      <sheetName val="Puntos"/>
      <sheetName val="Parámetros Formato"/>
      <sheetName val="Informe Semanal"/>
      <sheetName val="DATOS"/>
      <sheetName val="Obra Civil"/>
      <sheetName val="EQUIP"/>
      <sheetName val="MAT"/>
      <sheetName val="SECTORIZACIÓ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 val="Acta%20No%204.xlsx"/>
      <sheetName val="[Acta No 4.xlsx]__cceficient_19"/>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_Cronograma_descansos____Tra_19"/>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G\I\MANTENIMIENTO RUTA 1001_MA"/>
      <sheetName val="\D\MANTENIMIENTO RUTA 1001_MARZ"/>
      <sheetName val="\G\D\MANTENIMIENTO RUTA 1001_MA"/>
      <sheetName val="\Users\LENOVO\Downloads\Users\A"/>
      <sheetName val="\Users\USUARIO\Downloads\MANTEN"/>
      <sheetName val="Formulario N° 4"/>
      <sheetName val="INDICMICROEMP"/>
      <sheetName val="INDICE"/>
      <sheetName val="[a  aaInformación]__cceficien_4"/>
      <sheetName val="Datos"/>
      <sheetName val="Jornal"/>
      <sheetName val="[a  aaInformación]__cceficien_2"/>
      <sheetName val="[a  aaInformación]__cceficien_3"/>
      <sheetName val="[a  aaInformación]//cceficiente"/>
      <sheetName val="[a  aaInformación]__cceficien_5"/>
      <sheetName val="[a  aaInformación]__cceficien_8"/>
      <sheetName val="[a  aaInformación]__cceficien_6"/>
      <sheetName val="[a  aaInformación]__cceficien_7"/>
      <sheetName val="[a  aaInformación]__cceficien_9"/>
      <sheetName val="[a  aaInformación]__cceficie_10"/>
      <sheetName val="Fornato 6"/>
      <sheetName val="\I\I\MANTENIMIENTO RUTA 1001_MA"/>
      <sheetName val="\Users\Personal\Downloads\MANTE"/>
      <sheetName val="TOTALES"/>
      <sheetName val="#REF"/>
      <sheetName val="[a  aaInformación]__cceficie_11"/>
      <sheetName val="[a  aaInformación]__cceficie_12"/>
      <sheetName val="\\Pc2\amv1-real\MANTENIMIENTO R"/>
      <sheetName val="Hoja 1 "/>
      <sheetName val="M.O."/>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INFORME SEMANAL"/>
      <sheetName val="AVANCE SEMANAL"/>
      <sheetName val="CLIMA mes"/>
      <sheetName val="REG FOTO"/>
      <sheetName val="SISOMA"/>
      <sheetName val="[a  aaInformación]__cceficie_15"/>
      <sheetName val="[a  aaInformación]__cceficie_14"/>
      <sheetName val="[a  aaInformación]__cceficie_13"/>
      <sheetName val="[a  aaInformación]__cceficie_17"/>
      <sheetName val="[a  aaInformación]__cceficie_16"/>
      <sheetName val="[a  aaInformación]__cceficie_19"/>
      <sheetName val="[a  aaInformación]__cceficie_18"/>
      <sheetName val="[a  aaInformación]__cceficie_20"/>
      <sheetName val="[a  aaInformación]__cceficie_21"/>
      <sheetName val="[a  aaInformación]__cceficie_22"/>
      <sheetName val="[a  aaInformación]__cceficie_23"/>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EMPRESA"/>
      <sheetName val="Ingenieri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Equipo_INVIAS"/>
      <sheetName val="APUS_concretos_con_cambio_c"/>
      <sheetName val="PROPORCIONES_DE_CONCRETO-H"/>
      <sheetName val="EST_NUEVA_Y_CONECTANTES"/>
    </sheetNames>
    <sheetDataSet>
      <sheetData sheetId="0"/>
      <sheetData sheetId="1"/>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FICHA EBI 1 de 6 "/>
      <sheetName val="Alcantarillas"/>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ESTADO RED"/>
      <sheetName val="CARRETERAS"/>
      <sheetName val="GENERALIDADES "/>
      <sheetName val="1"/>
      <sheetName val="ITEMS"/>
      <sheetName val="APU"/>
      <sheetName val="AIU"/>
      <sheetName val="DATOS"/>
      <sheetName val="COL 21169"/>
      <sheetName val="9.625 CSG LN-5"/>
      <sheetName val="Drill Sheet"/>
      <sheetName val="LN5-CHC.4-7-SS7"/>
      <sheetName val="DAT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STRSUMM0"/>
      <sheetName val="Prestaciones y AIU"/>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F- 10 Exp harol d mendoza"/>
      <sheetName val="F-10 Exp jaime e garzon"/>
      <sheetName val="F-10 Exp Angel A Guachavez"/>
      <sheetName val="Formato 12 - P Economica"/>
      <sheetName val="Formato 17 - Discrim AIU"/>
      <sheetName val="Formato 16 - Ctos en ejec"/>
      <sheetName val="Formato 18 - Cap Organización"/>
      <sheetName val="CALC PROD MENSUAL"/>
      <sheetName val="F3-001"/>
      <sheetName val="F3-002"/>
      <sheetName val="FORMULARIO ACRED EXPERIENCIA"/>
      <sheetName val="Insum"/>
      <sheetName val="BD100-45-P1"/>
      <sheetName val="steel"/>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refreshError="1"/>
      <sheetData sheetId="159" refreshError="1"/>
      <sheetData sheetId="160" refreshError="1"/>
      <sheetData sheetId="161" refreshError="1"/>
      <sheetData sheetId="162"/>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refreshError="1"/>
      <sheetData sheetId="175"/>
      <sheetData sheetId="176"/>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 val="TARIFAS"/>
    </sheetNames>
    <sheetDataSet>
      <sheetData sheetId="0"/>
      <sheetData sheetId="1"/>
      <sheetData sheetId="2"/>
      <sheetData sheetId="3"/>
      <sheetData sheetId="4" refreshError="1"/>
      <sheetData sheetId="5" refreshError="1"/>
      <sheetData sheetId="6"/>
      <sheetData sheetId="7"/>
      <sheetData sheetId="8" refreshError="1"/>
      <sheetData sheetId="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 val="inst"/>
      <sheetName val="Bases 2A"/>
      <sheetName val="a. p. u."/>
      <sheetName val="Insum"/>
      <sheetName val="Datos"/>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Summary"/>
      <sheetName val="Hoja3"/>
      <sheetName val="BASES"/>
      <sheetName val="MC SF GAVIONES"/>
      <sheetName val="PESOS"/>
      <sheetName val="civ_roma"/>
      <sheetName val="MANO DE OBRA"/>
      <sheetName val="1.1"/>
      <sheetName val="EQUIPO"/>
      <sheetName val="TUBERIA"/>
      <sheetName val="Hoja2"/>
      <sheetName val="MATERIALES"/>
      <sheetName val="Datos Generales"/>
      <sheetName val="ANEXO 9 (MATERIAL)"/>
      <sheetName val="Anexo 13"/>
      <sheetName val="PRECIOS"/>
      <sheetName val="UNITARIOS"/>
      <sheetName val="PE-02"/>
      <sheetName val="BASE"/>
      <sheetName val="PE_02"/>
      <sheetName val="DATOS GRAFICOS"/>
      <sheetName val="Estruc_ Tarif"/>
      <sheetName val="Listado"/>
      <sheetName val="FICHA EBI 1 de 6 "/>
      <sheetName val="BASE DATOS"/>
      <sheetName val="RECIBO FINAL"/>
      <sheetName val="5094-2003"/>
      <sheetName val="INSUMOS"/>
      <sheetName val="Listas"/>
      <sheetName val="Desmonte y Limpieza"/>
      <sheetName val="Form5 _Pág_ 1"/>
      <sheetName val="Form5 _Pág_ 2"/>
      <sheetName val="ITEMS"/>
      <sheetName val="APU"/>
      <sheetName val="AIU"/>
      <sheetName val="CONS"/>
      <sheetName val="31"/>
      <sheetName val="7.12"/>
      <sheetName val="Tablas"/>
      <sheetName val="UNITARIOS GENERALES.xl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Tablas"/>
      <sheetName val="Hoja1"/>
      <sheetName val="Datos"/>
      <sheetName val="BITACORA"/>
    </sheetNames>
    <sheetDataSet>
      <sheetData sheetId="0" refreshError="1"/>
      <sheetData sheetId="1"/>
      <sheetData sheetId="2"/>
      <sheetData sheetId="3"/>
      <sheetData sheetId="4"/>
      <sheetData sheetId="5"/>
      <sheetData sheetId="6"/>
      <sheetData sheetId="7" refreshError="1"/>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CRA.MODI"/>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Bajadas"/>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OCTUBRE"/>
      <sheetName val="Summary"/>
      <sheetName val="CODCONST"/>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5. ELECTRICO"/>
      <sheetName val="Requisición1"/>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CONT_ADI"/>
      <sheetName val="Hoja2"/>
      <sheetName val="Cuadr."/>
      <sheetName val="PUNITARIOS PARA 241201 2S.xls"/>
      <sheetName val="SALARIOS"/>
      <sheetName val="APU NO PREVISTO"/>
      <sheetName val="PPTA (3)"/>
      <sheetName val="PPTA (2)"/>
      <sheetName val="PPTA"/>
      <sheetName val="PREACTA_61"/>
      <sheetName val="A_P_U1"/>
      <sheetName val="A_P_U"/>
      <sheetName val="c2_5y2_613"/>
      <sheetName val="PREACTA_62"/>
      <sheetName val="TABLA_20082"/>
      <sheetName val="c2_5y2_612"/>
      <sheetName val="TABLA_20081"/>
      <sheetName val="c2_5y2_611"/>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CTA MODIFICACIÓN CIVIL"/>
      <sheetName val="PERSONAL"/>
      <sheetName val="Tarifa MT"/>
      <sheetName val="PREACTA Y CONTRATISTAS"/>
      <sheetName val="materiales"/>
      <sheetName val="otros"/>
      <sheetName val="BASE"/>
      <sheetName val="inst"/>
      <sheetName val="Proveedores y acreedores"/>
      <sheetName val="CURVA"/>
      <sheetName val="7.1.8.1.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LAN DE INVERSION ANTICIPO"/>
      <sheetName val="inv mensual"/>
      <sheetName val="borrador flujo inv"/>
      <sheetName val="social-ambiental"/>
      <sheetName val="AU"/>
      <sheetName val="DEST. MEDIOS"/>
      <sheetName val="COMBUASF"/>
      <sheetName val="BALCRUDO"/>
      <sheetName val="CARGASPROC."/>
      <sheetName val="G L P  FINAL"/>
      <sheetName val="glvc"/>
      <sheetName val="for 6"/>
      <sheetName val="base ctos"/>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TABLAS"/>
      <sheetName val="costos oficina"/>
      <sheetName val="costos campamento"/>
      <sheetName val="días habiles 2015"/>
      <sheetName val="APU"/>
      <sheetName val="BITACORA"/>
      <sheetName val="c2_5y2_614"/>
      <sheetName val="Bases 2A"/>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gpi_5264"/>
      <sheetName val="vea_3744"/>
      <sheetName val="Lista APU"/>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CHINCHINA FINAL . A CEROS"/>
      <sheetName val="Memoria de calculo"/>
      <sheetName val="devdics"/>
      <sheetName val="DATOS CONTRATO"/>
      <sheetName val="PRECIOS ACTUALIZADOS FERRAS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refreshError="1"/>
      <sheetData sheetId="154"/>
      <sheetData sheetId="155" refreshError="1"/>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sheetData sheetId="391"/>
      <sheetData sheetId="392"/>
      <sheetData sheetId="393" refreshError="1"/>
      <sheetData sheetId="394" refreshError="1"/>
      <sheetData sheetId="395"/>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refreshError="1"/>
      <sheetData sheetId="413" refreshError="1"/>
      <sheetData sheetId="414"/>
      <sheetData sheetId="415" refreshError="1"/>
      <sheetData sheetId="416" refreshError="1"/>
      <sheetData sheetId="417"/>
      <sheetData sheetId="418"/>
      <sheetData sheetId="419"/>
      <sheetData sheetId="420"/>
      <sheetData sheetId="421"/>
      <sheetData sheetId="422"/>
      <sheetData sheetId="423"/>
      <sheetData sheetId="424"/>
      <sheetData sheetId="425" refreshError="1"/>
      <sheetData sheetId="426" refreshError="1"/>
      <sheetData sheetId="42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sheetData sheetId="1" refreshError="1"/>
      <sheetData sheetId="2" refreshError="1"/>
      <sheetData sheetId="3" refreshError="1"/>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 val="PPTO_IB"/>
      <sheetName val="Lista_APU"/>
      <sheetName val="U-8_11_06"/>
      <sheetName val="U-8_11_05"/>
      <sheetName val="U-8_11_04"/>
      <sheetName val="U-8_11_03"/>
      <sheetName val="U-8_11_02"/>
      <sheetName val="U-8_11_01"/>
      <sheetName val="U-8_10_06"/>
      <sheetName val="U-8_10_05"/>
      <sheetName val="U-8_10_04"/>
      <sheetName val="U-8_10_03"/>
      <sheetName val="U-8_10_02"/>
      <sheetName val="U-8_10_01"/>
      <sheetName val="U-8_09_06"/>
      <sheetName val="U-8_09_05"/>
      <sheetName val="U-8_09_04"/>
      <sheetName val="U-8_09_03"/>
      <sheetName val="U-8_09_02"/>
      <sheetName val="U-8_09_01"/>
      <sheetName val="U-8_08_06"/>
      <sheetName val="U-8_08_05"/>
      <sheetName val="U-8_08_04"/>
      <sheetName val="U-8_08_03"/>
      <sheetName val="U-8_08_02"/>
      <sheetName val="U-8_08_01"/>
      <sheetName val="U-8_07_06"/>
      <sheetName val="U-8_07_05"/>
      <sheetName val="U-8_07_04"/>
      <sheetName val="U-8_07_03"/>
      <sheetName val="U-8_07_02"/>
      <sheetName val="U-8_07_01"/>
      <sheetName val="U-8_06_05"/>
      <sheetName val="U-8_06_06"/>
      <sheetName val="U-8_06_04"/>
      <sheetName val="U-8_06_03"/>
      <sheetName val="U-8_06_02"/>
      <sheetName val="U-8_06_01"/>
      <sheetName val="U-8_05_06"/>
      <sheetName val="U-8_05_05"/>
      <sheetName val="U-8_05_04"/>
      <sheetName val="U-8_05_03"/>
      <sheetName val="U-8_05_02"/>
      <sheetName val="U-8_05_01"/>
      <sheetName val="U-8_04_09"/>
      <sheetName val="U-8_04_08"/>
      <sheetName val="U-8_04_07"/>
      <sheetName val="U-8_04_06"/>
      <sheetName val="U-8_04_05"/>
      <sheetName val="U-8_04_04"/>
      <sheetName val="U-8_04_03"/>
      <sheetName val="U-8_04_02"/>
      <sheetName val="U-8_04_01"/>
      <sheetName val="U-8_03_09"/>
      <sheetName val="U-8_03_08"/>
      <sheetName val="U-8_03_07"/>
      <sheetName val="U-8_03_06"/>
      <sheetName val="U-8_03_05"/>
      <sheetName val="U-8_03_04"/>
      <sheetName val="U-8_03_03"/>
      <sheetName val="U-8_03_02"/>
      <sheetName val="U-8_03_01"/>
      <sheetName val="U-8_02_03"/>
      <sheetName val="U-8_02_02"/>
      <sheetName val="U-8_02_01"/>
      <sheetName val="U-8_01_06"/>
      <sheetName val="U-8_01_05"/>
      <sheetName val="U-8_01_04"/>
      <sheetName val="U-8_01_03"/>
      <sheetName val="U-8_01_02"/>
      <sheetName val="U-8_01_01"/>
      <sheetName val="U-7_20_02"/>
      <sheetName val="U-7_20_01"/>
      <sheetName val="U-7_19_05"/>
      <sheetName val="U-7_19_04"/>
      <sheetName val="U-7_19_03"/>
      <sheetName val="U-7_19_02"/>
      <sheetName val="U-7_19_01"/>
      <sheetName val="U-7_18_01"/>
      <sheetName val="U-7_17_01"/>
      <sheetName val="U-7_15_08"/>
      <sheetName val="U-7_15_07"/>
      <sheetName val="U-7_15_06"/>
      <sheetName val="U-7_15_05"/>
      <sheetName val="U-7_15_04"/>
      <sheetName val="U-7_15_03"/>
      <sheetName val="U-7_15_02"/>
      <sheetName val="U-7_15_01"/>
      <sheetName val="U-7_14_06"/>
      <sheetName val="U-7_14_05"/>
      <sheetName val="U-7_14_04"/>
      <sheetName val="U-7_14_03"/>
      <sheetName val="U-7_14_02"/>
      <sheetName val="U-7_14_01"/>
      <sheetName val="U-7_13_08"/>
      <sheetName val="U-7_13_07"/>
      <sheetName val="U-7_13_06"/>
      <sheetName val="U-7_13_05"/>
      <sheetName val="U-7_13_04"/>
      <sheetName val="U-7_13_03"/>
      <sheetName val="U-7_13_02"/>
      <sheetName val="U-7_13_01"/>
      <sheetName val="U-7_12_08"/>
      <sheetName val="U-7_12_07"/>
      <sheetName val="U-7_12_06"/>
      <sheetName val="U-7_12_05"/>
      <sheetName val="U-7_12_04"/>
      <sheetName val="U-7_12_03"/>
      <sheetName val="U-7_12_02"/>
      <sheetName val="U-7_12_01"/>
      <sheetName val="U-7_11_06"/>
      <sheetName val="U-7_11_05"/>
      <sheetName val="U-7_11_04"/>
      <sheetName val="U-7_11_03"/>
      <sheetName val="U-7_11_02"/>
      <sheetName val="U-7_11_01"/>
      <sheetName val="U-7_10_13"/>
      <sheetName val="U-7_10_12"/>
      <sheetName val="U-7_10_11"/>
      <sheetName val="U-7_10_10"/>
      <sheetName val="U-7_10_09"/>
      <sheetName val="U-7_10_08"/>
      <sheetName val="U-7_10_07"/>
      <sheetName val="U-7_10_06"/>
      <sheetName val="U-7_10_05"/>
      <sheetName val="U-7_10_04"/>
      <sheetName val="U-7_10_03"/>
      <sheetName val="U-7_10_02"/>
      <sheetName val="U-7_10_01"/>
      <sheetName val="U-7_09_04"/>
      <sheetName val="U-7_09_03"/>
      <sheetName val="U-7_09_02"/>
      <sheetName val="U-7_09_01"/>
      <sheetName val="U-7_08_06"/>
      <sheetName val="U-7_08_05"/>
      <sheetName val="U-7_08_04"/>
      <sheetName val="U-7_08_03"/>
      <sheetName val="U-7_08_02"/>
      <sheetName val="U-7_08_01"/>
      <sheetName val="U-7_06_05"/>
      <sheetName val="U-7_06_04"/>
      <sheetName val="U-7_06_03"/>
      <sheetName val="U-7_06_02"/>
      <sheetName val="U-7_06_01"/>
      <sheetName val="U-7_05_04"/>
      <sheetName val="U-7_05_03"/>
      <sheetName val="U-7_05_02"/>
      <sheetName val="U-7_05_01"/>
      <sheetName val="U-7_03_04"/>
      <sheetName val="U-7_03_03"/>
      <sheetName val="U-7_03_02"/>
      <sheetName val="U-7_03_01"/>
      <sheetName val="U-7_02_04"/>
      <sheetName val="U-7_02_03"/>
      <sheetName val="U-7_02_02"/>
      <sheetName val="U-7_02_01"/>
      <sheetName val="U-7_01_04"/>
      <sheetName val="U-7_01_03"/>
      <sheetName val="U-7_01_02"/>
      <sheetName val="U-7_01_01"/>
      <sheetName val="U-6_07_05"/>
      <sheetName val="U-6_07_04"/>
      <sheetName val="U-6_07_03"/>
      <sheetName val="U-6_07_02"/>
      <sheetName val="U-6_07_01"/>
      <sheetName val="U-6_06_05"/>
      <sheetName val="U-6_06_04"/>
      <sheetName val="U-6_06_03"/>
      <sheetName val="U-6_06_02"/>
      <sheetName val="U-6_06_01"/>
      <sheetName val="U-6_05_05"/>
      <sheetName val="U-6_05_04"/>
      <sheetName val="U-6_05_03"/>
      <sheetName val="U-6_05_02"/>
      <sheetName val="U-6_05_01"/>
      <sheetName val="U-6_04_05"/>
      <sheetName val="U-6_04_04"/>
      <sheetName val="U-6_04_03"/>
      <sheetName val="U-6_04_02"/>
      <sheetName val="U-6_04_01"/>
      <sheetName val="U-6_03_06"/>
      <sheetName val="U-6_03_05"/>
      <sheetName val="U-6_03_04"/>
      <sheetName val="U-6_03_03"/>
      <sheetName val="U-6_03_02"/>
      <sheetName val="U-6_03_01"/>
      <sheetName val="U-6_02_07"/>
      <sheetName val="U-6_02_06"/>
      <sheetName val="U-6_02_05"/>
      <sheetName val="U-6_02_04"/>
      <sheetName val="U-6_02_03"/>
      <sheetName val="U-6_02_02"/>
      <sheetName val="U-6_02_01"/>
      <sheetName val="U-6_01_06"/>
      <sheetName val="U-6_01_05"/>
      <sheetName val="U-6_01_04"/>
      <sheetName val="U-6_01_03"/>
      <sheetName val="U-6_01_02"/>
      <sheetName val="U-6_01_01"/>
      <sheetName val="U-5_04_11"/>
      <sheetName val="U-5_04_10"/>
      <sheetName val="U-5_04_09"/>
      <sheetName val="U-5_04_08"/>
      <sheetName val="U-5_04_07"/>
      <sheetName val="U-5_04_06"/>
      <sheetName val="U-5_04_05"/>
      <sheetName val="U-5_04_04"/>
      <sheetName val="U-5_04_03"/>
      <sheetName val="U-5_04_02"/>
      <sheetName val="U-5_04_01"/>
      <sheetName val="U-5_03_11"/>
      <sheetName val="U-5_03_10"/>
      <sheetName val="U-5_03_09"/>
      <sheetName val="U-5_03_08"/>
      <sheetName val="U-5_03_07"/>
      <sheetName val="U-5_03_06"/>
      <sheetName val="U-5_03_05"/>
      <sheetName val="U-5_03_04"/>
      <sheetName val="U-5_03_03"/>
      <sheetName val="U-5_03_02"/>
      <sheetName val="U-5_03_01"/>
      <sheetName val="U-5_02_15"/>
      <sheetName val="U-5_02_14"/>
      <sheetName val="U-5_02_13"/>
      <sheetName val="U-5_02_12"/>
      <sheetName val="U-5_02_11"/>
      <sheetName val="U-5_02_10"/>
      <sheetName val="U-5_02_09"/>
      <sheetName val="U-5_02_08"/>
      <sheetName val="U-5_02_07"/>
      <sheetName val="U-5_02_06"/>
      <sheetName val="U-5_02_05"/>
      <sheetName val="U-5_02_04"/>
      <sheetName val="U-5_02_03"/>
      <sheetName val="U-5_02_02"/>
      <sheetName val="U-5_02_01"/>
      <sheetName val="U-5_01_15"/>
      <sheetName val="U-5_01_14"/>
      <sheetName val="U-5_01_13"/>
      <sheetName val="U-5_01_12"/>
      <sheetName val="U-5_01_11"/>
      <sheetName val="U-5_01_10"/>
      <sheetName val="U-5_01_09"/>
      <sheetName val="U-5_01_08"/>
      <sheetName val="U-5_01_07"/>
      <sheetName val="U-5_01_06"/>
      <sheetName val="U-5_01_05"/>
      <sheetName val="U-5_01_04"/>
      <sheetName val="U-5_01_03"/>
      <sheetName val="U-5_01_02"/>
      <sheetName val="U-5_01_01"/>
      <sheetName val="U-4_06_14"/>
      <sheetName val="U-4_06_13"/>
      <sheetName val="U-4_06_12"/>
      <sheetName val="U-4_06_11"/>
      <sheetName val="U-4_06_10"/>
      <sheetName val="U-4_06_09"/>
      <sheetName val="U-4_06_08"/>
      <sheetName val="U-4_06_07"/>
      <sheetName val="U-4_06_06"/>
      <sheetName val="U-4_06_05"/>
      <sheetName val="U-4_06_04"/>
      <sheetName val="U-4_06_03"/>
      <sheetName val="U-4_06_02"/>
      <sheetName val="U-4_06_01"/>
      <sheetName val="U-4_05_19"/>
      <sheetName val="U-4_05_18"/>
      <sheetName val="U-4_05_17"/>
      <sheetName val="U-4_05_16"/>
      <sheetName val="U-4_05_15"/>
      <sheetName val="U-4_05_14"/>
      <sheetName val="U-4_05_13"/>
      <sheetName val="U-4_05_12"/>
      <sheetName val="U-4_05_11"/>
      <sheetName val="U-4_05_10"/>
      <sheetName val="U-4_05_09"/>
      <sheetName val="U-4_05_08"/>
      <sheetName val="U-4_05_07"/>
      <sheetName val="U-4_05_06"/>
      <sheetName val="U-4_05_05"/>
      <sheetName val="U-4_05_04"/>
      <sheetName val="U-4_05_03"/>
      <sheetName val="U-4_05_02"/>
      <sheetName val="U-4_05_01"/>
      <sheetName val="U-4_04_13"/>
      <sheetName val="U-4_04_12"/>
      <sheetName val="U-4_04_11"/>
      <sheetName val="U-4_04_10"/>
      <sheetName val="U-4_04_09"/>
      <sheetName val="U-4_04_08"/>
      <sheetName val="U-4_04_07"/>
      <sheetName val="U-4_04_06"/>
      <sheetName val="U-4_04_05"/>
      <sheetName val="U-4_04_04"/>
      <sheetName val="U-4_04_03"/>
      <sheetName val="U-4_04_02"/>
      <sheetName val="U-4_04_01"/>
      <sheetName val="U-4_03_16"/>
      <sheetName val="U-4_03_15"/>
      <sheetName val="U-4_03_14"/>
      <sheetName val="U-4_03_13"/>
      <sheetName val="U-4_03_12"/>
      <sheetName val="U-4_03_11"/>
      <sheetName val="U-4_03_10"/>
      <sheetName val="U-4_03_09"/>
      <sheetName val="U-4_03_08"/>
      <sheetName val="U-4_03_07"/>
      <sheetName val="U-4_03_06"/>
      <sheetName val="U-4_03_05"/>
      <sheetName val="U-4_03_04"/>
      <sheetName val="U-4_03_03"/>
      <sheetName val="U-4_03_02"/>
      <sheetName val="U-4_03_01"/>
      <sheetName val="U-4_02_27"/>
      <sheetName val="U-4_02_26"/>
      <sheetName val="U-4_02_25"/>
      <sheetName val="U-4_02_24"/>
      <sheetName val="U-4_02_23"/>
      <sheetName val="U-4_02_22"/>
      <sheetName val="U-4_02_21"/>
      <sheetName val="U-4_02_20"/>
      <sheetName val="U-4_02_19"/>
      <sheetName val="U-4_02_18"/>
      <sheetName val="U-4_02_17"/>
      <sheetName val="U-4_02_16"/>
      <sheetName val="U-4_02_15"/>
      <sheetName val="U-4_02_14"/>
      <sheetName val="U-4_02_13"/>
      <sheetName val="U-4_02_12"/>
      <sheetName val="U-4_02_11"/>
      <sheetName val="U-4_02_10"/>
      <sheetName val="U-4_02_09"/>
      <sheetName val="U-4_02_08"/>
      <sheetName val="U-4_02_07"/>
      <sheetName val="U-4_02_06"/>
      <sheetName val="U-4_02_05"/>
      <sheetName val="U-4_02_04"/>
      <sheetName val="U-4_02_03"/>
      <sheetName val="U-4_02_02"/>
      <sheetName val="U-4_02_01"/>
      <sheetName val="U-4_01_17"/>
      <sheetName val="U-4_01_16"/>
      <sheetName val="U-4_01_15"/>
      <sheetName val="U-4_01_14"/>
      <sheetName val="U-4_01_13"/>
      <sheetName val="U-4_01_12"/>
      <sheetName val="U-4_01_11"/>
      <sheetName val="U-4_01_10"/>
      <sheetName val="U-4_01_09"/>
      <sheetName val="U-4_01_08"/>
      <sheetName val="U-4_01_07"/>
      <sheetName val="U-4_01_06"/>
      <sheetName val="U-4_01_05"/>
      <sheetName val="U-4_01_04"/>
      <sheetName val="U-4_01_03"/>
      <sheetName val="U-4_01_02"/>
      <sheetName val="U-4_01_01"/>
      <sheetName val="U-3_08_06"/>
      <sheetName val="U-3_08_05"/>
      <sheetName val="U-3_08_04"/>
      <sheetName val="U-3_08_03"/>
      <sheetName val="U-3_08_02"/>
      <sheetName val="U-3_08_01"/>
      <sheetName val="U-3_07_04"/>
      <sheetName val="U-3_07_03"/>
      <sheetName val="U-3_07_02"/>
      <sheetName val="U-3_07_01"/>
      <sheetName val="U-3_06_10"/>
      <sheetName val="U-3_06_09"/>
      <sheetName val="U-3_06_08"/>
      <sheetName val="U-3_06_07"/>
      <sheetName val="U-3_06_06"/>
      <sheetName val="U-3_06_05"/>
      <sheetName val="U-3_06_04"/>
      <sheetName val="U-3_06_03"/>
      <sheetName val="U-3_06_02"/>
      <sheetName val="U-3_06_01"/>
      <sheetName val="U-3_05_05"/>
      <sheetName val="U-3_05_04"/>
      <sheetName val="U-3_05_03"/>
      <sheetName val="U-3_05_02"/>
      <sheetName val="U-3_05_01"/>
      <sheetName val="U-3_04_06"/>
      <sheetName val="U-3_04_05"/>
      <sheetName val="U-3_04_04"/>
      <sheetName val="U-3_04_03"/>
      <sheetName val="U-3_04_02"/>
      <sheetName val="U-3_04_01"/>
      <sheetName val="U-3_03_12"/>
      <sheetName val="U-3_03_11"/>
      <sheetName val="U-3_03_10"/>
      <sheetName val="U-3_03_09"/>
      <sheetName val="U-3_03_08"/>
      <sheetName val="U-3_03_07"/>
      <sheetName val="U-3_03_06"/>
      <sheetName val="U-3_03_05"/>
      <sheetName val="U-3_03_04"/>
      <sheetName val="U-3_03_03"/>
      <sheetName val="U-3_03_02"/>
      <sheetName val="U-3_03_01"/>
      <sheetName val="U-3_02_10"/>
      <sheetName val="U-3_02_09"/>
      <sheetName val="U-3_02_08"/>
      <sheetName val="U-3_02_07"/>
      <sheetName val="U-3_02_06"/>
      <sheetName val="U-3_02_05"/>
      <sheetName val="U-3_02_04"/>
      <sheetName val="U-3_02_03"/>
      <sheetName val="U-3_02_02"/>
      <sheetName val="U-3_02_01"/>
      <sheetName val="U-3_01_07"/>
      <sheetName val="U-3_01_06"/>
      <sheetName val="U-3_01_05"/>
      <sheetName val="U-3_01_04"/>
      <sheetName val="U-3_01_03"/>
      <sheetName val="U-3_01_02"/>
      <sheetName val="U-3_01_01"/>
      <sheetName val="U-2_11_02"/>
      <sheetName val="U-2_11_01"/>
      <sheetName val="U-2_10_06"/>
      <sheetName val="U-2_10_05"/>
      <sheetName val="U-2_10_04"/>
      <sheetName val="U-2_10_03"/>
      <sheetName val="U-2_10_02"/>
      <sheetName val="U-2_10_01"/>
      <sheetName val="U-2_09_06"/>
      <sheetName val="U-2_09_05"/>
      <sheetName val="U-2_09_04"/>
      <sheetName val="U-2_09_03"/>
      <sheetName val="U-2_09_02"/>
      <sheetName val="U-2_09_01"/>
      <sheetName val="U-2_08_02"/>
      <sheetName val="U-2_08_01"/>
      <sheetName val="U-2_07_02"/>
      <sheetName val="U-2_07_01"/>
      <sheetName val="U-2_06_02"/>
      <sheetName val="U-2_06_01"/>
      <sheetName val="U-2_05_02"/>
      <sheetName val="U-2_05_01"/>
      <sheetName val="U-2_04_02"/>
      <sheetName val="U-2_04_01"/>
      <sheetName val="U-2_03_02"/>
      <sheetName val="U-2_03_01"/>
      <sheetName val="U-2_02_02"/>
      <sheetName val="U-2_02_01"/>
      <sheetName val="U-2_01_02"/>
      <sheetName val="U-2_01_01"/>
      <sheetName val="U-1_00_02"/>
      <sheetName val="U-1_00_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A__P__U_"/>
      <sheetName val="1,01"/>
      <sheetName val="PROGR_2"/>
      <sheetName val="PROGR_3"/>
      <sheetName val="Cuadro p. Capital Vs estimado"/>
      <sheetName val="UNIT."/>
      <sheetName val="glvc"/>
      <sheetName val="EQUIPO"/>
      <sheetName val="ELECTRICO"/>
      <sheetName val="Vuelta"/>
      <sheetName val="Lista APU"/>
      <sheetName val="c2.5y2.6"/>
      <sheetName val="PROGR_5"/>
      <sheetName val="PROGR_4"/>
      <sheetName val="PROGR_6"/>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TARIFAS"/>
      <sheetName val="Listas"/>
      <sheetName val="AASHTO"/>
      <sheetName val="INV"/>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sheetData sheetId="71" refreshError="1"/>
      <sheetData sheetId="7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OBRAS SES"/>
      <sheetName val="c2.5y2.6"/>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CONTROL INTERVENTORIA 4005515"/>
      <sheetName val="Reservas de Petróleo"/>
      <sheetName val="GCB2000"/>
      <sheetName val="DATOS CONTRATO"/>
      <sheetName val="Hoja 1 "/>
      <sheetName val="LISTA DE MATERIALES"/>
      <sheetName val="Tab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Users\LENOVO\Downloads\Users\A"/>
      <sheetName val="[A MInformes M]__cceficiente__4"/>
      <sheetName val="[A MInformes M]__cceficiente__2"/>
      <sheetName val="[A MInformes M]__cceficiente__3"/>
      <sheetName val="BALANCE- RECURSOS"/>
      <sheetName val="SAL_BPX"/>
      <sheetName val="Caida Escalonada Alcant"/>
      <sheetName val="Datos"/>
      <sheetName val="[A MInformes M]__cceficiente__7"/>
      <sheetName val="[A MInformes M]__cceficiente__5"/>
      <sheetName val="[A MInformes M]__cceficiente__6"/>
      <sheetName val="2004"/>
      <sheetName val="[A MInformes M]__cceficiente__8"/>
      <sheetName val="[A MInformes M]__cceficiente__9"/>
      <sheetName val="[A MInformes M]__cceficiente_10"/>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Control_Sheet"/>
      <sheetName val="AISLAMIENTO_CATEGORIAS_II_Y_III"/>
      <sheetName val="AISLAMIENTO_DIESEL"/>
      <sheetName val="AISLAMIENTO_POSITIVO"/>
      <sheetName val="AISLAMIENTO_ELECTRICO"/>
      <sheetName val="ACTIVIDAD_INTRUSIVA(1)"/>
      <sheetName val="ACTIVIDAD_INTRUSIVA(2)"/>
      <sheetName val="RTA_Module"/>
      <sheetName val="Instrucciones de trabajo SAS3"/>
      <sheetName val="pta a tierra"/>
      <sheetName val="BASE-LISTAS"/>
    </sheetNames>
    <sheetDataSet>
      <sheetData sheetId="0"/>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67"/>
  <sheetViews>
    <sheetView showGridLines="0" tabSelected="1" view="pageBreakPreview" zoomScale="55" zoomScaleNormal="55" zoomScaleSheetLayoutView="55" zoomScalePageLayoutView="70" workbookViewId="0">
      <selection activeCell="E3" sqref="E1:F1048576"/>
    </sheetView>
  </sheetViews>
  <sheetFormatPr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92" customWidth="1"/>
    <col min="10" max="10" width="23.85546875" style="1" customWidth="1"/>
    <col min="11" max="11" width="30" style="1" customWidth="1"/>
    <col min="12" max="13" width="4.42578125" style="1" customWidth="1"/>
    <col min="14" max="16384" width="11.42578125" style="1"/>
  </cols>
  <sheetData>
    <row r="1" spans="2:12">
      <c r="B1" s="209" t="s">
        <v>0</v>
      </c>
      <c r="C1" s="209"/>
      <c r="D1" s="209"/>
      <c r="E1" s="209"/>
      <c r="F1" s="209"/>
      <c r="G1" s="209"/>
    </row>
    <row r="2" spans="2:12">
      <c r="B2" s="209" t="s">
        <v>1</v>
      </c>
      <c r="C2" s="209"/>
      <c r="D2" s="209"/>
      <c r="E2" s="209"/>
    </row>
    <row r="3" spans="2:12" ht="15" thickBot="1">
      <c r="B3" s="6"/>
      <c r="C3" s="7"/>
      <c r="D3" s="6"/>
      <c r="E3" s="7"/>
    </row>
    <row r="4" spans="2:12" ht="15.75" thickTop="1" thickBot="1">
      <c r="B4" s="210"/>
      <c r="C4" s="211"/>
      <c r="D4" s="211"/>
      <c r="E4" s="211"/>
      <c r="F4" s="211"/>
      <c r="G4" s="211"/>
      <c r="H4" s="211"/>
      <c r="I4" s="211"/>
      <c r="J4" s="211"/>
      <c r="K4" s="211"/>
      <c r="L4" s="212"/>
    </row>
    <row r="5" spans="2:12" ht="31.5" customHeight="1" thickTop="1">
      <c r="B5" s="3"/>
      <c r="C5" s="213" t="s">
        <v>2</v>
      </c>
      <c r="D5" s="214"/>
      <c r="E5" s="214"/>
      <c r="F5" s="214"/>
      <c r="G5" s="214"/>
      <c r="H5" s="214"/>
      <c r="I5" s="214"/>
      <c r="J5" s="214"/>
      <c r="K5" s="215"/>
      <c r="L5" s="4"/>
    </row>
    <row r="6" spans="2:12">
      <c r="B6" s="8"/>
      <c r="C6" s="216" t="s">
        <v>3</v>
      </c>
      <c r="D6" s="216"/>
      <c r="E6" s="216"/>
      <c r="F6" s="216"/>
      <c r="G6" s="216"/>
      <c r="H6" s="216"/>
      <c r="I6" s="216"/>
      <c r="J6" s="216"/>
      <c r="K6" s="217"/>
      <c r="L6" s="4"/>
    </row>
    <row r="7" spans="2:12" s="2" customFormat="1">
      <c r="B7" s="9"/>
      <c r="C7" s="200" t="s">
        <v>4</v>
      </c>
      <c r="D7" s="201"/>
      <c r="E7" s="201"/>
      <c r="F7" s="201"/>
      <c r="G7" s="201"/>
      <c r="H7" s="201"/>
      <c r="I7" s="201"/>
      <c r="J7" s="201"/>
      <c r="K7" s="202"/>
      <c r="L7" s="10"/>
    </row>
    <row r="8" spans="2:12">
      <c r="B8" s="8"/>
      <c r="C8" s="200"/>
      <c r="D8" s="201"/>
      <c r="E8" s="201"/>
      <c r="F8" s="201"/>
      <c r="G8" s="201"/>
      <c r="H8" s="201"/>
      <c r="I8" s="201"/>
      <c r="J8" s="201"/>
      <c r="K8" s="202"/>
      <c r="L8" s="4"/>
    </row>
    <row r="9" spans="2:12" ht="34.5" customHeight="1">
      <c r="B9" s="8"/>
      <c r="C9" s="203" t="s">
        <v>5</v>
      </c>
      <c r="D9" s="204"/>
      <c r="E9" s="204"/>
      <c r="F9" s="204"/>
      <c r="G9" s="204"/>
      <c r="H9" s="204"/>
      <c r="I9" s="204"/>
      <c r="J9" s="204"/>
      <c r="K9" s="205"/>
      <c r="L9" s="4"/>
    </row>
    <row r="10" spans="2:12" ht="30" customHeight="1" thickBot="1">
      <c r="B10" s="3"/>
      <c r="C10" s="220"/>
      <c r="D10" s="221"/>
      <c r="E10" s="221"/>
      <c r="F10" s="221"/>
      <c r="G10" s="221"/>
      <c r="H10" s="221"/>
      <c r="I10" s="221"/>
      <c r="J10" s="221"/>
      <c r="K10" s="222"/>
      <c r="L10" s="4"/>
    </row>
    <row r="11" spans="2:12" ht="30" customHeight="1">
      <c r="B11" s="3"/>
      <c r="C11" s="231" t="s">
        <v>6</v>
      </c>
      <c r="D11" s="233" t="s">
        <v>7</v>
      </c>
      <c r="E11" s="235" t="s">
        <v>8</v>
      </c>
      <c r="F11" s="235"/>
      <c r="G11" s="231" t="s">
        <v>9</v>
      </c>
      <c r="H11" s="233" t="s">
        <v>10</v>
      </c>
      <c r="I11" s="227" t="s">
        <v>11</v>
      </c>
      <c r="J11" s="227" t="s">
        <v>12</v>
      </c>
      <c r="K11" s="229" t="s">
        <v>13</v>
      </c>
      <c r="L11" s="4"/>
    </row>
    <row r="12" spans="2:12" ht="30" customHeight="1" thickBot="1">
      <c r="B12" s="3"/>
      <c r="C12" s="232"/>
      <c r="D12" s="234"/>
      <c r="E12" s="11" t="s">
        <v>14</v>
      </c>
      <c r="F12" s="11" t="s">
        <v>15</v>
      </c>
      <c r="G12" s="232"/>
      <c r="H12" s="234"/>
      <c r="I12" s="228"/>
      <c r="J12" s="228"/>
      <c r="K12" s="230"/>
      <c r="L12" s="4"/>
    </row>
    <row r="13" spans="2:12" ht="30" customHeight="1" thickBot="1">
      <c r="B13" s="3"/>
      <c r="C13" s="12" t="s">
        <v>16</v>
      </c>
      <c r="D13" s="13"/>
      <c r="E13" s="13"/>
      <c r="F13" s="13"/>
      <c r="G13" s="13"/>
      <c r="H13" s="13"/>
      <c r="I13" s="193"/>
      <c r="J13" s="13"/>
      <c r="K13" s="14"/>
      <c r="L13" s="4"/>
    </row>
    <row r="14" spans="2:12" ht="30" customHeight="1">
      <c r="B14" s="3"/>
      <c r="C14" s="15">
        <v>1.1000000000000001</v>
      </c>
      <c r="D14" s="16">
        <v>1.32</v>
      </c>
      <c r="E14" s="16"/>
      <c r="F14" s="16"/>
      <c r="G14" s="180" t="s">
        <v>17</v>
      </c>
      <c r="H14" s="16" t="s">
        <v>18</v>
      </c>
      <c r="I14" s="18">
        <v>10</v>
      </c>
      <c r="J14" s="19">
        <f>35121*1.3</f>
        <v>45657.3</v>
      </c>
      <c r="K14" s="20">
        <f>ROUND(+I14*J14,2)</f>
        <v>456573</v>
      </c>
      <c r="L14" s="4"/>
    </row>
    <row r="15" spans="2:12" ht="30" customHeight="1">
      <c r="B15" s="3"/>
      <c r="C15" s="15">
        <v>1.2</v>
      </c>
      <c r="D15" s="16">
        <v>1.38</v>
      </c>
      <c r="E15" s="16"/>
      <c r="F15" s="16"/>
      <c r="G15" s="180" t="s">
        <v>19</v>
      </c>
      <c r="H15" s="16" t="s">
        <v>18</v>
      </c>
      <c r="I15" s="18">
        <v>1</v>
      </c>
      <c r="J15" s="19">
        <f>21550*1.3</f>
        <v>28015</v>
      </c>
      <c r="K15" s="20">
        <f>ROUND(+I15*J15,2)</f>
        <v>28015</v>
      </c>
      <c r="L15" s="4"/>
    </row>
    <row r="16" spans="2:12" ht="30" customHeight="1" thickBot="1">
      <c r="B16" s="3"/>
      <c r="C16" s="21" t="s">
        <v>20</v>
      </c>
      <c r="D16" s="30"/>
      <c r="E16" s="31"/>
      <c r="F16" s="30"/>
      <c r="G16" s="30"/>
      <c r="H16" s="30"/>
      <c r="I16" s="18"/>
      <c r="J16" s="30"/>
      <c r="K16" s="25">
        <f>+K14+K15</f>
        <v>484588</v>
      </c>
      <c r="L16" s="4"/>
    </row>
    <row r="17" spans="2:12" ht="30" customHeight="1" thickBot="1">
      <c r="B17" s="3"/>
      <c r="C17" s="12" t="s">
        <v>21</v>
      </c>
      <c r="D17" s="13"/>
      <c r="E17" s="13"/>
      <c r="F17" s="13"/>
      <c r="G17" s="13"/>
      <c r="H17" s="13"/>
      <c r="I17" s="193"/>
      <c r="J17" s="13"/>
      <c r="K17" s="14"/>
      <c r="L17" s="4"/>
    </row>
    <row r="18" spans="2:12" ht="30" customHeight="1">
      <c r="B18" s="3"/>
      <c r="C18" s="15">
        <v>2.1</v>
      </c>
      <c r="D18" s="32">
        <v>4.2300000000000004</v>
      </c>
      <c r="E18" s="32"/>
      <c r="F18" s="32"/>
      <c r="G18" s="33" t="s">
        <v>22</v>
      </c>
      <c r="H18" s="32" t="s">
        <v>23</v>
      </c>
      <c r="I18" s="18">
        <v>295.7</v>
      </c>
      <c r="J18" s="19">
        <f>10461*1.3</f>
        <v>13599.300000000001</v>
      </c>
      <c r="K18" s="20">
        <f>ROUND(+I18*J18,2)</f>
        <v>4021313.01</v>
      </c>
      <c r="L18" s="4"/>
    </row>
    <row r="19" spans="2:12" ht="30" customHeight="1" thickBot="1">
      <c r="B19" s="3"/>
      <c r="C19" s="39" t="s">
        <v>20</v>
      </c>
      <c r="D19" s="40"/>
      <c r="E19" s="40"/>
      <c r="F19" s="40"/>
      <c r="G19" s="41"/>
      <c r="H19" s="40"/>
      <c r="I19" s="18"/>
      <c r="J19" s="42"/>
      <c r="K19" s="43">
        <f>+K18</f>
        <v>4021313.01</v>
      </c>
      <c r="L19" s="4"/>
    </row>
    <row r="20" spans="2:12" ht="30" customHeight="1" thickBot="1">
      <c r="B20" s="3"/>
      <c r="C20" s="12" t="s">
        <v>24</v>
      </c>
      <c r="D20" s="13"/>
      <c r="E20" s="13"/>
      <c r="F20" s="13"/>
      <c r="G20" s="13"/>
      <c r="H20" s="13"/>
      <c r="I20" s="193"/>
      <c r="J20" s="13"/>
      <c r="K20" s="14"/>
      <c r="L20" s="4"/>
    </row>
    <row r="21" spans="2:12" ht="30" customHeight="1">
      <c r="B21" s="3"/>
      <c r="C21" s="15">
        <v>3.1</v>
      </c>
      <c r="D21" s="32">
        <v>13.4</v>
      </c>
      <c r="E21" s="32"/>
      <c r="F21" s="32"/>
      <c r="G21" s="33" t="s">
        <v>25</v>
      </c>
      <c r="H21" s="32" t="s">
        <v>26</v>
      </c>
      <c r="I21" s="18">
        <v>602.62</v>
      </c>
      <c r="J21" s="19">
        <f>39613*1.3</f>
        <v>51496.9</v>
      </c>
      <c r="K21" s="20">
        <f>ROUND(+I21*J21,2)</f>
        <v>31033061.879999999</v>
      </c>
      <c r="L21" s="4"/>
    </row>
    <row r="22" spans="2:12" ht="30" customHeight="1">
      <c r="B22" s="3"/>
      <c r="C22" s="15">
        <v>3.2</v>
      </c>
      <c r="D22" s="32">
        <v>13.12</v>
      </c>
      <c r="E22" s="32"/>
      <c r="F22" s="32"/>
      <c r="G22" s="33" t="s">
        <v>27</v>
      </c>
      <c r="H22" s="32" t="s">
        <v>26</v>
      </c>
      <c r="I22" s="18">
        <v>91.76</v>
      </c>
      <c r="J22" s="19">
        <f>67436*1.3</f>
        <v>87666.8</v>
      </c>
      <c r="K22" s="20">
        <f>ROUND(+I22*J22,2)</f>
        <v>8044305.5700000003</v>
      </c>
      <c r="L22" s="4"/>
    </row>
    <row r="23" spans="2:12" ht="30" customHeight="1" thickBot="1">
      <c r="B23" s="3"/>
      <c r="C23" s="21" t="s">
        <v>20</v>
      </c>
      <c r="D23" s="45"/>
      <c r="E23" s="45"/>
      <c r="F23" s="45"/>
      <c r="G23" s="46"/>
      <c r="H23" s="47"/>
      <c r="I23" s="18"/>
      <c r="J23" s="24"/>
      <c r="K23" s="25">
        <f>+K21+K22</f>
        <v>39077367.450000003</v>
      </c>
      <c r="L23" s="4"/>
    </row>
    <row r="24" spans="2:12" ht="30" customHeight="1" thickBot="1">
      <c r="B24" s="3"/>
      <c r="C24" s="12" t="s">
        <v>28</v>
      </c>
      <c r="D24" s="13"/>
      <c r="E24" s="13"/>
      <c r="F24" s="13"/>
      <c r="G24" s="13"/>
      <c r="H24" s="13"/>
      <c r="I24" s="193"/>
      <c r="J24" s="13"/>
      <c r="K24" s="14"/>
      <c r="L24" s="4"/>
    </row>
    <row r="25" spans="2:12" ht="30" customHeight="1">
      <c r="B25" s="3"/>
      <c r="C25" s="15">
        <v>4.0999999999999996</v>
      </c>
      <c r="D25" s="32">
        <v>9.2200000000000006</v>
      </c>
      <c r="E25" s="32"/>
      <c r="F25" s="32"/>
      <c r="G25" s="33" t="s">
        <v>29</v>
      </c>
      <c r="H25" s="32" t="s">
        <v>18</v>
      </c>
      <c r="I25" s="18">
        <v>1</v>
      </c>
      <c r="J25" s="19">
        <f>40154*1.3</f>
        <v>52200.200000000004</v>
      </c>
      <c r="K25" s="20">
        <f>ROUND(+I25*J25,3)</f>
        <v>52200.2</v>
      </c>
      <c r="L25" s="4"/>
    </row>
    <row r="26" spans="2:12" ht="30" customHeight="1">
      <c r="B26" s="3"/>
      <c r="C26" s="15">
        <v>4.2</v>
      </c>
      <c r="D26" s="32">
        <v>9.18</v>
      </c>
      <c r="E26" s="32"/>
      <c r="F26" s="32"/>
      <c r="G26" s="33" t="s">
        <v>30</v>
      </c>
      <c r="H26" s="32" t="s">
        <v>18</v>
      </c>
      <c r="I26" s="18">
        <v>15</v>
      </c>
      <c r="J26" s="19">
        <f>163890*1.3</f>
        <v>213057</v>
      </c>
      <c r="K26" s="20">
        <f t="shared" ref="K26:K30" si="0">ROUND(+I26*J26,3)</f>
        <v>3195855</v>
      </c>
      <c r="L26" s="4"/>
    </row>
    <row r="27" spans="2:12" ht="30" customHeight="1">
      <c r="B27" s="3"/>
      <c r="C27" s="15">
        <v>4.3</v>
      </c>
      <c r="D27" s="32">
        <v>9.3000000000000007</v>
      </c>
      <c r="E27" s="32"/>
      <c r="F27" s="32"/>
      <c r="G27" s="33" t="s">
        <v>31</v>
      </c>
      <c r="H27" s="32" t="s">
        <v>26</v>
      </c>
      <c r="I27" s="18">
        <v>3.96</v>
      </c>
      <c r="J27" s="19">
        <f>63278*1.3</f>
        <v>82261.400000000009</v>
      </c>
      <c r="K27" s="20">
        <f t="shared" si="0"/>
        <v>325755.14399999997</v>
      </c>
      <c r="L27" s="4"/>
    </row>
    <row r="28" spans="2:12" ht="30" customHeight="1">
      <c r="B28" s="3"/>
      <c r="C28" s="15">
        <v>4.4000000000000004</v>
      </c>
      <c r="D28" s="32">
        <v>10.4</v>
      </c>
      <c r="E28" s="32"/>
      <c r="F28" s="32"/>
      <c r="G28" s="33" t="s">
        <v>32</v>
      </c>
      <c r="H28" s="32" t="s">
        <v>18</v>
      </c>
      <c r="I28" s="18">
        <v>16</v>
      </c>
      <c r="J28" s="19">
        <f>229170*1.3</f>
        <v>297921</v>
      </c>
      <c r="K28" s="20">
        <f t="shared" si="0"/>
        <v>4766736</v>
      </c>
      <c r="L28" s="4"/>
    </row>
    <row r="29" spans="2:12" ht="30" customHeight="1">
      <c r="B29" s="3"/>
      <c r="C29" s="15">
        <v>4.5</v>
      </c>
      <c r="D29" s="32">
        <v>10.7</v>
      </c>
      <c r="E29" s="32"/>
      <c r="F29" s="32"/>
      <c r="G29" s="33" t="s">
        <v>33</v>
      </c>
      <c r="H29" s="32" t="s">
        <v>26</v>
      </c>
      <c r="I29" s="18">
        <v>24.92</v>
      </c>
      <c r="J29" s="19">
        <f>309638*1.3</f>
        <v>402529.4</v>
      </c>
      <c r="K29" s="20">
        <f t="shared" si="0"/>
        <v>10031032.648</v>
      </c>
      <c r="L29" s="4"/>
    </row>
    <row r="30" spans="2:12" ht="30" customHeight="1">
      <c r="B30" s="3"/>
      <c r="C30" s="15">
        <v>4.5999999999999996</v>
      </c>
      <c r="D30" s="181">
        <v>10.19</v>
      </c>
      <c r="E30" s="32"/>
      <c r="F30" s="32"/>
      <c r="G30" s="33" t="s">
        <v>34</v>
      </c>
      <c r="H30" s="32" t="s">
        <v>26</v>
      </c>
      <c r="I30" s="18">
        <v>3.96</v>
      </c>
      <c r="J30" s="19">
        <f>382133*1.3</f>
        <v>496772.9</v>
      </c>
      <c r="K30" s="20">
        <f t="shared" si="0"/>
        <v>1967220.6839999999</v>
      </c>
      <c r="L30" s="4"/>
    </row>
    <row r="31" spans="2:12" ht="30" customHeight="1" thickBot="1">
      <c r="B31" s="3"/>
      <c r="C31" s="21" t="s">
        <v>20</v>
      </c>
      <c r="D31" s="45"/>
      <c r="E31" s="45"/>
      <c r="F31" s="45"/>
      <c r="G31" s="48"/>
      <c r="H31" s="47"/>
      <c r="I31" s="18"/>
      <c r="J31" s="24"/>
      <c r="K31" s="25">
        <f>+SUM(K25:K30)</f>
        <v>20338799.675999999</v>
      </c>
      <c r="L31" s="4"/>
    </row>
    <row r="32" spans="2:12" ht="30" customHeight="1" thickBot="1">
      <c r="B32" s="3"/>
      <c r="C32" s="12" t="s">
        <v>35</v>
      </c>
      <c r="D32" s="13"/>
      <c r="E32" s="13"/>
      <c r="F32" s="13"/>
      <c r="G32" s="13"/>
      <c r="H32" s="13"/>
      <c r="I32" s="193"/>
      <c r="J32" s="13"/>
      <c r="K32" s="14"/>
      <c r="L32" s="4"/>
    </row>
    <row r="33" spans="2:12" ht="30" customHeight="1">
      <c r="B33" s="3"/>
      <c r="C33" s="15">
        <v>5.0999999999999996</v>
      </c>
      <c r="D33" s="183">
        <v>5.8</v>
      </c>
      <c r="E33" s="32"/>
      <c r="F33" s="32"/>
      <c r="G33" s="182" t="s">
        <v>36</v>
      </c>
      <c r="H33" s="32" t="s">
        <v>26</v>
      </c>
      <c r="I33" s="18">
        <v>1.92</v>
      </c>
      <c r="J33" s="184">
        <f>144004*1.3</f>
        <v>187205.2</v>
      </c>
      <c r="K33" s="20">
        <f>ROUND(+I33*J33,3)</f>
        <v>359433.984</v>
      </c>
      <c r="L33" s="4"/>
    </row>
    <row r="34" spans="2:12" ht="30" customHeight="1">
      <c r="B34" s="3"/>
      <c r="C34" s="15">
        <v>5.2</v>
      </c>
      <c r="D34" s="183">
        <v>5.25</v>
      </c>
      <c r="E34" s="32"/>
      <c r="F34" s="32"/>
      <c r="G34" s="182" t="s">
        <v>37</v>
      </c>
      <c r="H34" s="32" t="s">
        <v>26</v>
      </c>
      <c r="I34" s="18">
        <v>8.59</v>
      </c>
      <c r="J34" s="184">
        <f>56549*1.3</f>
        <v>73513.7</v>
      </c>
      <c r="K34" s="20">
        <f>ROUND(+I34*J34,3)</f>
        <v>631482.68299999996</v>
      </c>
      <c r="L34" s="4"/>
    </row>
    <row r="35" spans="2:12" ht="30" customHeight="1" thickBot="1">
      <c r="B35" s="3"/>
      <c r="C35" s="39" t="s">
        <v>20</v>
      </c>
      <c r="D35" s="40"/>
      <c r="E35" s="40"/>
      <c r="F35" s="40"/>
      <c r="G35" s="41"/>
      <c r="H35" s="40"/>
      <c r="I35" s="18"/>
      <c r="J35" s="42"/>
      <c r="K35" s="43">
        <f>+K34+K33</f>
        <v>990916.6669999999</v>
      </c>
      <c r="L35" s="4"/>
    </row>
    <row r="36" spans="2:12" ht="30" customHeight="1" thickBot="1">
      <c r="B36" s="3"/>
      <c r="C36" s="12" t="s">
        <v>38</v>
      </c>
      <c r="D36" s="13"/>
      <c r="E36" s="13"/>
      <c r="F36" s="13"/>
      <c r="G36" s="13"/>
      <c r="H36" s="13"/>
      <c r="I36" s="193"/>
      <c r="J36" s="13"/>
      <c r="K36" s="14"/>
      <c r="L36" s="4"/>
    </row>
    <row r="37" spans="2:12" ht="30" customHeight="1">
      <c r="B37" s="3"/>
      <c r="C37" s="185">
        <v>6.1</v>
      </c>
      <c r="D37" s="186">
        <v>17.100000000000001</v>
      </c>
      <c r="E37" s="187"/>
      <c r="F37" s="187"/>
      <c r="G37" s="188" t="s">
        <v>39</v>
      </c>
      <c r="H37" s="187" t="s">
        <v>18</v>
      </c>
      <c r="I37" s="189">
        <v>5</v>
      </c>
      <c r="J37" s="190">
        <f>423837*1.3</f>
        <v>550988.1</v>
      </c>
      <c r="K37" s="20">
        <f t="shared" ref="K37:K40" si="1">ROUND(+I37*J37,2)</f>
        <v>2754940.5</v>
      </c>
      <c r="L37" s="4"/>
    </row>
    <row r="38" spans="2:12" ht="30" customHeight="1">
      <c r="B38" s="3"/>
      <c r="C38" s="15">
        <v>6.2</v>
      </c>
      <c r="D38" s="183">
        <v>17.399999999999999</v>
      </c>
      <c r="E38" s="32"/>
      <c r="F38" s="32"/>
      <c r="G38" s="33" t="s">
        <v>40</v>
      </c>
      <c r="H38" s="32" t="s">
        <v>18</v>
      </c>
      <c r="I38" s="18">
        <v>5</v>
      </c>
      <c r="J38" s="19">
        <f>210731*1.3</f>
        <v>273950.3</v>
      </c>
      <c r="K38" s="20">
        <f t="shared" si="1"/>
        <v>1369751.5</v>
      </c>
      <c r="L38" s="4"/>
    </row>
    <row r="39" spans="2:12" ht="30" customHeight="1">
      <c r="B39" s="3"/>
      <c r="C39" s="15">
        <v>6.3</v>
      </c>
      <c r="D39" s="183">
        <v>17.11</v>
      </c>
      <c r="E39" s="32"/>
      <c r="F39" s="32"/>
      <c r="G39" s="33" t="s">
        <v>41</v>
      </c>
      <c r="H39" s="32" t="s">
        <v>18</v>
      </c>
      <c r="I39" s="18">
        <v>3</v>
      </c>
      <c r="J39" s="19">
        <f>131314*1.3</f>
        <v>170708.2</v>
      </c>
      <c r="K39" s="20">
        <f t="shared" si="1"/>
        <v>512124.6</v>
      </c>
      <c r="L39" s="4"/>
    </row>
    <row r="40" spans="2:12" ht="30" customHeight="1">
      <c r="B40" s="3"/>
      <c r="C40" s="15">
        <v>6.4</v>
      </c>
      <c r="D40" s="183">
        <v>17.12</v>
      </c>
      <c r="E40" s="32"/>
      <c r="F40" s="32"/>
      <c r="G40" s="33" t="s">
        <v>42</v>
      </c>
      <c r="H40" s="32" t="s">
        <v>18</v>
      </c>
      <c r="I40" s="18">
        <v>1</v>
      </c>
      <c r="J40" s="19">
        <f>353934*1.3</f>
        <v>460114.2</v>
      </c>
      <c r="K40" s="20">
        <f t="shared" si="1"/>
        <v>460114.2</v>
      </c>
      <c r="L40" s="4"/>
    </row>
    <row r="41" spans="2:12" ht="30" customHeight="1" thickBot="1">
      <c r="B41" s="3"/>
      <c r="C41" s="21" t="s">
        <v>20</v>
      </c>
      <c r="D41" s="45"/>
      <c r="E41" s="45"/>
      <c r="F41" s="45"/>
      <c r="G41" s="48"/>
      <c r="H41" s="47"/>
      <c r="I41" s="191"/>
      <c r="J41" s="24"/>
      <c r="K41" s="25">
        <f>+SUM(K37:K40)</f>
        <v>5096930.8</v>
      </c>
      <c r="L41" s="4"/>
    </row>
    <row r="42" spans="2:12" ht="30" customHeight="1" thickBot="1">
      <c r="B42" s="3"/>
      <c r="C42" s="12" t="s">
        <v>43</v>
      </c>
      <c r="D42" s="13"/>
      <c r="E42" s="13"/>
      <c r="F42" s="13"/>
      <c r="G42" s="13"/>
      <c r="H42" s="13"/>
      <c r="I42" s="193"/>
      <c r="J42" s="13"/>
      <c r="K42" s="14"/>
      <c r="L42" s="4"/>
    </row>
    <row r="43" spans="2:12" ht="30" customHeight="1">
      <c r="B43" s="3"/>
      <c r="C43" s="185">
        <v>7.1</v>
      </c>
      <c r="D43" s="186">
        <v>14.1</v>
      </c>
      <c r="E43" s="187"/>
      <c r="F43" s="187"/>
      <c r="G43" s="188" t="s">
        <v>44</v>
      </c>
      <c r="H43" s="187" t="s">
        <v>26</v>
      </c>
      <c r="I43" s="189">
        <v>85.31</v>
      </c>
      <c r="J43" s="190">
        <f>85332*1.3</f>
        <v>110931.6</v>
      </c>
      <c r="K43" s="20">
        <f t="shared" ref="K43:K48" si="2">ROUND(+I43*J43,2)</f>
        <v>9463574.8000000007</v>
      </c>
      <c r="L43" s="4"/>
    </row>
    <row r="44" spans="2:12" ht="30" customHeight="1">
      <c r="B44" s="3"/>
      <c r="C44" s="15">
        <v>7.2</v>
      </c>
      <c r="D44" s="183">
        <v>14.2</v>
      </c>
      <c r="E44" s="32"/>
      <c r="F44" s="32"/>
      <c r="G44" s="33" t="s">
        <v>45</v>
      </c>
      <c r="H44" s="32" t="s">
        <v>46</v>
      </c>
      <c r="I44" s="18">
        <v>20.7</v>
      </c>
      <c r="J44" s="19">
        <f>52983*1.3</f>
        <v>68877.900000000009</v>
      </c>
      <c r="K44" s="20">
        <f t="shared" si="2"/>
        <v>1425772.53</v>
      </c>
      <c r="L44" s="4"/>
    </row>
    <row r="45" spans="2:12" ht="30" customHeight="1">
      <c r="B45" s="3"/>
      <c r="C45" s="15">
        <v>7.3</v>
      </c>
      <c r="D45" s="183">
        <v>14.3</v>
      </c>
      <c r="E45" s="32"/>
      <c r="F45" s="32"/>
      <c r="G45" s="33" t="s">
        <v>47</v>
      </c>
      <c r="H45" s="32" t="s">
        <v>18</v>
      </c>
      <c r="I45" s="18">
        <v>3</v>
      </c>
      <c r="J45" s="19">
        <f>176094*1.3</f>
        <v>228922.2</v>
      </c>
      <c r="K45" s="20">
        <f t="shared" si="2"/>
        <v>686766.6</v>
      </c>
      <c r="L45" s="4"/>
    </row>
    <row r="46" spans="2:12" ht="30" customHeight="1">
      <c r="B46" s="3"/>
      <c r="C46" s="15">
        <v>7.4</v>
      </c>
      <c r="D46" s="183">
        <v>14.31</v>
      </c>
      <c r="E46" s="32"/>
      <c r="F46" s="32"/>
      <c r="G46" s="33" t="s">
        <v>48</v>
      </c>
      <c r="H46" s="32" t="s">
        <v>18</v>
      </c>
      <c r="I46" s="18">
        <v>4</v>
      </c>
      <c r="J46" s="19">
        <f>16826*1.3</f>
        <v>21873.8</v>
      </c>
      <c r="K46" s="20">
        <f t="shared" si="2"/>
        <v>87495.2</v>
      </c>
      <c r="L46" s="4"/>
    </row>
    <row r="47" spans="2:12" ht="30" customHeight="1">
      <c r="B47" s="3"/>
      <c r="C47" s="15">
        <v>7.5</v>
      </c>
      <c r="D47" s="183">
        <v>14.41</v>
      </c>
      <c r="E47" s="32"/>
      <c r="F47" s="32"/>
      <c r="G47" s="33" t="s">
        <v>49</v>
      </c>
      <c r="H47" s="32" t="s">
        <v>26</v>
      </c>
      <c r="I47" s="18">
        <v>671.38</v>
      </c>
      <c r="J47" s="19">
        <f>93948*1.3</f>
        <v>122132.40000000001</v>
      </c>
      <c r="K47" s="20">
        <f t="shared" si="2"/>
        <v>81997250.709999993</v>
      </c>
      <c r="L47" s="4"/>
    </row>
    <row r="48" spans="2:12" ht="30" customHeight="1">
      <c r="B48" s="3"/>
      <c r="C48" s="15">
        <v>7.6</v>
      </c>
      <c r="D48" s="183">
        <v>14.17</v>
      </c>
      <c r="E48" s="32"/>
      <c r="F48" s="32"/>
      <c r="G48" s="33" t="s">
        <v>50</v>
      </c>
      <c r="H48" s="32" t="s">
        <v>46</v>
      </c>
      <c r="I48" s="18">
        <v>817.08480624084837</v>
      </c>
      <c r="J48" s="19">
        <f>16034*1.3</f>
        <v>20844.2</v>
      </c>
      <c r="K48" s="20">
        <f t="shared" si="2"/>
        <v>17031479.120000001</v>
      </c>
      <c r="L48" s="4"/>
    </row>
    <row r="49" spans="2:14" ht="30" customHeight="1" thickBot="1">
      <c r="B49" s="3"/>
      <c r="C49" s="21" t="s">
        <v>20</v>
      </c>
      <c r="D49" s="45"/>
      <c r="E49" s="45"/>
      <c r="F49" s="45"/>
      <c r="G49" s="48"/>
      <c r="H49" s="47"/>
      <c r="I49" s="191"/>
      <c r="J49" s="24"/>
      <c r="K49" s="25">
        <f>+SUM(K43:K48)</f>
        <v>110692338.95999999</v>
      </c>
      <c r="L49" s="4"/>
    </row>
    <row r="50" spans="2:14" ht="30" customHeight="1" thickBot="1">
      <c r="B50" s="3"/>
      <c r="C50" s="12" t="s">
        <v>51</v>
      </c>
      <c r="D50" s="13"/>
      <c r="E50" s="13"/>
      <c r="F50" s="13"/>
      <c r="G50" s="13"/>
      <c r="H50" s="13"/>
      <c r="I50" s="193"/>
      <c r="J50" s="13"/>
      <c r="K50" s="14"/>
      <c r="L50" s="4"/>
    </row>
    <row r="51" spans="2:14" ht="30" customHeight="1">
      <c r="B51" s="3"/>
      <c r="C51" s="185">
        <v>8.1</v>
      </c>
      <c r="D51" s="183">
        <v>6.2</v>
      </c>
      <c r="E51" s="187"/>
      <c r="F51" s="187"/>
      <c r="G51" s="188" t="s">
        <v>52</v>
      </c>
      <c r="H51" s="187" t="s">
        <v>46</v>
      </c>
      <c r="I51" s="189">
        <v>135</v>
      </c>
      <c r="J51" s="190">
        <f>11758*1.3</f>
        <v>15285.4</v>
      </c>
      <c r="K51" s="20">
        <f t="shared" ref="K51:K52" si="3">ROUND(+I51*J51,2)</f>
        <v>2063529</v>
      </c>
      <c r="L51" s="4"/>
    </row>
    <row r="52" spans="2:14" ht="30" customHeight="1">
      <c r="B52" s="3"/>
      <c r="C52" s="15">
        <v>8.1999999999999993</v>
      </c>
      <c r="D52" s="183">
        <v>6.17</v>
      </c>
      <c r="E52" s="32"/>
      <c r="F52" s="32"/>
      <c r="G52" s="33" t="s">
        <v>53</v>
      </c>
      <c r="H52" s="32" t="s">
        <v>26</v>
      </c>
      <c r="I52" s="18">
        <v>465.23</v>
      </c>
      <c r="J52" s="19">
        <f>28496*1.3</f>
        <v>37044.800000000003</v>
      </c>
      <c r="K52" s="20">
        <f t="shared" si="3"/>
        <v>17234352.300000001</v>
      </c>
      <c r="L52" s="4"/>
    </row>
    <row r="53" spans="2:14" ht="30" customHeight="1" thickBot="1">
      <c r="B53" s="3"/>
      <c r="C53" s="21" t="s">
        <v>20</v>
      </c>
      <c r="D53" s="45"/>
      <c r="E53" s="45"/>
      <c r="F53" s="45"/>
      <c r="G53" s="48"/>
      <c r="H53" s="47"/>
      <c r="I53" s="191"/>
      <c r="J53" s="24"/>
      <c r="K53" s="25">
        <f>+SUM(K51:K52)</f>
        <v>19297881.300000001</v>
      </c>
      <c r="L53" s="4"/>
      <c r="N53" s="199"/>
    </row>
    <row r="54" spans="2:14" s="49" customFormat="1" ht="30" customHeight="1" thickBot="1">
      <c r="B54" s="50"/>
      <c r="C54" s="206" t="s">
        <v>54</v>
      </c>
      <c r="D54" s="207"/>
      <c r="E54" s="207"/>
      <c r="F54" s="207"/>
      <c r="G54" s="207"/>
      <c r="H54" s="207"/>
      <c r="I54" s="207"/>
      <c r="J54" s="208"/>
      <c r="K54" s="51">
        <f>+K53+K49+K41+K35+K31+K23+K19+K16</f>
        <v>200000135.86299998</v>
      </c>
      <c r="L54" s="52"/>
    </row>
    <row r="55" spans="2:14" s="49" customFormat="1" ht="15" thickBot="1">
      <c r="B55" s="50"/>
      <c r="C55" s="53"/>
      <c r="D55" s="53"/>
      <c r="E55" s="53"/>
      <c r="F55" s="53"/>
      <c r="G55" s="53"/>
      <c r="H55" s="53"/>
      <c r="I55" s="194"/>
      <c r="J55" s="53"/>
      <c r="K55" s="54"/>
      <c r="L55" s="52"/>
    </row>
    <row r="56" spans="2:14" s="49" customFormat="1" ht="30" customHeight="1" thickBot="1">
      <c r="B56" s="50"/>
      <c r="C56" s="55"/>
      <c r="D56" s="56"/>
      <c r="E56" s="55"/>
      <c r="F56" s="55"/>
      <c r="G56" s="91" t="s">
        <v>55</v>
      </c>
      <c r="H56" s="65"/>
      <c r="I56" s="195"/>
      <c r="J56" s="71"/>
      <c r="K56" s="69">
        <v>-135.86000000000001</v>
      </c>
      <c r="L56" s="52"/>
    </row>
    <row r="57" spans="2:14" s="49" customFormat="1" ht="30" customHeight="1" thickBot="1">
      <c r="B57" s="50"/>
      <c r="C57" s="55"/>
      <c r="D57" s="56"/>
      <c r="E57" s="55"/>
      <c r="F57" s="55"/>
      <c r="G57" s="72" t="s">
        <v>56</v>
      </c>
      <c r="H57" s="73"/>
      <c r="I57" s="196"/>
      <c r="J57" s="75"/>
      <c r="K57" s="51">
        <f>+K54+K56</f>
        <v>200000000.00299996</v>
      </c>
      <c r="L57" s="52"/>
    </row>
    <row r="58" spans="2:14" s="49" customFormat="1" ht="15" thickBot="1">
      <c r="B58" s="50"/>
      <c r="C58" s="55"/>
      <c r="D58" s="56"/>
      <c r="E58" s="56"/>
      <c r="F58" s="56"/>
      <c r="G58" s="55"/>
      <c r="H58" s="55"/>
      <c r="I58" s="197"/>
      <c r="J58" s="77"/>
      <c r="K58" s="78"/>
      <c r="L58" s="52"/>
    </row>
    <row r="59" spans="2:14" s="49" customFormat="1">
      <c r="B59" s="50"/>
      <c r="C59" s="79"/>
      <c r="D59" s="225"/>
      <c r="E59" s="225"/>
      <c r="F59" s="225"/>
      <c r="G59" s="225"/>
      <c r="H59" s="225"/>
      <c r="I59" s="225"/>
      <c r="J59" s="225"/>
      <c r="K59" s="226"/>
      <c r="L59" s="80"/>
    </row>
    <row r="60" spans="2:14" s="49" customFormat="1" ht="46.5" customHeight="1">
      <c r="B60" s="50"/>
      <c r="C60" s="218" t="s">
        <v>57</v>
      </c>
      <c r="D60" s="219"/>
      <c r="E60" s="219"/>
      <c r="F60" s="219"/>
      <c r="G60" s="219"/>
      <c r="H60" s="223" t="s">
        <v>9</v>
      </c>
      <c r="I60" s="223"/>
      <c r="J60" s="223"/>
      <c r="K60" s="81" t="s">
        <v>58</v>
      </c>
      <c r="L60" s="82"/>
    </row>
    <row r="61" spans="2:14" s="49" customFormat="1" ht="32.25" customHeight="1">
      <c r="B61" s="50"/>
      <c r="C61" s="218" t="s">
        <v>59</v>
      </c>
      <c r="D61" s="219"/>
      <c r="E61" s="219"/>
      <c r="F61" s="219"/>
      <c r="G61" s="219"/>
      <c r="H61" s="224" t="s">
        <v>60</v>
      </c>
      <c r="I61" s="224"/>
      <c r="J61" s="83" t="s">
        <v>61</v>
      </c>
      <c r="K61" s="84">
        <v>0.2</v>
      </c>
      <c r="L61" s="82"/>
    </row>
    <row r="62" spans="2:14" s="49" customFormat="1" ht="30" customHeight="1">
      <c r="B62" s="50"/>
      <c r="C62" s="218" t="s">
        <v>62</v>
      </c>
      <c r="D62" s="219"/>
      <c r="E62" s="219"/>
      <c r="F62" s="219"/>
      <c r="G62" s="219"/>
      <c r="H62" s="238" t="s">
        <v>63</v>
      </c>
      <c r="I62" s="239"/>
      <c r="J62" s="83" t="s">
        <v>64</v>
      </c>
      <c r="K62" s="84">
        <v>0.05</v>
      </c>
      <c r="L62" s="82"/>
    </row>
    <row r="63" spans="2:14" s="49" customFormat="1" ht="58.5" customHeight="1">
      <c r="B63" s="50"/>
      <c r="C63" s="241"/>
      <c r="D63" s="242"/>
      <c r="E63" s="242"/>
      <c r="F63" s="242"/>
      <c r="G63" s="243"/>
      <c r="H63" s="240" t="s">
        <v>65</v>
      </c>
      <c r="I63" s="224"/>
      <c r="J63" s="83" t="s">
        <v>66</v>
      </c>
      <c r="K63" s="84">
        <v>0.05</v>
      </c>
      <c r="L63" s="52"/>
    </row>
    <row r="64" spans="2:14" ht="39" customHeight="1">
      <c r="B64" s="3"/>
      <c r="C64" s="244"/>
      <c r="D64" s="245"/>
      <c r="E64" s="245"/>
      <c r="F64" s="245"/>
      <c r="G64" s="246"/>
      <c r="H64" s="224" t="s">
        <v>67</v>
      </c>
      <c r="I64" s="224"/>
      <c r="J64" s="83" t="s">
        <v>68</v>
      </c>
      <c r="K64" s="84">
        <f>+K61+K62+K63</f>
        <v>0.3</v>
      </c>
      <c r="L64" s="4"/>
    </row>
    <row r="65" spans="2:12" ht="47.25" customHeight="1" thickBot="1">
      <c r="B65" s="3"/>
      <c r="C65" s="247"/>
      <c r="D65" s="248"/>
      <c r="E65" s="248"/>
      <c r="F65" s="248"/>
      <c r="G65" s="249"/>
      <c r="H65" s="236"/>
      <c r="I65" s="236"/>
      <c r="J65" s="236"/>
      <c r="K65" s="237"/>
      <c r="L65" s="4"/>
    </row>
    <row r="66" spans="2:12" ht="15" thickBot="1">
      <c r="B66" s="85"/>
      <c r="C66" s="86"/>
      <c r="D66" s="86"/>
      <c r="E66" s="87"/>
      <c r="F66" s="86"/>
      <c r="G66" s="88"/>
      <c r="H66" s="86"/>
      <c r="I66" s="198"/>
      <c r="J66" s="86"/>
      <c r="K66" s="86"/>
      <c r="L66" s="89"/>
    </row>
    <row r="67" spans="2:12" ht="15" thickTop="1"/>
  </sheetData>
  <mergeCells count="28">
    <mergeCell ref="H65:K65"/>
    <mergeCell ref="C62:G62"/>
    <mergeCell ref="H62:I62"/>
    <mergeCell ref="H63:I63"/>
    <mergeCell ref="H64:I64"/>
    <mergeCell ref="C63:G65"/>
    <mergeCell ref="C61:G61"/>
    <mergeCell ref="C10:K10"/>
    <mergeCell ref="C60:G60"/>
    <mergeCell ref="H60:J60"/>
    <mergeCell ref="H61:I61"/>
    <mergeCell ref="D59:K59"/>
    <mergeCell ref="I11:I12"/>
    <mergeCell ref="J11:J12"/>
    <mergeCell ref="K11:K12"/>
    <mergeCell ref="C11:C12"/>
    <mergeCell ref="D11:D12"/>
    <mergeCell ref="G11:G12"/>
    <mergeCell ref="H11:H12"/>
    <mergeCell ref="E11:F11"/>
    <mergeCell ref="C7:K8"/>
    <mergeCell ref="C9:K9"/>
    <mergeCell ref="C54:J54"/>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topLeftCell="A32" zoomScale="55" zoomScaleNormal="100" zoomScaleSheetLayoutView="55" zoomScalePageLayoutView="145" workbookViewId="0">
      <selection activeCell="A40" sqref="A40:XFD49"/>
    </sheetView>
  </sheetViews>
  <sheetFormatPr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09" t="s">
        <v>0</v>
      </c>
      <c r="C1" s="209"/>
      <c r="D1" s="209"/>
      <c r="E1" s="209"/>
      <c r="F1" s="209"/>
      <c r="G1" s="209"/>
    </row>
    <row r="2" spans="2:12">
      <c r="B2" s="209" t="s">
        <v>1</v>
      </c>
      <c r="C2" s="209"/>
      <c r="D2" s="209"/>
      <c r="E2" s="209"/>
    </row>
    <row r="3" spans="2:12" ht="15" thickBot="1">
      <c r="C3" s="6"/>
      <c r="D3" s="7"/>
      <c r="E3" s="6"/>
      <c r="F3" s="7"/>
    </row>
    <row r="4" spans="2:12" ht="15.75" thickTop="1" thickBot="1">
      <c r="B4" s="210"/>
      <c r="C4" s="211"/>
      <c r="D4" s="211"/>
      <c r="E4" s="211"/>
      <c r="F4" s="211"/>
      <c r="G4" s="211"/>
      <c r="H4" s="211"/>
      <c r="I4" s="211"/>
      <c r="J4" s="211"/>
      <c r="K4" s="211"/>
      <c r="L4" s="212"/>
    </row>
    <row r="5" spans="2:12" ht="31.5" customHeight="1">
      <c r="B5" s="3"/>
      <c r="C5" s="250" t="s">
        <v>2</v>
      </c>
      <c r="D5" s="251"/>
      <c r="E5" s="251"/>
      <c r="F5" s="251"/>
      <c r="G5" s="251"/>
      <c r="H5" s="251"/>
      <c r="I5" s="251"/>
      <c r="J5" s="251"/>
      <c r="K5" s="252"/>
      <c r="L5" s="4"/>
    </row>
    <row r="6" spans="2:12">
      <c r="B6" s="3"/>
      <c r="C6" s="253" t="s">
        <v>69</v>
      </c>
      <c r="D6" s="254"/>
      <c r="E6" s="254"/>
      <c r="F6" s="254"/>
      <c r="G6" s="254"/>
      <c r="H6" s="254"/>
      <c r="I6" s="254"/>
      <c r="J6" s="254"/>
      <c r="K6" s="255"/>
      <c r="L6" s="4"/>
    </row>
    <row r="7" spans="2:12" s="2" customFormat="1">
      <c r="B7" s="90"/>
      <c r="C7" s="256" t="s">
        <v>70</v>
      </c>
      <c r="D7" s="256"/>
      <c r="E7" s="256"/>
      <c r="F7" s="256"/>
      <c r="G7" s="256"/>
      <c r="H7" s="256"/>
      <c r="I7" s="256"/>
      <c r="J7" s="256"/>
      <c r="K7" s="256"/>
      <c r="L7" s="10"/>
    </row>
    <row r="8" spans="2:12" ht="105.75" customHeight="1">
      <c r="B8" s="3"/>
      <c r="C8" s="256"/>
      <c r="D8" s="256"/>
      <c r="E8" s="256"/>
      <c r="F8" s="256"/>
      <c r="G8" s="256"/>
      <c r="H8" s="256"/>
      <c r="I8" s="256"/>
      <c r="J8" s="256"/>
      <c r="K8" s="256"/>
      <c r="L8" s="4"/>
    </row>
    <row r="9" spans="2:12" ht="34.5" customHeight="1">
      <c r="B9" s="3"/>
      <c r="C9" s="257" t="s">
        <v>71</v>
      </c>
      <c r="D9" s="204"/>
      <c r="E9" s="204"/>
      <c r="F9" s="204"/>
      <c r="G9" s="204"/>
      <c r="H9" s="204"/>
      <c r="I9" s="204"/>
      <c r="J9" s="204"/>
      <c r="K9" s="258"/>
      <c r="L9" s="4"/>
    </row>
    <row r="10" spans="2:12" ht="30" customHeight="1" thickBot="1">
      <c r="B10" s="3"/>
      <c r="C10" s="220"/>
      <c r="D10" s="221"/>
      <c r="E10" s="221"/>
      <c r="F10" s="221"/>
      <c r="G10" s="221"/>
      <c r="H10" s="221"/>
      <c r="I10" s="221"/>
      <c r="J10" s="221"/>
      <c r="K10" s="222"/>
      <c r="L10" s="4"/>
    </row>
    <row r="11" spans="2:12" ht="30" customHeight="1">
      <c r="B11" s="3"/>
      <c r="C11" s="231" t="s">
        <v>6</v>
      </c>
      <c r="D11" s="233" t="s">
        <v>72</v>
      </c>
      <c r="E11" s="235" t="s">
        <v>8</v>
      </c>
      <c r="F11" s="235"/>
      <c r="G11" s="231" t="s">
        <v>9</v>
      </c>
      <c r="H11" s="233" t="s">
        <v>10</v>
      </c>
      <c r="I11" s="233" t="s">
        <v>11</v>
      </c>
      <c r="J11" s="227" t="s">
        <v>12</v>
      </c>
      <c r="K11" s="229" t="s">
        <v>13</v>
      </c>
      <c r="L11" s="4"/>
    </row>
    <row r="12" spans="2:12" ht="30" customHeight="1" thickBot="1">
      <c r="B12" s="3"/>
      <c r="C12" s="232"/>
      <c r="D12" s="234"/>
      <c r="E12" s="11" t="s">
        <v>14</v>
      </c>
      <c r="F12" s="11" t="s">
        <v>15</v>
      </c>
      <c r="G12" s="232"/>
      <c r="H12" s="234"/>
      <c r="I12" s="234"/>
      <c r="J12" s="228"/>
      <c r="K12" s="230"/>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20</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20</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20</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20</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20</v>
      </c>
      <c r="D39" s="45"/>
      <c r="E39" s="45"/>
      <c r="F39" s="45"/>
      <c r="G39" s="48"/>
      <c r="H39" s="47"/>
      <c r="I39" s="18"/>
      <c r="J39" s="24"/>
      <c r="K39" s="25"/>
      <c r="L39" s="4"/>
    </row>
    <row r="40" spans="2:12" s="49" customFormat="1" ht="30" customHeight="1" thickBot="1">
      <c r="B40" s="50"/>
      <c r="C40" s="206" t="s">
        <v>54</v>
      </c>
      <c r="D40" s="207"/>
      <c r="E40" s="207"/>
      <c r="F40" s="207"/>
      <c r="G40" s="207"/>
      <c r="H40" s="207"/>
      <c r="I40" s="207"/>
      <c r="J40" s="208"/>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59"/>
      <c r="H42" s="260"/>
      <c r="I42" s="261"/>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73</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56</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225"/>
      <c r="E51" s="225"/>
      <c r="F51" s="225"/>
      <c r="G51" s="225"/>
      <c r="H51" s="225"/>
      <c r="I51" s="225"/>
      <c r="J51" s="225"/>
      <c r="K51" s="226"/>
      <c r="L51" s="80"/>
    </row>
    <row r="52" spans="2:12" s="49" customFormat="1" ht="46.5" customHeight="1">
      <c r="B52" s="50"/>
      <c r="C52" s="218" t="s">
        <v>57</v>
      </c>
      <c r="D52" s="219"/>
      <c r="E52" s="219"/>
      <c r="F52" s="219"/>
      <c r="G52" s="219"/>
      <c r="H52" s="223" t="s">
        <v>9</v>
      </c>
      <c r="I52" s="223"/>
      <c r="J52" s="223"/>
      <c r="K52" s="81" t="s">
        <v>58</v>
      </c>
      <c r="L52" s="82"/>
    </row>
    <row r="53" spans="2:12" s="49" customFormat="1" ht="32.25" customHeight="1">
      <c r="B53" s="50"/>
      <c r="C53" s="218" t="s">
        <v>59</v>
      </c>
      <c r="D53" s="219"/>
      <c r="E53" s="219"/>
      <c r="F53" s="219"/>
      <c r="G53" s="219"/>
      <c r="H53" s="224" t="s">
        <v>60</v>
      </c>
      <c r="I53" s="224"/>
      <c r="J53" s="83" t="s">
        <v>61</v>
      </c>
      <c r="K53" s="84" t="s">
        <v>74</v>
      </c>
      <c r="L53" s="82"/>
    </row>
    <row r="54" spans="2:12" s="49" customFormat="1" ht="30" customHeight="1">
      <c r="B54" s="50"/>
      <c r="C54" s="218" t="s">
        <v>62</v>
      </c>
      <c r="D54" s="219"/>
      <c r="E54" s="219"/>
      <c r="F54" s="219"/>
      <c r="G54" s="219"/>
      <c r="H54" s="238" t="s">
        <v>63</v>
      </c>
      <c r="I54" s="239"/>
      <c r="J54" s="83" t="s">
        <v>64</v>
      </c>
      <c r="K54" s="84" t="s">
        <v>74</v>
      </c>
      <c r="L54" s="82"/>
    </row>
    <row r="55" spans="2:12" s="49" customFormat="1" ht="58.5" customHeight="1">
      <c r="B55" s="50"/>
      <c r="C55" s="241"/>
      <c r="D55" s="242"/>
      <c r="E55" s="242"/>
      <c r="F55" s="242"/>
      <c r="G55" s="243"/>
      <c r="H55" s="240" t="s">
        <v>65</v>
      </c>
      <c r="I55" s="224"/>
      <c r="J55" s="83" t="s">
        <v>66</v>
      </c>
      <c r="K55" s="84" t="s">
        <v>74</v>
      </c>
      <c r="L55" s="52"/>
    </row>
    <row r="56" spans="2:12" ht="39" customHeight="1">
      <c r="B56" s="3"/>
      <c r="C56" s="244"/>
      <c r="D56" s="245"/>
      <c r="E56" s="245"/>
      <c r="F56" s="245"/>
      <c r="G56" s="246"/>
      <c r="H56" s="224" t="s">
        <v>67</v>
      </c>
      <c r="I56" s="224"/>
      <c r="J56" s="83" t="s">
        <v>68</v>
      </c>
      <c r="K56" s="84" t="s">
        <v>74</v>
      </c>
      <c r="L56" s="4"/>
    </row>
    <row r="57" spans="2:12" ht="47.25" customHeight="1" thickBot="1">
      <c r="B57" s="3"/>
      <c r="C57" s="247"/>
      <c r="D57" s="248"/>
      <c r="E57" s="248"/>
      <c r="F57" s="248"/>
      <c r="G57" s="249"/>
      <c r="H57" s="236"/>
      <c r="I57" s="236"/>
      <c r="J57" s="236"/>
      <c r="K57" s="237"/>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75</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209" t="s">
        <v>76</v>
      </c>
      <c r="C1" s="209"/>
      <c r="D1" s="209"/>
      <c r="E1" s="209"/>
      <c r="F1" s="209"/>
      <c r="G1" s="209"/>
      <c r="H1" s="209"/>
      <c r="I1" s="209"/>
      <c r="J1" s="209"/>
      <c r="K1" s="209"/>
      <c r="L1" s="209"/>
    </row>
    <row r="2" spans="2:16">
      <c r="B2" s="209" t="s">
        <v>1</v>
      </c>
      <c r="C2" s="209"/>
      <c r="D2" s="209"/>
      <c r="E2" s="209"/>
    </row>
    <row r="3" spans="2:16" ht="15" thickBot="1"/>
    <row r="4" spans="2:16" ht="25.5" customHeight="1" thickTop="1">
      <c r="B4" s="262"/>
      <c r="C4" s="263"/>
      <c r="D4" s="263"/>
      <c r="E4" s="263"/>
      <c r="F4" s="263"/>
      <c r="G4" s="263"/>
      <c r="H4" s="263"/>
      <c r="I4" s="263"/>
      <c r="J4" s="263"/>
      <c r="K4" s="263"/>
      <c r="L4" s="263"/>
      <c r="M4" s="263"/>
      <c r="N4" s="263"/>
      <c r="O4" s="263"/>
      <c r="P4" s="264"/>
    </row>
    <row r="5" spans="2:16" ht="36.75" customHeight="1">
      <c r="B5" s="96"/>
      <c r="C5" s="350" t="s">
        <v>77</v>
      </c>
      <c r="D5" s="350"/>
      <c r="E5" s="350"/>
      <c r="F5" s="350"/>
      <c r="G5" s="350"/>
      <c r="H5" s="350"/>
      <c r="I5" s="350"/>
      <c r="J5" s="350"/>
      <c r="K5" s="350"/>
      <c r="L5" s="350"/>
      <c r="M5" s="350"/>
      <c r="N5" s="350"/>
      <c r="O5" s="350"/>
      <c r="P5" s="95"/>
    </row>
    <row r="6" spans="2:16" ht="15" thickBot="1">
      <c r="B6" s="96"/>
      <c r="P6" s="95"/>
    </row>
    <row r="7" spans="2:16">
      <c r="B7" s="96"/>
      <c r="C7" s="354"/>
      <c r="D7" s="356"/>
      <c r="E7" s="357"/>
      <c r="F7" s="357"/>
      <c r="G7" s="357"/>
      <c r="H7" s="357"/>
      <c r="I7" s="357"/>
      <c r="J7" s="357"/>
      <c r="K7" s="358"/>
      <c r="L7" s="326"/>
      <c r="M7" s="327"/>
      <c r="N7" s="327"/>
      <c r="O7" s="328"/>
      <c r="P7" s="95"/>
    </row>
    <row r="8" spans="2:16">
      <c r="B8" s="96"/>
      <c r="C8" s="355"/>
      <c r="D8" s="338" t="s">
        <v>78</v>
      </c>
      <c r="E8" s="339"/>
      <c r="F8" s="339"/>
      <c r="G8" s="339"/>
      <c r="H8" s="339"/>
      <c r="I8" s="339"/>
      <c r="J8" s="339"/>
      <c r="K8" s="340"/>
      <c r="L8" s="329"/>
      <c r="M8" s="330"/>
      <c r="N8" s="330"/>
      <c r="O8" s="331"/>
      <c r="P8" s="95"/>
    </row>
    <row r="9" spans="2:16">
      <c r="B9" s="96"/>
      <c r="C9" s="355"/>
      <c r="D9" s="338"/>
      <c r="E9" s="339"/>
      <c r="F9" s="339"/>
      <c r="G9" s="339"/>
      <c r="H9" s="339"/>
      <c r="I9" s="339"/>
      <c r="J9" s="339"/>
      <c r="K9" s="340"/>
      <c r="L9" s="341" t="s">
        <v>79</v>
      </c>
      <c r="M9" s="332"/>
      <c r="N9" s="333"/>
      <c r="O9" s="334"/>
      <c r="P9" s="95"/>
    </row>
    <row r="10" spans="2:16">
      <c r="B10" s="96"/>
      <c r="C10" s="355"/>
      <c r="D10" s="338" t="s">
        <v>80</v>
      </c>
      <c r="E10" s="339"/>
      <c r="F10" s="339"/>
      <c r="G10" s="339"/>
      <c r="H10" s="339"/>
      <c r="I10" s="339"/>
      <c r="J10" s="339"/>
      <c r="K10" s="340"/>
      <c r="L10" s="359"/>
      <c r="M10" s="335"/>
      <c r="N10" s="336"/>
      <c r="O10" s="337"/>
      <c r="P10" s="95"/>
    </row>
    <row r="11" spans="2:16" ht="12.75" customHeight="1">
      <c r="B11" s="96"/>
      <c r="C11" s="355"/>
      <c r="D11" s="351"/>
      <c r="E11" s="352"/>
      <c r="F11" s="352"/>
      <c r="G11" s="352"/>
      <c r="H11" s="352"/>
      <c r="I11" s="352"/>
      <c r="J11" s="352"/>
      <c r="K11" s="353"/>
      <c r="L11" s="341" t="s">
        <v>81</v>
      </c>
      <c r="M11" s="341">
        <v>1</v>
      </c>
      <c r="N11" s="341" t="s">
        <v>82</v>
      </c>
      <c r="O11" s="324">
        <v>1</v>
      </c>
      <c r="P11" s="95"/>
    </row>
    <row r="12" spans="2:16">
      <c r="B12" s="96"/>
      <c r="C12" s="355"/>
      <c r="D12" s="351"/>
      <c r="E12" s="352"/>
      <c r="F12" s="352"/>
      <c r="G12" s="352"/>
      <c r="H12" s="352"/>
      <c r="I12" s="352"/>
      <c r="J12" s="352"/>
      <c r="K12" s="353"/>
      <c r="L12" s="342"/>
      <c r="M12" s="342"/>
      <c r="N12" s="342"/>
      <c r="O12" s="325"/>
      <c r="P12" s="95"/>
    </row>
    <row r="13" spans="2:16">
      <c r="B13" s="96"/>
      <c r="C13" s="355"/>
      <c r="D13" s="338" t="s">
        <v>83</v>
      </c>
      <c r="E13" s="339"/>
      <c r="F13" s="339"/>
      <c r="G13" s="339"/>
      <c r="H13" s="339"/>
      <c r="I13" s="339"/>
      <c r="J13" s="339"/>
      <c r="K13" s="340"/>
      <c r="L13" s="342"/>
      <c r="M13" s="342"/>
      <c r="N13" s="342"/>
      <c r="O13" s="325"/>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84</v>
      </c>
      <c r="M15" s="105" t="s">
        <v>85</v>
      </c>
      <c r="N15" s="105" t="s">
        <v>86</v>
      </c>
      <c r="O15" s="106" t="s">
        <v>87</v>
      </c>
      <c r="P15" s="95"/>
    </row>
    <row r="16" spans="2:16">
      <c r="B16" s="96"/>
      <c r="C16" s="107"/>
      <c r="D16" s="98"/>
      <c r="E16" s="98"/>
      <c r="F16" s="98"/>
      <c r="G16" s="98"/>
      <c r="H16" s="98"/>
      <c r="I16" s="98"/>
      <c r="J16" s="98"/>
      <c r="K16" s="98"/>
      <c r="L16" s="108"/>
      <c r="M16" s="109"/>
      <c r="N16" s="109"/>
      <c r="O16" s="110"/>
      <c r="P16" s="95"/>
    </row>
    <row r="17" spans="2:16" ht="18" customHeight="1">
      <c r="B17" s="96"/>
      <c r="C17" s="271" t="s">
        <v>88</v>
      </c>
      <c r="D17" s="272"/>
      <c r="E17" s="272"/>
      <c r="F17" s="272"/>
      <c r="G17" s="98"/>
      <c r="H17" s="98"/>
      <c r="I17" s="98" t="s">
        <v>89</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47" t="s">
        <v>90</v>
      </c>
      <c r="D21" s="348"/>
      <c r="E21" s="348"/>
      <c r="F21" s="348"/>
      <c r="G21" s="348"/>
      <c r="H21" s="348"/>
      <c r="I21" s="348"/>
      <c r="J21" s="348"/>
      <c r="K21" s="348"/>
      <c r="L21" s="348"/>
      <c r="M21" s="348"/>
      <c r="N21" s="348"/>
      <c r="O21" s="349"/>
      <c r="P21" s="95"/>
    </row>
    <row r="22" spans="2:16" ht="15" thickBot="1">
      <c r="B22" s="96"/>
      <c r="C22" s="121"/>
      <c r="O22" s="122"/>
      <c r="P22" s="95"/>
    </row>
    <row r="23" spans="2:16">
      <c r="B23" s="96"/>
      <c r="C23" s="123" t="s">
        <v>91</v>
      </c>
      <c r="D23" s="321" t="s">
        <v>92</v>
      </c>
      <c r="E23" s="322"/>
      <c r="F23" s="322"/>
      <c r="G23" s="322"/>
      <c r="H23" s="322"/>
      <c r="I23" s="322"/>
      <c r="J23" s="322"/>
      <c r="K23" s="322"/>
      <c r="L23" s="323"/>
      <c r="M23" s="345" t="s">
        <v>93</v>
      </c>
      <c r="N23" s="346"/>
      <c r="O23" s="123" t="s">
        <v>11</v>
      </c>
      <c r="P23" s="95"/>
    </row>
    <row r="24" spans="2:16" ht="15" thickBot="1">
      <c r="B24" s="96"/>
      <c r="C24" s="124"/>
      <c r="D24" s="314"/>
      <c r="E24" s="315"/>
      <c r="F24" s="315"/>
      <c r="G24" s="315"/>
      <c r="H24" s="315"/>
      <c r="I24" s="315"/>
      <c r="J24" s="315"/>
      <c r="K24" s="315"/>
      <c r="L24" s="316"/>
      <c r="M24" s="314"/>
      <c r="N24" s="316"/>
      <c r="O24" s="125"/>
      <c r="P24" s="95"/>
    </row>
    <row r="25" spans="2:16">
      <c r="B25" s="96"/>
      <c r="C25" s="291" t="s">
        <v>94</v>
      </c>
      <c r="D25" s="292"/>
      <c r="E25" s="292"/>
      <c r="F25" s="292"/>
      <c r="G25" s="292"/>
      <c r="H25" s="292"/>
      <c r="I25" s="292"/>
      <c r="J25" s="292"/>
      <c r="K25" s="292"/>
      <c r="L25" s="292"/>
      <c r="M25" s="292"/>
      <c r="N25" s="292"/>
      <c r="O25" s="293"/>
      <c r="P25" s="95"/>
    </row>
    <row r="26" spans="2:16">
      <c r="B26" s="96"/>
      <c r="C26" s="294"/>
      <c r="D26" s="295"/>
      <c r="E26" s="295"/>
      <c r="F26" s="295"/>
      <c r="G26" s="295"/>
      <c r="H26" s="295"/>
      <c r="I26" s="295"/>
      <c r="J26" s="295"/>
      <c r="K26" s="295"/>
      <c r="L26" s="295"/>
      <c r="M26" s="295"/>
      <c r="N26" s="295"/>
      <c r="O26" s="296"/>
      <c r="P26" s="95"/>
    </row>
    <row r="27" spans="2:16" ht="15" thickBot="1">
      <c r="B27" s="96"/>
      <c r="C27" s="297"/>
      <c r="D27" s="298"/>
      <c r="E27" s="298"/>
      <c r="F27" s="298"/>
      <c r="G27" s="298"/>
      <c r="H27" s="298"/>
      <c r="I27" s="298"/>
      <c r="J27" s="298"/>
      <c r="K27" s="298"/>
      <c r="L27" s="298"/>
      <c r="M27" s="298"/>
      <c r="N27" s="298"/>
      <c r="O27" s="299"/>
      <c r="P27" s="95"/>
    </row>
    <row r="28" spans="2:16">
      <c r="B28" s="96"/>
      <c r="C28" s="300" t="s">
        <v>92</v>
      </c>
      <c r="D28" s="343"/>
      <c r="E28" s="343"/>
      <c r="F28" s="343"/>
      <c r="G28" s="344"/>
      <c r="H28" s="303" t="s">
        <v>95</v>
      </c>
      <c r="I28" s="343"/>
      <c r="J28" s="312" t="s">
        <v>96</v>
      </c>
      <c r="K28" s="313"/>
      <c r="L28" s="127" t="s">
        <v>97</v>
      </c>
      <c r="M28" s="303" t="s">
        <v>98</v>
      </c>
      <c r="N28" s="302"/>
      <c r="O28" s="128" t="s">
        <v>99</v>
      </c>
      <c r="P28" s="95"/>
    </row>
    <row r="29" spans="2:16">
      <c r="B29" s="96"/>
      <c r="C29" s="360"/>
      <c r="D29" s="361"/>
      <c r="E29" s="361"/>
      <c r="F29" s="361"/>
      <c r="G29" s="362"/>
      <c r="H29" s="363"/>
      <c r="I29" s="362"/>
      <c r="J29" s="363"/>
      <c r="K29" s="362"/>
      <c r="L29" s="130"/>
      <c r="M29" s="319"/>
      <c r="N29" s="320"/>
      <c r="O29" s="131"/>
      <c r="P29" s="95"/>
    </row>
    <row r="30" spans="2:16">
      <c r="B30" s="96"/>
      <c r="C30" s="132"/>
      <c r="D30" s="133"/>
      <c r="E30" s="133"/>
      <c r="F30" s="133"/>
      <c r="G30" s="134"/>
      <c r="H30" s="135"/>
      <c r="I30" s="134"/>
      <c r="J30" s="135"/>
      <c r="K30" s="134"/>
      <c r="L30" s="130"/>
      <c r="M30" s="319"/>
      <c r="N30" s="320"/>
      <c r="O30" s="131"/>
      <c r="P30" s="95"/>
    </row>
    <row r="31" spans="2:16" ht="15" thickBot="1">
      <c r="B31" s="96"/>
      <c r="C31" s="364"/>
      <c r="D31" s="365"/>
      <c r="E31" s="365"/>
      <c r="F31" s="365"/>
      <c r="G31" s="366"/>
      <c r="H31" s="367"/>
      <c r="I31" s="366"/>
      <c r="J31" s="367"/>
      <c r="K31" s="366"/>
      <c r="L31" s="136"/>
      <c r="M31" s="317"/>
      <c r="N31" s="318"/>
      <c r="O31" s="131"/>
      <c r="P31" s="95"/>
    </row>
    <row r="32" spans="2:16" ht="15" thickBot="1">
      <c r="B32" s="96"/>
      <c r="C32" s="283" t="s">
        <v>100</v>
      </c>
      <c r="D32" s="284"/>
      <c r="E32" s="284"/>
      <c r="F32" s="284"/>
      <c r="G32" s="284"/>
      <c r="H32" s="284"/>
      <c r="I32" s="284"/>
      <c r="J32" s="284"/>
      <c r="K32" s="284"/>
      <c r="L32" s="284"/>
      <c r="M32" s="284"/>
      <c r="N32" s="285"/>
      <c r="O32" s="137"/>
      <c r="P32" s="95"/>
    </row>
    <row r="33" spans="2:16" ht="13.5" customHeight="1">
      <c r="B33" s="96"/>
      <c r="C33" s="291" t="s">
        <v>101</v>
      </c>
      <c r="D33" s="292"/>
      <c r="E33" s="292"/>
      <c r="F33" s="292"/>
      <c r="G33" s="292"/>
      <c r="H33" s="292"/>
      <c r="I33" s="292"/>
      <c r="J33" s="292"/>
      <c r="K33" s="292"/>
      <c r="L33" s="292"/>
      <c r="M33" s="292"/>
      <c r="N33" s="292"/>
      <c r="O33" s="293"/>
      <c r="P33" s="95"/>
    </row>
    <row r="34" spans="2:16">
      <c r="B34" s="96"/>
      <c r="C34" s="294"/>
      <c r="D34" s="295"/>
      <c r="E34" s="295"/>
      <c r="F34" s="295"/>
      <c r="G34" s="295"/>
      <c r="H34" s="295"/>
      <c r="I34" s="295"/>
      <c r="J34" s="295"/>
      <c r="K34" s="295"/>
      <c r="L34" s="295"/>
      <c r="M34" s="295"/>
      <c r="N34" s="295"/>
      <c r="O34" s="296"/>
      <c r="P34" s="95"/>
    </row>
    <row r="35" spans="2:16" ht="15" thickBot="1">
      <c r="B35" s="96"/>
      <c r="C35" s="297"/>
      <c r="D35" s="298"/>
      <c r="E35" s="298"/>
      <c r="F35" s="298"/>
      <c r="G35" s="298"/>
      <c r="H35" s="298"/>
      <c r="I35" s="298"/>
      <c r="J35" s="298"/>
      <c r="K35" s="298"/>
      <c r="L35" s="298"/>
      <c r="M35" s="298"/>
      <c r="N35" s="298"/>
      <c r="O35" s="299"/>
      <c r="P35" s="95"/>
    </row>
    <row r="36" spans="2:16">
      <c r="B36" s="96"/>
      <c r="C36" s="300" t="s">
        <v>92</v>
      </c>
      <c r="D36" s="301"/>
      <c r="E36" s="301"/>
      <c r="F36" s="301"/>
      <c r="G36" s="301"/>
      <c r="H36" s="301"/>
      <c r="I36" s="301"/>
      <c r="J36" s="302"/>
      <c r="K36" s="126" t="s">
        <v>93</v>
      </c>
      <c r="L36" s="127" t="s">
        <v>11</v>
      </c>
      <c r="M36" s="303" t="s">
        <v>102</v>
      </c>
      <c r="N36" s="302"/>
      <c r="O36" s="128" t="s">
        <v>99</v>
      </c>
      <c r="P36" s="95"/>
    </row>
    <row r="37" spans="2:16">
      <c r="B37" s="96"/>
      <c r="C37" s="360"/>
      <c r="D37" s="361"/>
      <c r="E37" s="361"/>
      <c r="F37" s="361"/>
      <c r="G37" s="361"/>
      <c r="H37" s="361"/>
      <c r="I37" s="361"/>
      <c r="J37" s="362"/>
      <c r="K37" s="139"/>
      <c r="L37" s="140"/>
      <c r="M37" s="304"/>
      <c r="N37" s="305"/>
      <c r="O37" s="131"/>
      <c r="P37" s="95"/>
    </row>
    <row r="38" spans="2:16" ht="15" thickBot="1">
      <c r="B38" s="96"/>
      <c r="C38" s="364"/>
      <c r="D38" s="365"/>
      <c r="E38" s="365"/>
      <c r="F38" s="365"/>
      <c r="G38" s="365"/>
      <c r="H38" s="365"/>
      <c r="I38" s="365"/>
      <c r="J38" s="366"/>
      <c r="K38" s="133"/>
      <c r="L38" s="141"/>
      <c r="M38" s="289"/>
      <c r="N38" s="290"/>
      <c r="O38" s="142"/>
      <c r="P38" s="95"/>
    </row>
    <row r="39" spans="2:16" ht="15" thickBot="1">
      <c r="B39" s="96"/>
      <c r="C39" s="283" t="s">
        <v>100</v>
      </c>
      <c r="D39" s="284"/>
      <c r="E39" s="284"/>
      <c r="F39" s="284"/>
      <c r="G39" s="284"/>
      <c r="H39" s="284"/>
      <c r="I39" s="284"/>
      <c r="J39" s="284"/>
      <c r="K39" s="284"/>
      <c r="L39" s="284"/>
      <c r="M39" s="284"/>
      <c r="N39" s="285"/>
      <c r="O39" s="143">
        <v>0</v>
      </c>
      <c r="P39" s="95"/>
    </row>
    <row r="40" spans="2:16">
      <c r="B40" s="96"/>
      <c r="C40" s="291" t="s">
        <v>103</v>
      </c>
      <c r="D40" s="292"/>
      <c r="E40" s="292"/>
      <c r="F40" s="292"/>
      <c r="G40" s="292"/>
      <c r="H40" s="292"/>
      <c r="I40" s="292"/>
      <c r="J40" s="292"/>
      <c r="K40" s="292"/>
      <c r="L40" s="292"/>
      <c r="M40" s="292"/>
      <c r="N40" s="292"/>
      <c r="O40" s="293"/>
      <c r="P40" s="95"/>
    </row>
    <row r="41" spans="2:16">
      <c r="B41" s="96"/>
      <c r="C41" s="294"/>
      <c r="D41" s="295"/>
      <c r="E41" s="295"/>
      <c r="F41" s="295"/>
      <c r="G41" s="295"/>
      <c r="H41" s="295"/>
      <c r="I41" s="295"/>
      <c r="J41" s="295"/>
      <c r="K41" s="295"/>
      <c r="L41" s="295"/>
      <c r="M41" s="295"/>
      <c r="N41" s="295"/>
      <c r="O41" s="296"/>
      <c r="P41" s="95"/>
    </row>
    <row r="42" spans="2:16" ht="15" thickBot="1">
      <c r="B42" s="96"/>
      <c r="C42" s="297"/>
      <c r="D42" s="298"/>
      <c r="E42" s="298"/>
      <c r="F42" s="298"/>
      <c r="G42" s="298"/>
      <c r="H42" s="298"/>
      <c r="I42" s="298"/>
      <c r="J42" s="298"/>
      <c r="K42" s="298"/>
      <c r="L42" s="298"/>
      <c r="M42" s="298"/>
      <c r="N42" s="298"/>
      <c r="O42" s="299"/>
      <c r="P42" s="95"/>
    </row>
    <row r="43" spans="2:16" ht="15.75">
      <c r="B43" s="96"/>
      <c r="C43" s="300" t="s">
        <v>104</v>
      </c>
      <c r="D43" s="301"/>
      <c r="E43" s="301"/>
      <c r="F43" s="301"/>
      <c r="G43" s="301"/>
      <c r="H43" s="301"/>
      <c r="I43" s="301"/>
      <c r="J43" s="127" t="s">
        <v>105</v>
      </c>
      <c r="K43" s="138" t="s">
        <v>106</v>
      </c>
      <c r="L43" s="144" t="s">
        <v>107</v>
      </c>
      <c r="M43" s="303" t="s">
        <v>108</v>
      </c>
      <c r="N43" s="302"/>
      <c r="O43" s="128" t="s">
        <v>99</v>
      </c>
      <c r="P43" s="95"/>
    </row>
    <row r="44" spans="2:16">
      <c r="B44" s="96"/>
      <c r="C44" s="360"/>
      <c r="D44" s="361"/>
      <c r="E44" s="361"/>
      <c r="F44" s="361"/>
      <c r="G44" s="361"/>
      <c r="H44" s="361"/>
      <c r="I44" s="361"/>
      <c r="J44" s="145"/>
      <c r="K44" s="146"/>
      <c r="L44" s="145"/>
      <c r="M44" s="308"/>
      <c r="N44" s="309"/>
      <c r="O44" s="131"/>
      <c r="P44" s="95"/>
    </row>
    <row r="45" spans="2:16" ht="15" thickBot="1">
      <c r="B45" s="96"/>
      <c r="C45" s="364"/>
      <c r="D45" s="365"/>
      <c r="E45" s="365"/>
      <c r="F45" s="365"/>
      <c r="G45" s="365"/>
      <c r="H45" s="365"/>
      <c r="I45" s="365"/>
      <c r="J45" s="147"/>
      <c r="K45" s="148"/>
      <c r="L45" s="147"/>
      <c r="M45" s="289"/>
      <c r="N45" s="290"/>
      <c r="O45" s="149"/>
      <c r="P45" s="95"/>
    </row>
    <row r="46" spans="2:16" ht="15" thickBot="1">
      <c r="B46" s="96"/>
      <c r="C46" s="283" t="s">
        <v>100</v>
      </c>
      <c r="D46" s="284"/>
      <c r="E46" s="284"/>
      <c r="F46" s="284"/>
      <c r="G46" s="284"/>
      <c r="H46" s="284"/>
      <c r="I46" s="284"/>
      <c r="J46" s="284"/>
      <c r="K46" s="284"/>
      <c r="L46" s="284"/>
      <c r="M46" s="284"/>
      <c r="N46" s="285"/>
      <c r="O46" s="137"/>
      <c r="P46" s="95"/>
    </row>
    <row r="47" spans="2:16">
      <c r="B47" s="96"/>
      <c r="C47" s="291" t="s">
        <v>109</v>
      </c>
      <c r="D47" s="292"/>
      <c r="E47" s="292"/>
      <c r="F47" s="292"/>
      <c r="G47" s="292"/>
      <c r="H47" s="292"/>
      <c r="I47" s="292"/>
      <c r="J47" s="292"/>
      <c r="K47" s="292"/>
      <c r="L47" s="292"/>
      <c r="M47" s="292"/>
      <c r="N47" s="292"/>
      <c r="O47" s="293"/>
      <c r="P47" s="95"/>
    </row>
    <row r="48" spans="2:16">
      <c r="B48" s="96"/>
      <c r="C48" s="294"/>
      <c r="D48" s="295"/>
      <c r="E48" s="295"/>
      <c r="F48" s="295"/>
      <c r="G48" s="295"/>
      <c r="H48" s="295"/>
      <c r="I48" s="295"/>
      <c r="J48" s="295"/>
      <c r="K48" s="295"/>
      <c r="L48" s="295"/>
      <c r="M48" s="295"/>
      <c r="N48" s="295"/>
      <c r="O48" s="296"/>
      <c r="P48" s="95"/>
    </row>
    <row r="49" spans="2:16" ht="15" thickBot="1">
      <c r="B49" s="96"/>
      <c r="C49" s="297"/>
      <c r="D49" s="298"/>
      <c r="E49" s="298"/>
      <c r="F49" s="298"/>
      <c r="G49" s="298"/>
      <c r="H49" s="298"/>
      <c r="I49" s="298"/>
      <c r="J49" s="298"/>
      <c r="K49" s="298"/>
      <c r="L49" s="298"/>
      <c r="M49" s="298"/>
      <c r="N49" s="298"/>
      <c r="O49" s="299"/>
      <c r="P49" s="95"/>
    </row>
    <row r="50" spans="2:16" ht="31.5" customHeight="1">
      <c r="B50" s="96"/>
      <c r="C50" s="300" t="s">
        <v>110</v>
      </c>
      <c r="D50" s="301"/>
      <c r="E50" s="301"/>
      <c r="F50" s="301"/>
      <c r="G50" s="301"/>
      <c r="H50" s="301"/>
      <c r="I50" s="301"/>
      <c r="J50" s="127" t="s">
        <v>111</v>
      </c>
      <c r="K50" s="150" t="s">
        <v>112</v>
      </c>
      <c r="L50" s="151" t="s">
        <v>113</v>
      </c>
      <c r="M50" s="306" t="s">
        <v>98</v>
      </c>
      <c r="N50" s="307"/>
      <c r="O50" s="153" t="s">
        <v>99</v>
      </c>
      <c r="P50" s="95"/>
    </row>
    <row r="51" spans="2:16">
      <c r="B51" s="96"/>
      <c r="C51" s="154"/>
      <c r="D51" s="155"/>
      <c r="E51" s="155"/>
      <c r="F51" s="155"/>
      <c r="G51" s="155"/>
      <c r="H51" s="155"/>
      <c r="I51" s="155"/>
      <c r="J51" s="156"/>
      <c r="K51" s="157"/>
      <c r="L51" s="158"/>
      <c r="M51" s="310"/>
      <c r="N51" s="311"/>
      <c r="O51" s="159"/>
      <c r="P51" s="95"/>
    </row>
    <row r="52" spans="2:16">
      <c r="B52" s="96"/>
      <c r="C52" s="154"/>
      <c r="D52" s="155"/>
      <c r="E52" s="155"/>
      <c r="F52" s="155"/>
      <c r="G52" s="155"/>
      <c r="H52" s="155"/>
      <c r="I52" s="155"/>
      <c r="J52" s="156"/>
      <c r="K52" s="157"/>
      <c r="L52" s="158"/>
      <c r="M52" s="310"/>
      <c r="N52" s="311"/>
      <c r="O52" s="159"/>
      <c r="P52" s="95"/>
    </row>
    <row r="53" spans="2:16">
      <c r="B53" s="96"/>
      <c r="C53" s="154"/>
      <c r="D53" s="155"/>
      <c r="E53" s="155"/>
      <c r="F53" s="155"/>
      <c r="G53" s="155"/>
      <c r="H53" s="155"/>
      <c r="I53" s="155"/>
      <c r="J53" s="156"/>
      <c r="K53" s="157"/>
      <c r="L53" s="158"/>
      <c r="M53" s="308"/>
      <c r="N53" s="309"/>
      <c r="O53" s="159"/>
      <c r="P53" s="95"/>
    </row>
    <row r="54" spans="2:16" ht="15" thickBot="1">
      <c r="B54" s="96"/>
      <c r="C54" s="364"/>
      <c r="D54" s="365"/>
      <c r="E54" s="365"/>
      <c r="F54" s="365"/>
      <c r="G54" s="365"/>
      <c r="H54" s="365"/>
      <c r="I54" s="365"/>
      <c r="J54" s="147"/>
      <c r="K54" s="148"/>
      <c r="L54" s="147"/>
      <c r="M54" s="289"/>
      <c r="N54" s="290"/>
      <c r="O54" s="149"/>
      <c r="P54" s="95"/>
    </row>
    <row r="55" spans="2:16" ht="15" thickBot="1">
      <c r="B55" s="96"/>
      <c r="C55" s="283" t="s">
        <v>100</v>
      </c>
      <c r="D55" s="284"/>
      <c r="E55" s="284"/>
      <c r="F55" s="284"/>
      <c r="G55" s="284"/>
      <c r="H55" s="284"/>
      <c r="I55" s="284"/>
      <c r="J55" s="284"/>
      <c r="K55" s="284"/>
      <c r="L55" s="284"/>
      <c r="M55" s="284"/>
      <c r="N55" s="285"/>
      <c r="O55" s="143"/>
      <c r="P55" s="95"/>
    </row>
    <row r="56" spans="2:16" ht="15" thickBot="1">
      <c r="B56" s="96"/>
      <c r="C56" s="121"/>
      <c r="O56" s="122"/>
      <c r="P56" s="95"/>
    </row>
    <row r="57" spans="2:16" ht="15" thickBot="1">
      <c r="B57" s="96"/>
      <c r="C57" s="286" t="s">
        <v>114</v>
      </c>
      <c r="D57" s="287"/>
      <c r="E57" s="287"/>
      <c r="F57" s="287"/>
      <c r="G57" s="287"/>
      <c r="H57" s="287"/>
      <c r="I57" s="287"/>
      <c r="J57" s="287"/>
      <c r="K57" s="287"/>
      <c r="L57" s="287"/>
      <c r="M57" s="287"/>
      <c r="N57" s="288"/>
      <c r="O57" s="160"/>
      <c r="P57" s="95"/>
    </row>
    <row r="58" spans="2:16">
      <c r="B58" s="96"/>
      <c r="C58" s="291" t="s">
        <v>115</v>
      </c>
      <c r="D58" s="292"/>
      <c r="E58" s="292"/>
      <c r="F58" s="292"/>
      <c r="G58" s="292"/>
      <c r="H58" s="292"/>
      <c r="I58" s="292"/>
      <c r="J58" s="292"/>
      <c r="K58" s="292"/>
      <c r="L58" s="292"/>
      <c r="M58" s="292"/>
      <c r="N58" s="292"/>
      <c r="O58" s="293"/>
      <c r="P58" s="95"/>
    </row>
    <row r="59" spans="2:16">
      <c r="B59" s="96"/>
      <c r="C59" s="294"/>
      <c r="D59" s="295"/>
      <c r="E59" s="295"/>
      <c r="F59" s="295"/>
      <c r="G59" s="295"/>
      <c r="H59" s="295"/>
      <c r="I59" s="295"/>
      <c r="J59" s="295"/>
      <c r="K59" s="295"/>
      <c r="L59" s="295"/>
      <c r="M59" s="295"/>
      <c r="N59" s="295"/>
      <c r="O59" s="296"/>
      <c r="P59" s="95"/>
    </row>
    <row r="60" spans="2:16" ht="15" thickBot="1">
      <c r="B60" s="96"/>
      <c r="C60" s="297"/>
      <c r="D60" s="298"/>
      <c r="E60" s="298"/>
      <c r="F60" s="298"/>
      <c r="G60" s="298"/>
      <c r="H60" s="298"/>
      <c r="I60" s="298"/>
      <c r="J60" s="298"/>
      <c r="K60" s="298"/>
      <c r="L60" s="298"/>
      <c r="M60" s="298"/>
      <c r="N60" s="298"/>
      <c r="O60" s="299"/>
      <c r="P60" s="95"/>
    </row>
    <row r="61" spans="2:16" ht="28.5">
      <c r="B61" s="96"/>
      <c r="C61" s="300" t="s">
        <v>116</v>
      </c>
      <c r="D61" s="301"/>
      <c r="E61" s="301"/>
      <c r="F61" s="301"/>
      <c r="G61" s="301"/>
      <c r="H61" s="301"/>
      <c r="I61" s="301"/>
      <c r="J61" s="138"/>
      <c r="K61" s="152"/>
      <c r="L61" s="151" t="s">
        <v>117</v>
      </c>
      <c r="M61" s="306" t="s">
        <v>118</v>
      </c>
      <c r="N61" s="307"/>
      <c r="O61" s="153"/>
      <c r="P61" s="95"/>
    </row>
    <row r="62" spans="2:16">
      <c r="B62" s="96"/>
      <c r="C62" s="360" t="s">
        <v>60</v>
      </c>
      <c r="D62" s="361"/>
      <c r="E62" s="361"/>
      <c r="F62" s="361"/>
      <c r="G62" s="361"/>
      <c r="H62" s="361"/>
      <c r="I62" s="361"/>
      <c r="J62" s="161"/>
      <c r="K62" s="162"/>
      <c r="L62" s="163"/>
      <c r="M62" s="279"/>
      <c r="N62" s="280"/>
      <c r="O62" s="164"/>
      <c r="P62" s="95"/>
    </row>
    <row r="63" spans="2:16">
      <c r="B63" s="96"/>
      <c r="C63" s="132" t="s">
        <v>119</v>
      </c>
      <c r="D63" s="133"/>
      <c r="E63" s="133"/>
      <c r="F63" s="133"/>
      <c r="G63" s="133"/>
      <c r="H63" s="133"/>
      <c r="I63" s="133"/>
      <c r="J63" s="161"/>
      <c r="K63" s="162"/>
      <c r="L63" s="163"/>
      <c r="M63" s="279"/>
      <c r="N63" s="280"/>
      <c r="O63" s="164"/>
      <c r="P63" s="95"/>
    </row>
    <row r="64" spans="2:16" ht="15" thickBot="1">
      <c r="B64" s="96"/>
      <c r="C64" s="115" t="s">
        <v>120</v>
      </c>
      <c r="D64" s="116"/>
      <c r="E64" s="116"/>
      <c r="F64" s="116"/>
      <c r="G64" s="116"/>
      <c r="H64" s="116"/>
      <c r="I64" s="116"/>
      <c r="J64" s="165"/>
      <c r="K64" s="166"/>
      <c r="L64" s="163"/>
      <c r="M64" s="281"/>
      <c r="N64" s="282"/>
      <c r="O64" s="164"/>
      <c r="P64" s="95"/>
    </row>
    <row r="65" spans="2:16" ht="15" thickBot="1">
      <c r="B65" s="96"/>
      <c r="C65" s="283" t="s">
        <v>100</v>
      </c>
      <c r="D65" s="284"/>
      <c r="E65" s="284"/>
      <c r="F65" s="284"/>
      <c r="G65" s="284"/>
      <c r="H65" s="284"/>
      <c r="I65" s="284"/>
      <c r="J65" s="284"/>
      <c r="K65" s="284"/>
      <c r="L65" s="284"/>
      <c r="M65" s="284"/>
      <c r="N65" s="285"/>
      <c r="O65" s="167"/>
      <c r="P65" s="95"/>
    </row>
    <row r="66" spans="2:16" ht="15" thickBot="1">
      <c r="B66" s="96"/>
      <c r="C66" s="121"/>
      <c r="O66" s="122"/>
      <c r="P66" s="95"/>
    </row>
    <row r="67" spans="2:16" ht="15" thickBot="1">
      <c r="B67" s="96"/>
      <c r="C67" s="286" t="s">
        <v>121</v>
      </c>
      <c r="D67" s="287"/>
      <c r="E67" s="287"/>
      <c r="F67" s="287"/>
      <c r="G67" s="287"/>
      <c r="H67" s="287"/>
      <c r="I67" s="287"/>
      <c r="J67" s="287"/>
      <c r="K67" s="287"/>
      <c r="L67" s="287"/>
      <c r="M67" s="287"/>
      <c r="N67" s="288"/>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122</v>
      </c>
      <c r="I71" s="169"/>
      <c r="J71" s="169"/>
      <c r="K71" s="169"/>
      <c r="O71" s="122"/>
      <c r="P71" s="95"/>
    </row>
    <row r="72" spans="2:16">
      <c r="B72" s="96"/>
      <c r="C72" s="121"/>
      <c r="H72" s="169" t="s">
        <v>123</v>
      </c>
      <c r="O72" s="122"/>
      <c r="P72" s="95"/>
    </row>
    <row r="73" spans="2:16">
      <c r="B73" s="96"/>
      <c r="C73" s="121"/>
      <c r="H73" s="169" t="s">
        <v>124</v>
      </c>
      <c r="O73" s="122"/>
      <c r="P73" s="95"/>
    </row>
    <row r="74" spans="2:16">
      <c r="B74" s="96"/>
      <c r="C74" s="107"/>
      <c r="D74" s="170"/>
      <c r="E74" s="170"/>
      <c r="F74" s="170"/>
      <c r="G74" s="170"/>
      <c r="H74" s="169" t="s">
        <v>125</v>
      </c>
      <c r="I74" s="170"/>
      <c r="J74" s="170"/>
      <c r="K74" s="170"/>
      <c r="L74" s="170"/>
      <c r="M74" s="170"/>
      <c r="N74" s="170"/>
      <c r="O74" s="171"/>
      <c r="P74" s="95"/>
    </row>
    <row r="75" spans="2:16">
      <c r="B75" s="96"/>
      <c r="C75" s="121"/>
      <c r="H75" s="94" t="s">
        <v>126</v>
      </c>
      <c r="O75" s="122"/>
      <c r="P75" s="95"/>
    </row>
    <row r="76" spans="2:16">
      <c r="B76" s="96"/>
      <c r="C76" s="172" t="s">
        <v>127</v>
      </c>
      <c r="D76" s="129"/>
      <c r="E76" s="129"/>
      <c r="F76" s="129"/>
      <c r="G76" s="129"/>
      <c r="H76" s="129"/>
      <c r="I76" s="129"/>
      <c r="J76" s="129"/>
      <c r="K76" s="129"/>
      <c r="L76" s="129"/>
      <c r="M76" s="129"/>
      <c r="N76" s="129"/>
      <c r="O76" s="173"/>
      <c r="P76" s="95"/>
    </row>
    <row r="77" spans="2:16">
      <c r="B77" s="96"/>
      <c r="C77" s="276"/>
      <c r="D77" s="277"/>
      <c r="E77" s="277"/>
      <c r="F77" s="277"/>
      <c r="G77" s="277"/>
      <c r="H77" s="277"/>
      <c r="I77" s="277"/>
      <c r="J77" s="277"/>
      <c r="K77" s="277"/>
      <c r="L77" s="277"/>
      <c r="M77" s="277"/>
      <c r="N77" s="277"/>
      <c r="O77" s="278"/>
      <c r="P77" s="95"/>
    </row>
    <row r="78" spans="2:16">
      <c r="B78" s="96"/>
      <c r="C78" s="276"/>
      <c r="D78" s="277"/>
      <c r="E78" s="277"/>
      <c r="F78" s="277"/>
      <c r="G78" s="277"/>
      <c r="H78" s="277"/>
      <c r="I78" s="277"/>
      <c r="J78" s="277"/>
      <c r="K78" s="277"/>
      <c r="L78" s="277"/>
      <c r="M78" s="277"/>
      <c r="N78" s="277"/>
      <c r="O78" s="278"/>
      <c r="P78" s="95"/>
    </row>
    <row r="79" spans="2:16">
      <c r="B79" s="96"/>
      <c r="C79" s="107"/>
      <c r="D79" s="170"/>
      <c r="E79" s="170"/>
      <c r="F79" s="170"/>
      <c r="G79" s="170"/>
      <c r="H79" s="170"/>
      <c r="I79" s="170"/>
      <c r="J79" s="170"/>
      <c r="K79" s="170"/>
      <c r="L79" s="170"/>
      <c r="M79" s="170"/>
      <c r="N79" s="170"/>
      <c r="O79" s="171"/>
      <c r="P79" s="95"/>
    </row>
    <row r="80" spans="2:16">
      <c r="B80" s="96"/>
      <c r="C80" s="174" t="s">
        <v>128</v>
      </c>
      <c r="D80" s="170"/>
      <c r="E80" s="170"/>
      <c r="F80" s="170"/>
      <c r="G80" s="170"/>
      <c r="H80" s="170"/>
      <c r="I80" s="170"/>
      <c r="J80" s="170"/>
      <c r="K80" s="170"/>
      <c r="L80" s="170"/>
      <c r="M80" s="170"/>
      <c r="N80" s="170"/>
      <c r="O80" s="171"/>
      <c r="P80" s="95"/>
    </row>
    <row r="81" spans="2:16" ht="12.75" customHeight="1">
      <c r="B81" s="96"/>
      <c r="C81" s="273" t="s">
        <v>129</v>
      </c>
      <c r="D81" s="274"/>
      <c r="E81" s="274"/>
      <c r="F81" s="274"/>
      <c r="G81" s="274"/>
      <c r="H81" s="274"/>
      <c r="I81" s="274"/>
      <c r="J81" s="274"/>
      <c r="K81" s="274"/>
      <c r="L81" s="274"/>
      <c r="M81" s="274"/>
      <c r="N81" s="274"/>
      <c r="O81" s="275"/>
      <c r="P81" s="95"/>
    </row>
    <row r="82" spans="2:16">
      <c r="B82" s="96"/>
      <c r="C82" s="273"/>
      <c r="D82" s="274"/>
      <c r="E82" s="274"/>
      <c r="F82" s="274"/>
      <c r="G82" s="274"/>
      <c r="H82" s="274"/>
      <c r="I82" s="274"/>
      <c r="J82" s="274"/>
      <c r="K82" s="274"/>
      <c r="L82" s="274"/>
      <c r="M82" s="274"/>
      <c r="N82" s="274"/>
      <c r="O82" s="275"/>
      <c r="P82" s="95"/>
    </row>
    <row r="83" spans="2:16" ht="12.95" customHeight="1">
      <c r="B83" s="96"/>
      <c r="C83" s="273" t="s">
        <v>130</v>
      </c>
      <c r="D83" s="274"/>
      <c r="E83" s="274"/>
      <c r="F83" s="274"/>
      <c r="G83" s="274"/>
      <c r="H83" s="274"/>
      <c r="I83" s="274"/>
      <c r="J83" s="274"/>
      <c r="K83" s="274"/>
      <c r="L83" s="274"/>
      <c r="M83" s="274"/>
      <c r="N83" s="274"/>
      <c r="O83" s="275"/>
      <c r="P83" s="95"/>
    </row>
    <row r="84" spans="2:16">
      <c r="B84" s="96"/>
      <c r="C84" s="273"/>
      <c r="D84" s="274"/>
      <c r="E84" s="274"/>
      <c r="F84" s="274"/>
      <c r="G84" s="274"/>
      <c r="H84" s="274"/>
      <c r="I84" s="274"/>
      <c r="J84" s="274"/>
      <c r="K84" s="274"/>
      <c r="L84" s="274"/>
      <c r="M84" s="274"/>
      <c r="N84" s="274"/>
      <c r="O84" s="275"/>
      <c r="P84" s="95"/>
    </row>
    <row r="85" spans="2:16">
      <c r="B85" s="96"/>
      <c r="C85" s="107"/>
      <c r="D85" s="170"/>
      <c r="E85" s="170"/>
      <c r="F85" s="170"/>
      <c r="G85" s="170"/>
      <c r="H85" s="170"/>
      <c r="I85" s="170"/>
      <c r="J85" s="170"/>
      <c r="K85" s="170"/>
      <c r="L85" s="170"/>
      <c r="M85" s="170"/>
      <c r="N85" s="170"/>
      <c r="O85" s="171"/>
      <c r="P85" s="95"/>
    </row>
    <row r="86" spans="2:16">
      <c r="B86" s="96"/>
      <c r="C86" s="121"/>
      <c r="H86" s="169" t="s">
        <v>122</v>
      </c>
      <c r="O86" s="122"/>
      <c r="P86" s="95"/>
    </row>
    <row r="87" spans="2:16">
      <c r="B87" s="96"/>
      <c r="C87" s="121"/>
      <c r="H87" s="94" t="s">
        <v>123</v>
      </c>
      <c r="I87" s="133"/>
      <c r="J87" s="133"/>
      <c r="K87" s="133"/>
      <c r="O87" s="122"/>
      <c r="P87" s="95"/>
    </row>
    <row r="88" spans="2:16">
      <c r="B88" s="96"/>
      <c r="C88" s="121"/>
      <c r="H88" s="94" t="s">
        <v>131</v>
      </c>
      <c r="I88" s="175"/>
      <c r="J88" s="175"/>
      <c r="K88" s="175"/>
      <c r="O88" s="122"/>
      <c r="P88" s="95"/>
    </row>
    <row r="89" spans="2:16">
      <c r="B89" s="96"/>
      <c r="C89" s="176"/>
      <c r="D89" s="170"/>
      <c r="E89" s="170"/>
      <c r="F89" s="170"/>
      <c r="G89" s="170"/>
      <c r="H89" s="94" t="s">
        <v>125</v>
      </c>
      <c r="L89" s="170"/>
      <c r="M89" s="170"/>
      <c r="N89" s="170"/>
      <c r="O89" s="171"/>
      <c r="P89" s="95"/>
    </row>
    <row r="90" spans="2:16" ht="17.25" customHeight="1">
      <c r="B90" s="96"/>
      <c r="C90" s="176"/>
      <c r="D90" s="175"/>
      <c r="E90" s="175"/>
      <c r="K90" s="265"/>
      <c r="L90" s="265"/>
      <c r="M90" s="265"/>
      <c r="N90" s="265"/>
      <c r="O90" s="266"/>
      <c r="P90" s="95"/>
    </row>
    <row r="91" spans="2:16" ht="18.75" customHeight="1" thickBot="1">
      <c r="B91" s="96"/>
      <c r="C91" s="269"/>
      <c r="D91" s="270"/>
      <c r="E91" s="270"/>
      <c r="F91" s="148"/>
      <c r="G91" s="148"/>
      <c r="H91" s="148"/>
      <c r="I91" s="148"/>
      <c r="J91" s="148"/>
      <c r="K91" s="267"/>
      <c r="L91" s="267"/>
      <c r="M91" s="267"/>
      <c r="N91" s="267"/>
      <c r="O91" s="268"/>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file>

<file path=customXml/itemProps2.xml><?xml version="1.0" encoding="utf-8"?>
<ds:datastoreItem xmlns:ds="http://schemas.openxmlformats.org/officeDocument/2006/customXml" ds:itemID="{D3162CDF-19EA-444A-8C72-4FCEA7BF1CB5}"/>
</file>

<file path=customXml/itemProps3.xml><?xml version="1.0" encoding="utf-8"?>
<ds:datastoreItem xmlns:ds="http://schemas.openxmlformats.org/officeDocument/2006/customXml" ds:itemID="{1B118EDF-F6F9-439A-8413-9FA9016CF69D}"/>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Daniela Astrid Rodriguez Gómez</cp:lastModifiedBy>
  <cp:revision/>
  <dcterms:created xsi:type="dcterms:W3CDTF">2006-06-27T16:47:25Z</dcterms:created>
  <dcterms:modified xsi:type="dcterms:W3CDTF">2026-07-02T15:03:14Z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