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USUARIO\Desktop\ALCALDIA\GOBIERNO SEGUIMIENTO\ENLACES\LOGISTICA Y PAPELERIA 2026\PAPELERIA\"/>
    </mc:Choice>
  </mc:AlternateContent>
  <xr:revisionPtr revIDLastSave="0" documentId="13_ncr:1_{EBADFD0B-0F80-46FA-8AC7-290449801022}" xr6:coauthVersionLast="47" xr6:coauthVersionMax="47" xr10:uidLastSave="{00000000-0000-0000-0000-000000000000}"/>
  <bookViews>
    <workbookView xWindow="-120" yWindow="-120" windowWidth="20730" windowHeight="11160" xr2:uid="{00000000-000D-0000-FFFF-FFFF00000000}"/>
  </bookViews>
  <sheets>
    <sheet name="TABLA DE PROMEDIO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68" i="3" l="1"/>
  <c r="F255" i="3"/>
  <c r="F86" i="3"/>
  <c r="F73" i="3"/>
  <c r="H6" i="3"/>
  <c r="F6" i="3"/>
  <c r="J6" i="3" l="1"/>
  <c r="I12" i="3"/>
  <c r="I13" i="3"/>
  <c r="I14" i="3"/>
  <c r="I15" i="3"/>
  <c r="I16" i="3"/>
  <c r="I17" i="3"/>
  <c r="I18" i="3"/>
  <c r="I23" i="3"/>
  <c r="I24" i="3"/>
  <c r="I25" i="3"/>
  <c r="I26" i="3"/>
  <c r="I27" i="3"/>
  <c r="I28" i="3"/>
  <c r="I29" i="3"/>
  <c r="I30" i="3"/>
  <c r="I31" i="3"/>
  <c r="I32" i="3"/>
  <c r="I37" i="3"/>
  <c r="I38" i="3"/>
  <c r="I39" i="3"/>
  <c r="I40" i="3"/>
  <c r="I41" i="3"/>
  <c r="I42" i="3"/>
  <c r="I43" i="3"/>
  <c r="I44" i="3"/>
  <c r="I45" i="3"/>
  <c r="I46" i="3"/>
  <c r="I47" i="3"/>
  <c r="I48" i="3"/>
  <c r="I49" i="3"/>
  <c r="I50" i="3"/>
  <c r="I51" i="3"/>
  <c r="I52" i="3"/>
  <c r="I53" i="3"/>
  <c r="I54" i="3"/>
  <c r="I59" i="3"/>
  <c r="I60" i="3"/>
  <c r="I61" i="3"/>
  <c r="I62" i="3"/>
  <c r="I63" i="3"/>
  <c r="I68" i="3"/>
  <c r="I69" i="3"/>
  <c r="I70" i="3"/>
  <c r="I71" i="3"/>
  <c r="I72" i="3"/>
  <c r="I73" i="3"/>
  <c r="I78" i="3"/>
  <c r="I83" i="3"/>
  <c r="I84" i="3"/>
  <c r="I85" i="3"/>
  <c r="I86" i="3"/>
  <c r="I87" i="3"/>
  <c r="I92" i="3"/>
  <c r="I93" i="3"/>
  <c r="I94" i="3"/>
  <c r="I95" i="3"/>
  <c r="I102" i="3"/>
  <c r="I103" i="3"/>
  <c r="I104" i="3"/>
  <c r="I105" i="3"/>
  <c r="I110" i="3"/>
  <c r="I111" i="3"/>
  <c r="I112" i="3"/>
  <c r="I113" i="3"/>
  <c r="I114" i="3"/>
  <c r="I115" i="3"/>
  <c r="I116" i="3"/>
  <c r="I123" i="3"/>
  <c r="I128" i="3"/>
  <c r="I129" i="3"/>
  <c r="I130" i="3"/>
  <c r="I131" i="3"/>
  <c r="I136" i="3"/>
  <c r="I137" i="3"/>
  <c r="I138"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7" i="3"/>
  <c r="I188" i="3"/>
  <c r="I189" i="3"/>
  <c r="I190" i="3"/>
  <c r="I191" i="3"/>
  <c r="I192" i="3"/>
  <c r="I193" i="3"/>
  <c r="I194" i="3"/>
  <c r="I195" i="3"/>
  <c r="I196" i="3"/>
  <c r="I197" i="3"/>
  <c r="I198" i="3"/>
  <c r="I199" i="3"/>
  <c r="I200"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55" i="3"/>
  <c r="I261" i="3"/>
  <c r="I262" i="3"/>
  <c r="I263" i="3"/>
  <c r="I268" i="3"/>
  <c r="I269" i="3"/>
  <c r="I276" i="3"/>
  <c r="I277" i="3"/>
  <c r="I282" i="3"/>
  <c r="I283" i="3"/>
  <c r="I284" i="3"/>
  <c r="I290" i="3"/>
  <c r="I6" i="3"/>
  <c r="H290" i="3"/>
  <c r="H291" i="3" s="1"/>
  <c r="H283" i="3"/>
  <c r="H284" i="3"/>
  <c r="H282" i="3"/>
  <c r="F277" i="3"/>
  <c r="H277" i="3"/>
  <c r="H276" i="3"/>
  <c r="H269" i="3"/>
  <c r="H268" i="3"/>
  <c r="J268" i="3" s="1"/>
  <c r="H262" i="3"/>
  <c r="H263" i="3"/>
  <c r="H261" i="3"/>
  <c r="H255" i="3"/>
  <c r="J255" i="3" s="1"/>
  <c r="J256" i="3" s="1"/>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05" i="3"/>
  <c r="H188" i="3"/>
  <c r="H189" i="3"/>
  <c r="H190" i="3"/>
  <c r="H191" i="3"/>
  <c r="H192" i="3"/>
  <c r="H193" i="3"/>
  <c r="H194" i="3"/>
  <c r="H195" i="3"/>
  <c r="J195" i="3" s="1"/>
  <c r="H196" i="3"/>
  <c r="H197" i="3"/>
  <c r="H198" i="3"/>
  <c r="H199" i="3"/>
  <c r="H200" i="3"/>
  <c r="H187"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43" i="3"/>
  <c r="H137" i="3"/>
  <c r="H138" i="3"/>
  <c r="H136" i="3"/>
  <c r="H129" i="3"/>
  <c r="H130" i="3"/>
  <c r="H131" i="3"/>
  <c r="J131" i="3" s="1"/>
  <c r="H128" i="3"/>
  <c r="H123" i="3"/>
  <c r="H124" i="3" s="1"/>
  <c r="H111" i="3"/>
  <c r="H112" i="3"/>
  <c r="H113" i="3"/>
  <c r="H114" i="3"/>
  <c r="H115" i="3"/>
  <c r="H116" i="3"/>
  <c r="H110" i="3"/>
  <c r="H103" i="3"/>
  <c r="H104" i="3"/>
  <c r="H105" i="3"/>
  <c r="H102" i="3"/>
  <c r="H93" i="3"/>
  <c r="H94" i="3"/>
  <c r="H95" i="3"/>
  <c r="J95" i="3" s="1"/>
  <c r="H92" i="3"/>
  <c r="H84" i="3"/>
  <c r="H85" i="3"/>
  <c r="H86" i="3"/>
  <c r="J86" i="3" s="1"/>
  <c r="H87" i="3"/>
  <c r="H83" i="3"/>
  <c r="H78" i="3"/>
  <c r="H69" i="3"/>
  <c r="H70" i="3"/>
  <c r="H71" i="3"/>
  <c r="H72" i="3"/>
  <c r="H73" i="3"/>
  <c r="J73" i="3" s="1"/>
  <c r="H68" i="3"/>
  <c r="H60" i="3"/>
  <c r="H61" i="3"/>
  <c r="H62" i="3"/>
  <c r="H63" i="3"/>
  <c r="H59" i="3"/>
  <c r="H38" i="3"/>
  <c r="H39" i="3"/>
  <c r="H40" i="3"/>
  <c r="H41" i="3"/>
  <c r="H42" i="3"/>
  <c r="H43" i="3"/>
  <c r="H44" i="3"/>
  <c r="H45" i="3"/>
  <c r="H46" i="3"/>
  <c r="H47" i="3"/>
  <c r="H48" i="3"/>
  <c r="H49" i="3"/>
  <c r="H50" i="3"/>
  <c r="H51" i="3"/>
  <c r="H52" i="3"/>
  <c r="H53" i="3"/>
  <c r="H54" i="3"/>
  <c r="H37" i="3"/>
  <c r="H24" i="3"/>
  <c r="H25" i="3"/>
  <c r="H26" i="3"/>
  <c r="H27" i="3"/>
  <c r="H28" i="3"/>
  <c r="H29" i="3"/>
  <c r="H30" i="3"/>
  <c r="H31" i="3"/>
  <c r="H32" i="3"/>
  <c r="H23" i="3"/>
  <c r="H13" i="3"/>
  <c r="H14" i="3"/>
  <c r="H15" i="3"/>
  <c r="H16" i="3"/>
  <c r="H17" i="3"/>
  <c r="H18" i="3"/>
  <c r="H12" i="3"/>
  <c r="H7" i="3"/>
  <c r="H79" i="3"/>
  <c r="F290" i="3"/>
  <c r="F291" i="3" s="1"/>
  <c r="F284" i="3"/>
  <c r="F283" i="3"/>
  <c r="F282" i="3"/>
  <c r="F276" i="3"/>
  <c r="F269" i="3"/>
  <c r="F270" i="3" s="1"/>
  <c r="F263" i="3"/>
  <c r="F262" i="3"/>
  <c r="J262" i="3" s="1"/>
  <c r="F261" i="3"/>
  <c r="F256"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0" i="3"/>
  <c r="J200" i="3" s="1"/>
  <c r="F199" i="3"/>
  <c r="F198" i="3"/>
  <c r="F197" i="3"/>
  <c r="F196" i="3"/>
  <c r="J196" i="3" s="1"/>
  <c r="F195" i="3"/>
  <c r="F194" i="3"/>
  <c r="F193" i="3"/>
  <c r="F192" i="3"/>
  <c r="J192" i="3" s="1"/>
  <c r="F191" i="3"/>
  <c r="F190" i="3"/>
  <c r="F189" i="3"/>
  <c r="F188" i="3"/>
  <c r="J188" i="3" s="1"/>
  <c r="F187" i="3"/>
  <c r="F182" i="3"/>
  <c r="J182" i="3" s="1"/>
  <c r="F181" i="3"/>
  <c r="F180" i="3"/>
  <c r="F179" i="3"/>
  <c r="F178" i="3"/>
  <c r="J178" i="3" s="1"/>
  <c r="F177" i="3"/>
  <c r="F176" i="3"/>
  <c r="F175" i="3"/>
  <c r="F174" i="3"/>
  <c r="J174" i="3" s="1"/>
  <c r="F173" i="3"/>
  <c r="F172" i="3"/>
  <c r="F171" i="3"/>
  <c r="F170" i="3"/>
  <c r="J170" i="3" s="1"/>
  <c r="F169" i="3"/>
  <c r="F168" i="3"/>
  <c r="F167" i="3"/>
  <c r="F166" i="3"/>
  <c r="J166" i="3" s="1"/>
  <c r="F165" i="3"/>
  <c r="F164" i="3"/>
  <c r="F163" i="3"/>
  <c r="F162" i="3"/>
  <c r="J162" i="3" s="1"/>
  <c r="F161" i="3"/>
  <c r="F160" i="3"/>
  <c r="F159" i="3"/>
  <c r="F158" i="3"/>
  <c r="J158" i="3" s="1"/>
  <c r="F157" i="3"/>
  <c r="F156" i="3"/>
  <c r="F155" i="3"/>
  <c r="F154" i="3"/>
  <c r="J154" i="3" s="1"/>
  <c r="F153" i="3"/>
  <c r="F152" i="3"/>
  <c r="F151" i="3"/>
  <c r="F150" i="3"/>
  <c r="J150" i="3" s="1"/>
  <c r="F149" i="3"/>
  <c r="F148" i="3"/>
  <c r="F147" i="3"/>
  <c r="F146" i="3"/>
  <c r="J146" i="3" s="1"/>
  <c r="F145" i="3"/>
  <c r="F144" i="3"/>
  <c r="F143" i="3"/>
  <c r="F138" i="3"/>
  <c r="F137" i="3"/>
  <c r="F136" i="3"/>
  <c r="F131" i="3"/>
  <c r="F130" i="3"/>
  <c r="F129" i="3"/>
  <c r="F128" i="3"/>
  <c r="F123" i="3"/>
  <c r="F124" i="3" s="1"/>
  <c r="F116" i="3"/>
  <c r="F115" i="3"/>
  <c r="F114" i="3"/>
  <c r="F113" i="3"/>
  <c r="F112" i="3"/>
  <c r="F111" i="3"/>
  <c r="F110" i="3"/>
  <c r="F105" i="3"/>
  <c r="F104" i="3"/>
  <c r="F103" i="3"/>
  <c r="F102" i="3"/>
  <c r="J102" i="3" s="1"/>
  <c r="F95" i="3"/>
  <c r="F94" i="3"/>
  <c r="F93" i="3"/>
  <c r="F92" i="3"/>
  <c r="J92" i="3" s="1"/>
  <c r="F87" i="3"/>
  <c r="J87" i="3" s="1"/>
  <c r="F85" i="3"/>
  <c r="F84" i="3"/>
  <c r="F83" i="3"/>
  <c r="F78" i="3"/>
  <c r="F79" i="3" s="1"/>
  <c r="F72" i="3"/>
  <c r="F71" i="3"/>
  <c r="F70" i="3"/>
  <c r="J70" i="3" s="1"/>
  <c r="F69" i="3"/>
  <c r="F68" i="3"/>
  <c r="J68" i="3" s="1"/>
  <c r="F63" i="3"/>
  <c r="F62" i="3"/>
  <c r="F61" i="3"/>
  <c r="F60" i="3"/>
  <c r="F59" i="3"/>
  <c r="F54" i="3"/>
  <c r="F53" i="3"/>
  <c r="F52" i="3"/>
  <c r="J52" i="3" s="1"/>
  <c r="F51" i="3"/>
  <c r="F50" i="3"/>
  <c r="F49" i="3"/>
  <c r="F48" i="3"/>
  <c r="J48" i="3" s="1"/>
  <c r="F47" i="3"/>
  <c r="F46" i="3"/>
  <c r="F45" i="3"/>
  <c r="F44" i="3"/>
  <c r="J44" i="3" s="1"/>
  <c r="F43" i="3"/>
  <c r="F42" i="3"/>
  <c r="F41" i="3"/>
  <c r="F40" i="3"/>
  <c r="J40" i="3" s="1"/>
  <c r="F39" i="3"/>
  <c r="F38" i="3"/>
  <c r="F37" i="3"/>
  <c r="F32" i="3"/>
  <c r="F31" i="3"/>
  <c r="F30" i="3"/>
  <c r="F29" i="3"/>
  <c r="F28" i="3"/>
  <c r="F27" i="3"/>
  <c r="F26" i="3"/>
  <c r="F25" i="3"/>
  <c r="F24" i="3"/>
  <c r="F23" i="3"/>
  <c r="F18" i="3"/>
  <c r="F17" i="3"/>
  <c r="F16" i="3"/>
  <c r="F15" i="3"/>
  <c r="F14" i="3"/>
  <c r="F13" i="3"/>
  <c r="F12" i="3"/>
  <c r="F7" i="3"/>
  <c r="J43" i="3" l="1"/>
  <c r="J47" i="3"/>
  <c r="J51" i="3"/>
  <c r="J18" i="3"/>
  <c r="J116" i="3"/>
  <c r="J14" i="3"/>
  <c r="J62" i="3"/>
  <c r="J112" i="3"/>
  <c r="J138" i="3"/>
  <c r="J37" i="3"/>
  <c r="J69" i="3"/>
  <c r="J105" i="3"/>
  <c r="J191" i="3"/>
  <c r="J199" i="3"/>
  <c r="H256" i="3"/>
  <c r="J277" i="3"/>
  <c r="J31" i="3"/>
  <c r="J39" i="3"/>
  <c r="J169" i="3"/>
  <c r="J161" i="3"/>
  <c r="J149" i="3"/>
  <c r="J205" i="3"/>
  <c r="H270" i="3"/>
  <c r="J17" i="3"/>
  <c r="J13" i="3"/>
  <c r="J30" i="3"/>
  <c r="J26" i="3"/>
  <c r="J54" i="3"/>
  <c r="J50" i="3"/>
  <c r="J46" i="3"/>
  <c r="J42" i="3"/>
  <c r="J38" i="3"/>
  <c r="J61" i="3"/>
  <c r="J72" i="3"/>
  <c r="J85" i="3"/>
  <c r="J94" i="3"/>
  <c r="J104" i="3"/>
  <c r="J115" i="3"/>
  <c r="J111" i="3"/>
  <c r="J130" i="3"/>
  <c r="J137" i="3"/>
  <c r="J180" i="3"/>
  <c r="J176" i="3"/>
  <c r="J172" i="3"/>
  <c r="J168" i="3"/>
  <c r="J164" i="3"/>
  <c r="J160" i="3"/>
  <c r="J156" i="3"/>
  <c r="J152" i="3"/>
  <c r="J148" i="3"/>
  <c r="J144" i="3"/>
  <c r="J198" i="3"/>
  <c r="J194" i="3"/>
  <c r="J190" i="3"/>
  <c r="J248" i="3"/>
  <c r="J244" i="3"/>
  <c r="J240" i="3"/>
  <c r="J236" i="3"/>
  <c r="J232" i="3"/>
  <c r="J228" i="3"/>
  <c r="J224" i="3"/>
  <c r="J220" i="3"/>
  <c r="J216" i="3"/>
  <c r="J212" i="3"/>
  <c r="J208" i="3"/>
  <c r="J261" i="3"/>
  <c r="J269" i="3"/>
  <c r="J282" i="3"/>
  <c r="J27" i="3"/>
  <c r="J181" i="3"/>
  <c r="J173" i="3"/>
  <c r="J157" i="3"/>
  <c r="J145" i="3"/>
  <c r="J241" i="3"/>
  <c r="J233" i="3"/>
  <c r="J229" i="3"/>
  <c r="J221" i="3"/>
  <c r="J213" i="3"/>
  <c r="J16" i="3"/>
  <c r="J23" i="3"/>
  <c r="J29" i="3"/>
  <c r="J25" i="3"/>
  <c r="J53" i="3"/>
  <c r="J49" i="3"/>
  <c r="J45" i="3"/>
  <c r="J41" i="3"/>
  <c r="J59" i="3"/>
  <c r="J64" i="3" s="1"/>
  <c r="J60" i="3"/>
  <c r="J71" i="3"/>
  <c r="J83" i="3"/>
  <c r="J84" i="3"/>
  <c r="J88" i="3" s="1"/>
  <c r="J93" i="3"/>
  <c r="J103" i="3"/>
  <c r="J114" i="3"/>
  <c r="J123" i="3"/>
  <c r="J124" i="3" s="1"/>
  <c r="J129" i="3"/>
  <c r="J143" i="3"/>
  <c r="J179" i="3"/>
  <c r="J175" i="3"/>
  <c r="J171" i="3"/>
  <c r="J167" i="3"/>
  <c r="J163" i="3"/>
  <c r="J159" i="3"/>
  <c r="J155" i="3"/>
  <c r="J151" i="3"/>
  <c r="J147" i="3"/>
  <c r="J187" i="3"/>
  <c r="J197" i="3"/>
  <c r="J193" i="3"/>
  <c r="J189" i="3"/>
  <c r="J247" i="3"/>
  <c r="J243" i="3"/>
  <c r="J239" i="3"/>
  <c r="J235" i="3"/>
  <c r="J231" i="3"/>
  <c r="J227" i="3"/>
  <c r="J223" i="3"/>
  <c r="J219" i="3"/>
  <c r="J215" i="3"/>
  <c r="J211" i="3"/>
  <c r="J207" i="3"/>
  <c r="J263" i="3"/>
  <c r="J264" i="3" s="1"/>
  <c r="J276" i="3"/>
  <c r="J278" i="3" s="1"/>
  <c r="J284" i="3"/>
  <c r="J78" i="3"/>
  <c r="J79" i="3" s="1"/>
  <c r="J290" i="3"/>
  <c r="J291" i="3" s="1"/>
  <c r="J177" i="3"/>
  <c r="J165" i="3"/>
  <c r="J153" i="3"/>
  <c r="J245" i="3"/>
  <c r="J237" i="3"/>
  <c r="J225" i="3"/>
  <c r="J217" i="3"/>
  <c r="J209" i="3"/>
  <c r="J12" i="3"/>
  <c r="J19" i="3" s="1"/>
  <c r="J15" i="3"/>
  <c r="J32" i="3"/>
  <c r="J28" i="3"/>
  <c r="H64" i="3"/>
  <c r="H117" i="3"/>
  <c r="J113" i="3"/>
  <c r="J128" i="3"/>
  <c r="H139" i="3"/>
  <c r="J246" i="3"/>
  <c r="J242" i="3"/>
  <c r="J238" i="3"/>
  <c r="J234" i="3"/>
  <c r="J230" i="3"/>
  <c r="J226" i="3"/>
  <c r="J222" i="3"/>
  <c r="J218" i="3"/>
  <c r="J214" i="3"/>
  <c r="J210" i="3"/>
  <c r="J206" i="3"/>
  <c r="H285" i="3"/>
  <c r="J283" i="3"/>
  <c r="H278" i="3"/>
  <c r="H264" i="3"/>
  <c r="J136" i="3"/>
  <c r="J139" i="3" s="1"/>
  <c r="J110" i="3"/>
  <c r="J106" i="3"/>
  <c r="H106" i="3"/>
  <c r="J63" i="3"/>
  <c r="H55" i="3"/>
  <c r="H33" i="3"/>
  <c r="J24" i="3"/>
  <c r="H19" i="3"/>
  <c r="J74" i="3"/>
  <c r="F88" i="3"/>
  <c r="F96" i="3"/>
  <c r="H88" i="3"/>
  <c r="H132" i="3"/>
  <c r="H183" i="3"/>
  <c r="H201" i="3"/>
  <c r="H249" i="3"/>
  <c r="J270" i="3"/>
  <c r="H74" i="3"/>
  <c r="H96" i="3"/>
  <c r="J96" i="3"/>
  <c r="J7" i="3"/>
  <c r="F278" i="3"/>
  <c r="F183" i="3"/>
  <c r="F201" i="3"/>
  <c r="F285" i="3"/>
  <c r="F55" i="3"/>
  <c r="F64" i="3"/>
  <c r="F106" i="3"/>
  <c r="F117" i="3"/>
  <c r="F132" i="3"/>
  <c r="F139" i="3"/>
  <c r="F264" i="3"/>
  <c r="F271" i="3" s="1"/>
  <c r="F19" i="3"/>
  <c r="F33" i="3"/>
  <c r="F249" i="3"/>
  <c r="F74" i="3"/>
  <c r="J183" i="3" l="1"/>
  <c r="J117" i="3"/>
  <c r="H271" i="3"/>
  <c r="J249" i="3"/>
  <c r="J201" i="3"/>
  <c r="J132" i="3"/>
  <c r="J55" i="3"/>
  <c r="H286" i="3"/>
  <c r="J285" i="3"/>
  <c r="J286" i="3" s="1"/>
  <c r="J271" i="3"/>
  <c r="H118" i="3"/>
  <c r="J33" i="3"/>
  <c r="J97" i="3" s="1"/>
  <c r="J118" i="3"/>
  <c r="H250" i="3"/>
  <c r="H97" i="3"/>
  <c r="J250" i="3"/>
  <c r="F286" i="3"/>
  <c r="F250" i="3"/>
  <c r="F97" i="3"/>
  <c r="F118" i="3"/>
  <c r="H292" i="3" l="1"/>
  <c r="J292" i="3"/>
  <c r="F292" i="3"/>
</calcChain>
</file>

<file path=xl/sharedStrings.xml><?xml version="1.0" encoding="utf-8"?>
<sst xmlns="http://schemas.openxmlformats.org/spreadsheetml/2006/main" count="850" uniqueCount="431">
  <si>
    <t>ITM</t>
  </si>
  <si>
    <t>DETALLE</t>
  </si>
  <si>
    <t>UNIDAD</t>
  </si>
  <si>
    <t>CANTIDAD</t>
  </si>
  <si>
    <t>VR UNITARIO</t>
  </si>
  <si>
    <t>VR TOTAL</t>
  </si>
  <si>
    <t xml:space="preserve">UNIDAD </t>
  </si>
  <si>
    <t>PAPEL TAMAÑO CARTA X 500 HOJAS COLOR BLANCO</t>
  </si>
  <si>
    <t>LAPIZ DE ESCRITURA MINA NEGRA X 12 UNIDADES: MATERIAL: MADERA REFORESTADA O RESINA SINTETICA, CON BORRADOR NO TOXICO, MINA DE GRAFITO COLOR NEGRO, DUREZA HD o No 2,DIMENSION LONGITUD 17.8 - 19.7 cms Y DIAMETRO MINIMO 7,2mm, CARACTERISTICAS FISICAS: FORMA REDONDA , TRIANGULAR O HEXAGONAL, BORRADROR ASEGURADO CON CASQUILLO METALICO O PLASTICO, SIN BORDES AFILADOS.</t>
  </si>
  <si>
    <t>CAJA</t>
  </si>
  <si>
    <t>BOLÍGRAFO COLOR NEGRO X 12 UNIDADES, CUERPO PLASTICO O  POLIETILENO TRANSLUCIDO O COLOR NEGRO; PUNTA METALICA CON TAPA, REDONDO, RECTANGULAR O HEXAGONAL.TINTA DE COLOR: NEGRO, RENDIMIENTO MINIMO DE 10200 mts CAJA 12 unid</t>
  </si>
  <si>
    <t>MARCADOR PERMANENTE X 10 UNIDADES,CUERPO REDONDO FABRICADO, LIGERO Y ERGONÓMICO, PUNTA BISELADA PERMITE REALIZAR 3 TIPOS DE TRAZO, ANCHO DE TRAZO 2 mm, 3 mm y 5 mm, TINTAS ES DE SECADO RÁPIDO, ALTO CONTENIDO DE TINTA PARA MAYOR RENDIMIENTO HASTA 450 MTS, ES LIBRE DE OLORES O SUSTANCIAS TÓXICAS.</t>
  </si>
  <si>
    <t xml:space="preserve">CARTULINA PLIEGO COLOR VERDE DE 150 a 165 g/m2 TAMAÑO:70 x 100 CMS </t>
  </si>
  <si>
    <t>PLIEGO</t>
  </si>
  <si>
    <t>PAPEL BOND ADHESIVO X 50 HOJAS TAMAÑO CARTA</t>
  </si>
  <si>
    <t>PAQUETE</t>
  </si>
  <si>
    <t>PAQUETE DE TINTA COMPATIBLE CON IMPRESORA L5590 EPSON, POR CUATRO COLORES SURTIDOS (Negro, Cian, Magenta, Amarillo).</t>
  </si>
  <si>
    <t>GLOBAL</t>
  </si>
  <si>
    <t>MORRAL TIPO TULA, DE 30 CM DE LARGO X 30 CM DE ANCHO, EN TELA RESISTENTE E IMPERMEABLE ANTIFLUIDO Y CORDON DE ALTA RESISTENCIA, CON IMPRESO ALUSIVO A LA ESCUELA DE LIDERAZGO. EL DISEÑO FINAL SERÁ PREVIAMENTE ACORDADO CON EL SUPERVISOR DEL CONTRATO.</t>
  </si>
  <si>
    <t>PAPEL BOM TAMAÑO 70 X100  CM, 80 GRAMOS.</t>
  </si>
  <si>
    <t>LIBRETA ANILLADA, PASTA DURA DE FULL COLOR, CON MENSAJE INSTITUCIONAL DE 18 X 13 CM, 100 HOJASDISEÑO FINAL ,  PREVIAMENTE ACORDADO CON EL SUPERVISOR DEL CONTRATO.</t>
  </si>
  <si>
    <t>RESALTADORES DE CUERPO TRASLUCIDO Y REDONDO X5, PUNTA PINCEL INDEFORMABLE PARA RESALTAR Y SUBRAYUAR EN FIELTRO, CON TINTA LIMINOSA, 5 COLORES (AMARILLO, AZUL, NARANJA, ROSADO Y VERDE), NO TOXICA.</t>
  </si>
  <si>
    <t xml:space="preserve">CARTULINA PLIEGO COLOR VERDE DE 150 a 165 gm, TAMAÑO:70 x 100 CMS </t>
  </si>
  <si>
    <t>PAQUETE DE PAPEL DE ALTO GRAMAGE TIPO OPALINA X 10 UNIDADES TAMAÑO CARTA A4</t>
  </si>
  <si>
    <t>RESMA</t>
  </si>
  <si>
    <t>PEGANTE LÍQUIDO DE ALTA CALIDAD, PRESENTACIÓN EN ENVASE DE 245 GRAMOS. FÓRMULA ADHESIVA DISEÑADA PARA UNIR MATERIALES COMO PAPEL, CARTÓN, TELA Y ALGUNOS PLÁSTICOS LIGEROS.</t>
  </si>
  <si>
    <t>CINTA DE EMPAQUE TRANSPARENTE 48 MM X 40 METROS</t>
  </si>
  <si>
    <t xml:space="preserve">REGLA DE ALIMUINIO DE ALTA RESISTENCIA DE 24 X 2.86 CM </t>
  </si>
  <si>
    <t>TIJERAS PUNTA ROMA DE ACERO INOXIDABLE CON MANGO DE PASTA DE 13 CM DE LARGO TOTAL.</t>
  </si>
  <si>
    <t>LIBRETA ANILLADA, PASTA DURA DE FULL COLOR, CON MENSAJE INSTITUCIONAL DE 18 X 13 CM, 100 HOJAS, DISEÑO FINAL SERÁ PREVIAMENTE ACORDADO CON EL SUPERVISOR DEL CONTRATO.</t>
  </si>
  <si>
    <t>GORRA TIPO MALLA EN COLOR AZUL, ELABORADA CON PANEL FRONTAL RESISTENTE Y PARTE POSTERIOR EN MALLA. CUENTA CON VISERA CURVA QUE PROPORCIONA PROTECCIÓN CONTRA EL SOL Y UN SISTEMA DE AJUSTE POSTERIOR ADAPTABLE TIPO HEBILLA O VELCRO, PERMITIENDO UN AJUSTE ADECUADO A DIFERENTES TALLAS. INCLUYE LA PERSONALIZACIÓN CON EL LOGO “DEL CONCEJO MUNICIPAL DE JUVENTUD O LA PLATAFORMA MUNICIPAL DE JUVENTUD”, APLICADO MEDIANTE ESTAMPADO SUBLIMADO Y LARGA DURACIÓN, RESISTENTE AL USO FRECUENTE. EL DISEÑO FINAL DEL ESTAMPADO SERÁ PREVIAMENTE ACORDADO CON EL SUPERVISOR DEL CONTRATO.</t>
  </si>
  <si>
    <t>MARCADOR BORRABLE X 10 UNIDADES,CUERPO REDONDO FABRICADO, LIGERO Y ERGONÓMICO, PUNTA BISELADA PERMITE REALIZAR 3 TIPOS DE TRAZO, ANCHO DE TRAZO 2 mm, 3 mm y 5 mm, TINTAS ES DE SECADO RÁPIDO, ALTO CONTENIDO DE TINTA PARA MAYOR RENDIMIENTO HASTA 450 MTS, ES LIBRE DE OLORES O SUSTANCIAS TÓXICAS.</t>
  </si>
  <si>
    <t>GRAPADORA METALICA, CON CAPACIDAD PARA TIRA COMPLETA DE 50 GRAPAS TIPO 24/6 - 26/6</t>
  </si>
  <si>
    <t>PERFORADORA PLASTICA SEMI INDUSTRIAL DE DOS HUEOS CON LAS SIGUINTES DIMENSIONES ALTO 133 mm x LARGO 157 mm x ANCHO 112 mm, PESO TOTAL 639,4 grs, PERFORADORA CON DISTANCIA DE  8 cm</t>
  </si>
  <si>
    <t>CLIPS MARIPOSA x 50 uds</t>
  </si>
  <si>
    <t>CLIP METÁLICO ESTÁNDAR No 1 O ESTÁNDAR)   x 100 UND.</t>
  </si>
  <si>
    <t>RESALTADORES DE CUERPO TRASLUCIDO Y REDONDO X 12 CON PUNTA PINCEL  CON COLORES SURTIDOS ( Amarillo, Azul, Naranja, Rosado y Verde.) INTENSOS Y LUMINOSOS SURTIDOS x 10 UNIDADES, NO TOXICO, DE RENDIMIENTO 400 ± 40 m.</t>
  </si>
  <si>
    <t>LITRO</t>
  </si>
  <si>
    <t>CARTULINA ESPAÑOLA POR 10 HOJAS TAMAÑO 1/8 (APROXIMADAMENTE 12.5 CM X 21.5 CM), EN COLORES SURTIDOS FOSFORESCENTES.</t>
  </si>
  <si>
    <t>BLOCK IRIS CON HOJAS TAMAÑO CARTA (21.6 CM X 27.9 CM), CONTIENE 35 HOJAS DE PAPEL DE 60 GRAMOS POR METRO CUADRADO (G/M²). EL BLOCK INCLUYE COLORES SURTIDOS.</t>
  </si>
  <si>
    <t>MORRAL TIPO TULA, DE 30 CM DE LARGO X 30 CM DE ANCHO, EN TELA RESISTENTE E IMPERMEABLE ANTIFLUIDO Y CORDON DE ALTA RESISTENCIA, CON IMPRESO ALUSIVO A LA ESCUELA DE LIDERAZGO. EL DISEÑO FINAL SERÁ REALIZADO CONFORME A LAS ESPECIFICACIONES DEL SUPERVISOR DEL CONTRATO.</t>
  </si>
  <si>
    <t>TERMO TIPO BOTELLA, PLÁSTICO (PE, PP O TRITÁN), LIBRE DE BPA, CON CAPACIDAD DE 300 ML. PRESENTA UN ACABADO EN COLOR BLANCO, RESISTENTE AL USO. INCORPORA TAPA DE ROSCA CON CIERRE HERMÉTICO, SISTEMA ANTIDERRAMES, DISEÑO LIGERO Y PRÁCTICO. CON IMPRESIÓN UV GRÁFICA DE ALTA CALIDAD (LOGO ALUSIVO AL CONSEJOMUNICIPAL DE JUVENTUD Y LA PLATFORMA MUNICIPAL DE JUVETUD, LOGOS DE LAS ADMINISTRACIÓN MUNICIPAL Y MENSAJE ALUSIVO AL EVENTO). EL DISEÑO FINAL SERÁ PREVIAMENTE ACORDADO CON EL SUPERVISOR DEL CONTRATO.</t>
  </si>
  <si>
    <t>LIBRETA ANILLADA, PASTA DURA DE FULL COLOR, CON MENSAJE INSTITUCIONAL DE 18 X 13 CM, 100 HOJAS, EL DISEÑO FINAL SERÁ PREVIAMENTE ACORDADO CON EL SUPERVISOR DEL CONTRATO.</t>
  </si>
  <si>
    <t>LLAVEROS DE GOMA PLASTICA DE 5 CM DE ANCHO Y UNGROSOR DE 3 MM, EL DISEÑO FINAL SERÁ PREVIAMENTE ACORDADO CON EL SUPERVISOR DEL CONTRATO.</t>
  </si>
  <si>
    <t>PLACAS DE RECONOCIMIENTOS EN ACRILICO MAS IMPRESION DIGITAL DE 15CM DE ANCHO X 22CM DE ALTO MAS BASE EN MDF DE 9MM MAS BASE EN ACRILICO. EL DISEÑO FINAL SERÁ PREVIAMENTE ACORDADO CON EL SUPERVISOR DEL CONTRATO.</t>
  </si>
  <si>
    <t>MEDALLA ELABORADA EN ACRÍLICO DE 8CM DE DIAMETRO, INCLUYE CINTA SUBLIMADA CON LOS LOGOS DE LA ADMINISTRACIÓN MUNICIPAL, EL CONSEJOMUNICIPAL DE JUVENTUD Y LA PLATAFORMA MUNICIPAL DE JUVENTUD , GARANTIZANDO UNA PRESENTACIÓN INSTITUCIONAL ADECUADA. CONTARÁ CON UN DISEÑO REPRESENTATIVO Y CONMEMORATIVO, ACORDE AL EVENTO, EL CUAL SERÁ PREVIAMENTE APROBADO POR EL SUPERVISOR DEL CONTRATO.</t>
  </si>
  <si>
    <t>GORRA TIPO MALLA EN COLOR VERDE FLUORESCENTE, ELABORADA CON PANEL FRONTAL RESISTENTE Y PARTE POSTERIOR EN MALLA. CUENTA CON VISERA CURVA QUE PROPORCIONA PROTECCIÓN CONTRA EL SOL Y UN SISTEMA DE AJUSTE POSTERIOR ADAPTABLE TIPO HEBILLA O VELCRO, PERMITIENDO UN AJUSTE ADECUADO A DIFERENTES TALLAS. INCLUYE LA PERSONALIZACIÓN CON EL LOGO, APLICADO MEDIANTE ESTAMPADO SUBLIMADO Y LARGA DURACIÓN, RESISTENTE AL USO FRECUENTE. EL DISEÑO FINAL DEL ESTAMPADO SERÁ PREVIAMENTE ACORDADO CON EL SUPERVISOR DEL CONTRATO.</t>
  </si>
  <si>
    <t>LIBRETA ANILLADA, PASTA DURA DE FULL COLOR, CON MENSAJE INSTITUCIONAL DE 18 X 13 CM, 100 HOJAS, EL DISEÑO FINAL DEL ESTAMPADO SERÁ PREVIAMENTE ACORDADO CON EL SUPERVISOR DEL CONTRATO.</t>
  </si>
  <si>
    <t>GAFAS EN MATERIAL POLICROMADO CON DISEÑO ERGONOMICO, ESTRUCTURA CURVA QUE CUBRA OJOS Y COSTADO, PARA PRACTICA DEPORTIVA.</t>
  </si>
  <si>
    <t xml:space="preserve">MILLAR </t>
  </si>
  <si>
    <t>MANILLAS DE TELA IMPRESA FULL COLOR DE 30 X 1,5 CM, AREA DE IMPRESION 18 X 1,5 CM.  EL DISEÑO FINAL SERÁ PREVIAMENTE ACORDADO CON EL SUPERVISOR DEL CONTRATO.</t>
  </si>
  <si>
    <t>MANILLAS DE TELA IMPLESA FULL COLOR DE 30 X 1,5 CM, AREA DE IMPRESION 18 X 1,5 CM.  EL DISEÑO FINAL SERÁ PREVIAMENTE ACORDADO CON EL SUPERVISOR DEL CONTRATO.</t>
  </si>
  <si>
    <t xml:space="preserve">CALCOMANIA DE 5 CM X 5 CM FULL COLOR EN PAPEL ADHESIVO DISEÑO CON DEL LOGO DE LA PLATAFORMNAM MUNICIPAL DE JUVENTUD. EL DISEÑO FINAL SERÁ PREVIAMENTE ACORDADO CON EL SUPERVISOR DEL CONTRATO. </t>
  </si>
  <si>
    <t>MAIZ PIRA</t>
  </si>
  <si>
    <t>LIBRA</t>
  </si>
  <si>
    <t xml:space="preserve">ACEITE DE COCINA </t>
  </si>
  <si>
    <t>CONFITE MASTICABLE  ENVOLTURA INDIVIDUAL X 100 UNIDADES, 800 GRAMOS.</t>
  </si>
  <si>
    <t>BOLSA  INDUSTRIAL DE BAJA DENSIDAD 50X60 CM PARA DIFERENTES RESIDUOS CON UTILIZACIÓN PARA HIGIENE Y ASEO MATERIAL: LDPE (POLIETILENO DE BAJA DENSIDAD)</t>
  </si>
  <si>
    <t>SET DE JUEGOS DIDÁCTICOS GIGANTES TIPO “SERPIENTES Y ESCALERAS”, QUE INCLUYE: TAPETE DE 5 M X 8 M EN LONA/PVC/VINILO DE ALTA RESISTENCIA, CON IMPRESIÓN A COLOR, BORDES REFORZADOS, IMPERMEABLE; 1 DADO GIGANTE EN ESPUMA DE ALTA DENSIDAD RECUBIERTA, MÍNIMO 30 CM POR LADO, LIVIANO Y SEGURO; MÍNIMO 4 FICHAS GIGANTES EN MATERIAL RESISTENTE, MÍNIMO 20 CM, COLORES DIFERENCIADOS. PRODUCTO NUEVO, NO TÓXICO, RESISTENTE AL USO CONTINUO Y APTO PARA INTERIOR Y EXTERIOR.</t>
  </si>
  <si>
    <t>STICKER ADHESIVO, IMPRESOS EN PLOTTER FULL COLOR EN VINILO TAMAÑO 7CM X 8 CM DE ACUERDO CON DISEÑO PROVISTO POR EL CONTRATANTE TROQUELADOSEN FORMA REDONDA</t>
  </si>
  <si>
    <t>CUADERNOS TAMAÑO ESTÁNDAR (APROXIMADAMENTE 21 CM X 27 CM – TIPO CUADERNO ESCOLAR), CON 100 HOJAS CUADRICULADAS, ELABORADOS EN PAPEL DE BUENA CALIDAD, CON CUBIERTA RESISTENTE (CARTÓN O PASTA DURA O SEMIDURA), APTOS PARA USO ESCOLAR Y REGISTRO DE ACTIVIDADES. EL CUADERNO DEBERÁ CONTAR CON DISEÑO EN PORTADA SUMINISTRADO POR EL OPERADOR Y APROBADO POR EL SUPERVISOR DEL CONTRATO. PRODUCTO NUEVO, EN ÓPTIMAS CONDICIONES, DE BUENA PRESENTACIÓN Y DURABILIDAD.</t>
  </si>
  <si>
    <t>BOMBOM X 24 UNIDADES, CON EMBOLTURA INDIVIDUAL SELLADA, PAQUETE 456 GRAMOS, SURTIDOS X 24 UNIDADES</t>
  </si>
  <si>
    <t>PAPEL KRAFT 60 GRAMOS 150 METROS LARGO POR 20 PULGADAS ANCHO</t>
  </si>
  <si>
    <t>CARTULINA ESPAÑOLA POR 7 HOJAS TAMAÑO 1/8 (APROXIMADAMENTE 12.5 CM X 21.5 CM), EN COLORES SURTIDOS.</t>
  </si>
  <si>
    <t>PINTURA VINILO DE 125 CC CADA UNA, COLORES SURTIDOS NEÓN, QUE INCLUYE (ROSA, FUCSIA, NARANJA , AMARILLO , VERDE Y VERDE)</t>
  </si>
  <si>
    <t>FRASCO</t>
  </si>
  <si>
    <t>ITEM</t>
  </si>
  <si>
    <t>GORRA TIPO MALLA EN COLOR VERDE FLUORESCENTE, ELABORADA CON PANEL FRONTAL RESISTENTE Y PARTE POSTERIOR EN MALLA. CUENTA CON VISERA CURVA QUE PROPORCIONA PROTECCIÓN CONTRA EL SOL Y UN SISTEMA DE AJUSTE POSTERIOR ADAPTABLE TIPO HEBILLA O VELCRO, PERMITIENDO UN AJUSTE ADECUADO A DIFERENTES TALLAS. INCLUYE LA PERSONALIZACIÓN CON EL LOGO “TIMBÍO SIN BARRERAS”, APLICADO MEDIANTE ESTAMPADO SUBLIMADO Y LARGA DURACIÓN, RESISTENTE AL USO FRECUENTE. EL DISEÑO FINAL DEL ESTAMPADO SERÁ PREVIAMENTE ACORDADO CON EL SUPERVISOR DEL CONTRATO.</t>
  </si>
  <si>
    <t>2.3</t>
  </si>
  <si>
    <t xml:space="preserve">MEDALLA ELABORADA EN ACRÍLICO DE 8CM DE DIAMETRO, INCLUYE CINTA SUBLIMADA CON LOS LOGOS DE LA ADMINISTRACIÓN MUNICIPAL Y “TIMBÍO SIN BARRERAS”, GARANTIZANDO UNA PRESENTACIÓN INSTITUCIONAL ADECUADA. CONTARÁ CON UN DISEÑO REPRESENTATIVO Y CONMEMORATIVO, ACORDE AL EVENTO, EL CUAL SERÁ PREVIAMENTE APROBADO POR EL SUPERVISOR DEL CONTRATO.
</t>
  </si>
  <si>
    <t>2.4</t>
  </si>
  <si>
    <t>2.5</t>
  </si>
  <si>
    <t>AGUA POTABLE TRATADA PARA CONSUMO HUMANO EN PRESENTACIÓN DE BOTELLA INDIVIDUAL DE 300 ML POR 24 UNIDADES, ENVASADA EN RECIPIENTE DE PLÁSTICO PET, TRANSPARENTE DE GRADO ALIMENTICIO, CON TAPA ROSCA HERMÉTICA Y SELLO DE SEGURIDAD.</t>
  </si>
  <si>
    <t>PACA</t>
  </si>
  <si>
    <t>2.6</t>
  </si>
  <si>
    <t>TERMO TIPO BOTELLA, PLÁSTICO (PE, PP O TRITÁN), LIBRE DE BPA, CON CAPACIDAD DE 300 ML. PRESENTA UN ACABADO EN COLOR BLANCO, RESISTENTE AL USO. INCORPORA TAPA DE ROSCA CON CIERRE HERMÉTICO, SISTEMA ANTIDERRAMES, DISEÑO LIGERO Y PRÁCTICO. CON IMPRESIÓN UV GRÁFICA DE ALTA CALIDAD (LOGO ALUSIVO A LA CAMPAÑA TIMBÍO SIN BARRERAS, LOGOS DE LAS ADMINISTRACIÓN MUNICIPAL Y MENSAJE ALUSIVO AL EVENTO).SERÁ PREVIAMENTE ACORDADO CON EL SUPERVISOR DEL CONTRATO.</t>
  </si>
  <si>
    <t>2.7</t>
  </si>
  <si>
    <t xml:space="preserve">SOMBRERO DE ESTILO TRADICIONAL PAISA, ELABORADO EN MATERIAL PLÁSTICO FLEXIBLE CON CARACTERISTICAS SIMILARES AL TEJIDO ARTESANAL CON CINTA DE TELA CON COLORES ALUSIVOS AL MUNICIPIO DE TIMBÍO Y MENSAJE ´´CHIRIMÍA SIN BARRERAS´´. ACORDAR PREVISAMENTE EL DISEÑO CON EL SUPERVISOR DEL CONTRATO </t>
  </si>
  <si>
    <t>KIT DE CHIRIMÍA,  INCLUYE 2 TAMBORAS DE MADERA, CON ALTURA MÍNIMA DE 45 CM Y DIÁMETRO DE 40 CM EN CUERO, CON CHUMBE PARA CARGUE, ACOMPAÑADAS DE 2 GOLPEADORES; 1 FLAUTA DE TUBO PVC AFINADA EN SOL; 2 PARES DE MARACAS; Y 2 CHARRASCAS CON SU RESPECTIVO TRINCHO. TODOS LOS INSTRUMENTOS ESTÁN DISEÑADOS PARA GARANTIZAR DURABILIDAD, FUNCIONALIDAD Y UN DESEMPEÑO ADECUADO DURANTE LAS PRESENTACIONES DEL GRUPO.</t>
  </si>
  <si>
    <t xml:space="preserve">GLOBAL </t>
  </si>
  <si>
    <t>PONCHO DE ESTILO TRADICIONAL ELABORADO EN POLIÉSTER COLOR BEIGE. EN LA PARTE DELANTERA SE UBICARÁ, DE MANERA CENTRADA, EL NOMBRE “CHIRIMÍA SIN BARRERAS”; EN LA PARTE SUPERIOR IZQUIERDA, EL ESCUDO DEL MUNICIPIO DE TIMBÍO; Y EN LA PARTE TRASERA, EL LOGO OFICIAL “CHIRIMÍA SIN BARRERAS”. EL DISEÑO FINAL SERÁ PREVIAMENTE ACORDADO CON EL SUPERVISOR DEL CONTRATO.</t>
  </si>
  <si>
    <t>CINTA DE EMPAQUE TRANSPARENTE 48 MM X 40 M</t>
  </si>
  <si>
    <t>PINTURA VINILO DE 1000 ML, LITRO COLORES SURTIDOS (2 AZULES, 4 BLANCOS,2 NEGROS, 2 AMARILLOS, 2 ROJOS)</t>
  </si>
  <si>
    <t>TINTA COMPATIBLE CON IMPRESORA L5590 EPSOM, POR CUATRO COLORES SURTIDOS (Negro, Cian, Magenta, Amarillo)</t>
  </si>
  <si>
    <t>PAPEL FOTOGRÁFICO POR 20 HOJAS TAMAÑO A4 (21 CM X 29.7 CM) Y GRAMAJE DE 250 G/M². DISEÑADO PARA IMPRESIÓN DE FOTOGRAFÍAS Y TRABAJOS GRÁFICOS DE ALTA CALIDAD</t>
  </si>
  <si>
    <t>CARTULINA OPALINA POR 20 HOJAS TAMAÑO CARTA (21.6 CM X 27.9 CM), COLOR BLANCO, FABRICADA EN PAPEL DE ALTA CALIDAD CON GRAMAJE DE APROXIMADAMENTE 180-200 G/M². SU SUPERFICIE LISA Y UNIFORME.</t>
  </si>
  <si>
    <t>SILICONA LÍQUIDA TRANSPARENTE POR 12 UNIDADES, CADA ENVASE CON CAPACIDAD DE 250 ML.</t>
  </si>
  <si>
    <t>ROLLO</t>
  </si>
  <si>
    <t>PINTURA AL FRIO ACRÍLICA DE 60 ML (COLORES SURTIDOS)</t>
  </si>
  <si>
    <t xml:space="preserve">PINTURA EN AEROSOL MULTIPROPOSITO POR 300 ML, LACA ESPRAY  BRILLANTE TRASPARENTE </t>
  </si>
  <si>
    <t>PINCEL DELINEADOR REDONDO DOBLE CERO, CON FILAMENTOS SINTETICOS DE NAYLON O POLIÉSTER, POR 6 UNIDADES</t>
  </si>
  <si>
    <t>PINCEL PLANO # 4, CON FILAMENTOS SINTETICOS DE NAYLON O POLIÉSTER, POR 6 UNIDADES</t>
  </si>
  <si>
    <t>PINCEL PLANO # 8, CON FILAMENTOS SINTETICOS DE NAYLON O POLIÉSTER, POR 6 UNIDADES</t>
  </si>
  <si>
    <t>ESPONJA DE ESPUMA CON DIÁMETRO DE 7 CM, EN COLOR AMARILLO, PARA TÉCNICAS DE POMEADO EN TRABAJOS DE PINTURA, MANUALIDADES Y DECORACIÓN</t>
  </si>
  <si>
    <t>AROS HULA HULA DE COLORES SURTIDOS POR 12 UNIDADES, FABRICADOS CON MATERIAL TIPO MANGUERA FLEXIBLE Y RESISTENTE. CADA ARO MIDE APROXIMADAMENTE 70 CM DE DIÁMETRO, SUPERFICIE LISA, SIN BORDES AFILADOS, PARA EJERCICIOS RECREATIVOS, ACTIVIDADES FÍSICAS, JUEGOS Y DESARROLLO DE COORDINACIÓN Y MOTRICIDAD.</t>
  </si>
  <si>
    <t>SET</t>
  </si>
  <si>
    <t>FOAMY ESCARCHADO POR 12 HOJAS EN TAMAÑO CARTA (21.6 CM X 27.9 CM), EN COLORES SURTIDOS.</t>
  </si>
  <si>
    <t>CARTÓN PAJA ELABORADO EN MATERIAL RÍGIDO Y RESISTENTE, CON UN GRAMAJE APROXIMADO ENTRE 250 Y 300 G/M², DE COLOR NATURAL BEIGE Y SUPERFICIE SEMIRRUGOSA.</t>
  </si>
  <si>
    <t xml:space="preserve">PLIEGO </t>
  </si>
  <si>
    <t>FOAMY LISO POR 12 HOJAS EN TAMAÑO CARTA (21.6 CM X 27.9 CM), EN COLORES SURTIDOS.</t>
  </si>
  <si>
    <t>SILICONA EN BARRA POR 60 UNIDADES TRANSPARENTE DELGADA, CADA UNA DE 7 MM DE DIÁMETRO Y 30 CM DE LARGO.</t>
  </si>
  <si>
    <t>MASA MOLDEABLE TIPO PORCELANICRÓN, EN PRESENTACIÓN DE 125 GRAMOS, DISPONIBLE EN COLORES SURTIDOS. PARA   MODELAR FIGURAS, DECORACIONES Y PIEZAS ARTÍSTICAS.</t>
  </si>
  <si>
    <t>PAPEL CORRUGADO DE 70 X 100 CM EN COLORES SURTIDOS, ELABORADO EN PAPEL RESISTENTE CON TEXTURA ONDULADA QUE BRINDA UN ACABADO DECORATIVO Y LLAMATIVO.</t>
  </si>
  <si>
    <t>FOAMY LISO EN TAMAÑO ESTÁNDAR, ELABORADO EN ESPUMA DE POLIETILENO FLEXIBLE, LIGERA Y NO TÓXICA. CON UN GROSOR APROXIMADO DE 2 MM, OFRECE BUENA RESISTENCIA Y DURABILIDAD, EN COLORES SURTIDOS.</t>
  </si>
  <si>
    <t>FOAMY ESCARCHADO ELABORADO EN ESPUMA (ETILENO VINIL ACETATO), FLEXIBLE, LIGERA Y NO TÓXICA. PRESENTA SUPERFICIE CON ACABADO BRILLANTE Y ESCARCHADO. CON UN GROSOR APROXIMADO DE 2 MM, ES RESISTENTE, FÁCIL DE CORTAR, PEGAR Y MOLDEAR SIN PERDER SU FORMA.</t>
  </si>
  <si>
    <t>PLASTILINA EN COLORES SURTIDOS, PESO 200 GRAMOS, ELABORADAS CON MATERIAL SUAVE, FLEXIBLE Y FÁCIL DE MOLDEAR.</t>
  </si>
  <si>
    <t>BARRA</t>
  </si>
  <si>
    <t>CORDÓN DE SEDA DE 2MM X 130 MTS EN COLORES SURTIDOS (AZUL CIELO, AMARILLO, VERDE LIMÓN, ROSADO, BLANCO, NEGRO), ELABORADO EN FIBRAS SINTÉTICAS TIPO SEDA.</t>
  </si>
  <si>
    <t>JUEGO DE PARQUÉS DE 4 PUESTOS, ELABORADO EN MATERIAL MULTIENCHAPE DE CALIBRE 60, CON ACABADO EN IMPRESIÓN SOBRE VINILO Y PLASTIFICADO PROTECTOR QUE GARANTIZA MAYOR DURABILIDAD Y RESISTENCIA AL USO. CUENTA CON DIMENSIONES DE 50 CM X 50 CM Y ESTÁ DISEÑADO PARA 4 JUGADORES. INCLUYE FICHAS DE JUEGO Y PRESENTA UNA SUPERFICIE A COLOR, IDEAL PARA USO RECREATIVO Y EDUCATIVO, CON ALTA RESISTENCIA Y FÁCIL MANTENIMIENTO.</t>
  </si>
  <si>
    <t>JUEGO DIDÁCTICO DE LOTERÍA, COMPUESTO POR 20 TABLAS CON DISEÑOS DIFERENTES, ELABORADO EN MATERIAL MULTIENCHAPE DE CALIBRE 40, CON IMPRESIÓN EN VINILO Y ACABADO LAMINADO QUE BRINDA MAYOR PROTECCIÓN Y DURABILIDAD. CADA TABLA TIENE DIMENSIONES DE 20 CM X 28 CM Y CUENTA CON UN DISEÑO A COLOR RESISTENTE AL USO FRECUENTE. INCLUYE FICHAS DE JUEGO Y ESTÁ DISEÑADO PARA FORTALECER HABILIDADES COGNITIVAS, LA MEMORIA Y LA ASOCIACIÓN.</t>
  </si>
  <si>
    <t>CAJA JENGA DE MADERA X 54 BLOQUES DE 30CMX30CM X15CM, MEDIDAS DE CADA BLOQUE: 7,5 CM DE LARGO, 2,5 CM ANCHO, 1,5 ALTO, PESO DE 10 A 20 GR</t>
  </si>
  <si>
    <t>EL JUEGO DE SAPO O RANA PORTÁTIL DE 40 CM X 60 CM ES UNA VERSIÓN COMPACTA TIPO MALETA, CON DISEÑO PLEGABLE QUE FACILITA SU ALMACENAMIENTO Y TRANSPORTE. SU ESTRUCTURA ESTÁ FABRICADA EN MADERA Y CUENTA CON UN ACABADO EN PINTURA QUE LE BRINDA MAYOR RESISTENCIA Y UNA MEJOR PRESENTACIÓN. ES UN JUEGO PRÁCTICO, DURADERO Y FÁCIL DE TRANSPORTAR, IDEAL PARA USO RECREATIVO EN DIFERENTES ESPACIOS. INCLUYE 1 RANA DE LANZAMIENTO EN ALUMINIO Y 8 ARGOLLAS METÁLICAS COMO FICHAS DE JUEGO, CADA UNA CON UN DIÁMETRO ESTÁNDAR DE 4 CM Y UN PESO APROXIMADO DE 20 G.</t>
  </si>
  <si>
    <t>LIMPIA PIPAS (CHENILLE) COLORES SURTIDOS POR 100 UNIDADES, ELABORADAS CON VARILLAS FLEXIBLES RECUBIERTAS DE FIBRAS SUAVES TIPO TERCIOPELO, IDEALES PARA MANUALIDADES Y PROYECTOS CREATIVOS. CADA PIEZA TIENE UNA LONGITUD APROXIMADA DE 30 CM Y UN DIÁMETRO DE 5 A 8 MM, LO QUE FACILITA SU MANIPULACIÓN, DOBLADO Y MOLDEADO.</t>
  </si>
  <si>
    <t>PIZARRA PLÁSTICA DE 9 RENGLONES Y 30 CAJETINES POR RENGLÓN, FABRICADA EN PLÁSTICO DE ALTA CALIDAD Y DURABILIDAD, DISEÑADA PARA EL APRENDIZAJE DE LA ESCRITURA EN BRAILLE SOBRE PAPEL. CUENTA CON PINES EN LA LÁMINA TRASERA QUE ASEGURAN LA SUJECIÓN DE LAS HOJAS DURANTE LA ESCRITURA, INCLUYE PUNZÓN, HERRAMIENTA MANUAL EQUIVALENTE A UN LÁPIZ, CON MANGO ERGONÓMICO DE PLÁSTICO Y AGUJA DE ACERO FINA SIN BORDES AFILADOS.</t>
  </si>
  <si>
    <t xml:space="preserve">PIZARRA PLÁSTICA DE 4X28 CAJETINES POR RENGLON, EN PLÁSTICO DE ALTA CALIDAD Y DURABILIDAD, DISEÑADA PARA EL APRENDIZAJE DE LA ESCRITURA EN BRAILLE SOBRE PAPEL. CUENTA CON PINES EN LA LÁMINA TRASERA QUE ASEGURAN LA SUJECIÓN DE LAS HOJAS DURANTE LA ESCRITURA, INCLUYE PUNZÓN, HERRAMIENTA MANUAL EQUIVALENTE A UN LÁPIZ, CON MANGO ERGONÓMICO DE PLÁSTICO Y AGUJA DE ACERO FINA SIN BORDES AFILADOS. </t>
  </si>
  <si>
    <t>ÁBACO ABIERTO CON BASE, ELABORADO EN MADERA, DISEÑADO PARA LA PRÁCTICA DEL CONTEO NUMÉRICO. CUENTA CON 6 EJES QUE PERMITEN ORGANIZAR LAS FICHAS PLÁSTICAS EN VALORES DE UNIDADES, DECENAS, CENTENAS, UNIDADES DE MIL, DECENAS DE MIL Y CENTENAS DE MIL.</t>
  </si>
  <si>
    <t xml:space="preserve">LIBRO “KANSAS” PARA APRESTAMIENTO DE LA LECTURA BRAILLE,  LECTORA EN ESTUDIANTES CON DISCAPACIDAD VISUAL. ES UN RECURSO EDUCATIVO PARA PROGRAMAS ESCOLARES, TERAPÉUTICOS Y DE INCLUSIÓN, </t>
  </si>
  <si>
    <t xml:space="preserve">ATRIL PARA BAJA VISIÓN EN MADERA GRADUABLE GRANDE, CON DIMENSIONES  DE 40 CM LARGO X 30 CM ANCHO. EN MDF, GRADUABLE Y PLEGABLE. TIENE 4 POSICIONES PARA UBICAR EL TEXTO O EL CUADERNO. </t>
  </si>
  <si>
    <t xml:space="preserve">GUÍA DE FIRMA ELABORADA EN LÁMINA ACRÍLICA DE 3 MM DE ESPESOR, DE COLOR AZUL, CON DIMENSIONES DE 8 CM DE LARGO POR 4,5 CM DE ANCHO,  PERMITE TRAZAR Y ORIENTAR LA FIRMA DE MANERA PRECISA, ADECUADO PARA PERSONAS CON DISCAPACIDAD VISUAL O NECESIDADES DE REFERENCIA TÁCTIL AL MOMENTO DE FIRMAR DOCUMENTOS. </t>
  </si>
  <si>
    <t>CUADERNO PARA ESCRIBIR BRAILLE X 50 HOJAS, PAPEL BOND DE 115 GR TAMAÑO CARTA, ARGOLLADO LATERALMENTE</t>
  </si>
  <si>
    <t xml:space="preserve">ACETATO CALIBRE 4 PARA DIBUJO X 50 HOJAS TAMAÑO CARTA, MATERIAL QUE PERMITE REALIZAR GRÁFICOS, DIBUJOS Y ESCRITOS, EN RELIEVE Y BRAILLE
</t>
  </si>
  <si>
    <t>PUNZÓN NACIONAL FABRICADO EN PLÁSTICO DE ALTA CALIDAD, CON UNA ALTURA DE 6 CM Y UN DIÁMETRO DE 2,5 CM. CUENTA CON PUNTA ROMA EN ACERO, DISEÑADA PARA LA ESCRITURA EN BRAILLE. SU FORMA CIRCULAR PERMITE UN ADECUADO APOYO DEL DEDO, FACILITANDO UN USO CÓMODO Y SEGURO.</t>
  </si>
  <si>
    <t xml:space="preserve">GUÍA DE LECTURA Y ESCRITURA EN ACRÍLICO COLOR NEGRO, INCLUYE 13 RENGLONES. DISEÑADA PARA FACILITAR LA ORIENTACIÓN Y EL TRAZADO DE LÍNEAS DURANTE EL APRENDIZAJE DE LA ESCRITURA. PERMITE ORGANIZAR DE MANERA CLARA Y ORDENADA LOS TRAZOS Y LETRAS. </t>
  </si>
  <si>
    <t>BALÓN SONORO CON SONIDO LIGERO, TAMAÑO FÚTBOL (TAMAÑO 5). DIÁMETRO: 22 CM / 8,7 PULGADAS PESO: 360 GRAMOS / 12,7 OZ. BUEN SONIDO DE TRAQUETEO (3 DISPOSITIVOS DE SONIDO GRANDES). FABRICADO EN FINA PIEL SINTÉTICA (PU).</t>
  </si>
  <si>
    <t>ÁBACO CERRADO TIPO SOROBAN DISEÑADO COMO INSTRUMENTO DE CÁLCULO MANUAL, ESPECIALMENTE PARA PERSONAS CON DISCAPACIDAD VISUAL. ESTÁ ELABORADO EN MADERA, PRESENTA UN DISEÑO CERRADO CON MARCO RECTANGULAR QUE BRINDA ESTABILIDAD, E INCLUYE 13 VARILLAS VERTICALES CON 5 CUENTAS CADA UNA, FÁCILMENTE PALPABLES Y DIFERENCIABLES AL TACTO PARA SU USO SIN APOYO VISUAL. CUENTA CON UN RESPALDO DE TELA O FIELTRO QUE GENERA FRICCIÓN Y EVITA MOVIMIENTOS INVOLUNTARIOS. SUS VARILLAS ESTÁN ORGANIZADAS PARA REPRESENTAR UNIDADES, DECENAS Y CENTENAS, E INCORPORA UNA BARRA DIVISORIA CENTRAL QUE SEPARA LA ZONA SUPERIOR E INFERIOR, FACILITANDO LA ORIENTACIÓN TÁCTIL. TIENE DIMENSIONES APROXIMADAS DE 25 CM DE LARGO POR 8 CM DE ALTO, LO QUE PERMITE UNA MANIPULACIÓN CÓMODA.</t>
  </si>
  <si>
    <t>AJEDREZ ADAPTADO CUENTA CON UN TABLERO CON CASILLAS EN RELIEVE Y COLORES CONTRASTANTES (OSCURO Y CLARO), LO QUE FACILITA SU USO TANTO PARA PERSONAS CON BAJA VISIÓN COMO MEDIANTE EL TACTO. CADA CASILLA TIENE PEQUEÑOS ORIFICIOS DONDE ENCAJAN LAS PIEZAS, EVITANDO QUE SE DESPLACEN DURANTE LA EXPLORACIÓN MANUAL.
LAS PIEZAS SE DIFERENCIAN TÁCTILMENTE: UN BANDO (GENERALMENTE LAS NEGRAS) PRESENTA UNA PROTUBERANCIA EN LA PARTE SUPERIOR, MIENTRAS QUE EL OTRO (BLANCAS) ES LISO. ADEMÁS, CADA PIEZA TIENE UNA FORMA DISTINTIVA FÁCIL DE RECONOCER AL TACTO: LA TORRE ES ROBUSTA, EL CABALLO TIENE FORMA DE CABEZA, EL ALFIL PRESENTA UNA RANURA, Y EL REY Y LA REINA SON MÁS ALTOS CON DETALLES PARTICULARES.
ASIMISMO, EL TABLERO INCLUYE MARCAS TÁCTILES EN FILAS Y COLUMNAS CLAVE, LO QUE PERMITE UBICAR COORDENADAS CON MAYOR PRECISIÓN Y FACILITA LA ORIENTACIÓN DURANTE EL JUEGO</t>
  </si>
  <si>
    <t>REGLETA DE MADERA CON PINES PARA MACROBRAILLE ES UN DISPOSITIVO DISEÑADO PARA FACILITAR LA LECTURA Y ESCRITURA TÁCTIL EN BRAILLE AMPLIADO, IDEAL PARA PERSONAS CON DISCAPACIDAD VISUAL. ESTÁ ELABORADA EN MADERA LISA, RESISTENTE Y DE ACABADO SUAVE, LO QUE BRINDA COMODIDAD DURANTE SU USO.</t>
  </si>
  <si>
    <t>7.1</t>
  </si>
  <si>
    <t>POMPONES DE 45MM X 100 UNIDADES DE COLORES SURTIDOS, ELABORADOS CON FIBRAS SINTÉTICAS SUAVES Y LIGERAS QUE PROPORCIONAN UNA TEXTURA ESPONJOSA Y AGRADABLE AL TACTO.</t>
  </si>
  <si>
    <t>POMPONES DE 38MM X 100 DE COLORES SURTIDOS, ELABORADOS CON FIBRAS SINTÉTICAS SUAVES Y LIGERAS QUE PROPORCIONAN UNA TEXTURA ESPONJOSA Y AGRADABLE AL TACTO.</t>
  </si>
  <si>
    <t xml:space="preserve">HILO PARA CONFECCIÓN, 2000 YARDAS, CALIBRE 120, EN COLORES SURTUDOS, ELABORADO EN FIBRA SINTÉTICA (POLIÉSTER) DE ALTA RESISTENCIA QUE OFRECE SUAVIDAD, DURABILIDAD Y EXCELENTE RENDIMIENTO EN COSTURA MANUAL Y A MÁQUINA. </t>
  </si>
  <si>
    <t>TELA FIELTRO DE POLIÉSTER, PRESENTADA POR 15 UNIDADES, CADA UNA CON DIMENSIONES DE 1 METRO DE LARGO POR 70 CM DE ANCHO, EN UNA AMPLIA VARIEDAD DE COLORES SURTIDOS.</t>
  </si>
  <si>
    <t>TELA PAÑOLENCI DE POLIÉSTER, PRESENTADA POR 15 UNIDADES, CADA UNA CON DIMENSIONES DE 1 METRO DE LARGO POR 70 CM DE ANCHO, EN UNA AMPLIA VARIEDAD DE COLORES SURTIDOS. PRESENTA UNA TEXTURA LISA Y LIGERA.</t>
  </si>
  <si>
    <t>TELA CON LENTEJUELAS SOBREPUESTAS, CADA UNA DE 1 METRO DE LARGO, CON UN ANCHO DE 150 CM Y UN PESO APROXIMADO DE 99 G/M², ELABORADAS EN 100% POLIÉSTER, PRESENTADA EN 5 UNIDADES, COLORES SURTIDOS, IDEALES PARA CONFECCIÓN, MANUALIDADES, DECORACIÓN Y PROYECTOS CREATIVOS.</t>
  </si>
  <si>
    <t>OJOS MÓVILES EN COLOR BLANCO CON NEGRO EN PLÁSTICO, INCLUYE UN SURTIDO POR DOCENA EN DIFERENTES TAMAÑOS: 5 DOCENAS DE OJOS MÓVILES DE 6 MM, 5 DOCENAS DE OJOS MÓVILES DE 8 MM Y 5 DOCENAS DE OJOS MÓVILES DE 10 MM. ESTOS OJOS CUENTAN CON PUPILA MÓVIL QUE GENERA UN EFECTO DINÁMICO Y DIVERTIDO.</t>
  </si>
  <si>
    <t>HILOS COREANOS EN COLORES VARIADOS, CON CALIBRES DE 1.0 MM Y 1.5 MM, ELABORADOS EN FIBRAS SINTÉTICAS DE ALTA RESISTENCIA, FLEXIBLES Y DURADERAS.</t>
  </si>
  <si>
    <t>ALGODÓN DE RELLENO SILICONADO DE 5 KG POR BULTO, CON UNA FIBRA SUAVE Y ESPONJOSA QUE OFRECE UN RELLENO CÓMODO Y DURADERO PARA TODO TIPO DE PROYECTOS DE MANUALIDADES Y TEXTILES.</t>
  </si>
  <si>
    <t xml:space="preserve">GUATA PRENSADA RF: 180 POR METRO POR 1.50 CM DE ANCHO </t>
  </si>
  <si>
    <t>CINTA DE VELCRO DE 2 CM DE ANCHO POR 25 METROS DE LONGITUD, FABRICADA EN NYLON O POLIÉSTER, COLOR BLANCO. ESTÁ COMPUESTA POR DOS PARTES (GANCHO Y FELPA) QUE PERMITEN UN SISTEMA DE CIERRE PRÁCTICO, SEGURO Y REUTILIZABLE.</t>
  </si>
  <si>
    <t>CINTA DE VELCRO DE 2 CM DE ANCHO POR 25 METROS DE LONGITUD, FABRICADA EN NYLON O POLIÉSTER, COLOR NEGRO. ESTÁ COMPUESTA POR DOS PARTES (GANCHO Y FELPA) QUE PERMITEN UN SISTEMA DE CIERRE PRÁCTICO, SEGURO Y REUTILIZABLE.</t>
  </si>
  <si>
    <t>CREMALLERAS DE NYLON EN PLÁSTICO QUE INCLUYE 50 UNIDADES DE 15 CM EN COLORES SURTIDOS. SON RESISTENTES, LIGERAS Y DE FÁCIL USO, IDEALES PARA CONFECCIÓN, MANUALIDADES, ARREGLOS DE ROPA Y PROYECTOS CREATIVOS. SU DISEÑO PRÁCTICO PERMITE UN DESLIZAMIENTO SUAVE Y SEGURO, ADAPTÁNDOSE A DIFERENTES TIPOS DE TELAS Y APLICACIONES.</t>
  </si>
  <si>
    <t>CHAQUIRAS EN COLORES SURTIDOS TIPO PASTEL, EN PRESENTACIÓN DE MEDIA LIBRA, CON UN DIÁMETRO APROXIMADO DE 6 MM, DE FORMA REDONDA Y CON ORIFICIO CENTRAL QUE FACILITA SU ENSARTADO.
SON IDEALES PARA LA ELABORACIÓN DE MANUALIDADES Y PROYECTOS CREATIVOS, PERMITIENDO UNA AMPLIA VARIEDAD DE DISEÑOS Y APLICACIONES DECORATIVAS.</t>
  </si>
  <si>
    <t>CHAQUIRAS EN COLORES SURTIDOS VIVOS, EN PRESENTACIÓN DE MEDIA LIBRA, CON UN DIÁMETRO APROXIMADO DE 6 MM, DE FORMA REDONDA Y CON ORIFICIO CENTRAL QUE FACILITA SU ENSARTADO.
SON IDEALES PARA LA ELABORACIÓN DE MANUALIDADES Y PROYECTOS CREATIVOS, PERMITIENDO UNA AMPLIA VARIEDAD DE DISEÑOS Y APLICACIONES DECORATIVAS.</t>
  </si>
  <si>
    <t xml:space="preserve">CASCABELES PEQUEÑOS EN COLOR DORADO, EN PRESENTACIÓN DE 100 UNIDADES, FABRICADOS EN METAL LIVIANO Y SEGURO. CADA UNIDAD CUENTA CON UN DIÁMETRO APROXIMADO DE 10 MM, LO QUE LOS HACE ADECUADOS PARA DIVERSAS APLICACIONES.
SON LIGEROS, RESISTENTES Y FÁCILES DE MANIPULAR, PROPORCIONANDO ESTIMULACIÓN AUDITIVA Y FAVORECIENDO EL DESARROLLO DE LA COORDINACIÓN Y MOTRICIDAD FINA EN LOS NIÑOS. </t>
  </si>
  <si>
    <t xml:space="preserve">CASCABELES MEDIANOS EN COLOR DORADO, EN PRESENTACIÓN DE 100 UNIDADES, FABRICADOS EN METAL LIVIANO Y SEGURO. CADA UNIDAD CUENTA CON UN DIÁMETRO APROXIMADO DE 15 MM, LO QUE LOS HACE ADECUADOS PARA DIVERSAS APLICACIONES.
SON LIGEROS, RESISTENTES Y FÁCILES DE MANIPULAR, PROPORCIONANDO ESTIMULACIÓN AUDITIVA Y FAVORECIENDO EL DESARROLLO DE LA COORDINACIÓN Y MOTRICIDAD FINA EN LOS NIÑOS. </t>
  </si>
  <si>
    <t>CORDÓN TIPO COLA DE RATÓN, CADA UNIDAD CON UNA LONGITUD DE 130 METROS, EN COLORES SURTIDOS, CON TEXTURA SUAVE, RESISTENTE Y FLEXIBLE.</t>
  </si>
  <si>
    <t>TIJERA MULTIUSOS INCOLMA, CON DIMENSIÓN DE 8,5 PULGADAS, FABRICADA CON MATERIAL RESISTENTE Y DURABLE, PROPORCIONA UN CORTE PRECISO Y SEGURO, FACILITANDO EL TRABAJO EN ACTIVIDADES DE COSTURA Y MANUALIDADES.</t>
  </si>
  <si>
    <t>HILOS PARA TEJER TIPO CROCHET, EN PRESENTACIÓN DE 12 UNIDADES, CADA UNA CON UN PESO DE 100 GRAMOS, EN COLORES SURTIDOS Y VARIADOS, QUE INCLUYEN TONOS VIVOS Y PASTELES.</t>
  </si>
  <si>
    <t>PISTOLA DE SILICONA CALIENTE CON VOLTAJE DE 100-240V Y POTENCIA ENTRE 12 Y 20W DISEÑADA PARA EL USO CON BARRAS DELGADAS DE 7 MM, FABRICADA CON CUERPO EN PLÁSTICO RESISTENTE Y BOQUILLA METÁLICA QUE GARANTIZA DURABILIDAD Y PRECISIÓN EN LA APLICACIÓN.</t>
  </si>
  <si>
    <t>BISUTERÍA EN CAJA ORGANIZADORA PLÁSTICA TRANSPARENTE, CON MÚLTIPLES COMPARTIMIENTOS AJUSTABLES, IDEAL PARA MANUALIDADES Y PROYECTOS CREATIVOS.
INCLUYE 15 TIPOS DE ACCESORIOS DIFERENTES EN VARIADOS COLORES Y FORMAS, TALES COMO CUENTAS (CIRCULARES, CUADRADAS, EN FORMA DE FLORES), CHAQUIRAS, LETRAS Y DIJES DECORATIVOS. LOS COMPARTIMIENTOS SE ENCUENTRAN COMPLETAMENTE SURTIDOS, OFRECIENDO UNA AMPLIA VARIEDAD DE MODELOS Y ESTILOS.</t>
  </si>
  <si>
    <t>KIT</t>
  </si>
  <si>
    <t>TIJERA DE ONDAS METÁLICA PARA TELA Y MANUALIDADES, FABRICADA CON HOJAS DE ACERO INOXIDABLE QUE GARANTIZAN MAYOR DURABILIDAD Y UN CORTE PRECISO. CUENTA CON PUNTA REDONDA PARA MAYOR SEGURIDAD DURANTE SU USO Y TIENE UN TAMAÑO DE 21.5 CM DE LARGO.</t>
  </si>
  <si>
    <t>TIJERA ZIG ZAG 5MM METÁLICA PARA TELA Y MANUALIDADES, FABRICADA CON HOJAS DE ACERO INOXIDABLE QUE GARANTIZAN MAYOR DURABILIDAD Y UN CORTE PRECISO. CUENTA CON PUNTA REDONDA PARA MAYOR SEGURIDAD DURANTE SU USO Y TIENE UN TAMAÑO DE 21.5 CM DE LARGO, IDEAL PARA TRABAJOS DE COSTURA, MANUALIDADES Y PROYECTOS CREATIVOS EN DIFERENTES TIPOS DE TELA.</t>
  </si>
  <si>
    <t>TIJERA PLÁSTICA CON DIENTES METÁLICOS, DISEÑADA PARA CREAR CORTES EN ZIG ZAG  EN LOS BORDES DE PAPEL. ES IDEAL PARA MANUALIDADES, PROYECTOS ESCOLARES Y DECORACIONES, PERMITIENDO REALIZAR ACABADOS CREATIVOS DE FORMA FÁCIL Y PRECISA.</t>
  </si>
  <si>
    <t>TIJERA PLÁSTICA CON DIENTES METÁLICOS, DISEÑADA PARA CREAR CORTES ONDULADOS EN LOS BORDES DE PAPEL. ES IDEAL PARA MANUALIDADES, PROYECTOS ESCOLARES Y DECORACIONES, PERMITIENDO REALIZAR ACABADOS CREATIVOS DE FORMA FÁCIL Y PRECISA.</t>
  </si>
  <si>
    <t>NYLON ELÁSTICO CALIBRE 0.8 MM, PRESENTADO EN CARRETE DE 100 METROS, DE COLOR TRANSPARENTE. TAMBIÉN CONOCIDO COMO HILO ELÁSTICO O HILO CAUCHO, ESTÁ FABRICADO EN MATERIAL DE NYLON, LO QUE LE PROPORCIONA GRAN FLEXIBILIDAD Y RESISTENCIA.</t>
  </si>
  <si>
    <t>CINTA MÉTRICA EN COLORES SURTIDOS, FABRICADA EN FIBRA DE VIDRIO RECUBIERTA CON PLÁSTICO (PVC). CUENTA CON MEDIDAS IMPRESAS EN AMBOS LADOS, LO QUE LE PROPORCIONA GRAN FLEXIBILIDAD Y RESISTENCIA.
DISPONE DE PUNTAS METÁLICAS QUE BRINDAN MAYOR FIRMEZA Y AYUDAN A EVITAR EL DESGASTE, GARANTIZANDO MAYOR DURABILIDAD Y PRECISIÓN EN SU USO.</t>
  </si>
  <si>
    <t>ALFILERES RECTOS DE 1,6 PULGADAS CON CABEZA ESFÉRICA DE COLOR PERLA, PRESENTADOS EN UNA CAJA TRANSPARENTE CON 60 UNIDADES, LO QUE FACILITA SU ALMACENAMIENTO Y ORGANIZACIÓN. ESTÁN FABRICADOS EN METAL, LO QUE LES PROPORCIONA ALTA DURABILIDAD Y RESISTENCIA.</t>
  </si>
  <si>
    <t>TIRA DE POMPONES GRANDES EN FELPA MULTICOLORES, CON DIÁMETRO DE 6MM Y UNA LONGITUD DE 30 METROS. LOS POMPONES SON SUAVES, LIGEROS Y COLORIDOS.</t>
  </si>
  <si>
    <t>TIRA DE POMPONES GRANDES EN FELPA MULTICOLORES, CON DIÁMETRO DE 4MM Y UNA LONGITUD DE 30 METROS. LOS POMPONES SON SUAVES, LIGEROS Y COLORIDOS.</t>
  </si>
  <si>
    <t>BALINES #6 TIPO CORRUGADO EN COLOR DORADO, PRESENTADOS EN EMPAQUE DE 60 UNIDADES. ELABORADOS EN METAL CON ACABADO BRILLANTE, LO QUE LES DA UNA APARIENCIA ELEGANTE Y DECORATIVA.
SON RESISTENTES, LIGEROS Y FÁCILES DE ENSARTAR, PARA LA ELABORACIÓN DE MANUALIDADES, ESPECIALMENTE EN LA CREACIÓN DE PULSERAS, COLLARES Y OTROS ACCESORIOS ARTESANALES.</t>
  </si>
  <si>
    <t>BALINES #6 TIPO CORRUGADO EN COLOR PLATEADO, PRESENTADOS EN EMPAQUE DE 60 UNIDADES. ELABORADOS EN METAL CON ACABADO BRILLANTE, LO QUE LES DA UNA APARIENCIA ELEGANTE Y DECORATIVA.
SON RESISTENTES, LIGEROS Y FÁCILES DE ENSARTAR, PARA LA ELABORACIÓN DE MANUALIDADES, ESPECIALMENTE EN LA CREACIÓN DE PULSERAS, COLLARES Y OTROS ACCESORIOS ARTESANALES.</t>
  </si>
  <si>
    <t>BALINES #6 TIPO LIZO EN COLOR DORADO, PRESENTADOS EN EMPAQUE DE 120 UNIDADES. ELABORADOS EN METAL CON ACABADO BRILLANTE, LO QUE LES DA UNA APARIENCIA ELEGANTE Y DECORATIVA.
SON RESISTENTES, LIGEROS Y FÁCILES DE ENSARTAR, PARA LA ELABORACIÓN DE MANUALIDADES, ESPECIALMENTE EN LA CREACIÓN DE PULSERAS, COLLARES Y OTROS ACCESORIOS ARTESANALES.</t>
  </si>
  <si>
    <t>BALINES #6 TIPO LIZO EN COLOR PLATEADO, PRESENTADOS EN EMPAQUE DE 120 UNIDADES. ELABORADOS EN METAL CON ACABADO BRILLANTE, LO QUE LES DA UNA APARIENCIA ELEGANTE Y DECORATIVA.
SON RESISTENTES, LIGEROS Y FÁCILES DE ENSARTAR, PARA LA ELABORACIÓN DE MANUALIDADES, ESPECIALMENTE EN LA CREACIÓN DE PULSERAS, COLLARES Y OTROS ACCESORIOS ARTESANALES.</t>
  </si>
  <si>
    <t>TIJERA CORTADOR TELA CUTTER ROTATIVO DE 45 MM CON MANGO ERGONÓMICO DE PLÁSTICO, QUE INCLUYE 5 CUCHILLAS ADICIONALES. FABRICADA EN ACERO INOXIDABLE Y ACERO AL CARBONO, OFRECE CORTES LIMPIOS Y PRECISOS EN MATERIALES COMO TELA, PAPEL, CUERO Y PLÁSTICO. SU DISEÑO ES CÓMODO Y SEGURO, APTO PARA DIESTROS Y ZURDOS, Y CUENTA CON UN BOTÓN DE BLOQUEO QUE PREVIENE ACCIDENTES CUANDO NO ESTÁ EN USO.</t>
  </si>
  <si>
    <t xml:space="preserve">CAUTÍN PROFESIONAL TIPO LÁPIZ DE 60W Y 110V, CON TEMPERATURA AJUSTABLE, CUENTA CON DISEÑO ERGONÓMICO QUE FACILITA EL AGARRE Y EL CONTROL DURANTE SU USO, PERMITIENDO MAYOR PRECISIÓN EN TRABAJOS DELICADOS. </t>
  </si>
  <si>
    <t>KIT DE COSTURA COMPUESTO POR HERRAMIENTAS ESENCIALES QUE INCLUYEN PULIDOR METÁLICO, ABRE OJAL Y BISTURÍ PUNTA LANZA, DISEÑADAS PARA REALIZAR TRABAJOS PRECISOS EN COSTURA Y MANUALIDADES.</t>
  </si>
  <si>
    <t>BOLSA DE RETAZOS DE TELA SURTIDA QUE INCLUYE PIEZAS DE DIFERENTES TAMAÑOS Y TIPOS DE TELA, EN VARIEDAD DE COLORES Y DISEÑOS. CONTIENE RETAZOS TANTO ESTAMPADOS COMO UNICOLOR, CON DIVERSIDAD DE TEXTURAS, COLORES Y PATRONES, IDEALES PARA MANUALIDADES, CONFECCIÓN, DECORACIÓN Y PROYECTOS CREATIVOS.</t>
  </si>
  <si>
    <t>CINTA DE TELA DE 2.5 CM DE ANCHO POR 50 METROS DE LARGO, DISPONIBLE EN DIFERENTES MODELOS Y DISEÑOS.  PARA MANUALIDADES, COSTURA, DECORACIÓN Y PROYECTOS CREATIVOS.</t>
  </si>
  <si>
    <t>AGUJA DE COSER PUNTA ROMA TAMAÑO NÚMERO 16, PRESENTADA EN CAJA DE 100 UNIDADES. CUENTA CON OJO GRANDE QUE FACILITA EL ENHEBRADO, ESTÁN FABRICADAS EN ACERO INOXIDABLE, MATERIAL QUE LES PROPORCIONA ALTA RESISTENCIA, DURABILIDAD. PARA TRABAJOS DE COSTURA, BORDADO Y MANUALIDADES, ESPECIALMENTE EN MATERIALES COMO FIELTRO Y TELAS GRUESAS</t>
  </si>
  <si>
    <t>AGUJA DE COSER PUNTA ROMA TAMAÑO NÚMERO 20, PRESENTADA EN CAJA DE 100 UNIDADES. CUENTA CON OJO GRANDE QUE FACILITA EL ENHEBRADO, ESTÁN FABRICADAS EN ACERO INOXIDABLE, MATERIAL QUE LES PROPORCIONA ALTA RESISTENCIA, DURABILIDAD. PARA TRABAJOS DE COSTURA, BORDADO Y MANUALIDADES, ESPECIALMENTE EN MATERIALES COMO FIELTRO Y TELAS GRUESAS</t>
  </si>
  <si>
    <t>AGUJA DE COSER PUNTA ROMA TAMAÑO NÚMERO 18, PRESENTADA EN CAJA DE 100 UNIDADES. CUENTA CON OJO GRANDE QUE FACILITA EL ENHEBRADO, ESTÁN FABRICADAS EN ACERO INOXIDABLE, MATERIAL QUE LES PROPORCIONA ALTA RESISTENCIA, DURABILIDAD. PARA TRABAJOS DE COSTURA, BORDADO Y MANUALIDADES, ESPECIALMENTE EN MATERIALES COMO FIELTRO Y TELAS GRUESAS</t>
  </si>
  <si>
    <t>KIT EDUCATIVO CONSISTENTE EN LIBRETA (ANILLADA, CON MENSAJE INSTITUCIONAL, 14 X 21, 80 HOJAS, PASTA DURA, FULL COLOR, DISEÑO SUMINISTRADO  Y APROBADO POR EL SUPERVISOR DEL CONTRATO), LAPICERO, LÁPIZ, BORRADOR,  TABLA PLANIILLERA DE PLASTICO, MOCHILA DE 30 CM DE LARGO X 30 CM DE ANCHO, EN TELA RESISTENTE E IMPERMEABLE ANTIFLUIDO Y CORDON DE ALTA RESISTENCIA DE COLOR PÚRPURA. DISEÑOS FINAL SERÁN REALIZADOS CONFORME A LAS ESPECIFICACIONES DEL SUPERVISOR DEL CONTRATO.</t>
  </si>
  <si>
    <t>ROLLO DE CINTA DE TELA (SATÍN, POLIÉSTER O SIMILAR), COLOR MORADO, ANCHO 1 CM, , CON ACABADO UNIFORME, RESISTENTE Y APTA PARA ACTIVIDADES INSTITUCIONALES Y DECORATIVAS.</t>
  </si>
  <si>
    <t>CHALECO INSTITUCIONAL, QUE CUMPLAN LAS SIGUIENTES CARACTERÍSTICAS: CONFECCIONADOS EN MATERIAL ABULLONADO DE ALTA CALIDAD, CON CIERRE FRONTAL, BOLSILLOS FUNCIONALES Y BORDADO PERSONALIZADO. EN LA PARTE FRONTAL DEBERÁ LLEVAR EL LOGO OFICIAL DE LA ADMINISTRACIÓN MUNICIPAL Y EN LA PARTE POSTERIOR, EL NOMBRE LA CAMPAÑA E INFORMACIÓN DEL MUNICIPIO, TODO ELLO CONFORME AL DISEÑO PREVIAMENTE APROBADO POR EL SUPERVISOR DEL CONTRATO. ESTA DOTACIÓN PERMITIRÁ FACILITAR LA IDENTIFICACIÓN DE LOS INTEGRANTES DEL COMITÉ EN ESCENARIOS PÚBLICOS, REFORZAR SU ROL COMO REPRESENTANTES DE LA POBLACIÓN DEL SECTOR RELIGIOSO.</t>
  </si>
  <si>
    <t>AGENDA TIPO EJECUTIVA, TAMAÑO APROXIMADO A5 O SIMILAR, CON PASTA DURA O SEMIDURA, HOJAS INTERNAS RAYADAS Y ENCUADERNACIÓN RESISTENTE,    LOGOS DE LAS ADMINISTRACIÓN MUNICIPAL Y MENSAJE ALUSIVO AL EVENTO). EL DISEÑO FINAL SERÁ PREVIAMENTE ACORDADO CON EL SUPERVISOR DEL CONTRATO.</t>
  </si>
  <si>
    <t>VASO MUG, EN CERÁMICA  , CON CAPACIDAD APROXIMADA ENTRE 10 Y 12 ONZAS, APTO PARA BEBIDAS CALIENTES O FRÍAS, E INCLUIR IMPRESIÓN  LOGOS DE LAS ADMINISTRACIÓN MUNICIPAL Y MENSAJE ALUSIVO AL EVENTO. EL DISEÑO FINAL SERÁ PREVIAMENTE ACORDADO CON EL SUPERVISOR DEL CONTRATO.</t>
  </si>
  <si>
    <t>BOLÍGRAFO CONTRAMARCADOCON MENSAJE ALUSIVO A LA "CONMEMORACION DEL DIA NACIONAL DE LA CONMEMORACION RELIGIOSA" COLOR NEGRO, CUERPO PLASTICO O  POLIETILENO TRANSLUCIDO O COLOR NEGRO; PUNTA METALICA CON TAPA, REDONDO, RECTANGULAR O HEXAGONAL.TINTA DE COLOR: NEGRO, RENDIMIENTO MINIMO DE 10200 mts CAJA 12 unid. EL DISEÑO FINAL SERÁ PREVIAMENTE ACORDADO CON EL SUPERVISOR DEL CONTRATO.</t>
  </si>
  <si>
    <t>SUBTOTAL ESCUELA DE LIDERAZGO - 4 JORNADAS EN 2026</t>
  </si>
  <si>
    <t>SUBTOTAL PAPELERIA Y DOTACION PARA TRABAJO CON SUBSISTEMA</t>
  </si>
  <si>
    <t>SUBTOTAL JORNADA DE AVISTAMIENTO DE AVES</t>
  </si>
  <si>
    <t>SUBTOTAL CARRERA ATLETICA</t>
  </si>
  <si>
    <t>SUBTOTAL GINCANA SECTOR RELIGIOSO</t>
  </si>
  <si>
    <t>SUBTOTAL ACTUALIZACION DE PLATAFORMA</t>
  </si>
  <si>
    <t>SUBTOTAL TARDES DE CINE</t>
  </si>
  <si>
    <t>SUBTOTAL TALLERES DE PREVENCION, PARA EL ABORDAJE DE PROBLEMATICAS PRIORIZADAS</t>
  </si>
  <si>
    <t>2. ASAMBLEAS DE JUVENTUD  - 2 JORNADAS EN 2026</t>
  </si>
  <si>
    <t>SUBTOTAL JORNADA DE BIENESTAR DE CUIDADORES Y CUIDADORAS</t>
  </si>
  <si>
    <t>SUBTOTAL COMMEMORACIÓN DIA INTERNACIONAL DE LAS PERSONAS CON DISCAPACIDAD</t>
  </si>
  <si>
    <t>SUBTOTAL DOTACIÓN FORTALECIMIENTO DE LA CHIRIMIA  " SIN BARRERAS"</t>
  </si>
  <si>
    <t>SUBTOTAL TALLERES Y JORNADAS PEDAGÓGICAS Y ACTIVIDADES RECREATIVAS</t>
  </si>
  <si>
    <t>SUBTOTAL FORTALECIMIENTO DE LA REHABILITACIÓN E INDEPENDENCIA DE PERSONAS CON DISCAPACIDAD</t>
  </si>
  <si>
    <t>SUBTOTAL  CREANDO SUEÑOS: PROYECTO DE LIBROS SENSORIALES PARA PERSONAS CON DISCAPACIDAD Y CUIDADORES</t>
  </si>
  <si>
    <t xml:space="preserve">SUBTOTAL FORTALECIMIENTO CONSEJO CONSULTIVO DE MUERES MUNICIPAL </t>
  </si>
  <si>
    <t>SUBTOTAL CONMEMORACIÓN DEL 25N</t>
  </si>
  <si>
    <t>TOTAL POLITICA PUBLICA JUVENTUD</t>
  </si>
  <si>
    <t>SUBTOTAL SEGUNDO ENCUENTRO DE LIDERES ESPIRITUALES</t>
  </si>
  <si>
    <t>8.2</t>
  </si>
  <si>
    <t>8.3</t>
  </si>
  <si>
    <t>8.4</t>
  </si>
  <si>
    <t>8.5</t>
  </si>
  <si>
    <t>10.2</t>
  </si>
  <si>
    <t>11.1</t>
  </si>
  <si>
    <t>11.2</t>
  </si>
  <si>
    <t>11.4</t>
  </si>
  <si>
    <t>11.7</t>
  </si>
  <si>
    <t>13.1</t>
  </si>
  <si>
    <t>13.2</t>
  </si>
  <si>
    <t>13.3</t>
  </si>
  <si>
    <t>13.4</t>
  </si>
  <si>
    <t>14.1</t>
  </si>
  <si>
    <t>14.2</t>
  </si>
  <si>
    <t>15.2</t>
  </si>
  <si>
    <t>16.3</t>
  </si>
  <si>
    <t>16.4</t>
  </si>
  <si>
    <t>16.5</t>
  </si>
  <si>
    <t>16.6</t>
  </si>
  <si>
    <t>17.1</t>
  </si>
  <si>
    <t>17.2</t>
  </si>
  <si>
    <t>17.3</t>
  </si>
  <si>
    <t>19.1</t>
  </si>
  <si>
    <t>19.2</t>
  </si>
  <si>
    <t>20.1</t>
  </si>
  <si>
    <t>20.2</t>
  </si>
  <si>
    <t>21.1</t>
  </si>
  <si>
    <t>21.2</t>
  </si>
  <si>
    <t>23.1</t>
  </si>
  <si>
    <t>6.5</t>
  </si>
  <si>
    <t>6.6</t>
  </si>
  <si>
    <t>PAPEL BOND ADHESIVO X 10 HOJAS TAMAÑO CARTA A4  DE 200 GR, COLOR BLANCO.</t>
  </si>
  <si>
    <t>BOLÍGRAFO CONTRAMARCADO CON MENSAJE ALUSIVO A LA CAMPAÑA "RECONOCIENDO EL TERRITORIO" COLOR NEGRO, CUERPO PLASTICO O  POLIETILENO TRANSLUCIDO O COLOR NEGRO; PUNTA METALICA CON TAPA, REDONDO, RECTANGULAR O HEXAGONAL.TINTA DE COLOR: NEGRO, RENDIMIENTO MINIMO DE 10200 mts CAJA 12 unid. EL DISEÑO FINAL SERÁ PREVIAMENTE ACORDADO CON EL SUPERVISOR DEL CONTRATO.</t>
  </si>
  <si>
    <t>OJOS EN PLÁSTICO OVALADOS NEGROS SURTIDOS POR 120 UNIDADES EN TAMAÑOS MEDIANOS Y PEQUEÑOS, IDEALES PARA MANUALIDADES, COSTURA Y ELABORACIÓN DE MUÑECOS O PELUCHES</t>
  </si>
  <si>
    <t>BOLÍGRAFO CONTRAMARCADO CON MENSAJE ALUSIVO AL EVENTO, COLOR NEGRO, CUERPO PLASTICO O  POLIETILENO TRANSLUCIDO O COLOR NEGRO; PUNTA METALICA CON TAPA, REDONDO, RECTANGULAR O HEXAGONAL.TINTA DE COLOR: NEGRO, RENDIMIENTO MINIMO DE 10200 mts CAJA 12 unid. EL DISEÑO FINAL SERÁ PREVIAMENTE ACORDADO CON EL SUPERVISOR DEL CONTRATO.</t>
  </si>
  <si>
    <t>CERTIFICADO DE ASISTENCIA AL EVENTO,  FULL COLOR, CON MENSAJE INSTITUCIONAL EN PAPEL OPALINA TEXTURIZADO,, 180 GRAMOS, TAMAÑO CARTA, IMPRESIÓN HORIZONTAL, HOJAS, DISEÑO FINAL SERÁ PREVIAMENTE ACORDADO CON EL SUPERVISOR DEL CONTRATO.</t>
  </si>
  <si>
    <t>1.1</t>
  </si>
  <si>
    <t>FOLLETOS INFORMATIVOS SOBRE PROMOCIÓN DEL ACCESO A LA JUSTICIA (COMISARIA DE FAMILIA YE INSPECCIN DE POLICIA) TAMAÑO CARTA (21,6 CM X 27,9 CM), IMPRESOS EN PAPEL PROPALCOTE 150 G/M², IMPRESIÓN FULL COLOR, CON CORTE Y DOBLADO SEGÚN DISEÑO. DISEÑO SUMINISTRADO POR EL CONTRATANTE Y APROBADO POR EL SUPERVISOR.</t>
  </si>
  <si>
    <t>MILLAR</t>
  </si>
  <si>
    <t>FOLLETOS INFORMATIVOS CON RELACION AL RECONOCIMIENTO DE LO QUE ES LA PLATAFORMA MUNICIPAL DE JUVENTUD, EN PAPEL PROPALCOLTE DE 150 GR, TAMAÑO CARTA A4, FULL COLOR , EL DISEÑO FINAL DEL ESTAMPADO SERÁ PREVIAMENTE ACORDADO CON EL SUPERVISOR DEL CONTRATO.</t>
  </si>
  <si>
    <t>11.6</t>
  </si>
  <si>
    <t>FOLLETOS INFORMATIVOS QUE CUMPLAN CON LAS SIGUIENTES CARACTERÍSTICAS: DEBEN ELABORARSE EN PAPEL PROPALCOTE DE 115 G/M², CON IMPRESIÓN FULL COLOR POR AMBAS CARAS, EN TAMΑΝΟ ΜΕ-DIA CARTA (14.8 CM X 21 CM). EL DISEÑO DEBERÁ SER ALUSIVO A LA CAMPAÑA, INCLUIR DE FORMA VISIBLE Y EN ALTA CALIDAD EL LOGO OFICIAL DE LA CAMPAÑA Y EL ESCUDO DE LA ADMINISTRACIÓN MUNICIPAL DE TIMBIO. EL DISEÑO GRÁFICO SERÁ VALIDADO POR EL SUPERVISOR DEL CONTRATO ANTES DE SU IMPRESIÓN, GARANTIZANDO QUE CUMPLA CON LOS LINEAMIENTOS INSTITUCIONALES DE IMAGEN, LEN-GUAJE ACCESIBLE Y ENFOQUE DIFERENCIAL. EL DISEÑO FINAL DEL ESTAMPADO SERÁ PREVIAMENTE ACORDADO CON EL SUPERVISOR DEL CONTRATO.</t>
  </si>
  <si>
    <t>22.1</t>
  </si>
  <si>
    <t>FOLLETOS INFORMATIVOS CON CONTENIDO SOBRE SERVICIOS Y ORIENTACIÓN DE CASOS DE VIOLENCIAS DE GÉNERO, IMPRESOS EN PAPEL PROPALCOTE DE 150 G/M², IMPRESIÓN FULL COLOR, TAMAÑO CARTA, CON ACABADO DE CORTE Y DOBLADO (SEGÚN DISEÑO). DISEÑO SUMINISTRADO  Y APROBADO POR EL SUPERVISOR DEL CONTRATO..</t>
  </si>
  <si>
    <t xml:space="preserve">TOTAL CAMPAÑA DE PREVENCION DE VIOLENCIAS BASADAS EN GENERO </t>
  </si>
  <si>
    <t>FOLLETOS INFORMATIVOS SOBRE PREVENCIÓN DE VIOLENCIAS BASADAS EN GÉNERO (VBG), VIOLENTÓMETRO Y RUTAS DE ATENCIÓN, TAMAÑO CARTA (21,6 CM X 27,9 CM), IMPRESOS EN PAPEL PROPALCOTE 150 G/M², IMPRESIÓN FULL COLOR, CON CORTE Y DOBLADO SEGÚN DISEÑO. DISEÑO SUMINISTRADO POR EL CONTRATANTE Y APROBADO POR EL SUPERVISOR.</t>
  </si>
  <si>
    <t>2.1</t>
  </si>
  <si>
    <t>2.2</t>
  </si>
  <si>
    <t xml:space="preserve">SUBTOTAL ASAMBLEAS DE JUVENTUD  </t>
  </si>
  <si>
    <t>3. ESCUELA DE LIDERAZGO - 6 JORNADAS EN 2026 (40 PERSONAS POR JORNADA)</t>
  </si>
  <si>
    <t>3.2</t>
  </si>
  <si>
    <t>3.3</t>
  </si>
  <si>
    <t>3.4</t>
  </si>
  <si>
    <t>3.5</t>
  </si>
  <si>
    <t>3.6</t>
  </si>
  <si>
    <t>3.7</t>
  </si>
  <si>
    <t>3.1</t>
  </si>
  <si>
    <t>3.8</t>
  </si>
  <si>
    <t>3.9</t>
  </si>
  <si>
    <t>3.10</t>
  </si>
  <si>
    <t xml:space="preserve">4. PAPELERIA Y DOTACION PARA TRABAJO CON SUBSISTEMA </t>
  </si>
  <si>
    <t>4.1</t>
  </si>
  <si>
    <t>4.2</t>
  </si>
  <si>
    <t>4.3</t>
  </si>
  <si>
    <t>4.4</t>
  </si>
  <si>
    <t>4.5</t>
  </si>
  <si>
    <t>4.6</t>
  </si>
  <si>
    <t>4.7</t>
  </si>
  <si>
    <t>4.8</t>
  </si>
  <si>
    <t>4.9</t>
  </si>
  <si>
    <t>4.10</t>
  </si>
  <si>
    <t>4.11</t>
  </si>
  <si>
    <t>4.12</t>
  </si>
  <si>
    <t>4.13</t>
  </si>
  <si>
    <t>4.14</t>
  </si>
  <si>
    <t>4.15</t>
  </si>
  <si>
    <t>4.16</t>
  </si>
  <si>
    <t>4.17</t>
  </si>
  <si>
    <t>4.18</t>
  </si>
  <si>
    <t xml:space="preserve">5. JORNADA DE AVISTAMIENTO DE AVES </t>
  </si>
  <si>
    <t>5.1</t>
  </si>
  <si>
    <t>5.2</t>
  </si>
  <si>
    <t>5.3</t>
  </si>
  <si>
    <t>5.4</t>
  </si>
  <si>
    <t>5.5</t>
  </si>
  <si>
    <t xml:space="preserve">6. CARRERA ATLETICA </t>
  </si>
  <si>
    <t>6.1</t>
  </si>
  <si>
    <t>6.2</t>
  </si>
  <si>
    <t>6.3</t>
  </si>
  <si>
    <t>6.4</t>
  </si>
  <si>
    <t>7. GINCANA SECTOR RELIGIOSO</t>
  </si>
  <si>
    <t xml:space="preserve">8. ACTUALIZACION DE PLATAFORMA </t>
  </si>
  <si>
    <t>8.1</t>
  </si>
  <si>
    <t>9. TARDES DE CINE</t>
  </si>
  <si>
    <t>9.1</t>
  </si>
  <si>
    <t>9.2</t>
  </si>
  <si>
    <t>9.3</t>
  </si>
  <si>
    <t>9.4</t>
  </si>
  <si>
    <t>10. OCHO (8)TALLERES DE PREVENCION, PARA EL ABORDAJE DE PROBLEMATICAS PRIORIZADAS</t>
  </si>
  <si>
    <t>10.1</t>
  </si>
  <si>
    <t>10.3</t>
  </si>
  <si>
    <t>10.4</t>
  </si>
  <si>
    <t>11. MESAS DE PARTICIPACION DE NIÑOS, NIÑAS Y ADOLESCENTES - 4 SESIONES  Y ACTIVIDADES DEL PLAN DE ACCION.</t>
  </si>
  <si>
    <t>11.3</t>
  </si>
  <si>
    <t>11.5</t>
  </si>
  <si>
    <t xml:space="preserve">SUBTOTAL MESAS DE PARTICIPACION DE NIÑOS, NIÑAS Y ADOLESCENTES </t>
  </si>
  <si>
    <t>12. JORNADA DE BIENESTAR DE CUIDADORES Y CUIDADORAS DE POBLACIÓN CON DISCAPACIDAD 24 DE JULIO Y 06 DE NOVIEMBRE DEL 2025</t>
  </si>
  <si>
    <t>12.1</t>
  </si>
  <si>
    <t>13. COMMEMORACIÓN DIA INTERNACIONAL DE LAS PERSONAS CON DISCAPACIDAD - DICIEMBRE DEL 2026</t>
  </si>
  <si>
    <t>14. DOTACIÓN FORTALECIMIENTO DE LA CHIRIMIA  " SIN BARRERAS"</t>
  </si>
  <si>
    <t>14.3</t>
  </si>
  <si>
    <t>15. TALLERES Y JORNADAS PEDAGÓGICAS Y ACTIVIDADES RECREATIVAS</t>
  </si>
  <si>
    <t>15.1</t>
  </si>
  <si>
    <t>15.3</t>
  </si>
  <si>
    <t>15.4</t>
  </si>
  <si>
    <t>15.5</t>
  </si>
  <si>
    <t>15.6</t>
  </si>
  <si>
    <t>15.7</t>
  </si>
  <si>
    <t>15.8</t>
  </si>
  <si>
    <t>15.9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</si>
  <si>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</si>
  <si>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</si>
  <si>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</si>
  <si>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</si>
  <si>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</si>
  <si>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</si>
  <si>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</si>
  <si>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</si>
  <si>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</si>
  <si>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</si>
  <si>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</si>
  <si>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</si>
  <si>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</si>
  <si>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</si>
  <si>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</si>
  <si>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</si>
  <si>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</si>
  <si>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</si>
  <si>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</si>
  <si>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</si>
  <si>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</si>
  <si>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</si>
  <si>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</si>
  <si>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</si>
  <si>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</si>
  <si>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</si>
  <si>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</si>
  <si>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</si>
  <si>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</si>
  <si>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</si>
  <si>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</si>
  <si>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16. FORTALECIMIENTO DE LA REHABILITACIÓN E INDEPENDENCIA DE PERSONAS CON DISCAPACIDAD VISUAL EN TIMBÍO MEDIANTE AYUDAS TÉCNICAS ADAPTADAS</t>
  </si>
  <si>
    <t>16.1</t>
  </si>
  <si>
    <t>16.2</t>
  </si>
  <si>
    <t>16.7</t>
  </si>
  <si>
    <t>16.8</t>
  </si>
  <si>
    <t>16.9</t>
  </si>
  <si>
    <t>16.10</t>
  </si>
  <si>
    <t>16.11</t>
  </si>
  <si>
    <t>16.12</t>
  </si>
  <si>
    <t>16.13</t>
  </si>
  <si>
    <t>16.14</t>
  </si>
  <si>
    <t>17. CREANDO SUEÑOS: PROYECTO DE LIBROS SENSORIALES PARA PERSONAS CON DISCAPACIDAD Y CUIDADORES</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</si>
  <si>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</si>
  <si>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</si>
  <si>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</si>
  <si>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</si>
  <si>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</si>
  <si>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</si>
  <si>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</si>
  <si>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</si>
  <si>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</si>
  <si>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</si>
  <si>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</si>
  <si>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</si>
  <si>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</si>
  <si>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</si>
  <si>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</si>
  <si>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</si>
  <si>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</si>
  <si>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</si>
  <si>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</si>
  <si>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</si>
  <si>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</si>
  <si>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</si>
  <si>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</si>
  <si>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</si>
  <si>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</si>
  <si>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</si>
  <si>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</si>
  <si>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</si>
  <si>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</si>
  <si>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</si>
  <si>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</si>
  <si>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</si>
  <si>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</si>
  <si>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</si>
  <si>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</si>
  <si>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</si>
  <si>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</si>
  <si>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</si>
  <si>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</si>
  <si>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</si>
  <si>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</si>
  <si>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18.  CAMPAÑA DE PREVENCION DE VIOLENCIAS BASADAS EN GENERO JUNIO A DICIEMBRE</t>
  </si>
  <si>
    <t>18.1</t>
  </si>
  <si>
    <t>19. FORTALECIMIENTO CONSEJO CONSULTIVO DE MUERES MUNICIPAL (SESIONA 4 VECES AL AÑO Y SE DEBE REALIZAR ELECCION DE LOS SECTORES INOPERANTES)</t>
  </si>
  <si>
    <t>19.3</t>
  </si>
  <si>
    <t>20. CONMEMORACIÓN DEL 25N "DÍA INTERNACIONAL DE LA ELIMINACIÓN DE LA VIOLENCIA CONTRA LAS MUJERES", 25 DE NOVIEMBRE.</t>
  </si>
  <si>
    <t>21. CONMEMORACION DEL DIA NACIONAL DE LIBERTAD RELIGIOSA, JULIO 2026</t>
  </si>
  <si>
    <t>SUBTOTAL CONMEMORACION DEL DIA NACIONAL DE LIBERTAD RELIGIOSA, JULIO 2026</t>
  </si>
  <si>
    <t xml:space="preserve"> 22. SEGUNDO ENCUENTRO DE LIDERES ESPIRITUALES</t>
  </si>
  <si>
    <t>22.3</t>
  </si>
  <si>
    <t>23. PROGRAMAS SOCIALES DE TRANSFERENCIAS MONETARIAS 450200100</t>
  </si>
  <si>
    <t>1. CAPACITACION A NUEVOS DIGNATRIOS DE JUNTAS DE ACCION COMUNAL  EN EL MES DE JULIO 2026</t>
  </si>
  <si>
    <t>LIBERTAD DE CULTOS  4502001</t>
  </si>
  <si>
    <t>SERVICIO DE PROMOCIÓN DEL ACCESO A LA JUSTICIA - 1203014</t>
  </si>
  <si>
    <t>POLITICA PUBLICA JUVENTUD - 4102038</t>
  </si>
  <si>
    <t>POLITICA PUBLICA NIÑOS, NIÑAS Y ADOLESCENTES - 4102038</t>
  </si>
  <si>
    <t xml:space="preserve">TOTAL POLITICA PUBLICA NIÑOS, NIÑAS Y ADOLESCENTES </t>
  </si>
  <si>
    <t>POLITICA PUBLICA DISCAPACIDAD - 4104020</t>
  </si>
  <si>
    <t xml:space="preserve">TOTAL POLITICA PUBLICA DISCAPACIDAD </t>
  </si>
  <si>
    <t>POLITICA PUBLICA PARA LA MUJER -  4501050</t>
  </si>
  <si>
    <t>POLITICA PUBLICA DE GENERO-  450105000</t>
  </si>
  <si>
    <t>POLITICA PUBLICA DE GENERO</t>
  </si>
  <si>
    <t xml:space="preserve">TOTAL LIBERTAD RELIGIOSA Y DE CULTOS </t>
  </si>
  <si>
    <t>TOTAL PROGRAMAS SOCIALES DE TRANSFERENCIAS MONETARIA</t>
  </si>
  <si>
    <t xml:space="preserve">SUBTOTAL CAPACITACION A NUEVOS DIGNATRIOS DE JUNTAS DE ACCION COMUNAL </t>
  </si>
  <si>
    <t>COTIZACION 1</t>
  </si>
  <si>
    <t>COTIZACION 2</t>
  </si>
  <si>
    <t xml:space="preserve"> PROMEDIOS</t>
  </si>
  <si>
    <t>“EL CONTRATISTA SE OBLIGA CON EL MUNICIPIO DE TIMBÍO  LAS POLÍTICAS PUBLICAS Y PROGRAMAS SOCIALES, A CARGO DE LA SECRETARIA DE GOBIERNO Y PARTICIPACIÓN COMUNITARIA, ENMARCADAS EN EL PLAN DE ACCIÓN DE LA VIGENCIA 2026 Y EL PLAN DE DESARROLLO 2024 – 2027”.</t>
  </si>
  <si>
    <t>TOTAL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</si>
</sst>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164" formatCode="_-&quot;$&quot;\ * #,##0_-;\-&quot;$&quot;\ * #,##0_-;_-&quot;$&quot;\ * &quot;-&quot;_-;_-@"/>
    <numFmt numFmtId="165" formatCode="&quot;$&quot;#,##0.00"/>
    <numFmt numFmtId="166" formatCode="d\.m\."/>
    <numFmt numFmtId="167" formatCode="d\.m"/>
    <numFmt numFmtId="168" formatCode="_-&quot;$&quot;* #,##0_-;\-&quot;$&quot;* #,##0_-;_-&quot;$&quot;* &quot;-&quot;??_-;_-@"/>
    <numFmt numFmtId="169" formatCode="_-&quot;$&quot;* #,##0_-;\-&quot;$&quot;* #,##0_-;_-&quot;$&quot;* &quot;-&quot;??_-;_-@_-"/>
    <numFmt numFmtId="170" formatCode="_-&quot;$&quot;\ * #,##0_-;\-&quot;$&quot;\ * #,##0_-;_-&quot;$&quot;\ * &quot;-&quot;??_-;_-@_-"/>
    <numFmt numFmtId="171" formatCode="_-&quot;$&quot;* #,##0.00_-;\-&quot;$&quot;* #,##0.00_-;_-&quot;$&quot;* &quot;-&quot;??_-;_-@"/>
    <numFmt numFmtId="172" formatCode="0.0"/>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Narrow"/>
      <family val="2"/>
    </font>
    <font>
      <sz val="11"/>
      <name val="Arial Narrow"/>
      <family val="2"/>
    </font>
    <font>
      <b/>
      <sz val="11"/>
      <name val="Arial Narrow"/>
      <family val="2"/>
    </font>
    <font>
      <sz val="11"/>
      <color theme="1"/>
      <name val="Arial Narrow"/>
      <family val="2"/>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bgColor rgb="FFFFFF00"/>
      </patternFill>
    </fill>
    <fill>
      <patternFill patternType="solid">
        <fgColor theme="2" tint="-9.9978637043366805E-2"/>
        <bgColor indexed="64"/>
      </patternFill>
    </fill>
    <fill>
      <patternFill patternType="solid">
        <fgColor rgb="FFFF0066"/>
        <bgColor rgb="FFFF66FF"/>
      </patternFill>
    </fill>
    <fill>
      <patternFill patternType="solid">
        <fgColor rgb="FFFF0066"/>
        <bgColor indexed="64"/>
      </patternFill>
    </fill>
    <fill>
      <patternFill patternType="solid">
        <fgColor rgb="FF92D050"/>
        <bgColor indexed="64"/>
      </patternFill>
    </fill>
    <fill>
      <patternFill patternType="solid">
        <fgColor rgb="FFFF99FF"/>
        <bgColor indexed="64"/>
      </patternFill>
    </fill>
    <fill>
      <patternFill patternType="solid">
        <fgColor rgb="FFFF6600"/>
        <bgColor indexed="64"/>
      </patternFill>
    </fill>
    <fill>
      <patternFill patternType="solid">
        <fgColor rgb="FF00B0F0"/>
        <bgColor indexed="64"/>
      </patternFill>
    </fill>
    <fill>
      <patternFill patternType="solid">
        <fgColor rgb="FF00B0F0"/>
        <bgColor rgb="FFFFFFFF"/>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69">
    <xf numFmtId="0" fontId="0" fillId="0" borderId="0" xfId="0"/>
    <xf numFmtId="0" fontId="6" fillId="0" borderId="1" xfId="0" applyFont="1" applyBorder="1" applyAlignment="1">
      <alignment horizontal="center" vertical="justify"/>
    </xf>
    <xf numFmtId="0" fontId="6" fillId="0" borderId="0" xfId="0" applyFont="1" applyAlignment="1">
      <alignment horizontal="justify" vertical="justify"/>
    </xf>
    <xf numFmtId="0" fontId="6" fillId="0" borderId="0" xfId="0" applyFont="1" applyAlignment="1">
      <alignment horizontal="center" vertical="justify"/>
    </xf>
    <xf numFmtId="172" fontId="5" fillId="8" borderId="1" xfId="0" applyNumberFormat="1" applyFont="1" applyFill="1" applyBorder="1" applyAlignment="1">
      <alignment horizontal="center" vertical="justify"/>
    </xf>
    <xf numFmtId="0" fontId="5" fillId="8" borderId="1" xfId="0" applyFont="1" applyFill="1" applyBorder="1" applyAlignment="1">
      <alignment horizontal="center" vertical="justify"/>
    </xf>
    <xf numFmtId="169" fontId="5" fillId="8" borderId="1" xfId="1" applyNumberFormat="1" applyFont="1" applyFill="1" applyBorder="1" applyAlignment="1">
      <alignment horizontal="center" vertical="justify"/>
    </xf>
    <xf numFmtId="0" fontId="4" fillId="0" borderId="1" xfId="0" applyFont="1" applyBorder="1" applyAlignment="1">
      <alignment horizontal="center" vertical="justify"/>
    </xf>
    <xf numFmtId="3" fontId="4" fillId="0" borderId="1" xfId="0" applyNumberFormat="1" applyFont="1" applyBorder="1" applyAlignment="1">
      <alignment horizontal="center" vertical="justify"/>
    </xf>
    <xf numFmtId="164" fontId="3" fillId="9" borderId="1" xfId="0" applyNumberFormat="1" applyFont="1" applyFill="1" applyBorder="1" applyAlignment="1">
      <alignment horizontal="center" vertical="justify"/>
    </xf>
    <xf numFmtId="172" fontId="3" fillId="9" borderId="1" xfId="0" applyNumberFormat="1" applyFont="1" applyFill="1" applyBorder="1" applyAlignment="1">
      <alignment horizontal="center" vertical="justify"/>
    </xf>
    <xf numFmtId="171" fontId="3" fillId="9" borderId="1" xfId="0" applyNumberFormat="1" applyFont="1" applyFill="1" applyBorder="1" applyAlignment="1">
      <alignment horizontal="center" vertical="justify"/>
    </xf>
    <xf numFmtId="172" fontId="5" fillId="10" borderId="1" xfId="0" applyNumberFormat="1" applyFont="1" applyFill="1" applyBorder="1" applyAlignment="1">
      <alignment horizontal="center" vertical="justify"/>
    </xf>
    <xf numFmtId="0" fontId="5" fillId="10" borderId="1" xfId="0" applyFont="1" applyFill="1" applyBorder="1" applyAlignment="1">
      <alignment horizontal="center" vertical="justify"/>
    </xf>
    <xf numFmtId="0" fontId="0" fillId="0" borderId="0" xfId="0" applyAlignment="1">
      <alignment horizontal="justify" vertical="justify"/>
    </xf>
    <xf numFmtId="172" fontId="6" fillId="0" borderId="1" xfId="0" applyNumberFormat="1" applyFont="1" applyBorder="1" applyAlignment="1">
      <alignment horizontal="justify" vertical="justify"/>
    </xf>
    <xf numFmtId="164" fontId="6" fillId="0" borderId="1" xfId="0" applyNumberFormat="1" applyFont="1" applyBorder="1" applyAlignment="1">
      <alignment horizontal="justify" vertical="justify"/>
    </xf>
    <xf numFmtId="172" fontId="6" fillId="0" borderId="0" xfId="0" applyNumberFormat="1" applyFont="1" applyAlignment="1">
      <alignment horizontal="justify" vertical="justify"/>
    </xf>
    <xf numFmtId="0" fontId="2" fillId="0" borderId="0" xfId="0" applyFont="1" applyAlignment="1">
      <alignment horizontal="justify" vertical="justify"/>
    </xf>
    <xf numFmtId="169" fontId="5" fillId="8" borderId="1" xfId="1" applyNumberFormat="1" applyFont="1" applyFill="1" applyBorder="1" applyAlignment="1">
      <alignment horizontal="justify" vertical="justify"/>
    </xf>
    <xf numFmtId="0" fontId="0" fillId="0" borderId="1" xfId="0" applyBorder="1" applyAlignment="1">
      <alignment horizontal="justify" vertical="justify"/>
    </xf>
    <xf numFmtId="44" fontId="2" fillId="0" borderId="1" xfId="1" applyFont="1" applyBorder="1" applyAlignment="1">
      <alignment horizontal="justify" vertical="justify"/>
    </xf>
    <xf numFmtId="170" fontId="2" fillId="0" borderId="1" xfId="1" applyNumberFormat="1" applyFont="1" applyBorder="1" applyAlignment="1">
      <alignment horizontal="justify" vertical="justify"/>
    </xf>
    <xf numFmtId="169" fontId="5" fillId="8" borderId="1" xfId="0" applyNumberFormat="1" applyFont="1" applyFill="1" applyBorder="1" applyAlignment="1">
      <alignment horizontal="justify" vertical="justify"/>
    </xf>
    <xf numFmtId="172" fontId="4" fillId="0" borderId="1" xfId="0" applyNumberFormat="1" applyFont="1" applyBorder="1" applyAlignment="1">
      <alignment horizontal="justify" vertical="justify"/>
    </xf>
    <xf numFmtId="169" fontId="4" fillId="0" borderId="1" xfId="1" applyNumberFormat="1" applyFont="1" applyFill="1" applyBorder="1" applyAlignment="1">
      <alignment horizontal="justify" vertical="justify"/>
    </xf>
    <xf numFmtId="169" fontId="6" fillId="0" borderId="1" xfId="1" applyNumberFormat="1" applyFont="1" applyFill="1" applyBorder="1" applyAlignment="1">
      <alignment horizontal="justify" vertical="justify"/>
    </xf>
    <xf numFmtId="170" fontId="5" fillId="8" borderId="1" xfId="0" applyNumberFormat="1" applyFont="1" applyFill="1" applyBorder="1" applyAlignment="1">
      <alignment horizontal="justify" vertical="justify"/>
    </xf>
    <xf numFmtId="169" fontId="3" fillId="8" borderId="1" xfId="0" applyNumberFormat="1" applyFont="1" applyFill="1" applyBorder="1" applyAlignment="1">
      <alignment horizontal="justify" vertical="justify"/>
    </xf>
    <xf numFmtId="44" fontId="4" fillId="0" borderId="1" xfId="1" applyFont="1" applyFill="1" applyBorder="1" applyAlignment="1">
      <alignment horizontal="justify" vertical="justify"/>
    </xf>
    <xf numFmtId="44" fontId="5" fillId="9" borderId="1" xfId="1" applyFont="1" applyFill="1" applyBorder="1" applyAlignment="1">
      <alignment horizontal="justify" vertical="justify"/>
    </xf>
    <xf numFmtId="164" fontId="3" fillId="9" borderId="1" xfId="0" applyNumberFormat="1" applyFont="1" applyFill="1" applyBorder="1" applyAlignment="1">
      <alignment horizontal="justify" vertical="justify"/>
    </xf>
    <xf numFmtId="169" fontId="5" fillId="10" borderId="1" xfId="0" applyNumberFormat="1" applyFont="1" applyFill="1" applyBorder="1" applyAlignment="1">
      <alignment horizontal="justify" vertical="justify"/>
    </xf>
    <xf numFmtId="169" fontId="5" fillId="10" borderId="1" xfId="1" applyNumberFormat="1" applyFont="1" applyFill="1" applyBorder="1" applyAlignment="1">
      <alignment horizontal="justify" vertical="justify"/>
    </xf>
    <xf numFmtId="170" fontId="5" fillId="10" borderId="1" xfId="0" applyNumberFormat="1" applyFont="1" applyFill="1" applyBorder="1" applyAlignment="1">
      <alignment horizontal="justify" vertical="justify"/>
    </xf>
    <xf numFmtId="164" fontId="3" fillId="3" borderId="1" xfId="0" applyNumberFormat="1" applyFont="1" applyFill="1" applyBorder="1" applyAlignment="1">
      <alignment horizontal="justify" vertical="justify"/>
    </xf>
    <xf numFmtId="0" fontId="0" fillId="0" borderId="0" xfId="0" applyAlignment="1">
      <alignment horizontal="center" vertical="justify"/>
    </xf>
    <xf numFmtId="0" fontId="2" fillId="0" borderId="1" xfId="0" applyFont="1" applyBorder="1" applyAlignment="1">
      <alignment horizontal="center" vertical="justify"/>
    </xf>
    <xf numFmtId="0" fontId="6" fillId="0" borderId="0" xfId="0" applyFont="1" applyAlignment="1">
      <alignment horizontal="justify" vertical="distributed"/>
    </xf>
    <xf numFmtId="0" fontId="6" fillId="0" borderId="1" xfId="0" applyFont="1" applyBorder="1" applyAlignment="1">
      <alignment horizontal="justify" vertical="distributed"/>
    </xf>
    <xf numFmtId="0" fontId="5" fillId="8" borderId="1" xfId="0" applyFont="1" applyFill="1" applyBorder="1" applyAlignment="1">
      <alignment horizontal="justify" vertical="distributed"/>
    </xf>
    <xf numFmtId="0" fontId="4" fillId="0" borderId="1" xfId="0" applyFont="1" applyBorder="1" applyAlignment="1">
      <alignment horizontal="justify" vertical="distributed"/>
    </xf>
    <xf numFmtId="0" fontId="0" fillId="0" borderId="1" xfId="0" applyBorder="1" applyAlignment="1">
      <alignment horizontal="justify" vertical="distributed"/>
    </xf>
    <xf numFmtId="171" fontId="3" fillId="9" borderId="1" xfId="0" applyNumberFormat="1" applyFont="1" applyFill="1" applyBorder="1" applyAlignment="1">
      <alignment horizontal="center" vertical="distributed"/>
    </xf>
    <xf numFmtId="0" fontId="5" fillId="10" borderId="1" xfId="0" applyFont="1" applyFill="1" applyBorder="1" applyAlignment="1">
      <alignment horizontal="center" vertical="distributed"/>
    </xf>
    <xf numFmtId="164" fontId="0" fillId="0" borderId="0" xfId="0" applyNumberFormat="1" applyAlignment="1">
      <alignment horizontal="justify" vertical="justify"/>
    </xf>
    <xf numFmtId="44" fontId="0" fillId="0" borderId="0" xfId="1" applyFont="1" applyAlignment="1">
      <alignment horizontal="justify" vertical="justify"/>
    </xf>
    <xf numFmtId="0" fontId="3" fillId="5" borderId="1" xfId="0" applyFont="1" applyFill="1" applyBorder="1" applyAlignment="1">
      <alignment horizontal="center" vertical="justify"/>
    </xf>
    <xf numFmtId="44" fontId="0" fillId="0" borderId="1" xfId="1" applyFont="1" applyBorder="1" applyAlignment="1">
      <alignment horizontal="justify" vertical="justify"/>
    </xf>
    <xf numFmtId="0" fontId="0" fillId="5" borderId="1" xfId="0" applyFill="1" applyBorder="1" applyAlignment="1">
      <alignment horizontal="justify" vertical="justify"/>
    </xf>
    <xf numFmtId="44" fontId="0" fillId="5" borderId="1" xfId="1" applyFont="1" applyFill="1" applyBorder="1" applyAlignment="1">
      <alignment horizontal="justify" vertical="justify"/>
    </xf>
    <xf numFmtId="172" fontId="3" fillId="5" borderId="1" xfId="0" applyNumberFormat="1" applyFont="1" applyFill="1" applyBorder="1" applyAlignment="1">
      <alignment horizontal="center" vertical="justify"/>
    </xf>
    <xf numFmtId="0" fontId="3" fillId="5" borderId="1" xfId="0" applyFont="1" applyFill="1" applyBorder="1" applyAlignment="1">
      <alignment horizontal="justify" vertical="distributed"/>
    </xf>
    <xf numFmtId="164" fontId="3" fillId="5" borderId="1" xfId="0" applyNumberFormat="1" applyFont="1" applyFill="1" applyBorder="1" applyAlignment="1">
      <alignment horizontal="center" vertical="justify"/>
    </xf>
    <xf numFmtId="164" fontId="3" fillId="5" borderId="1" xfId="0" applyNumberFormat="1" applyFont="1" applyFill="1" applyBorder="1" applyAlignment="1">
      <alignment horizontal="justify" vertical="justify"/>
    </xf>
    <xf numFmtId="0" fontId="2" fillId="5" borderId="1" xfId="0" applyFont="1" applyFill="1" applyBorder="1" applyAlignment="1">
      <alignment horizontal="justify" vertical="justify"/>
    </xf>
    <xf numFmtId="44" fontId="2" fillId="5" borderId="1" xfId="1" applyFont="1" applyFill="1" applyBorder="1" applyAlignment="1">
      <alignment horizontal="justify" vertical="justify"/>
    </xf>
    <xf numFmtId="0" fontId="3" fillId="6" borderId="1" xfId="0" applyFont="1" applyFill="1" applyBorder="1" applyAlignment="1">
      <alignment horizontal="center" vertical="justify"/>
    </xf>
    <xf numFmtId="172" fontId="3" fillId="7" borderId="1" xfId="0" applyNumberFormat="1" applyFont="1" applyFill="1" applyBorder="1" applyAlignment="1">
      <alignment horizontal="center" vertical="justify"/>
    </xf>
    <xf numFmtId="0" fontId="3" fillId="7" borderId="1" xfId="0" applyFont="1" applyFill="1" applyBorder="1" applyAlignment="1">
      <alignment horizontal="center" vertical="distributed"/>
    </xf>
    <xf numFmtId="0" fontId="3" fillId="7" borderId="1" xfId="0" applyFont="1" applyFill="1" applyBorder="1" applyAlignment="1">
      <alignment horizontal="center" vertical="justify"/>
    </xf>
    <xf numFmtId="164" fontId="3" fillId="7" borderId="1" xfId="0" applyNumberFormat="1" applyFont="1" applyFill="1" applyBorder="1" applyAlignment="1">
      <alignment horizontal="center" vertical="justify"/>
    </xf>
    <xf numFmtId="164" fontId="3" fillId="6" borderId="1" xfId="0" applyNumberFormat="1" applyFont="1" applyFill="1" applyBorder="1" applyAlignment="1">
      <alignment horizontal="justify" vertical="justify"/>
    </xf>
    <xf numFmtId="164" fontId="3" fillId="6" borderId="1" xfId="0" applyNumberFormat="1" applyFont="1" applyFill="1" applyBorder="1" applyAlignment="1">
      <alignment horizontal="center" vertical="justify"/>
    </xf>
    <xf numFmtId="165" fontId="6" fillId="0" borderId="1" xfId="0" applyNumberFormat="1" applyFont="1" applyBorder="1" applyAlignment="1">
      <alignment horizontal="justify" vertical="distributed"/>
    </xf>
    <xf numFmtId="0" fontId="3" fillId="6" borderId="1" xfId="0" applyFont="1" applyFill="1" applyBorder="1" applyAlignment="1">
      <alignment horizontal="center" vertical="distributed"/>
    </xf>
    <xf numFmtId="0" fontId="6" fillId="2" borderId="1" xfId="0" applyFont="1" applyFill="1" applyBorder="1" applyAlignment="1">
      <alignment horizontal="justify" vertical="distributed"/>
    </xf>
    <xf numFmtId="0" fontId="6" fillId="2" borderId="1" xfId="0" applyFont="1" applyFill="1" applyBorder="1" applyAlignment="1">
      <alignment horizontal="center" vertical="justify"/>
    </xf>
    <xf numFmtId="164" fontId="6" fillId="4" borderId="1" xfId="0" applyNumberFormat="1" applyFont="1" applyFill="1" applyBorder="1" applyAlignment="1">
      <alignment horizontal="justify" vertical="justify"/>
    </xf>
    <xf numFmtId="164" fontId="6" fillId="2" borderId="1" xfId="0" applyNumberFormat="1" applyFont="1" applyFill="1" applyBorder="1" applyAlignment="1">
      <alignment horizontal="justify" vertical="justify"/>
    </xf>
    <xf numFmtId="168" fontId="6" fillId="0" borderId="1" xfId="0" applyNumberFormat="1" applyFont="1" applyBorder="1" applyAlignment="1">
      <alignment horizontal="justify" vertical="justify"/>
    </xf>
    <xf numFmtId="3" fontId="6" fillId="0" borderId="1" xfId="0" applyNumberFormat="1" applyFont="1" applyBorder="1" applyAlignment="1">
      <alignment horizontal="center" vertical="justify"/>
    </xf>
    <xf numFmtId="0" fontId="3" fillId="5" borderId="1" xfId="0" applyFont="1" applyFill="1" applyBorder="1" applyAlignment="1">
      <alignment horizontal="center" vertical="distributed"/>
    </xf>
    <xf numFmtId="0" fontId="0" fillId="10" borderId="1" xfId="0" applyFill="1" applyBorder="1" applyAlignment="1">
      <alignment horizontal="justify" vertical="justify"/>
    </xf>
    <xf numFmtId="44" fontId="0" fillId="10" borderId="1" xfId="1" applyFont="1" applyFill="1" applyBorder="1" applyAlignment="1">
      <alignment horizontal="justify" vertical="justify"/>
    </xf>
    <xf numFmtId="0" fontId="0" fillId="9" borderId="1" xfId="0" applyFill="1" applyBorder="1" applyAlignment="1">
      <alignment horizontal="justify" vertical="justify"/>
    </xf>
    <xf numFmtId="44" fontId="0" fillId="9" borderId="1" xfId="1" applyFont="1" applyFill="1" applyBorder="1" applyAlignment="1">
      <alignment horizontal="justify" vertical="justify"/>
    </xf>
    <xf numFmtId="172" fontId="3" fillId="0" borderId="2" xfId="0" applyNumberFormat="1" applyFont="1" applyBorder="1" applyAlignment="1">
      <alignment vertical="justify"/>
    </xf>
    <xf numFmtId="172" fontId="3" fillId="0" borderId="3" xfId="0" applyNumberFormat="1" applyFont="1" applyBorder="1" applyAlignment="1">
      <alignment vertical="justify"/>
    </xf>
    <xf numFmtId="172" fontId="3" fillId="0" borderId="4" xfId="0" applyNumberFormat="1" applyFont="1" applyBorder="1" applyAlignment="1">
      <alignment vertical="justify"/>
    </xf>
    <xf numFmtId="0" fontId="0" fillId="8" borderId="1" xfId="0" applyFill="1" applyBorder="1" applyAlignment="1">
      <alignment horizontal="justify" vertical="justify"/>
    </xf>
    <xf numFmtId="44" fontId="0" fillId="8" borderId="1" xfId="1" applyFont="1" applyFill="1" applyBorder="1" applyAlignment="1">
      <alignment horizontal="justify" vertical="justify"/>
    </xf>
    <xf numFmtId="164" fontId="3" fillId="11" borderId="1" xfId="0" applyNumberFormat="1" applyFont="1" applyFill="1" applyBorder="1" applyAlignment="1">
      <alignment horizontal="justify" vertical="justify"/>
    </xf>
    <xf numFmtId="0" fontId="0" fillId="11" borderId="1" xfId="0" applyFill="1" applyBorder="1" applyAlignment="1">
      <alignment horizontal="justify" vertical="justify"/>
    </xf>
    <xf numFmtId="44" fontId="0" fillId="11" borderId="1" xfId="1" applyFont="1" applyFill="1" applyBorder="1" applyAlignment="1">
      <alignment horizontal="justify" vertical="justify"/>
    </xf>
    <xf numFmtId="0" fontId="3" fillId="11" borderId="1" xfId="0" applyFont="1" applyFill="1" applyBorder="1" applyAlignment="1">
      <alignment horizontal="center" vertical="justify"/>
    </xf>
    <xf numFmtId="172" fontId="3" fillId="11" borderId="1" xfId="0" applyNumberFormat="1" applyFont="1" applyFill="1" applyBorder="1" applyAlignment="1">
      <alignment horizontal="center" vertical="justify"/>
    </xf>
    <xf numFmtId="0" fontId="3" fillId="11" borderId="1" xfId="0" applyFont="1" applyFill="1" applyBorder="1" applyAlignment="1">
      <alignment horizontal="justify" vertical="distributed"/>
    </xf>
    <xf numFmtId="164" fontId="3" fillId="11" borderId="1" xfId="0" applyNumberFormat="1" applyFont="1" applyFill="1" applyBorder="1" applyAlignment="1">
      <alignment horizontal="center" vertical="justify"/>
    </xf>
    <xf numFmtId="0" fontId="0" fillId="7" borderId="1" xfId="0" applyFill="1" applyBorder="1" applyAlignment="1">
      <alignment horizontal="justify" vertical="justify"/>
    </xf>
    <xf numFmtId="44" fontId="0" fillId="7" borderId="1" xfId="1" applyFont="1" applyFill="1" applyBorder="1" applyAlignment="1">
      <alignment horizontal="justify" vertical="justify"/>
    </xf>
    <xf numFmtId="0" fontId="0" fillId="3" borderId="1" xfId="0" applyFill="1" applyBorder="1" applyAlignment="1">
      <alignment horizontal="justify" vertical="justify"/>
    </xf>
    <xf numFmtId="44" fontId="0" fillId="3" borderId="1" xfId="1" applyFont="1" applyFill="1" applyBorder="1" applyAlignment="1">
      <alignment horizontal="justify" vertical="justify"/>
    </xf>
    <xf numFmtId="172" fontId="3" fillId="0" borderId="2" xfId="0" applyNumberFormat="1" applyFont="1" applyBorder="1" applyAlignment="1">
      <alignment horizontal="center" vertical="justify"/>
    </xf>
    <xf numFmtId="172" fontId="3" fillId="0" borderId="3" xfId="0" applyNumberFormat="1" applyFont="1" applyBorder="1" applyAlignment="1">
      <alignment horizontal="center" vertical="justify"/>
    </xf>
    <xf numFmtId="172" fontId="3" fillId="0" borderId="4" xfId="0" applyNumberFormat="1" applyFont="1" applyBorder="1" applyAlignment="1">
      <alignment horizontal="center" vertical="justify"/>
    </xf>
    <xf numFmtId="0" fontId="3" fillId="6" borderId="2" xfId="0" applyFont="1" applyFill="1" applyBorder="1" applyAlignment="1">
      <alignment horizontal="center" vertical="justify"/>
    </xf>
    <xf numFmtId="0" fontId="3" fillId="6" borderId="3" xfId="0" applyFont="1" applyFill="1" applyBorder="1" applyAlignment="1">
      <alignment horizontal="center" vertical="justify"/>
    </xf>
    <xf numFmtId="0" fontId="3" fillId="6" borderId="4" xfId="0" applyFont="1" applyFill="1" applyBorder="1" applyAlignment="1">
      <alignment horizontal="center" vertical="justify"/>
    </xf>
    <xf numFmtId="172" fontId="6" fillId="0" borderId="2" xfId="0" applyNumberFormat="1" applyFont="1" applyBorder="1" applyAlignment="1">
      <alignment horizontal="center" vertical="justify"/>
    </xf>
    <xf numFmtId="172" fontId="6" fillId="0" borderId="3" xfId="0" applyNumberFormat="1" applyFont="1" applyBorder="1" applyAlignment="1">
      <alignment horizontal="center" vertical="justify"/>
    </xf>
    <xf numFmtId="172" fontId="6" fillId="0" borderId="4" xfId="0" applyNumberFormat="1" applyFont="1" applyBorder="1" applyAlignment="1">
      <alignment horizontal="center" vertical="justify"/>
    </xf>
    <xf numFmtId="0" fontId="2" fillId="3" borderId="1" xfId="0" applyFont="1" applyFill="1" applyBorder="1" applyAlignment="1">
      <alignment horizontal="center" vertical="justify"/>
    </xf>
    <xf numFmtId="44" fontId="2" fillId="3" borderId="1" xfId="1" applyFont="1" applyFill="1" applyBorder="1" applyAlignment="1">
      <alignment horizontal="center" vertical="justify"/>
    </xf>
    <xf numFmtId="0" fontId="3" fillId="5" borderId="1" xfId="0" applyFont="1" applyFill="1" applyBorder="1" applyAlignment="1">
      <alignment horizontal="center" vertical="justify"/>
    </xf>
    <xf numFmtId="0" fontId="3" fillId="6" borderId="1" xfId="0" applyFont="1" applyFill="1" applyBorder="1" applyAlignment="1">
      <alignment horizontal="center" vertical="justify"/>
    </xf>
    <xf numFmtId="0" fontId="3" fillId="5" borderId="2" xfId="0" applyFont="1" applyFill="1" applyBorder="1" applyAlignment="1">
      <alignment horizontal="center" vertical="justify"/>
    </xf>
    <xf numFmtId="0" fontId="3" fillId="5" borderId="3" xfId="0" applyFont="1" applyFill="1" applyBorder="1" applyAlignment="1">
      <alignment horizontal="center" vertical="justify"/>
    </xf>
    <xf numFmtId="0" fontId="3" fillId="5" borderId="4" xfId="0" applyFont="1" applyFill="1" applyBorder="1" applyAlignment="1">
      <alignment horizontal="center" vertical="justify"/>
    </xf>
    <xf numFmtId="0" fontId="3" fillId="6" borderId="1" xfId="0" applyFont="1" applyFill="1" applyBorder="1" applyAlignment="1">
      <alignment horizontal="right" vertical="justify"/>
    </xf>
    <xf numFmtId="0" fontId="5" fillId="7" borderId="1" xfId="0" applyFont="1" applyFill="1" applyBorder="1" applyAlignment="1">
      <alignment horizontal="right" vertical="justify"/>
    </xf>
    <xf numFmtId="166" fontId="3" fillId="6" borderId="2" xfId="0" applyNumberFormat="1" applyFont="1" applyFill="1" applyBorder="1" applyAlignment="1">
      <alignment horizontal="center" vertical="justify"/>
    </xf>
    <xf numFmtId="166" fontId="3" fillId="6" borderId="3" xfId="0" applyNumberFormat="1" applyFont="1" applyFill="1" applyBorder="1" applyAlignment="1">
      <alignment horizontal="center" vertical="justify"/>
    </xf>
    <xf numFmtId="166" fontId="3" fillId="6" borderId="4" xfId="0" applyNumberFormat="1" applyFont="1" applyFill="1" applyBorder="1" applyAlignment="1">
      <alignment horizontal="center" vertical="justify"/>
    </xf>
    <xf numFmtId="172" fontId="5" fillId="0" borderId="2" xfId="0" applyNumberFormat="1" applyFont="1" applyBorder="1" applyAlignment="1">
      <alignment horizontal="center" vertical="justify"/>
    </xf>
    <xf numFmtId="172" fontId="5" fillId="0" borderId="3" xfId="0" applyNumberFormat="1" applyFont="1" applyBorder="1" applyAlignment="1">
      <alignment horizontal="center" vertical="justify"/>
    </xf>
    <xf numFmtId="172" fontId="5" fillId="0" borderId="4" xfId="0" applyNumberFormat="1" applyFont="1" applyBorder="1" applyAlignment="1">
      <alignment horizontal="center" vertical="justify"/>
    </xf>
    <xf numFmtId="0" fontId="5" fillId="8" borderId="2" xfId="0" applyFont="1" applyFill="1" applyBorder="1" applyAlignment="1">
      <alignment horizontal="center" vertical="justify"/>
    </xf>
    <xf numFmtId="0" fontId="5" fillId="8" borderId="3" xfId="0" applyFont="1" applyFill="1" applyBorder="1" applyAlignment="1">
      <alignment horizontal="center" vertical="justify"/>
    </xf>
    <xf numFmtId="0" fontId="5" fillId="8" borderId="4" xfId="0" applyFont="1" applyFill="1" applyBorder="1" applyAlignment="1">
      <alignment horizontal="center" vertical="justify"/>
    </xf>
    <xf numFmtId="0" fontId="3" fillId="11" borderId="2" xfId="0" applyFont="1" applyFill="1" applyBorder="1" applyAlignment="1">
      <alignment horizontal="center" vertical="justify"/>
    </xf>
    <xf numFmtId="0" fontId="3" fillId="11" borderId="3" xfId="0" applyFont="1" applyFill="1" applyBorder="1" applyAlignment="1">
      <alignment horizontal="center" vertical="justify"/>
    </xf>
    <xf numFmtId="0" fontId="3" fillId="11" borderId="4" xfId="0" applyFont="1" applyFill="1" applyBorder="1" applyAlignment="1">
      <alignment horizontal="center" vertical="justify"/>
    </xf>
    <xf numFmtId="0" fontId="3" fillId="11" borderId="1" xfId="0" applyFont="1" applyFill="1" applyBorder="1" applyAlignment="1">
      <alignment horizontal="right" vertical="justify"/>
    </xf>
    <xf numFmtId="0" fontId="5" fillId="11" borderId="1" xfId="0" applyFont="1" applyFill="1" applyBorder="1" applyAlignment="1">
      <alignment horizontal="right" vertical="justify"/>
    </xf>
    <xf numFmtId="0" fontId="3" fillId="12" borderId="2" xfId="0" applyFont="1" applyFill="1" applyBorder="1" applyAlignment="1">
      <alignment horizontal="center" vertical="justify"/>
    </xf>
    <xf numFmtId="0" fontId="3" fillId="12" borderId="3" xfId="0" applyFont="1" applyFill="1" applyBorder="1" applyAlignment="1">
      <alignment horizontal="center" vertical="justify"/>
    </xf>
    <xf numFmtId="0" fontId="3" fillId="12" borderId="4" xfId="0" applyFont="1" applyFill="1" applyBorder="1" applyAlignment="1">
      <alignment horizontal="center" vertical="justify"/>
    </xf>
    <xf numFmtId="167" fontId="3" fillId="6" borderId="2" xfId="0" applyNumberFormat="1" applyFont="1" applyFill="1" applyBorder="1" applyAlignment="1">
      <alignment horizontal="center" vertical="justify"/>
    </xf>
    <xf numFmtId="167" fontId="3" fillId="6" borderId="3" xfId="0" applyNumberFormat="1" applyFont="1" applyFill="1" applyBorder="1" applyAlignment="1">
      <alignment horizontal="center" vertical="justify"/>
    </xf>
    <xf numFmtId="167" fontId="3" fillId="6" borderId="4" xfId="0" applyNumberFormat="1" applyFont="1" applyFill="1" applyBorder="1" applyAlignment="1">
      <alignment horizontal="center" vertical="justify"/>
    </xf>
    <xf numFmtId="166" fontId="3" fillId="6" borderId="1" xfId="0" applyNumberFormat="1" applyFont="1" applyFill="1" applyBorder="1" applyAlignment="1">
      <alignment horizontal="right" vertical="justify"/>
    </xf>
    <xf numFmtId="167" fontId="3" fillId="6" borderId="1" xfId="0" applyNumberFormat="1" applyFont="1" applyFill="1" applyBorder="1" applyAlignment="1">
      <alignment horizontal="right" vertical="justify"/>
    </xf>
    <xf numFmtId="0" fontId="5" fillId="0" borderId="2" xfId="0" applyFont="1" applyBorder="1" applyAlignment="1">
      <alignment horizontal="center" vertical="justify"/>
    </xf>
    <xf numFmtId="0" fontId="5" fillId="0" borderId="3" xfId="0" applyFont="1" applyBorder="1" applyAlignment="1">
      <alignment horizontal="center" vertical="justify"/>
    </xf>
    <xf numFmtId="0" fontId="5" fillId="0" borderId="4" xfId="0" applyFont="1" applyBorder="1" applyAlignment="1">
      <alignment horizontal="center" vertical="justify"/>
    </xf>
    <xf numFmtId="0" fontId="5" fillId="8" borderId="1" xfId="0" applyFont="1" applyFill="1" applyBorder="1" applyAlignment="1">
      <alignment horizontal="right" vertical="justify"/>
    </xf>
    <xf numFmtId="0" fontId="5" fillId="0" borderId="1" xfId="0" applyFont="1" applyBorder="1" applyAlignment="1">
      <alignment horizontal="justify" vertical="justify"/>
    </xf>
    <xf numFmtId="0" fontId="5" fillId="10" borderId="1" xfId="0" applyFont="1" applyFill="1" applyBorder="1" applyAlignment="1">
      <alignment horizontal="right" vertical="justify"/>
    </xf>
    <xf numFmtId="0" fontId="3" fillId="5" borderId="1" xfId="0" applyFont="1" applyFill="1" applyBorder="1" applyAlignment="1">
      <alignment horizontal="right" vertical="justify"/>
    </xf>
    <xf numFmtId="0" fontId="5" fillId="5" borderId="1" xfId="0" applyFont="1" applyFill="1" applyBorder="1" applyAlignment="1">
      <alignment horizontal="right" vertical="justify"/>
    </xf>
    <xf numFmtId="0" fontId="3" fillId="3" borderId="1" xfId="0" applyFont="1" applyFill="1" applyBorder="1" applyAlignment="1">
      <alignment horizontal="right" vertical="justify"/>
    </xf>
    <xf numFmtId="0" fontId="5" fillId="3" borderId="1" xfId="0" applyFont="1" applyFill="1" applyBorder="1" applyAlignment="1">
      <alignment horizontal="center" vertical="justify"/>
    </xf>
    <xf numFmtId="0" fontId="5" fillId="10" borderId="2" xfId="0" applyFont="1" applyFill="1" applyBorder="1" applyAlignment="1">
      <alignment horizontal="center" vertical="justify"/>
    </xf>
    <xf numFmtId="0" fontId="5" fillId="10" borderId="3" xfId="0" applyFont="1" applyFill="1" applyBorder="1" applyAlignment="1">
      <alignment horizontal="center" vertical="justify"/>
    </xf>
    <xf numFmtId="0" fontId="5" fillId="10" borderId="4" xfId="0" applyFont="1" applyFill="1" applyBorder="1" applyAlignment="1">
      <alignment horizontal="center" vertical="justify"/>
    </xf>
    <xf numFmtId="0" fontId="3" fillId="10" borderId="2" xfId="0" applyFont="1" applyFill="1" applyBorder="1" applyAlignment="1">
      <alignment horizontal="center" vertical="justify"/>
    </xf>
    <xf numFmtId="0" fontId="3" fillId="10" borderId="3" xfId="0" applyFont="1" applyFill="1" applyBorder="1" applyAlignment="1">
      <alignment horizontal="center" vertical="justify"/>
    </xf>
    <xf numFmtId="0" fontId="3" fillId="10" borderId="4" xfId="0" applyFont="1" applyFill="1" applyBorder="1" applyAlignment="1">
      <alignment horizontal="center" vertical="justify"/>
    </xf>
    <xf numFmtId="0" fontId="4" fillId="0" borderId="2" xfId="0" applyFont="1" applyBorder="1" applyAlignment="1">
      <alignment horizontal="center" vertical="justify"/>
    </xf>
    <xf numFmtId="0" fontId="4" fillId="0" borderId="3" xfId="0" applyFont="1" applyBorder="1" applyAlignment="1">
      <alignment horizontal="center" vertical="justify"/>
    </xf>
    <xf numFmtId="0" fontId="4" fillId="0" borderId="4" xfId="0" applyFont="1" applyBorder="1" applyAlignment="1">
      <alignment horizontal="center" vertical="justify"/>
    </xf>
    <xf numFmtId="0" fontId="6" fillId="0" borderId="2" xfId="0" applyFont="1" applyBorder="1" applyAlignment="1">
      <alignment horizontal="center" vertical="justify"/>
    </xf>
    <xf numFmtId="0" fontId="6" fillId="0" borderId="3" xfId="0" applyFont="1" applyBorder="1" applyAlignment="1">
      <alignment horizontal="center" vertical="justify"/>
    </xf>
    <xf numFmtId="0" fontId="6" fillId="0" borderId="4" xfId="0" applyFont="1" applyBorder="1" applyAlignment="1">
      <alignment horizontal="center" vertical="justify"/>
    </xf>
    <xf numFmtId="0" fontId="3" fillId="9" borderId="1" xfId="0" applyFont="1" applyFill="1" applyBorder="1" applyAlignment="1">
      <alignment horizontal="right" vertical="justify"/>
    </xf>
    <xf numFmtId="0" fontId="5" fillId="9" borderId="1" xfId="0" applyFont="1" applyFill="1" applyBorder="1" applyAlignment="1">
      <alignment horizontal="right" vertical="justify"/>
    </xf>
    <xf numFmtId="171" fontId="3" fillId="9" borderId="2" xfId="0" applyNumberFormat="1" applyFont="1" applyFill="1" applyBorder="1" applyAlignment="1">
      <alignment horizontal="center" vertical="justify"/>
    </xf>
    <xf numFmtId="171" fontId="3" fillId="9" borderId="3" xfId="0" applyNumberFormat="1" applyFont="1" applyFill="1" applyBorder="1" applyAlignment="1">
      <alignment horizontal="center" vertical="justify"/>
    </xf>
    <xf numFmtId="171" fontId="3" fillId="9" borderId="4" xfId="0" applyNumberFormat="1" applyFont="1" applyFill="1" applyBorder="1" applyAlignment="1">
      <alignment horizontal="center" vertical="justify"/>
    </xf>
    <xf numFmtId="0" fontId="3" fillId="0" borderId="2" xfId="0" applyFont="1" applyBorder="1" applyAlignment="1">
      <alignment horizontal="center" vertical="justify"/>
    </xf>
    <xf numFmtId="0" fontId="3" fillId="0" borderId="3" xfId="0" applyFont="1" applyBorder="1" applyAlignment="1">
      <alignment horizontal="center" vertical="justify"/>
    </xf>
    <xf numFmtId="0" fontId="3" fillId="0" borderId="4" xfId="0" applyFont="1" applyBorder="1" applyAlignment="1">
      <alignment horizontal="center" vertical="justify"/>
    </xf>
    <xf numFmtId="0" fontId="3" fillId="8" borderId="1" xfId="0" applyFont="1" applyFill="1" applyBorder="1" applyAlignment="1">
      <alignment horizontal="right" vertical="justify"/>
    </xf>
    <xf numFmtId="0" fontId="3" fillId="9" borderId="2" xfId="0" applyFont="1" applyFill="1" applyBorder="1" applyAlignment="1">
      <alignment horizontal="center" vertical="justify"/>
    </xf>
    <xf numFmtId="0" fontId="3" fillId="9" borderId="3" xfId="0" applyFont="1" applyFill="1" applyBorder="1" applyAlignment="1">
      <alignment horizontal="center" vertical="justify"/>
    </xf>
    <xf numFmtId="0" fontId="3" fillId="9" borderId="4" xfId="0" applyFont="1" applyFill="1" applyBorder="1" applyAlignment="1">
      <alignment horizontal="center" vertical="justify"/>
    </xf>
    <xf numFmtId="0" fontId="3" fillId="11" borderId="1" xfId="0" applyFont="1" applyFill="1" applyBorder="1" applyAlignment="1">
      <alignment horizontal="center" vertical="justify"/>
    </xf>
    <xf numFmtId="0" fontId="5" fillId="11" borderId="1" xfId="0" applyFont="1" applyFill="1" applyBorder="1" applyAlignment="1">
      <alignment horizontal="center" vertical="justify"/>
    </xf>
  </cellXfs>
  <cellStyles count="2">
    <cellStyle name="Moneda" xfId="1" builtinId="4"/>
    <cellStyle name="Normal" xfId="0" builtinId="0"/>
  </cellStyles>
  <dxfs count="0"/>
  <tableStyles count="0" defaultTableStyle="TableStyleMedium2" defaultPivotStyle="PivotStyleLight16"/>
  <colors>
    <mruColors>
      <color rgb="FFFF0066"/>
      <color rgb="FFFF99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46448-37EF-4717-8558-6A1EA4C55CB6}">
  <dimension ref="A1:J292"/>
  <sheetViews>
    <sheetView tabSelected="1" zoomScale="90" zoomScaleNormal="90" workbookViewId="0">
      <selection activeCell="L6" sqref="L6"/>
    </sheetView>
  </sheetViews>
  <sheetFormatPr baseColWidth="10" defaultRowHeight="16.5" x14ac:dyDescent="0.25"/>
  <cols>
    <col min="1" max="1" width="8.5703125" style="17" customWidth="1"/>
    <col min="2" max="2" width="68.5703125" style="38" customWidth="1"/>
    <col min="3" max="3" width="9.42578125" style="3" customWidth="1"/>
    <col min="4" max="4" width="10.85546875" style="3" customWidth="1"/>
    <col min="5" max="5" width="13" style="2" customWidth="1"/>
    <col min="6" max="6" width="13.5703125" style="2" customWidth="1"/>
    <col min="7" max="7" width="13" style="2" customWidth="1"/>
    <col min="8" max="8" width="13.5703125" style="2" customWidth="1"/>
    <col min="9" max="9" width="15" style="46" customWidth="1"/>
    <col min="10" max="10" width="13.5703125" style="2" bestFit="1" customWidth="1"/>
    <col min="11" max="16384" width="11.42578125" style="14"/>
  </cols>
  <sheetData>
    <row r="1" spans="1:10" ht="33" customHeight="1" x14ac:dyDescent="0.25">
      <c r="A1" s="93" t="s">
        <v>429</v>
      </c>
      <c r="B1" s="94"/>
      <c r="C1" s="94"/>
      <c r="D1" s="94"/>
      <c r="E1" s="94"/>
      <c r="F1" s="94"/>
      <c r="G1" s="94"/>
      <c r="H1" s="94"/>
      <c r="I1" s="94"/>
      <c r="J1" s="95"/>
    </row>
    <row r="2" spans="1:10" s="36" customFormat="1" ht="16.5" customHeight="1" x14ac:dyDescent="0.25">
      <c r="A2" s="104" t="s">
        <v>414</v>
      </c>
      <c r="B2" s="104"/>
      <c r="C2" s="104"/>
      <c r="D2" s="104"/>
      <c r="E2" s="104"/>
      <c r="F2" s="104"/>
      <c r="G2" s="104"/>
      <c r="H2" s="104"/>
      <c r="I2" s="104"/>
      <c r="J2" s="104"/>
    </row>
    <row r="3" spans="1:10" s="36" customFormat="1" ht="16.5" customHeight="1" x14ac:dyDescent="0.25">
      <c r="A3" s="104" t="s">
        <v>412</v>
      </c>
      <c r="B3" s="104"/>
      <c r="C3" s="104"/>
      <c r="D3" s="104"/>
      <c r="E3" s="104"/>
      <c r="F3" s="104"/>
      <c r="G3" s="104"/>
      <c r="H3" s="104"/>
      <c r="I3" s="104"/>
      <c r="J3" s="104"/>
    </row>
    <row r="4" spans="1:10" s="36" customFormat="1" x14ac:dyDescent="0.25">
      <c r="A4" s="106"/>
      <c r="B4" s="107"/>
      <c r="C4" s="107"/>
      <c r="D4" s="108"/>
      <c r="E4" s="142" t="s">
        <v>426</v>
      </c>
      <c r="F4" s="142"/>
      <c r="G4" s="102" t="s">
        <v>427</v>
      </c>
      <c r="H4" s="102"/>
      <c r="I4" s="103" t="s">
        <v>428</v>
      </c>
      <c r="J4" s="103"/>
    </row>
    <row r="5" spans="1:10" s="36" customFormat="1" x14ac:dyDescent="0.25">
      <c r="A5" s="51" t="s">
        <v>0</v>
      </c>
      <c r="B5" s="52" t="s">
        <v>1</v>
      </c>
      <c r="C5" s="47" t="s">
        <v>2</v>
      </c>
      <c r="D5" s="47" t="s">
        <v>3</v>
      </c>
      <c r="E5" s="53" t="s">
        <v>4</v>
      </c>
      <c r="F5" s="53" t="s">
        <v>5</v>
      </c>
      <c r="G5" s="53" t="s">
        <v>4</v>
      </c>
      <c r="H5" s="53" t="s">
        <v>5</v>
      </c>
      <c r="I5" s="53" t="s">
        <v>4</v>
      </c>
      <c r="J5" s="53" t="s">
        <v>5</v>
      </c>
    </row>
    <row r="6" spans="1:10" ht="95.25" customHeight="1" x14ac:dyDescent="0.25">
      <c r="A6" s="15" t="s">
        <v>234</v>
      </c>
      <c r="B6" s="39" t="s">
        <v>235</v>
      </c>
      <c r="C6" s="1" t="s">
        <v>236</v>
      </c>
      <c r="D6" s="1">
        <v>4</v>
      </c>
      <c r="E6" s="16">
        <v>370000</v>
      </c>
      <c r="F6" s="16">
        <f>D6*E6</f>
        <v>1480000</v>
      </c>
      <c r="G6" s="16">
        <v>380000</v>
      </c>
      <c r="H6" s="45">
        <f>D6*G6</f>
        <v>1520000</v>
      </c>
      <c r="I6" s="48">
        <f>(E6+G6)/2</f>
        <v>375000</v>
      </c>
      <c r="J6" s="16">
        <f>(F6+H6)/2</f>
        <v>1500000</v>
      </c>
    </row>
    <row r="7" spans="1:10" x14ac:dyDescent="0.25">
      <c r="A7" s="139" t="s">
        <v>425</v>
      </c>
      <c r="B7" s="139"/>
      <c r="C7" s="139"/>
      <c r="D7" s="139"/>
      <c r="E7" s="139"/>
      <c r="F7" s="54">
        <f>SUM(F6)</f>
        <v>1480000</v>
      </c>
      <c r="G7" s="55"/>
      <c r="H7" s="54">
        <f>SUM(H6)</f>
        <v>1520000</v>
      </c>
      <c r="I7" s="56"/>
      <c r="J7" s="54">
        <f>SUM(J6)</f>
        <v>1500000</v>
      </c>
    </row>
    <row r="8" spans="1:10" x14ac:dyDescent="0.25">
      <c r="A8" s="99"/>
      <c r="B8" s="100"/>
      <c r="C8" s="100"/>
      <c r="D8" s="100"/>
      <c r="E8" s="100"/>
      <c r="F8" s="100"/>
      <c r="G8" s="100"/>
      <c r="H8" s="100"/>
      <c r="I8" s="100"/>
      <c r="J8" s="101"/>
    </row>
    <row r="9" spans="1:10" ht="16.5" customHeight="1" x14ac:dyDescent="0.25">
      <c r="A9" s="105" t="s">
        <v>415</v>
      </c>
      <c r="B9" s="105"/>
      <c r="C9" s="105"/>
      <c r="D9" s="105"/>
      <c r="E9" s="105"/>
      <c r="F9" s="105"/>
      <c r="G9" s="105"/>
      <c r="H9" s="105"/>
      <c r="I9" s="105"/>
      <c r="J9" s="105"/>
    </row>
    <row r="10" spans="1:10" ht="16.5" customHeight="1" x14ac:dyDescent="0.25">
      <c r="A10" s="105" t="s">
        <v>186</v>
      </c>
      <c r="B10" s="105"/>
      <c r="C10" s="105"/>
      <c r="D10" s="105"/>
      <c r="E10" s="105"/>
      <c r="F10" s="105"/>
      <c r="G10" s="105"/>
      <c r="H10" s="105"/>
      <c r="I10" s="105"/>
      <c r="J10" s="105"/>
    </row>
    <row r="11" spans="1:10" x14ac:dyDescent="0.25">
      <c r="A11" s="58" t="s">
        <v>0</v>
      </c>
      <c r="B11" s="59" t="s">
        <v>1</v>
      </c>
      <c r="C11" s="60" t="s">
        <v>2</v>
      </c>
      <c r="D11" s="60" t="s">
        <v>3</v>
      </c>
      <c r="E11" s="61" t="s">
        <v>4</v>
      </c>
      <c r="F11" s="61" t="s">
        <v>5</v>
      </c>
      <c r="G11" s="61" t="s">
        <v>4</v>
      </c>
      <c r="H11" s="61" t="s">
        <v>5</v>
      </c>
      <c r="I11" s="61" t="s">
        <v>4</v>
      </c>
      <c r="J11" s="61" t="s">
        <v>5</v>
      </c>
    </row>
    <row r="12" spans="1:10" x14ac:dyDescent="0.25">
      <c r="A12" s="15" t="s">
        <v>244</v>
      </c>
      <c r="B12" s="39" t="s">
        <v>7</v>
      </c>
      <c r="C12" s="1" t="s">
        <v>2</v>
      </c>
      <c r="D12" s="1">
        <v>12</v>
      </c>
      <c r="E12" s="16">
        <v>22000</v>
      </c>
      <c r="F12" s="16">
        <f t="shared" ref="F12:F18" si="0">D12*E12</f>
        <v>264000</v>
      </c>
      <c r="G12" s="16">
        <v>21000</v>
      </c>
      <c r="H12" s="16">
        <f>D12*G12</f>
        <v>252000</v>
      </c>
      <c r="I12" s="48">
        <f t="shared" ref="I12:I70" si="1">(E12+G12)/2</f>
        <v>21500</v>
      </c>
      <c r="J12" s="16">
        <f>(F12+H12)/2</f>
        <v>258000</v>
      </c>
    </row>
    <row r="13" spans="1:10" ht="111.75" customHeight="1" x14ac:dyDescent="0.25">
      <c r="A13" s="15" t="s">
        <v>245</v>
      </c>
      <c r="B13" s="39" t="s">
        <v>8</v>
      </c>
      <c r="C13" s="1" t="s">
        <v>9</v>
      </c>
      <c r="D13" s="1">
        <v>6</v>
      </c>
      <c r="E13" s="16">
        <v>12000</v>
      </c>
      <c r="F13" s="16">
        <f t="shared" si="0"/>
        <v>72000</v>
      </c>
      <c r="G13" s="16">
        <v>12000</v>
      </c>
      <c r="H13" s="16">
        <f t="shared" ref="H13:H18" si="2">D13*G13</f>
        <v>72000</v>
      </c>
      <c r="I13" s="48">
        <f t="shared" si="1"/>
        <v>12000</v>
      </c>
      <c r="J13" s="16">
        <f t="shared" ref="J13:J18" si="3">(F13+H13)/2</f>
        <v>72000</v>
      </c>
    </row>
    <row r="14" spans="1:10" ht="66" x14ac:dyDescent="0.25">
      <c r="A14" s="15" t="s">
        <v>68</v>
      </c>
      <c r="B14" s="39" t="s">
        <v>10</v>
      </c>
      <c r="C14" s="1" t="s">
        <v>9</v>
      </c>
      <c r="D14" s="1">
        <v>6</v>
      </c>
      <c r="E14" s="16">
        <v>11000</v>
      </c>
      <c r="F14" s="16">
        <f t="shared" si="0"/>
        <v>66000</v>
      </c>
      <c r="G14" s="16">
        <v>12000</v>
      </c>
      <c r="H14" s="16">
        <f t="shared" si="2"/>
        <v>72000</v>
      </c>
      <c r="I14" s="48">
        <f t="shared" si="1"/>
        <v>11500</v>
      </c>
      <c r="J14" s="16">
        <f t="shared" si="3"/>
        <v>69000</v>
      </c>
    </row>
    <row r="15" spans="1:10" ht="82.5" x14ac:dyDescent="0.25">
      <c r="A15" s="15" t="s">
        <v>70</v>
      </c>
      <c r="B15" s="39" t="s">
        <v>11</v>
      </c>
      <c r="C15" s="1" t="s">
        <v>9</v>
      </c>
      <c r="D15" s="1">
        <v>6</v>
      </c>
      <c r="E15" s="16">
        <v>21000</v>
      </c>
      <c r="F15" s="16">
        <f t="shared" si="0"/>
        <v>126000</v>
      </c>
      <c r="G15" s="16">
        <v>22000</v>
      </c>
      <c r="H15" s="16">
        <f t="shared" si="2"/>
        <v>132000</v>
      </c>
      <c r="I15" s="48">
        <f t="shared" si="1"/>
        <v>21500</v>
      </c>
      <c r="J15" s="16">
        <f t="shared" si="3"/>
        <v>129000</v>
      </c>
    </row>
    <row r="16" spans="1:10" x14ac:dyDescent="0.25">
      <c r="A16" s="15" t="s">
        <v>71</v>
      </c>
      <c r="B16" s="39" t="s">
        <v>12</v>
      </c>
      <c r="C16" s="1" t="s">
        <v>13</v>
      </c>
      <c r="D16" s="1">
        <v>30</v>
      </c>
      <c r="E16" s="16">
        <v>2000</v>
      </c>
      <c r="F16" s="16">
        <f t="shared" si="0"/>
        <v>60000</v>
      </c>
      <c r="G16" s="16">
        <v>2000</v>
      </c>
      <c r="H16" s="16">
        <f t="shared" si="2"/>
        <v>60000</v>
      </c>
      <c r="I16" s="48">
        <f t="shared" si="1"/>
        <v>2000</v>
      </c>
      <c r="J16" s="16">
        <f t="shared" si="3"/>
        <v>60000</v>
      </c>
    </row>
    <row r="17" spans="1:10" x14ac:dyDescent="0.25">
      <c r="A17" s="15" t="s">
        <v>74</v>
      </c>
      <c r="B17" s="39" t="s">
        <v>14</v>
      </c>
      <c r="C17" s="1" t="s">
        <v>15</v>
      </c>
      <c r="D17" s="1">
        <v>5</v>
      </c>
      <c r="E17" s="16">
        <v>10000</v>
      </c>
      <c r="F17" s="16">
        <f t="shared" si="0"/>
        <v>50000</v>
      </c>
      <c r="G17" s="16">
        <v>10000</v>
      </c>
      <c r="H17" s="16">
        <f t="shared" si="2"/>
        <v>50000</v>
      </c>
      <c r="I17" s="48">
        <f t="shared" si="1"/>
        <v>10000</v>
      </c>
      <c r="J17" s="16">
        <f t="shared" si="3"/>
        <v>50000</v>
      </c>
    </row>
    <row r="18" spans="1:10" ht="33" x14ac:dyDescent="0.25">
      <c r="A18" s="15" t="s">
        <v>76</v>
      </c>
      <c r="B18" s="39" t="s">
        <v>16</v>
      </c>
      <c r="C18" s="1" t="s">
        <v>15</v>
      </c>
      <c r="D18" s="1">
        <v>4</v>
      </c>
      <c r="E18" s="16">
        <v>241000</v>
      </c>
      <c r="F18" s="16">
        <f t="shared" si="0"/>
        <v>964000</v>
      </c>
      <c r="G18" s="16">
        <v>248000</v>
      </c>
      <c r="H18" s="16">
        <f t="shared" si="2"/>
        <v>992000</v>
      </c>
      <c r="I18" s="48">
        <f t="shared" si="1"/>
        <v>244500</v>
      </c>
      <c r="J18" s="16">
        <f t="shared" si="3"/>
        <v>978000</v>
      </c>
    </row>
    <row r="19" spans="1:10" x14ac:dyDescent="0.25">
      <c r="A19" s="109" t="s">
        <v>246</v>
      </c>
      <c r="B19" s="110"/>
      <c r="C19" s="110"/>
      <c r="D19" s="110"/>
      <c r="E19" s="110"/>
      <c r="F19" s="62">
        <f>SUM(F12:F18)</f>
        <v>1602000</v>
      </c>
      <c r="G19" s="89"/>
      <c r="H19" s="62">
        <f>SUM(H12:H18)</f>
        <v>1630000</v>
      </c>
      <c r="I19" s="90"/>
      <c r="J19" s="62">
        <f>SUM(J12:J18)</f>
        <v>1616000</v>
      </c>
    </row>
    <row r="20" spans="1:10" x14ac:dyDescent="0.25">
      <c r="A20" s="99"/>
      <c r="B20" s="100"/>
      <c r="C20" s="100"/>
      <c r="D20" s="100"/>
      <c r="E20" s="100"/>
      <c r="F20" s="100"/>
      <c r="G20" s="100"/>
      <c r="H20" s="100"/>
      <c r="I20" s="100"/>
      <c r="J20" s="101"/>
    </row>
    <row r="21" spans="1:10" ht="16.5" customHeight="1" x14ac:dyDescent="0.25">
      <c r="A21" s="96" t="s">
        <v>247</v>
      </c>
      <c r="B21" s="97"/>
      <c r="C21" s="97"/>
      <c r="D21" s="97"/>
      <c r="E21" s="97"/>
      <c r="F21" s="97"/>
      <c r="G21" s="97"/>
      <c r="H21" s="97"/>
      <c r="I21" s="97"/>
      <c r="J21" s="98"/>
    </row>
    <row r="22" spans="1:10" x14ac:dyDescent="0.25">
      <c r="A22" s="58" t="s">
        <v>0</v>
      </c>
      <c r="B22" s="59" t="s">
        <v>1</v>
      </c>
      <c r="C22" s="60" t="s">
        <v>2</v>
      </c>
      <c r="D22" s="60" t="s">
        <v>3</v>
      </c>
      <c r="E22" s="61" t="s">
        <v>4</v>
      </c>
      <c r="F22" s="61" t="s">
        <v>5</v>
      </c>
      <c r="G22" s="61" t="s">
        <v>4</v>
      </c>
      <c r="H22" s="61" t="s">
        <v>5</v>
      </c>
      <c r="I22" s="61" t="s">
        <v>4</v>
      </c>
      <c r="J22" s="61" t="s">
        <v>5</v>
      </c>
    </row>
    <row r="23" spans="1:10" ht="82.5" x14ac:dyDescent="0.25">
      <c r="A23" s="15" t="s">
        <v>254</v>
      </c>
      <c r="B23" s="39" t="s">
        <v>18</v>
      </c>
      <c r="C23" s="1" t="s">
        <v>2</v>
      </c>
      <c r="D23" s="1">
        <v>35</v>
      </c>
      <c r="E23" s="16">
        <v>19000</v>
      </c>
      <c r="F23" s="16">
        <f t="shared" ref="F23:F32" si="4">D23*E23</f>
        <v>665000</v>
      </c>
      <c r="G23" s="16">
        <v>20000</v>
      </c>
      <c r="H23" s="16">
        <f t="shared" ref="H23:H32" si="5">D23*G23</f>
        <v>700000</v>
      </c>
      <c r="I23" s="48">
        <f t="shared" si="1"/>
        <v>19500</v>
      </c>
      <c r="J23" s="16">
        <f t="shared" ref="J23:J32" si="6">(F23+H23)/2</f>
        <v>682500</v>
      </c>
    </row>
    <row r="24" spans="1:10" x14ac:dyDescent="0.25">
      <c r="A24" s="15" t="s">
        <v>248</v>
      </c>
      <c r="B24" s="39" t="s">
        <v>19</v>
      </c>
      <c r="C24" s="1" t="s">
        <v>13</v>
      </c>
      <c r="D24" s="1">
        <v>20</v>
      </c>
      <c r="E24" s="16">
        <v>2000</v>
      </c>
      <c r="F24" s="16">
        <f t="shared" si="4"/>
        <v>40000</v>
      </c>
      <c r="G24" s="16">
        <v>2000</v>
      </c>
      <c r="H24" s="16">
        <f t="shared" si="5"/>
        <v>40000</v>
      </c>
      <c r="I24" s="48">
        <f t="shared" si="1"/>
        <v>2000</v>
      </c>
      <c r="J24" s="16">
        <f t="shared" si="6"/>
        <v>40000</v>
      </c>
    </row>
    <row r="25" spans="1:10" ht="98.25" customHeight="1" x14ac:dyDescent="0.25">
      <c r="A25" s="15" t="s">
        <v>249</v>
      </c>
      <c r="B25" s="39" t="s">
        <v>11</v>
      </c>
      <c r="C25" s="1" t="s">
        <v>9</v>
      </c>
      <c r="D25" s="1">
        <v>3</v>
      </c>
      <c r="E25" s="16">
        <v>21000</v>
      </c>
      <c r="F25" s="16">
        <f t="shared" si="4"/>
        <v>63000</v>
      </c>
      <c r="G25" s="16">
        <v>22000</v>
      </c>
      <c r="H25" s="16">
        <f t="shared" si="5"/>
        <v>66000</v>
      </c>
      <c r="I25" s="48">
        <f t="shared" si="1"/>
        <v>21500</v>
      </c>
      <c r="J25" s="16">
        <f t="shared" si="6"/>
        <v>64500</v>
      </c>
    </row>
    <row r="26" spans="1:10" ht="49.5" x14ac:dyDescent="0.25">
      <c r="A26" s="15" t="s">
        <v>250</v>
      </c>
      <c r="B26" s="39" t="s">
        <v>20</v>
      </c>
      <c r="C26" s="1" t="s">
        <v>2</v>
      </c>
      <c r="D26" s="1">
        <v>35</v>
      </c>
      <c r="E26" s="16">
        <v>19000</v>
      </c>
      <c r="F26" s="16">
        <f t="shared" si="4"/>
        <v>665000</v>
      </c>
      <c r="G26" s="16">
        <v>20000</v>
      </c>
      <c r="H26" s="16">
        <f t="shared" si="5"/>
        <v>700000</v>
      </c>
      <c r="I26" s="48">
        <f t="shared" si="1"/>
        <v>19500</v>
      </c>
      <c r="J26" s="16">
        <f t="shared" si="6"/>
        <v>682500</v>
      </c>
    </row>
    <row r="27" spans="1:10" ht="117.75" customHeight="1" x14ac:dyDescent="0.25">
      <c r="A27" s="15" t="s">
        <v>251</v>
      </c>
      <c r="B27" s="39" t="s">
        <v>8</v>
      </c>
      <c r="C27" s="1" t="s">
        <v>9</v>
      </c>
      <c r="D27" s="1">
        <v>4</v>
      </c>
      <c r="E27" s="16">
        <v>12000</v>
      </c>
      <c r="F27" s="16">
        <f t="shared" si="4"/>
        <v>48000</v>
      </c>
      <c r="G27" s="16">
        <v>12000</v>
      </c>
      <c r="H27" s="16">
        <f t="shared" si="5"/>
        <v>48000</v>
      </c>
      <c r="I27" s="48">
        <f t="shared" si="1"/>
        <v>12000</v>
      </c>
      <c r="J27" s="16">
        <f t="shared" si="6"/>
        <v>48000</v>
      </c>
    </row>
    <row r="28" spans="1:10" ht="69" customHeight="1" x14ac:dyDescent="0.25">
      <c r="A28" s="15" t="s">
        <v>252</v>
      </c>
      <c r="B28" s="39" t="s">
        <v>10</v>
      </c>
      <c r="C28" s="1" t="s">
        <v>9</v>
      </c>
      <c r="D28" s="1">
        <v>4</v>
      </c>
      <c r="E28" s="16">
        <v>11000</v>
      </c>
      <c r="F28" s="16">
        <f t="shared" si="4"/>
        <v>44000</v>
      </c>
      <c r="G28" s="16">
        <v>12000</v>
      </c>
      <c r="H28" s="16">
        <f t="shared" si="5"/>
        <v>48000</v>
      </c>
      <c r="I28" s="48">
        <f t="shared" si="1"/>
        <v>11500</v>
      </c>
      <c r="J28" s="16">
        <f t="shared" si="6"/>
        <v>46000</v>
      </c>
    </row>
    <row r="29" spans="1:10" ht="66" x14ac:dyDescent="0.25">
      <c r="A29" s="15" t="s">
        <v>253</v>
      </c>
      <c r="B29" s="39" t="s">
        <v>21</v>
      </c>
      <c r="C29" s="1" t="s">
        <v>15</v>
      </c>
      <c r="D29" s="1">
        <v>35</v>
      </c>
      <c r="E29" s="16">
        <v>18000</v>
      </c>
      <c r="F29" s="16">
        <f t="shared" si="4"/>
        <v>630000</v>
      </c>
      <c r="G29" s="16">
        <v>19000</v>
      </c>
      <c r="H29" s="16">
        <f t="shared" si="5"/>
        <v>665000</v>
      </c>
      <c r="I29" s="48">
        <f t="shared" si="1"/>
        <v>18500</v>
      </c>
      <c r="J29" s="16">
        <f t="shared" si="6"/>
        <v>647500</v>
      </c>
    </row>
    <row r="30" spans="1:10" ht="33" customHeight="1" x14ac:dyDescent="0.25">
      <c r="A30" s="15" t="s">
        <v>255</v>
      </c>
      <c r="B30" s="39" t="s">
        <v>22</v>
      </c>
      <c r="C30" s="1" t="s">
        <v>13</v>
      </c>
      <c r="D30" s="1">
        <v>60</v>
      </c>
      <c r="E30" s="16">
        <v>2000</v>
      </c>
      <c r="F30" s="16">
        <f t="shared" si="4"/>
        <v>120000</v>
      </c>
      <c r="G30" s="16">
        <v>2000</v>
      </c>
      <c r="H30" s="16">
        <f t="shared" si="5"/>
        <v>120000</v>
      </c>
      <c r="I30" s="48">
        <f t="shared" si="1"/>
        <v>2000</v>
      </c>
      <c r="J30" s="16">
        <f t="shared" si="6"/>
        <v>120000</v>
      </c>
    </row>
    <row r="31" spans="1:10" ht="33" x14ac:dyDescent="0.25">
      <c r="A31" s="15" t="s">
        <v>256</v>
      </c>
      <c r="B31" s="39" t="s">
        <v>23</v>
      </c>
      <c r="C31" s="1" t="s">
        <v>15</v>
      </c>
      <c r="D31" s="1">
        <v>40</v>
      </c>
      <c r="E31" s="16">
        <v>9000</v>
      </c>
      <c r="F31" s="16">
        <f t="shared" si="4"/>
        <v>360000</v>
      </c>
      <c r="G31" s="16">
        <v>9000</v>
      </c>
      <c r="H31" s="16">
        <f t="shared" si="5"/>
        <v>360000</v>
      </c>
      <c r="I31" s="48">
        <f t="shared" si="1"/>
        <v>9000</v>
      </c>
      <c r="J31" s="16">
        <f t="shared" si="6"/>
        <v>360000</v>
      </c>
    </row>
    <row r="32" spans="1:10" ht="33" x14ac:dyDescent="0.25">
      <c r="A32" s="15" t="s">
        <v>257</v>
      </c>
      <c r="B32" s="39" t="s">
        <v>229</v>
      </c>
      <c r="C32" s="1" t="s">
        <v>15</v>
      </c>
      <c r="D32" s="1">
        <v>4</v>
      </c>
      <c r="E32" s="16">
        <v>10000</v>
      </c>
      <c r="F32" s="16">
        <f t="shared" si="4"/>
        <v>40000</v>
      </c>
      <c r="G32" s="16">
        <v>10000</v>
      </c>
      <c r="H32" s="16">
        <f t="shared" si="5"/>
        <v>40000</v>
      </c>
      <c r="I32" s="48">
        <f t="shared" si="1"/>
        <v>10000</v>
      </c>
      <c r="J32" s="16">
        <f t="shared" si="6"/>
        <v>40000</v>
      </c>
    </row>
    <row r="33" spans="1:10" x14ac:dyDescent="0.25">
      <c r="A33" s="109" t="s">
        <v>178</v>
      </c>
      <c r="B33" s="110"/>
      <c r="C33" s="110"/>
      <c r="D33" s="110"/>
      <c r="E33" s="110"/>
      <c r="F33" s="62">
        <f>SUM(F23:F32)</f>
        <v>2675000</v>
      </c>
      <c r="G33" s="89"/>
      <c r="H33" s="62">
        <f>SUM(H23:H32)</f>
        <v>2787000</v>
      </c>
      <c r="I33" s="90"/>
      <c r="J33" s="62">
        <f>SUM(J23:J32)</f>
        <v>2731000</v>
      </c>
    </row>
    <row r="34" spans="1:10" x14ac:dyDescent="0.25">
      <c r="A34" s="93"/>
      <c r="B34" s="94"/>
      <c r="C34" s="94"/>
      <c r="D34" s="94"/>
      <c r="E34" s="94"/>
      <c r="F34" s="94"/>
      <c r="G34" s="94"/>
      <c r="H34" s="94"/>
      <c r="I34" s="94"/>
      <c r="J34" s="95"/>
    </row>
    <row r="35" spans="1:10" ht="16.5" customHeight="1" x14ac:dyDescent="0.25">
      <c r="A35" s="96" t="s">
        <v>258</v>
      </c>
      <c r="B35" s="97"/>
      <c r="C35" s="97"/>
      <c r="D35" s="97"/>
      <c r="E35" s="97"/>
      <c r="F35" s="97"/>
      <c r="G35" s="97"/>
      <c r="H35" s="97"/>
      <c r="I35" s="97"/>
      <c r="J35" s="98"/>
    </row>
    <row r="36" spans="1:10" x14ac:dyDescent="0.25">
      <c r="A36" s="58" t="s">
        <v>0</v>
      </c>
      <c r="B36" s="59" t="s">
        <v>1</v>
      </c>
      <c r="C36" s="60" t="s">
        <v>2</v>
      </c>
      <c r="D36" s="60" t="s">
        <v>3</v>
      </c>
      <c r="E36" s="61" t="s">
        <v>4</v>
      </c>
      <c r="F36" s="61" t="s">
        <v>5</v>
      </c>
      <c r="G36" s="61" t="s">
        <v>4</v>
      </c>
      <c r="H36" s="61" t="s">
        <v>5</v>
      </c>
      <c r="I36" s="61" t="s">
        <v>4</v>
      </c>
      <c r="J36" s="61" t="s">
        <v>5</v>
      </c>
    </row>
    <row r="37" spans="1:10" x14ac:dyDescent="0.25">
      <c r="A37" s="15" t="s">
        <v>259</v>
      </c>
      <c r="B37" s="39" t="s">
        <v>7</v>
      </c>
      <c r="C37" s="1" t="s">
        <v>24</v>
      </c>
      <c r="D37" s="1">
        <v>10</v>
      </c>
      <c r="E37" s="16">
        <v>22000</v>
      </c>
      <c r="F37" s="16">
        <f t="shared" ref="F37:F54" si="7">D37*E37</f>
        <v>220000</v>
      </c>
      <c r="G37" s="16">
        <v>21000</v>
      </c>
      <c r="H37" s="16">
        <f t="shared" ref="H37:H54" si="8">D37*G37</f>
        <v>210000</v>
      </c>
      <c r="I37" s="48">
        <f t="shared" si="1"/>
        <v>21500</v>
      </c>
      <c r="J37" s="16">
        <f t="shared" ref="J37:J54" si="9">(F37+H37)/2</f>
        <v>215000</v>
      </c>
    </row>
    <row r="38" spans="1:10" ht="63" customHeight="1" x14ac:dyDescent="0.25">
      <c r="A38" s="15" t="s">
        <v>260</v>
      </c>
      <c r="B38" s="39" t="s">
        <v>25</v>
      </c>
      <c r="C38" s="1" t="s">
        <v>2</v>
      </c>
      <c r="D38" s="1">
        <v>4</v>
      </c>
      <c r="E38" s="16">
        <v>20000</v>
      </c>
      <c r="F38" s="16">
        <f t="shared" si="7"/>
        <v>80000</v>
      </c>
      <c r="G38" s="16">
        <v>21000</v>
      </c>
      <c r="H38" s="16">
        <f t="shared" si="8"/>
        <v>84000</v>
      </c>
      <c r="I38" s="48">
        <f t="shared" si="1"/>
        <v>20500</v>
      </c>
      <c r="J38" s="16">
        <f t="shared" si="9"/>
        <v>82000</v>
      </c>
    </row>
    <row r="39" spans="1:10" ht="21" customHeight="1" x14ac:dyDescent="0.25">
      <c r="A39" s="15" t="s">
        <v>261</v>
      </c>
      <c r="B39" s="39" t="s">
        <v>26</v>
      </c>
      <c r="C39" s="1" t="s">
        <v>2</v>
      </c>
      <c r="D39" s="1">
        <v>4</v>
      </c>
      <c r="E39" s="16">
        <v>5000</v>
      </c>
      <c r="F39" s="16">
        <f t="shared" si="7"/>
        <v>20000</v>
      </c>
      <c r="G39" s="16">
        <v>5000</v>
      </c>
      <c r="H39" s="16">
        <f t="shared" si="8"/>
        <v>20000</v>
      </c>
      <c r="I39" s="48">
        <f t="shared" si="1"/>
        <v>5000</v>
      </c>
      <c r="J39" s="16">
        <f t="shared" si="9"/>
        <v>20000</v>
      </c>
    </row>
    <row r="40" spans="1:10" x14ac:dyDescent="0.25">
      <c r="A40" s="15" t="s">
        <v>262</v>
      </c>
      <c r="B40" s="64" t="s">
        <v>27</v>
      </c>
      <c r="C40" s="1" t="s">
        <v>2</v>
      </c>
      <c r="D40" s="1">
        <v>4</v>
      </c>
      <c r="E40" s="16">
        <v>9000</v>
      </c>
      <c r="F40" s="16">
        <f t="shared" si="7"/>
        <v>36000</v>
      </c>
      <c r="G40" s="16">
        <v>9000</v>
      </c>
      <c r="H40" s="16">
        <f t="shared" si="8"/>
        <v>36000</v>
      </c>
      <c r="I40" s="48">
        <f t="shared" si="1"/>
        <v>9000</v>
      </c>
      <c r="J40" s="16">
        <f t="shared" si="9"/>
        <v>36000</v>
      </c>
    </row>
    <row r="41" spans="1:10" ht="33" x14ac:dyDescent="0.25">
      <c r="A41" s="15" t="s">
        <v>263</v>
      </c>
      <c r="B41" s="64" t="s">
        <v>28</v>
      </c>
      <c r="C41" s="1" t="s">
        <v>6</v>
      </c>
      <c r="D41" s="1">
        <v>30</v>
      </c>
      <c r="E41" s="16">
        <v>2000</v>
      </c>
      <c r="F41" s="16">
        <f t="shared" si="7"/>
        <v>60000</v>
      </c>
      <c r="G41" s="16">
        <v>2000</v>
      </c>
      <c r="H41" s="16">
        <f t="shared" si="8"/>
        <v>60000</v>
      </c>
      <c r="I41" s="48">
        <f t="shared" si="1"/>
        <v>2000</v>
      </c>
      <c r="J41" s="16">
        <f t="shared" si="9"/>
        <v>60000</v>
      </c>
    </row>
    <row r="42" spans="1:10" ht="49.5" x14ac:dyDescent="0.25">
      <c r="A42" s="15" t="s">
        <v>264</v>
      </c>
      <c r="B42" s="64" t="s">
        <v>29</v>
      </c>
      <c r="C42" s="1" t="s">
        <v>6</v>
      </c>
      <c r="D42" s="1">
        <v>30</v>
      </c>
      <c r="E42" s="16">
        <v>18000</v>
      </c>
      <c r="F42" s="16">
        <f t="shared" si="7"/>
        <v>540000</v>
      </c>
      <c r="G42" s="16">
        <v>19000</v>
      </c>
      <c r="H42" s="16">
        <f t="shared" si="8"/>
        <v>570000</v>
      </c>
      <c r="I42" s="48">
        <f t="shared" si="1"/>
        <v>18500</v>
      </c>
      <c r="J42" s="16">
        <f t="shared" si="9"/>
        <v>555000</v>
      </c>
    </row>
    <row r="43" spans="1:10" ht="66" x14ac:dyDescent="0.25">
      <c r="A43" s="15" t="s">
        <v>265</v>
      </c>
      <c r="B43" s="64" t="s">
        <v>10</v>
      </c>
      <c r="C43" s="1" t="s">
        <v>6</v>
      </c>
      <c r="D43" s="1">
        <v>4</v>
      </c>
      <c r="E43" s="16">
        <v>11000</v>
      </c>
      <c r="F43" s="16">
        <f t="shared" si="7"/>
        <v>44000</v>
      </c>
      <c r="G43" s="16">
        <v>12000</v>
      </c>
      <c r="H43" s="16">
        <f t="shared" si="8"/>
        <v>48000</v>
      </c>
      <c r="I43" s="48">
        <f t="shared" si="1"/>
        <v>11500</v>
      </c>
      <c r="J43" s="16">
        <f t="shared" si="9"/>
        <v>46000</v>
      </c>
    </row>
    <row r="44" spans="1:10" ht="177.75" customHeight="1" x14ac:dyDescent="0.25">
      <c r="A44" s="15" t="s">
        <v>266</v>
      </c>
      <c r="B44" s="64" t="s">
        <v>30</v>
      </c>
      <c r="C44" s="1" t="s">
        <v>6</v>
      </c>
      <c r="D44" s="1">
        <v>30</v>
      </c>
      <c r="E44" s="16">
        <v>19000</v>
      </c>
      <c r="F44" s="16">
        <f t="shared" si="7"/>
        <v>570000</v>
      </c>
      <c r="G44" s="16">
        <v>20000</v>
      </c>
      <c r="H44" s="16">
        <f t="shared" si="8"/>
        <v>600000</v>
      </c>
      <c r="I44" s="48">
        <f t="shared" si="1"/>
        <v>19500</v>
      </c>
      <c r="J44" s="16">
        <f t="shared" si="9"/>
        <v>585000</v>
      </c>
    </row>
    <row r="45" spans="1:10" ht="99" customHeight="1" x14ac:dyDescent="0.25">
      <c r="A45" s="15" t="s">
        <v>267</v>
      </c>
      <c r="B45" s="64" t="s">
        <v>11</v>
      </c>
      <c r="C45" s="1" t="s">
        <v>9</v>
      </c>
      <c r="D45" s="1">
        <v>2</v>
      </c>
      <c r="E45" s="16">
        <v>21000</v>
      </c>
      <c r="F45" s="16">
        <f t="shared" si="7"/>
        <v>42000</v>
      </c>
      <c r="G45" s="16">
        <v>22000</v>
      </c>
      <c r="H45" s="16">
        <f t="shared" si="8"/>
        <v>44000</v>
      </c>
      <c r="I45" s="48">
        <f t="shared" si="1"/>
        <v>21500</v>
      </c>
      <c r="J45" s="16">
        <f t="shared" si="9"/>
        <v>43000</v>
      </c>
    </row>
    <row r="46" spans="1:10" ht="102.75" customHeight="1" x14ac:dyDescent="0.25">
      <c r="A46" s="15" t="s">
        <v>268</v>
      </c>
      <c r="B46" s="64" t="s">
        <v>31</v>
      </c>
      <c r="C46" s="1" t="s">
        <v>9</v>
      </c>
      <c r="D46" s="1">
        <v>2</v>
      </c>
      <c r="E46" s="16">
        <v>21000</v>
      </c>
      <c r="F46" s="16">
        <f t="shared" si="7"/>
        <v>42000</v>
      </c>
      <c r="G46" s="16">
        <v>22000</v>
      </c>
      <c r="H46" s="16">
        <f t="shared" si="8"/>
        <v>44000</v>
      </c>
      <c r="I46" s="48">
        <f t="shared" si="1"/>
        <v>21500</v>
      </c>
      <c r="J46" s="16">
        <f t="shared" si="9"/>
        <v>43000</v>
      </c>
    </row>
    <row r="47" spans="1:10" ht="33" x14ac:dyDescent="0.25">
      <c r="A47" s="15" t="s">
        <v>269</v>
      </c>
      <c r="B47" s="64" t="s">
        <v>32</v>
      </c>
      <c r="C47" s="1" t="s">
        <v>6</v>
      </c>
      <c r="D47" s="1">
        <v>3</v>
      </c>
      <c r="E47" s="16">
        <v>19000</v>
      </c>
      <c r="F47" s="16">
        <f t="shared" si="7"/>
        <v>57000</v>
      </c>
      <c r="G47" s="16">
        <v>20000</v>
      </c>
      <c r="H47" s="16">
        <f t="shared" si="8"/>
        <v>60000</v>
      </c>
      <c r="I47" s="48">
        <f t="shared" si="1"/>
        <v>19500</v>
      </c>
      <c r="J47" s="16">
        <f t="shared" si="9"/>
        <v>58500</v>
      </c>
    </row>
    <row r="48" spans="1:10" ht="49.5" x14ac:dyDescent="0.25">
      <c r="A48" s="15" t="s">
        <v>270</v>
      </c>
      <c r="B48" s="64" t="s">
        <v>33</v>
      </c>
      <c r="C48" s="1" t="s">
        <v>6</v>
      </c>
      <c r="D48" s="1">
        <v>3</v>
      </c>
      <c r="E48" s="16">
        <v>32000</v>
      </c>
      <c r="F48" s="16">
        <f t="shared" si="7"/>
        <v>96000</v>
      </c>
      <c r="G48" s="16">
        <v>33000</v>
      </c>
      <c r="H48" s="16">
        <f t="shared" si="8"/>
        <v>99000</v>
      </c>
      <c r="I48" s="48">
        <f t="shared" si="1"/>
        <v>32500</v>
      </c>
      <c r="J48" s="16">
        <f t="shared" si="9"/>
        <v>97500</v>
      </c>
    </row>
    <row r="49" spans="1:10" x14ac:dyDescent="0.25">
      <c r="A49" s="15" t="s">
        <v>271</v>
      </c>
      <c r="B49" s="64" t="s">
        <v>34</v>
      </c>
      <c r="C49" s="1" t="s">
        <v>9</v>
      </c>
      <c r="D49" s="1">
        <v>6</v>
      </c>
      <c r="E49" s="16">
        <v>7000</v>
      </c>
      <c r="F49" s="16">
        <f t="shared" si="7"/>
        <v>42000</v>
      </c>
      <c r="G49" s="16">
        <v>7000</v>
      </c>
      <c r="H49" s="16">
        <f t="shared" si="8"/>
        <v>42000</v>
      </c>
      <c r="I49" s="48">
        <f t="shared" si="1"/>
        <v>7000</v>
      </c>
      <c r="J49" s="16">
        <f t="shared" si="9"/>
        <v>42000</v>
      </c>
    </row>
    <row r="50" spans="1:10" x14ac:dyDescent="0.25">
      <c r="A50" s="15" t="s">
        <v>272</v>
      </c>
      <c r="B50" s="64" t="s">
        <v>35</v>
      </c>
      <c r="C50" s="1" t="s">
        <v>9</v>
      </c>
      <c r="D50" s="1">
        <v>6</v>
      </c>
      <c r="E50" s="16">
        <v>5000</v>
      </c>
      <c r="F50" s="16">
        <f t="shared" si="7"/>
        <v>30000</v>
      </c>
      <c r="G50" s="16">
        <v>5000</v>
      </c>
      <c r="H50" s="16">
        <f t="shared" si="8"/>
        <v>30000</v>
      </c>
      <c r="I50" s="48">
        <f t="shared" si="1"/>
        <v>5000</v>
      </c>
      <c r="J50" s="16">
        <f t="shared" si="9"/>
        <v>30000</v>
      </c>
    </row>
    <row r="51" spans="1:10" ht="66" x14ac:dyDescent="0.25">
      <c r="A51" s="15" t="s">
        <v>273</v>
      </c>
      <c r="B51" s="64" t="s">
        <v>36</v>
      </c>
      <c r="C51" s="1" t="s">
        <v>9</v>
      </c>
      <c r="D51" s="1">
        <v>4</v>
      </c>
      <c r="E51" s="16">
        <v>39000</v>
      </c>
      <c r="F51" s="16">
        <f t="shared" si="7"/>
        <v>156000</v>
      </c>
      <c r="G51" s="16">
        <v>40000</v>
      </c>
      <c r="H51" s="16">
        <f t="shared" si="8"/>
        <v>160000</v>
      </c>
      <c r="I51" s="48">
        <f t="shared" si="1"/>
        <v>39500</v>
      </c>
      <c r="J51" s="16">
        <f t="shared" si="9"/>
        <v>158000</v>
      </c>
    </row>
    <row r="52" spans="1:10" ht="111" customHeight="1" x14ac:dyDescent="0.25">
      <c r="A52" s="15" t="s">
        <v>274</v>
      </c>
      <c r="B52" s="39" t="s">
        <v>8</v>
      </c>
      <c r="C52" s="1" t="s">
        <v>9</v>
      </c>
      <c r="D52" s="1">
        <v>4</v>
      </c>
      <c r="E52" s="16">
        <v>12000</v>
      </c>
      <c r="F52" s="16">
        <f t="shared" si="7"/>
        <v>48000</v>
      </c>
      <c r="G52" s="16">
        <v>12000</v>
      </c>
      <c r="H52" s="16">
        <f t="shared" si="8"/>
        <v>48000</v>
      </c>
      <c r="I52" s="48">
        <f t="shared" si="1"/>
        <v>12000</v>
      </c>
      <c r="J52" s="16">
        <f t="shared" si="9"/>
        <v>48000</v>
      </c>
    </row>
    <row r="53" spans="1:10" ht="48.75" customHeight="1" x14ac:dyDescent="0.25">
      <c r="A53" s="15" t="s">
        <v>275</v>
      </c>
      <c r="B53" s="39" t="s">
        <v>38</v>
      </c>
      <c r="C53" s="1" t="s">
        <v>15</v>
      </c>
      <c r="D53" s="1">
        <v>10</v>
      </c>
      <c r="E53" s="16">
        <v>3000</v>
      </c>
      <c r="F53" s="16">
        <f t="shared" si="7"/>
        <v>30000</v>
      </c>
      <c r="G53" s="16">
        <v>3000</v>
      </c>
      <c r="H53" s="16">
        <f t="shared" si="8"/>
        <v>30000</v>
      </c>
      <c r="I53" s="48">
        <f t="shared" si="1"/>
        <v>3000</v>
      </c>
      <c r="J53" s="16">
        <f t="shared" si="9"/>
        <v>30000</v>
      </c>
    </row>
    <row r="54" spans="1:10" ht="49.5" x14ac:dyDescent="0.25">
      <c r="A54" s="15" t="s">
        <v>276</v>
      </c>
      <c r="B54" s="39" t="s">
        <v>39</v>
      </c>
      <c r="C54" s="1" t="s">
        <v>6</v>
      </c>
      <c r="D54" s="1">
        <v>10</v>
      </c>
      <c r="E54" s="16">
        <v>5000</v>
      </c>
      <c r="F54" s="16">
        <f t="shared" si="7"/>
        <v>50000</v>
      </c>
      <c r="G54" s="16">
        <v>5000</v>
      </c>
      <c r="H54" s="16">
        <f t="shared" si="8"/>
        <v>50000</v>
      </c>
      <c r="I54" s="48">
        <f t="shared" si="1"/>
        <v>5000</v>
      </c>
      <c r="J54" s="16">
        <f t="shared" si="9"/>
        <v>50000</v>
      </c>
    </row>
    <row r="55" spans="1:10" x14ac:dyDescent="0.25">
      <c r="A55" s="131" t="s">
        <v>179</v>
      </c>
      <c r="B55" s="110"/>
      <c r="C55" s="110"/>
      <c r="D55" s="110"/>
      <c r="E55" s="110"/>
      <c r="F55" s="62">
        <f>SUM(F37:F54)</f>
        <v>2163000</v>
      </c>
      <c r="G55" s="89"/>
      <c r="H55" s="62">
        <f>SUM(H37:H54)</f>
        <v>2235000</v>
      </c>
      <c r="I55" s="90"/>
      <c r="J55" s="62">
        <f>SUM(J37:J54)</f>
        <v>2199000</v>
      </c>
    </row>
    <row r="56" spans="1:10" x14ac:dyDescent="0.25">
      <c r="A56" s="99"/>
      <c r="B56" s="100"/>
      <c r="C56" s="100"/>
      <c r="D56" s="100"/>
      <c r="E56" s="100"/>
      <c r="F56" s="100"/>
      <c r="G56" s="100"/>
      <c r="H56" s="100"/>
      <c r="I56" s="100"/>
      <c r="J56" s="101"/>
    </row>
    <row r="57" spans="1:10" ht="16.5" customHeight="1" x14ac:dyDescent="0.25">
      <c r="A57" s="96" t="s">
        <v>277</v>
      </c>
      <c r="B57" s="97"/>
      <c r="C57" s="97"/>
      <c r="D57" s="97"/>
      <c r="E57" s="97"/>
      <c r="F57" s="97"/>
      <c r="G57" s="97"/>
      <c r="H57" s="97"/>
      <c r="I57" s="97"/>
      <c r="J57" s="98"/>
    </row>
    <row r="58" spans="1:10" x14ac:dyDescent="0.25">
      <c r="A58" s="58" t="s">
        <v>0</v>
      </c>
      <c r="B58" s="59" t="s">
        <v>1</v>
      </c>
      <c r="C58" s="60" t="s">
        <v>2</v>
      </c>
      <c r="D58" s="60" t="s">
        <v>3</v>
      </c>
      <c r="E58" s="61" t="s">
        <v>4</v>
      </c>
      <c r="F58" s="61" t="s">
        <v>5</v>
      </c>
      <c r="G58" s="61" t="s">
        <v>4</v>
      </c>
      <c r="H58" s="61" t="s">
        <v>5</v>
      </c>
      <c r="I58" s="61" t="s">
        <v>4</v>
      </c>
      <c r="J58" s="61" t="s">
        <v>5</v>
      </c>
    </row>
    <row r="59" spans="1:10" ht="82.5" x14ac:dyDescent="0.25">
      <c r="A59" s="15" t="s">
        <v>278</v>
      </c>
      <c r="B59" s="39" t="s">
        <v>40</v>
      </c>
      <c r="C59" s="1" t="s">
        <v>2</v>
      </c>
      <c r="D59" s="1">
        <v>20</v>
      </c>
      <c r="E59" s="16">
        <v>19000</v>
      </c>
      <c r="F59" s="16">
        <f>D59*E59</f>
        <v>380000</v>
      </c>
      <c r="G59" s="16">
        <v>20000</v>
      </c>
      <c r="H59" s="16">
        <f t="shared" ref="H59:H63" si="10">D59*G59</f>
        <v>400000</v>
      </c>
      <c r="I59" s="48">
        <f t="shared" si="1"/>
        <v>19500</v>
      </c>
      <c r="J59" s="16">
        <f t="shared" ref="J59:J63" si="11">(F59+H59)/2</f>
        <v>390000</v>
      </c>
    </row>
    <row r="60" spans="1:10" ht="148.5" x14ac:dyDescent="0.25">
      <c r="A60" s="15" t="s">
        <v>279</v>
      </c>
      <c r="B60" s="66" t="s">
        <v>41</v>
      </c>
      <c r="C60" s="67" t="s">
        <v>2</v>
      </c>
      <c r="D60" s="67">
        <v>30</v>
      </c>
      <c r="E60" s="68">
        <v>26000</v>
      </c>
      <c r="F60" s="69">
        <f>D60*E60</f>
        <v>780000</v>
      </c>
      <c r="G60" s="68">
        <v>27000</v>
      </c>
      <c r="H60" s="16">
        <f t="shared" si="10"/>
        <v>810000</v>
      </c>
      <c r="I60" s="48">
        <f t="shared" si="1"/>
        <v>26500</v>
      </c>
      <c r="J60" s="16">
        <f t="shared" si="11"/>
        <v>795000</v>
      </c>
    </row>
    <row r="61" spans="1:10" ht="114" customHeight="1" x14ac:dyDescent="0.25">
      <c r="A61" s="15" t="s">
        <v>280</v>
      </c>
      <c r="B61" s="39" t="s">
        <v>230</v>
      </c>
      <c r="C61" s="1" t="s">
        <v>2</v>
      </c>
      <c r="D61" s="1">
        <v>20</v>
      </c>
      <c r="E61" s="16">
        <v>4000</v>
      </c>
      <c r="F61" s="16">
        <f>D61*E61</f>
        <v>80000</v>
      </c>
      <c r="G61" s="16">
        <v>4500</v>
      </c>
      <c r="H61" s="16">
        <f t="shared" si="10"/>
        <v>90000</v>
      </c>
      <c r="I61" s="48">
        <f t="shared" si="1"/>
        <v>4250</v>
      </c>
      <c r="J61" s="16">
        <f t="shared" si="11"/>
        <v>85000</v>
      </c>
    </row>
    <row r="62" spans="1:10" ht="49.5" x14ac:dyDescent="0.25">
      <c r="A62" s="15" t="s">
        <v>281</v>
      </c>
      <c r="B62" s="39" t="s">
        <v>42</v>
      </c>
      <c r="C62" s="1" t="s">
        <v>2</v>
      </c>
      <c r="D62" s="1">
        <v>20</v>
      </c>
      <c r="E62" s="16">
        <v>18000</v>
      </c>
      <c r="F62" s="16">
        <f>D62*E62</f>
        <v>360000</v>
      </c>
      <c r="G62" s="16">
        <v>19000</v>
      </c>
      <c r="H62" s="16">
        <f t="shared" si="10"/>
        <v>380000</v>
      </c>
      <c r="I62" s="48">
        <f t="shared" si="1"/>
        <v>18500</v>
      </c>
      <c r="J62" s="16">
        <f t="shared" si="11"/>
        <v>370000</v>
      </c>
    </row>
    <row r="63" spans="1:10" ht="49.5" x14ac:dyDescent="0.25">
      <c r="A63" s="15" t="s">
        <v>282</v>
      </c>
      <c r="B63" s="39" t="s">
        <v>43</v>
      </c>
      <c r="C63" s="1" t="s">
        <v>2</v>
      </c>
      <c r="D63" s="1">
        <v>20</v>
      </c>
      <c r="E63" s="16">
        <v>6500</v>
      </c>
      <c r="F63" s="16">
        <f>D63*E63</f>
        <v>130000</v>
      </c>
      <c r="G63" s="16">
        <v>6000</v>
      </c>
      <c r="H63" s="16">
        <f t="shared" si="10"/>
        <v>120000</v>
      </c>
      <c r="I63" s="48">
        <f t="shared" si="1"/>
        <v>6250</v>
      </c>
      <c r="J63" s="16">
        <f t="shared" si="11"/>
        <v>125000</v>
      </c>
    </row>
    <row r="64" spans="1:10" x14ac:dyDescent="0.25">
      <c r="A64" s="132" t="s">
        <v>180</v>
      </c>
      <c r="B64" s="110"/>
      <c r="C64" s="110"/>
      <c r="D64" s="110"/>
      <c r="E64" s="110"/>
      <c r="F64" s="62">
        <f>SUM(F59:F63)</f>
        <v>1730000</v>
      </c>
      <c r="G64" s="89"/>
      <c r="H64" s="62">
        <f>SUM(H59:H63)</f>
        <v>1800000</v>
      </c>
      <c r="I64" s="90"/>
      <c r="J64" s="62">
        <f>SUM(J59:J63)</f>
        <v>1765000</v>
      </c>
    </row>
    <row r="65" spans="1:10" x14ac:dyDescent="0.25">
      <c r="A65" s="93"/>
      <c r="B65" s="94"/>
      <c r="C65" s="94"/>
      <c r="D65" s="94"/>
      <c r="E65" s="94"/>
      <c r="F65" s="94"/>
      <c r="G65" s="94"/>
      <c r="H65" s="94"/>
      <c r="I65" s="94"/>
      <c r="J65" s="95"/>
    </row>
    <row r="66" spans="1:10" ht="16.5" customHeight="1" x14ac:dyDescent="0.25">
      <c r="A66" s="96" t="s">
        <v>283</v>
      </c>
      <c r="B66" s="97"/>
      <c r="C66" s="97"/>
      <c r="D66" s="97"/>
      <c r="E66" s="97"/>
      <c r="F66" s="97"/>
      <c r="G66" s="97"/>
      <c r="H66" s="97"/>
      <c r="I66" s="97"/>
      <c r="J66" s="98"/>
    </row>
    <row r="67" spans="1:10" x14ac:dyDescent="0.25">
      <c r="A67" s="58" t="s">
        <v>0</v>
      </c>
      <c r="B67" s="59" t="s">
        <v>1</v>
      </c>
      <c r="C67" s="60" t="s">
        <v>2</v>
      </c>
      <c r="D67" s="60" t="s">
        <v>3</v>
      </c>
      <c r="E67" s="61" t="s">
        <v>4</v>
      </c>
      <c r="F67" s="61" t="s">
        <v>5</v>
      </c>
      <c r="G67" s="61" t="s">
        <v>4</v>
      </c>
      <c r="H67" s="61" t="s">
        <v>5</v>
      </c>
      <c r="I67" s="61" t="s">
        <v>4</v>
      </c>
      <c r="J67" s="61" t="s">
        <v>5</v>
      </c>
    </row>
    <row r="68" spans="1:10" ht="66" x14ac:dyDescent="0.25">
      <c r="A68" s="15" t="s">
        <v>284</v>
      </c>
      <c r="B68" s="39" t="s">
        <v>44</v>
      </c>
      <c r="C68" s="1" t="s">
        <v>2</v>
      </c>
      <c r="D68" s="1">
        <v>6</v>
      </c>
      <c r="E68" s="16">
        <v>52000</v>
      </c>
      <c r="F68" s="16">
        <f t="shared" ref="F68:F73" si="12">D68*E68</f>
        <v>312000</v>
      </c>
      <c r="G68" s="16">
        <v>54000</v>
      </c>
      <c r="H68" s="16">
        <f t="shared" ref="H68:H73" si="13">D68*G68</f>
        <v>324000</v>
      </c>
      <c r="I68" s="48">
        <f t="shared" si="1"/>
        <v>53000</v>
      </c>
      <c r="J68" s="16">
        <f t="shared" ref="J68:J73" si="14">(F68+H68)/2</f>
        <v>318000</v>
      </c>
    </row>
    <row r="69" spans="1:10" ht="129.75" customHeight="1" x14ac:dyDescent="0.25">
      <c r="A69" s="15" t="s">
        <v>285</v>
      </c>
      <c r="B69" s="39" t="s">
        <v>45</v>
      </c>
      <c r="C69" s="1" t="s">
        <v>2</v>
      </c>
      <c r="D69" s="1">
        <v>250</v>
      </c>
      <c r="E69" s="16">
        <v>7000</v>
      </c>
      <c r="F69" s="16">
        <f t="shared" si="12"/>
        <v>1750000</v>
      </c>
      <c r="G69" s="16">
        <v>8000</v>
      </c>
      <c r="H69" s="16">
        <f t="shared" si="13"/>
        <v>2000000</v>
      </c>
      <c r="I69" s="48">
        <f t="shared" si="1"/>
        <v>7500</v>
      </c>
      <c r="J69" s="16">
        <f t="shared" si="14"/>
        <v>1875000</v>
      </c>
    </row>
    <row r="70" spans="1:10" ht="158.25" customHeight="1" x14ac:dyDescent="0.25">
      <c r="A70" s="15" t="s">
        <v>286</v>
      </c>
      <c r="B70" s="39" t="s">
        <v>46</v>
      </c>
      <c r="C70" s="1" t="s">
        <v>2</v>
      </c>
      <c r="D70" s="1">
        <v>10</v>
      </c>
      <c r="E70" s="16">
        <v>19000</v>
      </c>
      <c r="F70" s="16">
        <f t="shared" si="12"/>
        <v>190000</v>
      </c>
      <c r="G70" s="16">
        <v>20000</v>
      </c>
      <c r="H70" s="16">
        <f t="shared" si="13"/>
        <v>200000</v>
      </c>
      <c r="I70" s="48">
        <f t="shared" si="1"/>
        <v>19500</v>
      </c>
      <c r="J70" s="16">
        <f t="shared" si="14"/>
        <v>195000</v>
      </c>
    </row>
    <row r="71" spans="1:10" ht="66" x14ac:dyDescent="0.25">
      <c r="A71" s="15" t="s">
        <v>287</v>
      </c>
      <c r="B71" s="39" t="s">
        <v>47</v>
      </c>
      <c r="C71" s="1" t="s">
        <v>2</v>
      </c>
      <c r="D71" s="1">
        <v>10</v>
      </c>
      <c r="E71" s="16">
        <v>18000</v>
      </c>
      <c r="F71" s="16">
        <f t="shared" si="12"/>
        <v>180000</v>
      </c>
      <c r="G71" s="16">
        <v>19000</v>
      </c>
      <c r="H71" s="16">
        <f t="shared" si="13"/>
        <v>190000</v>
      </c>
      <c r="I71" s="48">
        <f t="shared" ref="I71:I131" si="15">(E71+G71)/2</f>
        <v>18500</v>
      </c>
      <c r="J71" s="16">
        <f t="shared" si="14"/>
        <v>185000</v>
      </c>
    </row>
    <row r="72" spans="1:10" ht="49.5" x14ac:dyDescent="0.25">
      <c r="A72" s="15" t="s">
        <v>227</v>
      </c>
      <c r="B72" s="39" t="s">
        <v>48</v>
      </c>
      <c r="C72" s="1" t="s">
        <v>2</v>
      </c>
      <c r="D72" s="1">
        <v>10</v>
      </c>
      <c r="E72" s="16">
        <v>26000</v>
      </c>
      <c r="F72" s="16">
        <f t="shared" si="12"/>
        <v>260000</v>
      </c>
      <c r="G72" s="16">
        <v>27000</v>
      </c>
      <c r="H72" s="16">
        <f t="shared" si="13"/>
        <v>270000</v>
      </c>
      <c r="I72" s="48">
        <f t="shared" si="15"/>
        <v>26500</v>
      </c>
      <c r="J72" s="16">
        <f t="shared" si="14"/>
        <v>265000</v>
      </c>
    </row>
    <row r="73" spans="1:10" ht="82.5" x14ac:dyDescent="0.25">
      <c r="A73" s="15" t="s">
        <v>228</v>
      </c>
      <c r="B73" s="39" t="s">
        <v>237</v>
      </c>
      <c r="C73" s="1" t="s">
        <v>49</v>
      </c>
      <c r="D73" s="1">
        <v>2</v>
      </c>
      <c r="E73" s="16">
        <v>370000</v>
      </c>
      <c r="F73" s="16">
        <f t="shared" si="12"/>
        <v>740000</v>
      </c>
      <c r="G73" s="16">
        <v>380000</v>
      </c>
      <c r="H73" s="16">
        <f t="shared" si="13"/>
        <v>760000</v>
      </c>
      <c r="I73" s="48">
        <f t="shared" si="15"/>
        <v>375000</v>
      </c>
      <c r="J73" s="16">
        <f t="shared" si="14"/>
        <v>750000</v>
      </c>
    </row>
    <row r="74" spans="1:10" x14ac:dyDescent="0.25">
      <c r="A74" s="131" t="s">
        <v>181</v>
      </c>
      <c r="B74" s="131"/>
      <c r="C74" s="131"/>
      <c r="D74" s="131"/>
      <c r="E74" s="131"/>
      <c r="F74" s="63">
        <f>SUM(F68:F73)</f>
        <v>3432000</v>
      </c>
      <c r="G74" s="89"/>
      <c r="H74" s="63">
        <f>SUM(H68:H73)</f>
        <v>3744000</v>
      </c>
      <c r="I74" s="90"/>
      <c r="J74" s="63">
        <f>SUM(J68:J73)</f>
        <v>3588000</v>
      </c>
    </row>
    <row r="75" spans="1:10" x14ac:dyDescent="0.25">
      <c r="A75" s="99"/>
      <c r="B75" s="100"/>
      <c r="C75" s="100"/>
      <c r="D75" s="100"/>
      <c r="E75" s="100"/>
      <c r="F75" s="100"/>
      <c r="G75" s="100"/>
      <c r="H75" s="100"/>
      <c r="I75" s="100"/>
      <c r="J75" s="101"/>
    </row>
    <row r="76" spans="1:10" ht="16.5" customHeight="1" x14ac:dyDescent="0.25">
      <c r="A76" s="96" t="s">
        <v>288</v>
      </c>
      <c r="B76" s="97"/>
      <c r="C76" s="97"/>
      <c r="D76" s="97"/>
      <c r="E76" s="97"/>
      <c r="F76" s="97"/>
      <c r="G76" s="97"/>
      <c r="H76" s="97"/>
      <c r="I76" s="97"/>
      <c r="J76" s="98"/>
    </row>
    <row r="77" spans="1:10" x14ac:dyDescent="0.25">
      <c r="A77" s="58" t="s">
        <v>0</v>
      </c>
      <c r="B77" s="59" t="s">
        <v>1</v>
      </c>
      <c r="C77" s="60" t="s">
        <v>2</v>
      </c>
      <c r="D77" s="60" t="s">
        <v>3</v>
      </c>
      <c r="E77" s="61" t="s">
        <v>4</v>
      </c>
      <c r="F77" s="61" t="s">
        <v>5</v>
      </c>
      <c r="G77" s="61" t="s">
        <v>4</v>
      </c>
      <c r="H77" s="61" t="s">
        <v>5</v>
      </c>
      <c r="I77" s="61" t="s">
        <v>4</v>
      </c>
      <c r="J77" s="61" t="s">
        <v>5</v>
      </c>
    </row>
    <row r="78" spans="1:10" ht="49.5" x14ac:dyDescent="0.25">
      <c r="A78" s="15" t="s">
        <v>127</v>
      </c>
      <c r="B78" s="39" t="s">
        <v>50</v>
      </c>
      <c r="C78" s="1" t="s">
        <v>2</v>
      </c>
      <c r="D78" s="1">
        <v>150</v>
      </c>
      <c r="E78" s="16">
        <v>1000</v>
      </c>
      <c r="F78" s="16">
        <f t="shared" ref="F78" si="16">D78*E78</f>
        <v>150000</v>
      </c>
      <c r="G78" s="16">
        <v>1000</v>
      </c>
      <c r="H78" s="16">
        <f t="shared" ref="H78" si="17">D78*G78</f>
        <v>150000</v>
      </c>
      <c r="I78" s="48">
        <f t="shared" si="15"/>
        <v>1000</v>
      </c>
      <c r="J78" s="16">
        <f t="shared" ref="J78" si="18">(F78+H78)/2</f>
        <v>150000</v>
      </c>
    </row>
    <row r="79" spans="1:10" x14ac:dyDescent="0.25">
      <c r="A79" s="131" t="s">
        <v>182</v>
      </c>
      <c r="B79" s="110"/>
      <c r="C79" s="110"/>
      <c r="D79" s="110"/>
      <c r="E79" s="110"/>
      <c r="F79" s="62">
        <f>SUM(F78)</f>
        <v>150000</v>
      </c>
      <c r="G79" s="89"/>
      <c r="H79" s="62">
        <f>SUM(H78)</f>
        <v>150000</v>
      </c>
      <c r="I79" s="90"/>
      <c r="J79" s="62">
        <f>SUM(J78)</f>
        <v>150000</v>
      </c>
    </row>
    <row r="80" spans="1:10" x14ac:dyDescent="0.25">
      <c r="A80" s="93"/>
      <c r="B80" s="94"/>
      <c r="C80" s="94"/>
      <c r="D80" s="94"/>
      <c r="E80" s="94"/>
      <c r="F80" s="94"/>
      <c r="G80" s="94"/>
      <c r="H80" s="94"/>
      <c r="I80" s="94"/>
      <c r="J80" s="95"/>
    </row>
    <row r="81" spans="1:10" ht="16.5" customHeight="1" x14ac:dyDescent="0.25">
      <c r="A81" s="111" t="s">
        <v>289</v>
      </c>
      <c r="B81" s="112"/>
      <c r="C81" s="112"/>
      <c r="D81" s="112"/>
      <c r="E81" s="112"/>
      <c r="F81" s="112"/>
      <c r="G81" s="112"/>
      <c r="H81" s="112"/>
      <c r="I81" s="112"/>
      <c r="J81" s="113"/>
    </row>
    <row r="82" spans="1:10" x14ac:dyDescent="0.25">
      <c r="A82" s="58" t="s">
        <v>0</v>
      </c>
      <c r="B82" s="59" t="s">
        <v>1</v>
      </c>
      <c r="C82" s="60" t="s">
        <v>2</v>
      </c>
      <c r="D82" s="60" t="s">
        <v>3</v>
      </c>
      <c r="E82" s="61" t="s">
        <v>4</v>
      </c>
      <c r="F82" s="61" t="s">
        <v>5</v>
      </c>
      <c r="G82" s="61" t="s">
        <v>4</v>
      </c>
      <c r="H82" s="61" t="s">
        <v>5</v>
      </c>
      <c r="I82" s="61" t="s">
        <v>4</v>
      </c>
      <c r="J82" s="61" t="s">
        <v>5</v>
      </c>
    </row>
    <row r="83" spans="1:10" ht="49.5" x14ac:dyDescent="0.25">
      <c r="A83" s="15" t="s">
        <v>290</v>
      </c>
      <c r="B83" s="64" t="s">
        <v>29</v>
      </c>
      <c r="C83" s="1" t="s">
        <v>2</v>
      </c>
      <c r="D83" s="1">
        <v>30</v>
      </c>
      <c r="E83" s="16">
        <v>18000</v>
      </c>
      <c r="F83" s="16">
        <f t="shared" ref="F83:F86" si="19">D83*E83</f>
        <v>540000</v>
      </c>
      <c r="G83" s="16">
        <v>19000</v>
      </c>
      <c r="H83" s="16">
        <f t="shared" ref="H83:H87" si="20">D83*G83</f>
        <v>570000</v>
      </c>
      <c r="I83" s="48">
        <f t="shared" si="15"/>
        <v>18500</v>
      </c>
      <c r="J83" s="16">
        <f t="shared" ref="J83:J87" si="21">(F83+H83)/2</f>
        <v>555000</v>
      </c>
    </row>
    <row r="84" spans="1:10" ht="66" x14ac:dyDescent="0.25">
      <c r="A84" s="15" t="s">
        <v>197</v>
      </c>
      <c r="B84" s="39" t="s">
        <v>10</v>
      </c>
      <c r="C84" s="1" t="s">
        <v>9</v>
      </c>
      <c r="D84" s="1">
        <v>3</v>
      </c>
      <c r="E84" s="16">
        <v>11000</v>
      </c>
      <c r="F84" s="16">
        <f t="shared" si="19"/>
        <v>33000</v>
      </c>
      <c r="G84" s="16">
        <v>12000</v>
      </c>
      <c r="H84" s="16">
        <f t="shared" si="20"/>
        <v>36000</v>
      </c>
      <c r="I84" s="48">
        <f t="shared" si="15"/>
        <v>11500</v>
      </c>
      <c r="J84" s="16">
        <f t="shared" si="21"/>
        <v>34500</v>
      </c>
    </row>
    <row r="85" spans="1:10" ht="49.5" x14ac:dyDescent="0.25">
      <c r="A85" s="15" t="s">
        <v>198</v>
      </c>
      <c r="B85" s="39" t="s">
        <v>51</v>
      </c>
      <c r="C85" s="1" t="s">
        <v>2</v>
      </c>
      <c r="D85" s="1">
        <v>400</v>
      </c>
      <c r="E85" s="16">
        <v>1000</v>
      </c>
      <c r="F85" s="16">
        <f t="shared" si="19"/>
        <v>400000</v>
      </c>
      <c r="G85" s="16">
        <v>1000</v>
      </c>
      <c r="H85" s="16">
        <f t="shared" si="20"/>
        <v>400000</v>
      </c>
      <c r="I85" s="48">
        <f t="shared" si="15"/>
        <v>1000</v>
      </c>
      <c r="J85" s="16">
        <f t="shared" si="21"/>
        <v>400000</v>
      </c>
    </row>
    <row r="86" spans="1:10" ht="192" customHeight="1" x14ac:dyDescent="0.25">
      <c r="A86" s="15" t="s">
        <v>199</v>
      </c>
      <c r="B86" s="39" t="s">
        <v>239</v>
      </c>
      <c r="C86" s="1" t="s">
        <v>49</v>
      </c>
      <c r="D86" s="1">
        <v>1</v>
      </c>
      <c r="E86" s="16">
        <v>370000</v>
      </c>
      <c r="F86" s="16">
        <f t="shared" si="19"/>
        <v>370000</v>
      </c>
      <c r="G86" s="16">
        <v>380000</v>
      </c>
      <c r="H86" s="16">
        <f t="shared" si="20"/>
        <v>380000</v>
      </c>
      <c r="I86" s="48">
        <f t="shared" si="15"/>
        <v>375000</v>
      </c>
      <c r="J86" s="16">
        <f t="shared" si="21"/>
        <v>375000</v>
      </c>
    </row>
    <row r="87" spans="1:10" ht="66" x14ac:dyDescent="0.25">
      <c r="A87" s="15" t="s">
        <v>200</v>
      </c>
      <c r="B87" s="39" t="s">
        <v>52</v>
      </c>
      <c r="C87" s="1" t="s">
        <v>49</v>
      </c>
      <c r="D87" s="1">
        <v>1</v>
      </c>
      <c r="E87" s="16">
        <v>193000</v>
      </c>
      <c r="F87" s="16">
        <f>D87*E87</f>
        <v>193000</v>
      </c>
      <c r="G87" s="16">
        <v>199000</v>
      </c>
      <c r="H87" s="16">
        <f t="shared" si="20"/>
        <v>199000</v>
      </c>
      <c r="I87" s="48">
        <f t="shared" si="15"/>
        <v>196000</v>
      </c>
      <c r="J87" s="16">
        <f t="shared" si="21"/>
        <v>196000</v>
      </c>
    </row>
    <row r="88" spans="1:10" x14ac:dyDescent="0.25">
      <c r="A88" s="132" t="s">
        <v>183</v>
      </c>
      <c r="B88" s="110"/>
      <c r="C88" s="110"/>
      <c r="D88" s="110"/>
      <c r="E88" s="110"/>
      <c r="F88" s="62">
        <f>SUM(F83:F87)</f>
        <v>1536000</v>
      </c>
      <c r="G88" s="89"/>
      <c r="H88" s="62">
        <f>SUM(H83:H87)</f>
        <v>1585000</v>
      </c>
      <c r="I88" s="90"/>
      <c r="J88" s="62">
        <f>SUM(J83:J87)</f>
        <v>1560500</v>
      </c>
    </row>
    <row r="89" spans="1:10" x14ac:dyDescent="0.25">
      <c r="A89" s="99"/>
      <c r="B89" s="100"/>
      <c r="C89" s="100"/>
      <c r="D89" s="100"/>
      <c r="E89" s="100"/>
      <c r="F89" s="100"/>
      <c r="G89" s="100"/>
      <c r="H89" s="100"/>
      <c r="I89" s="100"/>
      <c r="J89" s="101"/>
    </row>
    <row r="90" spans="1:10" ht="16.5" customHeight="1" x14ac:dyDescent="0.25">
      <c r="A90" s="128" t="s">
        <v>291</v>
      </c>
      <c r="B90" s="129"/>
      <c r="C90" s="129"/>
      <c r="D90" s="129"/>
      <c r="E90" s="129"/>
      <c r="F90" s="129"/>
      <c r="G90" s="129"/>
      <c r="H90" s="129"/>
      <c r="I90" s="129"/>
      <c r="J90" s="130"/>
    </row>
    <row r="91" spans="1:10" x14ac:dyDescent="0.25">
      <c r="A91" s="58" t="s">
        <v>0</v>
      </c>
      <c r="B91" s="65" t="s">
        <v>1</v>
      </c>
      <c r="C91" s="57" t="s">
        <v>2</v>
      </c>
      <c r="D91" s="57" t="s">
        <v>3</v>
      </c>
      <c r="E91" s="63" t="s">
        <v>4</v>
      </c>
      <c r="F91" s="63" t="s">
        <v>5</v>
      </c>
      <c r="G91" s="63" t="s">
        <v>4</v>
      </c>
      <c r="H91" s="63" t="s">
        <v>5</v>
      </c>
      <c r="I91" s="63" t="s">
        <v>4</v>
      </c>
      <c r="J91" s="63" t="s">
        <v>5</v>
      </c>
    </row>
    <row r="92" spans="1:10" x14ac:dyDescent="0.25">
      <c r="A92" s="15" t="s">
        <v>292</v>
      </c>
      <c r="B92" s="39" t="s">
        <v>53</v>
      </c>
      <c r="C92" s="1" t="s">
        <v>54</v>
      </c>
      <c r="D92" s="1">
        <v>20</v>
      </c>
      <c r="E92" s="16">
        <v>6000</v>
      </c>
      <c r="F92" s="16">
        <f t="shared" ref="F92:F95" si="22">D92*E92</f>
        <v>120000</v>
      </c>
      <c r="G92" s="16">
        <v>6000</v>
      </c>
      <c r="H92" s="16">
        <f t="shared" ref="H92:H95" si="23">D92*G92</f>
        <v>120000</v>
      </c>
      <c r="I92" s="48">
        <f t="shared" si="15"/>
        <v>6000</v>
      </c>
      <c r="J92" s="16">
        <f t="shared" ref="J92:J95" si="24">(F92+H92)/2</f>
        <v>120000</v>
      </c>
    </row>
    <row r="93" spans="1:10" x14ac:dyDescent="0.25">
      <c r="A93" s="15" t="s">
        <v>293</v>
      </c>
      <c r="B93" s="39" t="s">
        <v>55</v>
      </c>
      <c r="C93" s="1" t="s">
        <v>37</v>
      </c>
      <c r="D93" s="1">
        <v>8</v>
      </c>
      <c r="E93" s="16">
        <v>17000</v>
      </c>
      <c r="F93" s="16">
        <f t="shared" si="22"/>
        <v>136000</v>
      </c>
      <c r="G93" s="16">
        <v>18000</v>
      </c>
      <c r="H93" s="16">
        <f t="shared" si="23"/>
        <v>144000</v>
      </c>
      <c r="I93" s="48">
        <f t="shared" si="15"/>
        <v>17500</v>
      </c>
      <c r="J93" s="16">
        <f t="shared" si="24"/>
        <v>140000</v>
      </c>
    </row>
    <row r="94" spans="1:10" ht="33" x14ac:dyDescent="0.25">
      <c r="A94" s="15" t="s">
        <v>294</v>
      </c>
      <c r="B94" s="39" t="s">
        <v>56</v>
      </c>
      <c r="C94" s="1" t="s">
        <v>15</v>
      </c>
      <c r="D94" s="1">
        <v>50</v>
      </c>
      <c r="E94" s="16">
        <v>12000</v>
      </c>
      <c r="F94" s="16">
        <f t="shared" si="22"/>
        <v>600000</v>
      </c>
      <c r="G94" s="16">
        <v>12000</v>
      </c>
      <c r="H94" s="16">
        <f t="shared" si="23"/>
        <v>600000</v>
      </c>
      <c r="I94" s="48">
        <f t="shared" si="15"/>
        <v>12000</v>
      </c>
      <c r="J94" s="16">
        <f t="shared" si="24"/>
        <v>600000</v>
      </c>
    </row>
    <row r="95" spans="1:10" ht="49.5" x14ac:dyDescent="0.25">
      <c r="A95" s="15" t="s">
        <v>295</v>
      </c>
      <c r="B95" s="39" t="s">
        <v>57</v>
      </c>
      <c r="C95" s="1" t="s">
        <v>15</v>
      </c>
      <c r="D95" s="1">
        <v>10</v>
      </c>
      <c r="E95" s="16">
        <v>7000</v>
      </c>
      <c r="F95" s="16">
        <f t="shared" si="22"/>
        <v>70000</v>
      </c>
      <c r="G95" s="16">
        <v>7000</v>
      </c>
      <c r="H95" s="16">
        <f t="shared" si="23"/>
        <v>70000</v>
      </c>
      <c r="I95" s="48">
        <f t="shared" si="15"/>
        <v>7000</v>
      </c>
      <c r="J95" s="16">
        <f t="shared" si="24"/>
        <v>70000</v>
      </c>
    </row>
    <row r="96" spans="1:10" x14ac:dyDescent="0.25">
      <c r="A96" s="109" t="s">
        <v>184</v>
      </c>
      <c r="B96" s="110"/>
      <c r="C96" s="110"/>
      <c r="D96" s="110"/>
      <c r="E96" s="110"/>
      <c r="F96" s="62">
        <f>SUM(F92:F95)</f>
        <v>926000</v>
      </c>
      <c r="G96" s="89"/>
      <c r="H96" s="62">
        <f>SUM(H92:H95)</f>
        <v>934000</v>
      </c>
      <c r="I96" s="90"/>
      <c r="J96" s="62">
        <f>SUM(J92:J95)</f>
        <v>930000</v>
      </c>
    </row>
    <row r="97" spans="1:10" x14ac:dyDescent="0.25">
      <c r="A97" s="109" t="s">
        <v>195</v>
      </c>
      <c r="B97" s="110"/>
      <c r="C97" s="110"/>
      <c r="D97" s="110"/>
      <c r="E97" s="110"/>
      <c r="F97" s="62">
        <f>F19+F33+F55+F64+F74+F79+F88+F96</f>
        <v>14214000</v>
      </c>
      <c r="G97" s="89"/>
      <c r="H97" s="62">
        <f>H19+H33+H55+H64+H74+H79+H88+H96</f>
        <v>14865000</v>
      </c>
      <c r="I97" s="90"/>
      <c r="J97" s="62">
        <f>J19+J33+J55+J64+J74+J79+J88+J96</f>
        <v>14539500</v>
      </c>
    </row>
    <row r="98" spans="1:10" x14ac:dyDescent="0.25">
      <c r="A98" s="99"/>
      <c r="B98" s="100"/>
      <c r="C98" s="100"/>
      <c r="D98" s="100"/>
      <c r="E98" s="100"/>
      <c r="F98" s="100"/>
      <c r="G98" s="100"/>
      <c r="H98" s="100"/>
      <c r="I98" s="100"/>
      <c r="J98" s="101"/>
    </row>
    <row r="99" spans="1:10" ht="16.5" customHeight="1" x14ac:dyDescent="0.25">
      <c r="A99" s="125" t="s">
        <v>416</v>
      </c>
      <c r="B99" s="126"/>
      <c r="C99" s="126"/>
      <c r="D99" s="126"/>
      <c r="E99" s="126"/>
      <c r="F99" s="126"/>
      <c r="G99" s="126"/>
      <c r="H99" s="126"/>
      <c r="I99" s="126"/>
      <c r="J99" s="127"/>
    </row>
    <row r="100" spans="1:10" ht="16.5" customHeight="1" x14ac:dyDescent="0.25">
      <c r="A100" s="120" t="s">
        <v>296</v>
      </c>
      <c r="B100" s="121"/>
      <c r="C100" s="121"/>
      <c r="D100" s="121"/>
      <c r="E100" s="121"/>
      <c r="F100" s="121"/>
      <c r="G100" s="121"/>
      <c r="H100" s="121"/>
      <c r="I100" s="121"/>
      <c r="J100" s="122"/>
    </row>
    <row r="101" spans="1:10" x14ac:dyDescent="0.25">
      <c r="A101" s="86" t="s">
        <v>0</v>
      </c>
      <c r="B101" s="87" t="s">
        <v>1</v>
      </c>
      <c r="C101" s="85" t="s">
        <v>2</v>
      </c>
      <c r="D101" s="85" t="s">
        <v>3</v>
      </c>
      <c r="E101" s="88" t="s">
        <v>4</v>
      </c>
      <c r="F101" s="88" t="s">
        <v>5</v>
      </c>
      <c r="G101" s="88" t="s">
        <v>4</v>
      </c>
      <c r="H101" s="88" t="s">
        <v>5</v>
      </c>
      <c r="I101" s="88" t="s">
        <v>4</v>
      </c>
      <c r="J101" s="88" t="s">
        <v>5</v>
      </c>
    </row>
    <row r="102" spans="1:10" ht="66" x14ac:dyDescent="0.25">
      <c r="A102" s="15" t="s">
        <v>297</v>
      </c>
      <c r="B102" s="39" t="s">
        <v>10</v>
      </c>
      <c r="C102" s="1" t="s">
        <v>9</v>
      </c>
      <c r="D102" s="1">
        <v>3</v>
      </c>
      <c r="E102" s="70">
        <v>11000</v>
      </c>
      <c r="F102" s="16">
        <f>D102*E102</f>
        <v>33000</v>
      </c>
      <c r="G102" s="70">
        <v>12000</v>
      </c>
      <c r="H102" s="16">
        <f t="shared" ref="H102:H105" si="25">D102*G102</f>
        <v>36000</v>
      </c>
      <c r="I102" s="48">
        <f t="shared" si="15"/>
        <v>11500</v>
      </c>
      <c r="J102" s="16">
        <f t="shared" ref="J102:J105" si="26">(F102+H102)/2</f>
        <v>34500</v>
      </c>
    </row>
    <row r="103" spans="1:10" x14ac:dyDescent="0.25">
      <c r="A103" s="15" t="s">
        <v>201</v>
      </c>
      <c r="B103" s="39" t="s">
        <v>7</v>
      </c>
      <c r="C103" s="1" t="s">
        <v>24</v>
      </c>
      <c r="D103" s="1">
        <v>4</v>
      </c>
      <c r="E103" s="70">
        <v>22000</v>
      </c>
      <c r="F103" s="16">
        <f>D103*E103</f>
        <v>88000</v>
      </c>
      <c r="G103" s="70">
        <v>21000</v>
      </c>
      <c r="H103" s="16">
        <f t="shared" si="25"/>
        <v>84000</v>
      </c>
      <c r="I103" s="48">
        <f t="shared" si="15"/>
        <v>21500</v>
      </c>
      <c r="J103" s="16">
        <f t="shared" si="26"/>
        <v>86000</v>
      </c>
    </row>
    <row r="104" spans="1:10" ht="132" x14ac:dyDescent="0.25">
      <c r="A104" s="15" t="s">
        <v>298</v>
      </c>
      <c r="B104" s="39" t="s">
        <v>58</v>
      </c>
      <c r="C104" s="1" t="s">
        <v>17</v>
      </c>
      <c r="D104" s="1">
        <v>1</v>
      </c>
      <c r="E104" s="70">
        <v>1288000</v>
      </c>
      <c r="F104" s="16">
        <f>D104*E104</f>
        <v>1288000</v>
      </c>
      <c r="G104" s="70">
        <v>1327000</v>
      </c>
      <c r="H104" s="16">
        <f t="shared" si="25"/>
        <v>1327000</v>
      </c>
      <c r="I104" s="48">
        <f t="shared" si="15"/>
        <v>1307500</v>
      </c>
      <c r="J104" s="16">
        <f t="shared" si="26"/>
        <v>1307500</v>
      </c>
    </row>
    <row r="105" spans="1:10" ht="49.5" x14ac:dyDescent="0.25">
      <c r="A105" s="15" t="s">
        <v>299</v>
      </c>
      <c r="B105" s="66" t="s">
        <v>59</v>
      </c>
      <c r="C105" s="1" t="s">
        <v>2</v>
      </c>
      <c r="D105" s="1">
        <v>1000</v>
      </c>
      <c r="E105" s="70">
        <v>3000</v>
      </c>
      <c r="F105" s="16">
        <f>D105*E105</f>
        <v>3000000</v>
      </c>
      <c r="G105" s="70">
        <v>3000</v>
      </c>
      <c r="H105" s="16">
        <f t="shared" si="25"/>
        <v>3000000</v>
      </c>
      <c r="I105" s="48">
        <f t="shared" si="15"/>
        <v>3000</v>
      </c>
      <c r="J105" s="16">
        <f t="shared" si="26"/>
        <v>3000000</v>
      </c>
    </row>
    <row r="106" spans="1:10" x14ac:dyDescent="0.25">
      <c r="A106" s="123" t="s">
        <v>185</v>
      </c>
      <c r="B106" s="124"/>
      <c r="C106" s="124"/>
      <c r="D106" s="124"/>
      <c r="E106" s="124"/>
      <c r="F106" s="82">
        <f>SUM(F102:F105)</f>
        <v>4409000</v>
      </c>
      <c r="G106" s="83"/>
      <c r="H106" s="82">
        <f>SUM(H102:H105)</f>
        <v>4447000</v>
      </c>
      <c r="I106" s="84"/>
      <c r="J106" s="82">
        <f>SUM(J102:J105)</f>
        <v>4428000</v>
      </c>
    </row>
    <row r="107" spans="1:10" x14ac:dyDescent="0.25">
      <c r="A107" s="93"/>
      <c r="B107" s="94"/>
      <c r="C107" s="94"/>
      <c r="D107" s="94"/>
      <c r="E107" s="94"/>
      <c r="F107" s="94"/>
      <c r="G107" s="94"/>
      <c r="H107" s="94"/>
      <c r="I107" s="94"/>
      <c r="J107" s="95"/>
    </row>
    <row r="108" spans="1:10" x14ac:dyDescent="0.25">
      <c r="A108" s="167" t="s">
        <v>300</v>
      </c>
      <c r="B108" s="168"/>
      <c r="C108" s="168"/>
      <c r="D108" s="168"/>
      <c r="E108" s="168"/>
      <c r="F108" s="168"/>
      <c r="G108" s="83"/>
      <c r="H108" s="83"/>
      <c r="I108" s="84"/>
      <c r="J108" s="83"/>
    </row>
    <row r="109" spans="1:10" x14ac:dyDescent="0.25">
      <c r="A109" s="86" t="s">
        <v>0</v>
      </c>
      <c r="B109" s="87" t="s">
        <v>1</v>
      </c>
      <c r="C109" s="85" t="s">
        <v>2</v>
      </c>
      <c r="D109" s="85" t="s">
        <v>3</v>
      </c>
      <c r="E109" s="88" t="s">
        <v>4</v>
      </c>
      <c r="F109" s="88" t="s">
        <v>5</v>
      </c>
      <c r="G109" s="88" t="s">
        <v>4</v>
      </c>
      <c r="H109" s="88" t="s">
        <v>5</v>
      </c>
      <c r="I109" s="88" t="s">
        <v>4</v>
      </c>
      <c r="J109" s="88" t="s">
        <v>5</v>
      </c>
    </row>
    <row r="110" spans="1:10" ht="132" x14ac:dyDescent="0.25">
      <c r="A110" s="15" t="s">
        <v>202</v>
      </c>
      <c r="B110" s="39" t="s">
        <v>60</v>
      </c>
      <c r="C110" s="1" t="s">
        <v>2</v>
      </c>
      <c r="D110" s="1">
        <v>20</v>
      </c>
      <c r="E110" s="70">
        <v>23000</v>
      </c>
      <c r="F110" s="16">
        <f t="shared" ref="F110:F116" si="27">D110*E110</f>
        <v>460000</v>
      </c>
      <c r="G110" s="70">
        <v>24000</v>
      </c>
      <c r="H110" s="16">
        <f t="shared" ref="H110:H116" si="28">D110*G110</f>
        <v>480000</v>
      </c>
      <c r="I110" s="48">
        <f t="shared" si="15"/>
        <v>23500</v>
      </c>
      <c r="J110" s="16">
        <f t="shared" ref="J110:J116" si="29">(F110+H110)/2</f>
        <v>470000</v>
      </c>
    </row>
    <row r="111" spans="1:10" ht="66" x14ac:dyDescent="0.25">
      <c r="A111" s="15" t="s">
        <v>203</v>
      </c>
      <c r="B111" s="39" t="s">
        <v>10</v>
      </c>
      <c r="C111" s="1" t="s">
        <v>9</v>
      </c>
      <c r="D111" s="1">
        <v>3</v>
      </c>
      <c r="E111" s="70">
        <v>11000</v>
      </c>
      <c r="F111" s="16">
        <f t="shared" si="27"/>
        <v>33000</v>
      </c>
      <c r="G111" s="70">
        <v>12000</v>
      </c>
      <c r="H111" s="16">
        <f t="shared" si="28"/>
        <v>36000</v>
      </c>
      <c r="I111" s="48">
        <f t="shared" si="15"/>
        <v>11500</v>
      </c>
      <c r="J111" s="16">
        <f t="shared" si="29"/>
        <v>34500</v>
      </c>
    </row>
    <row r="112" spans="1:10" ht="33" x14ac:dyDescent="0.25">
      <c r="A112" s="15" t="s">
        <v>301</v>
      </c>
      <c r="B112" s="39" t="s">
        <v>61</v>
      </c>
      <c r="C112" s="1" t="s">
        <v>15</v>
      </c>
      <c r="D112" s="1">
        <v>50</v>
      </c>
      <c r="E112" s="70">
        <v>15000</v>
      </c>
      <c r="F112" s="16">
        <f t="shared" si="27"/>
        <v>750000</v>
      </c>
      <c r="G112" s="70">
        <v>15000</v>
      </c>
      <c r="H112" s="16">
        <f t="shared" si="28"/>
        <v>750000</v>
      </c>
      <c r="I112" s="48">
        <f t="shared" si="15"/>
        <v>15000</v>
      </c>
      <c r="J112" s="16">
        <f t="shared" si="29"/>
        <v>750000</v>
      </c>
    </row>
    <row r="113" spans="1:10" x14ac:dyDescent="0.25">
      <c r="A113" s="15" t="s">
        <v>204</v>
      </c>
      <c r="B113" s="39" t="s">
        <v>62</v>
      </c>
      <c r="C113" s="1" t="s">
        <v>2</v>
      </c>
      <c r="D113" s="1">
        <v>1</v>
      </c>
      <c r="E113" s="70">
        <v>102000</v>
      </c>
      <c r="F113" s="16">
        <f t="shared" si="27"/>
        <v>102000</v>
      </c>
      <c r="G113" s="70">
        <v>105000</v>
      </c>
      <c r="H113" s="16">
        <f t="shared" si="28"/>
        <v>105000</v>
      </c>
      <c r="I113" s="48">
        <f t="shared" si="15"/>
        <v>103500</v>
      </c>
      <c r="J113" s="16">
        <f t="shared" si="29"/>
        <v>103500</v>
      </c>
    </row>
    <row r="114" spans="1:10" ht="33" x14ac:dyDescent="0.25">
      <c r="A114" s="15" t="s">
        <v>302</v>
      </c>
      <c r="B114" s="39" t="s">
        <v>63</v>
      </c>
      <c r="C114" s="1" t="s">
        <v>15</v>
      </c>
      <c r="D114" s="1">
        <v>25</v>
      </c>
      <c r="E114" s="70">
        <v>2000</v>
      </c>
      <c r="F114" s="16">
        <f t="shared" si="27"/>
        <v>50000</v>
      </c>
      <c r="G114" s="70">
        <v>2000</v>
      </c>
      <c r="H114" s="16">
        <f t="shared" si="28"/>
        <v>50000</v>
      </c>
      <c r="I114" s="48">
        <f t="shared" si="15"/>
        <v>2000</v>
      </c>
      <c r="J114" s="16">
        <f t="shared" si="29"/>
        <v>50000</v>
      </c>
    </row>
    <row r="115" spans="1:10" ht="33" x14ac:dyDescent="0.25">
      <c r="A115" s="15" t="s">
        <v>238</v>
      </c>
      <c r="B115" s="39" t="s">
        <v>64</v>
      </c>
      <c r="C115" s="1" t="s">
        <v>65</v>
      </c>
      <c r="D115" s="1">
        <v>4</v>
      </c>
      <c r="E115" s="70">
        <v>46000</v>
      </c>
      <c r="F115" s="16">
        <f t="shared" si="27"/>
        <v>184000</v>
      </c>
      <c r="G115" s="70">
        <v>47000</v>
      </c>
      <c r="H115" s="16">
        <f t="shared" si="28"/>
        <v>188000</v>
      </c>
      <c r="I115" s="48">
        <f t="shared" si="15"/>
        <v>46500</v>
      </c>
      <c r="J115" s="16">
        <f t="shared" si="29"/>
        <v>186000</v>
      </c>
    </row>
    <row r="116" spans="1:10" ht="82.5" x14ac:dyDescent="0.25">
      <c r="A116" s="15" t="s">
        <v>205</v>
      </c>
      <c r="B116" s="39" t="s">
        <v>11</v>
      </c>
      <c r="C116" s="1" t="s">
        <v>2</v>
      </c>
      <c r="D116" s="1">
        <v>3</v>
      </c>
      <c r="E116" s="70">
        <v>21000</v>
      </c>
      <c r="F116" s="16">
        <f t="shared" si="27"/>
        <v>63000</v>
      </c>
      <c r="G116" s="70">
        <v>22000</v>
      </c>
      <c r="H116" s="16">
        <f t="shared" si="28"/>
        <v>66000</v>
      </c>
      <c r="I116" s="48">
        <f t="shared" si="15"/>
        <v>21500</v>
      </c>
      <c r="J116" s="16">
        <f t="shared" si="29"/>
        <v>64500</v>
      </c>
    </row>
    <row r="117" spans="1:10" x14ac:dyDescent="0.25">
      <c r="A117" s="123" t="s">
        <v>303</v>
      </c>
      <c r="B117" s="124"/>
      <c r="C117" s="124"/>
      <c r="D117" s="124"/>
      <c r="E117" s="124"/>
      <c r="F117" s="82">
        <f>SUM(F110:F116)</f>
        <v>1642000</v>
      </c>
      <c r="G117" s="83"/>
      <c r="H117" s="82">
        <f>SUM(H110:H116)</f>
        <v>1675000</v>
      </c>
      <c r="I117" s="84"/>
      <c r="J117" s="82">
        <f>SUM(J110:J116)</f>
        <v>1658500</v>
      </c>
    </row>
    <row r="118" spans="1:10" x14ac:dyDescent="0.25">
      <c r="A118" s="123" t="s">
        <v>417</v>
      </c>
      <c r="B118" s="124"/>
      <c r="C118" s="124"/>
      <c r="D118" s="124"/>
      <c r="E118" s="124"/>
      <c r="F118" s="82">
        <f>F106+F117</f>
        <v>6051000</v>
      </c>
      <c r="G118" s="83"/>
      <c r="H118" s="82">
        <f>H106+H117</f>
        <v>6122000</v>
      </c>
      <c r="I118" s="84"/>
      <c r="J118" s="82">
        <f>J106+J117</f>
        <v>6086500</v>
      </c>
    </row>
    <row r="119" spans="1:10" x14ac:dyDescent="0.25">
      <c r="A119" s="99"/>
      <c r="B119" s="100"/>
      <c r="C119" s="100"/>
      <c r="D119" s="100"/>
      <c r="E119" s="100"/>
      <c r="F119" s="100"/>
      <c r="G119" s="100"/>
      <c r="H119" s="100"/>
      <c r="I119" s="100"/>
      <c r="J119" s="101"/>
    </row>
    <row r="120" spans="1:10" s="18" customFormat="1" ht="16.5" customHeight="1" x14ac:dyDescent="0.25">
      <c r="A120" s="117" t="s">
        <v>418</v>
      </c>
      <c r="B120" s="118"/>
      <c r="C120" s="118"/>
      <c r="D120" s="118"/>
      <c r="E120" s="118"/>
      <c r="F120" s="118"/>
      <c r="G120" s="118"/>
      <c r="H120" s="118"/>
      <c r="I120" s="118"/>
      <c r="J120" s="119"/>
    </row>
    <row r="121" spans="1:10" s="18" customFormat="1" ht="16.5" customHeight="1" x14ac:dyDescent="0.25">
      <c r="A121" s="117" t="s">
        <v>304</v>
      </c>
      <c r="B121" s="118"/>
      <c r="C121" s="118"/>
      <c r="D121" s="118"/>
      <c r="E121" s="118"/>
      <c r="F121" s="118"/>
      <c r="G121" s="118"/>
      <c r="H121" s="118"/>
      <c r="I121" s="118"/>
      <c r="J121" s="119"/>
    </row>
    <row r="122" spans="1:10" s="18" customFormat="1" x14ac:dyDescent="0.25">
      <c r="A122" s="4" t="s">
        <v>66</v>
      </c>
      <c r="B122" s="40" t="s">
        <v>1</v>
      </c>
      <c r="C122" s="5" t="s">
        <v>2</v>
      </c>
      <c r="D122" s="5" t="s">
        <v>3</v>
      </c>
      <c r="E122" s="6" t="s">
        <v>4</v>
      </c>
      <c r="F122" s="5" t="s">
        <v>5</v>
      </c>
      <c r="G122" s="6" t="s">
        <v>4</v>
      </c>
      <c r="H122" s="5" t="s">
        <v>5</v>
      </c>
      <c r="I122" s="6" t="s">
        <v>4</v>
      </c>
      <c r="J122" s="5" t="s">
        <v>5</v>
      </c>
    </row>
    <row r="123" spans="1:10" s="18" customFormat="1" ht="135" x14ac:dyDescent="0.25">
      <c r="A123" s="20" t="s">
        <v>305</v>
      </c>
      <c r="B123" s="42" t="s">
        <v>67</v>
      </c>
      <c r="C123" s="37" t="s">
        <v>2</v>
      </c>
      <c r="D123" s="37">
        <v>100</v>
      </c>
      <c r="E123" s="21">
        <v>19000</v>
      </c>
      <c r="F123" s="22">
        <f>D123*E123</f>
        <v>1900000</v>
      </c>
      <c r="G123" s="21">
        <v>20000</v>
      </c>
      <c r="H123" s="16">
        <f t="shared" ref="H123" si="30">D123*G123</f>
        <v>2000000</v>
      </c>
      <c r="I123" s="48">
        <f t="shared" si="15"/>
        <v>19500</v>
      </c>
      <c r="J123" s="16">
        <f t="shared" ref="J123" si="31">(F123+H123)/2</f>
        <v>1950000</v>
      </c>
    </row>
    <row r="124" spans="1:10" ht="19.5" customHeight="1" x14ac:dyDescent="0.25">
      <c r="A124" s="136" t="s">
        <v>187</v>
      </c>
      <c r="B124" s="136"/>
      <c r="C124" s="136"/>
      <c r="D124" s="136"/>
      <c r="E124" s="136"/>
      <c r="F124" s="23">
        <f>SUM(F123)</f>
        <v>1900000</v>
      </c>
      <c r="G124" s="80"/>
      <c r="H124" s="23">
        <f>SUM(H123)</f>
        <v>2000000</v>
      </c>
      <c r="I124" s="81"/>
      <c r="J124" s="23">
        <f>SUM(J123)</f>
        <v>1950000</v>
      </c>
    </row>
    <row r="125" spans="1:10" x14ac:dyDescent="0.25">
      <c r="A125" s="114"/>
      <c r="B125" s="115"/>
      <c r="C125" s="115"/>
      <c r="D125" s="115"/>
      <c r="E125" s="115"/>
      <c r="F125" s="115"/>
      <c r="G125" s="115"/>
      <c r="H125" s="115"/>
      <c r="I125" s="115"/>
      <c r="J125" s="116"/>
    </row>
    <row r="126" spans="1:10" ht="16.5" customHeight="1" x14ac:dyDescent="0.25">
      <c r="A126" s="117" t="s">
        <v>306</v>
      </c>
      <c r="B126" s="118"/>
      <c r="C126" s="118"/>
      <c r="D126" s="118"/>
      <c r="E126" s="118"/>
      <c r="F126" s="118"/>
      <c r="G126" s="118"/>
      <c r="H126" s="118"/>
      <c r="I126" s="118"/>
      <c r="J126" s="119"/>
    </row>
    <row r="127" spans="1:10" x14ac:dyDescent="0.25">
      <c r="A127" s="4" t="s">
        <v>66</v>
      </c>
      <c r="B127" s="40" t="s">
        <v>1</v>
      </c>
      <c r="C127" s="5" t="s">
        <v>2</v>
      </c>
      <c r="D127" s="5" t="s">
        <v>3</v>
      </c>
      <c r="E127" s="6" t="s">
        <v>4</v>
      </c>
      <c r="F127" s="5" t="s">
        <v>5</v>
      </c>
      <c r="G127" s="6" t="s">
        <v>4</v>
      </c>
      <c r="H127" s="5" t="s">
        <v>5</v>
      </c>
      <c r="I127" s="6" t="s">
        <v>4</v>
      </c>
      <c r="J127" s="5" t="s">
        <v>5</v>
      </c>
    </row>
    <row r="128" spans="1:10" ht="99.75" customHeight="1" x14ac:dyDescent="0.25">
      <c r="A128" s="24" t="s">
        <v>206</v>
      </c>
      <c r="B128" s="41" t="s">
        <v>69</v>
      </c>
      <c r="C128" s="7" t="s">
        <v>2</v>
      </c>
      <c r="D128" s="7">
        <v>25</v>
      </c>
      <c r="E128" s="25">
        <v>7000</v>
      </c>
      <c r="F128" s="25">
        <f t="shared" ref="F128:F131" si="32">D128*E128</f>
        <v>175000</v>
      </c>
      <c r="G128" s="25">
        <v>8000</v>
      </c>
      <c r="H128" s="16">
        <f t="shared" ref="H128:H131" si="33">D128*G128</f>
        <v>200000</v>
      </c>
      <c r="I128" s="48">
        <f t="shared" si="15"/>
        <v>7500</v>
      </c>
      <c r="J128" s="16">
        <f t="shared" ref="J128:J131" si="34">(F128+H128)/2</f>
        <v>187500</v>
      </c>
    </row>
    <row r="129" spans="1:10" ht="148.5" x14ac:dyDescent="0.25">
      <c r="A129" s="24" t="s">
        <v>207</v>
      </c>
      <c r="B129" s="39" t="s">
        <v>67</v>
      </c>
      <c r="C129" s="7" t="s">
        <v>2</v>
      </c>
      <c r="D129" s="7">
        <v>100</v>
      </c>
      <c r="E129" s="25">
        <v>15000</v>
      </c>
      <c r="F129" s="25">
        <f t="shared" si="32"/>
        <v>1500000</v>
      </c>
      <c r="G129" s="25">
        <v>15000</v>
      </c>
      <c r="H129" s="16">
        <f t="shared" si="33"/>
        <v>1500000</v>
      </c>
      <c r="I129" s="48">
        <f t="shared" si="15"/>
        <v>15000</v>
      </c>
      <c r="J129" s="16">
        <f t="shared" si="34"/>
        <v>1500000</v>
      </c>
    </row>
    <row r="130" spans="1:10" ht="66" x14ac:dyDescent="0.25">
      <c r="A130" s="24" t="s">
        <v>208</v>
      </c>
      <c r="B130" s="41" t="s">
        <v>72</v>
      </c>
      <c r="C130" s="7" t="s">
        <v>73</v>
      </c>
      <c r="D130" s="7">
        <v>10</v>
      </c>
      <c r="E130" s="25">
        <v>14000</v>
      </c>
      <c r="F130" s="25">
        <f t="shared" si="32"/>
        <v>140000</v>
      </c>
      <c r="G130" s="25">
        <v>14000</v>
      </c>
      <c r="H130" s="16">
        <f t="shared" si="33"/>
        <v>140000</v>
      </c>
      <c r="I130" s="48">
        <f t="shared" si="15"/>
        <v>14000</v>
      </c>
      <c r="J130" s="16">
        <f t="shared" si="34"/>
        <v>140000</v>
      </c>
    </row>
    <row r="131" spans="1:10" ht="132" x14ac:dyDescent="0.25">
      <c r="A131" s="24" t="s">
        <v>209</v>
      </c>
      <c r="B131" s="41" t="s">
        <v>75</v>
      </c>
      <c r="C131" s="7" t="s">
        <v>2</v>
      </c>
      <c r="D131" s="7">
        <v>10</v>
      </c>
      <c r="E131" s="25">
        <v>26000</v>
      </c>
      <c r="F131" s="25">
        <f t="shared" si="32"/>
        <v>260000</v>
      </c>
      <c r="G131" s="25">
        <v>27000</v>
      </c>
      <c r="H131" s="16">
        <f t="shared" si="33"/>
        <v>270000</v>
      </c>
      <c r="I131" s="48">
        <f t="shared" si="15"/>
        <v>26500</v>
      </c>
      <c r="J131" s="16">
        <f t="shared" si="34"/>
        <v>265000</v>
      </c>
    </row>
    <row r="132" spans="1:10" x14ac:dyDescent="0.25">
      <c r="A132" s="136" t="s">
        <v>188</v>
      </c>
      <c r="B132" s="136"/>
      <c r="C132" s="136"/>
      <c r="D132" s="136"/>
      <c r="E132" s="136"/>
      <c r="F132" s="23">
        <f>SUM(F128:F131)</f>
        <v>2075000</v>
      </c>
      <c r="G132" s="80"/>
      <c r="H132" s="23">
        <f>SUM(H128:H131)</f>
        <v>2110000</v>
      </c>
      <c r="I132" s="81"/>
      <c r="J132" s="23">
        <f>SUM(J128:J131)</f>
        <v>2092500</v>
      </c>
    </row>
    <row r="133" spans="1:10" x14ac:dyDescent="0.25">
      <c r="A133" s="114"/>
      <c r="B133" s="115"/>
      <c r="C133" s="115"/>
      <c r="D133" s="115"/>
      <c r="E133" s="115"/>
      <c r="F133" s="115"/>
      <c r="G133" s="115"/>
      <c r="H133" s="115"/>
      <c r="I133" s="115"/>
      <c r="J133" s="116"/>
    </row>
    <row r="134" spans="1:10" ht="16.5" customHeight="1" x14ac:dyDescent="0.25">
      <c r="A134" s="117" t="s">
        <v>307</v>
      </c>
      <c r="B134" s="118"/>
      <c r="C134" s="118"/>
      <c r="D134" s="118"/>
      <c r="E134" s="118"/>
      <c r="F134" s="118"/>
      <c r="G134" s="118"/>
      <c r="H134" s="118"/>
      <c r="I134" s="118"/>
      <c r="J134" s="119"/>
    </row>
    <row r="135" spans="1:10" x14ac:dyDescent="0.25">
      <c r="A135" s="4" t="s">
        <v>66</v>
      </c>
      <c r="B135" s="40" t="s">
        <v>1</v>
      </c>
      <c r="C135" s="5" t="s">
        <v>2</v>
      </c>
      <c r="D135" s="5" t="s">
        <v>3</v>
      </c>
      <c r="E135" s="6" t="s">
        <v>4</v>
      </c>
      <c r="F135" s="5" t="s">
        <v>5</v>
      </c>
      <c r="G135" s="6" t="s">
        <v>4</v>
      </c>
      <c r="H135" s="5" t="s">
        <v>5</v>
      </c>
      <c r="I135" s="6" t="s">
        <v>4</v>
      </c>
      <c r="J135" s="5" t="s">
        <v>5</v>
      </c>
    </row>
    <row r="136" spans="1:10" ht="82.5" x14ac:dyDescent="0.25">
      <c r="A136" s="24" t="s">
        <v>210</v>
      </c>
      <c r="B136" s="41" t="s">
        <v>77</v>
      </c>
      <c r="C136" s="7" t="s">
        <v>2</v>
      </c>
      <c r="D136" s="7">
        <v>35</v>
      </c>
      <c r="E136" s="25">
        <v>26000</v>
      </c>
      <c r="F136" s="25">
        <f>D136*E136</f>
        <v>910000</v>
      </c>
      <c r="G136" s="25">
        <v>27000</v>
      </c>
      <c r="H136" s="16">
        <f t="shared" ref="H136:H138" si="35">D136*G136</f>
        <v>945000</v>
      </c>
      <c r="I136" s="48">
        <f t="shared" ref="I136:I198" si="36">(E136+G136)/2</f>
        <v>26500</v>
      </c>
      <c r="J136" s="16">
        <f t="shared" ref="J136:J138" si="37">(F136+H136)/2</f>
        <v>927500</v>
      </c>
    </row>
    <row r="137" spans="1:10" ht="115.5" x14ac:dyDescent="0.25">
      <c r="A137" s="24" t="s">
        <v>211</v>
      </c>
      <c r="B137" s="41" t="s">
        <v>78</v>
      </c>
      <c r="C137" s="7" t="s">
        <v>79</v>
      </c>
      <c r="D137" s="7">
        <v>1</v>
      </c>
      <c r="E137" s="25">
        <v>752000</v>
      </c>
      <c r="F137" s="25">
        <f t="shared" ref="F137:F138" si="38">D137*E137</f>
        <v>752000</v>
      </c>
      <c r="G137" s="25">
        <v>775000</v>
      </c>
      <c r="H137" s="16">
        <f t="shared" si="35"/>
        <v>775000</v>
      </c>
      <c r="I137" s="48">
        <f t="shared" si="36"/>
        <v>763500</v>
      </c>
      <c r="J137" s="16">
        <f t="shared" si="37"/>
        <v>763500</v>
      </c>
    </row>
    <row r="138" spans="1:10" ht="99" x14ac:dyDescent="0.25">
      <c r="A138" s="24" t="s">
        <v>308</v>
      </c>
      <c r="B138" s="39" t="s">
        <v>80</v>
      </c>
      <c r="C138" s="7" t="s">
        <v>2</v>
      </c>
      <c r="D138" s="7">
        <v>10</v>
      </c>
      <c r="E138" s="25">
        <v>36000</v>
      </c>
      <c r="F138" s="25">
        <f t="shared" si="38"/>
        <v>360000</v>
      </c>
      <c r="G138" s="25">
        <v>37000</v>
      </c>
      <c r="H138" s="16">
        <f t="shared" si="35"/>
        <v>370000</v>
      </c>
      <c r="I138" s="48">
        <f t="shared" si="36"/>
        <v>36500</v>
      </c>
      <c r="J138" s="16">
        <f t="shared" si="37"/>
        <v>365000</v>
      </c>
    </row>
    <row r="139" spans="1:10" x14ac:dyDescent="0.25">
      <c r="A139" s="136" t="s">
        <v>189</v>
      </c>
      <c r="B139" s="136"/>
      <c r="C139" s="136"/>
      <c r="D139" s="136"/>
      <c r="E139" s="136"/>
      <c r="F139" s="19">
        <f>SUM(F136:F138)</f>
        <v>2022000</v>
      </c>
      <c r="G139" s="80"/>
      <c r="H139" s="19">
        <f>SUM(H136:H138)</f>
        <v>2090000</v>
      </c>
      <c r="I139" s="81"/>
      <c r="J139" s="19">
        <f>SUM(J136:J138)</f>
        <v>2056000</v>
      </c>
    </row>
    <row r="140" spans="1:10" x14ac:dyDescent="0.25">
      <c r="A140" s="133"/>
      <c r="B140" s="134"/>
      <c r="C140" s="134"/>
      <c r="D140" s="134"/>
      <c r="E140" s="134"/>
      <c r="F140" s="134"/>
      <c r="G140" s="134"/>
      <c r="H140" s="134"/>
      <c r="I140" s="134"/>
      <c r="J140" s="135"/>
    </row>
    <row r="141" spans="1:10" ht="16.5" customHeight="1" x14ac:dyDescent="0.25">
      <c r="A141" s="117" t="s">
        <v>309</v>
      </c>
      <c r="B141" s="118"/>
      <c r="C141" s="118"/>
      <c r="D141" s="118"/>
      <c r="E141" s="118"/>
      <c r="F141" s="118"/>
      <c r="G141" s="118"/>
      <c r="H141" s="118"/>
      <c r="I141" s="118"/>
      <c r="J141" s="119"/>
    </row>
    <row r="142" spans="1:10" x14ac:dyDescent="0.25">
      <c r="A142" s="4" t="s">
        <v>66</v>
      </c>
      <c r="B142" s="40" t="s">
        <v>1</v>
      </c>
      <c r="C142" s="5" t="s">
        <v>2</v>
      </c>
      <c r="D142" s="5" t="s">
        <v>3</v>
      </c>
      <c r="E142" s="6" t="s">
        <v>4</v>
      </c>
      <c r="F142" s="5" t="s">
        <v>5</v>
      </c>
      <c r="G142" s="6" t="s">
        <v>4</v>
      </c>
      <c r="H142" s="5" t="s">
        <v>5</v>
      </c>
      <c r="I142" s="6" t="s">
        <v>4</v>
      </c>
      <c r="J142" s="5" t="s">
        <v>5</v>
      </c>
    </row>
    <row r="143" spans="1:10" x14ac:dyDescent="0.25">
      <c r="A143" s="24" t="s">
        <v>310</v>
      </c>
      <c r="B143" s="39" t="s">
        <v>81</v>
      </c>
      <c r="C143" s="7" t="s">
        <v>6</v>
      </c>
      <c r="D143" s="7">
        <v>4</v>
      </c>
      <c r="E143" s="25">
        <v>5000</v>
      </c>
      <c r="F143" s="26">
        <f t="shared" ref="F143:F182" si="39">D143*E143</f>
        <v>20000</v>
      </c>
      <c r="G143" s="25">
        <v>5000</v>
      </c>
      <c r="H143" s="16">
        <f t="shared" ref="H143:H182" si="40">D143*G143</f>
        <v>20000</v>
      </c>
      <c r="I143" s="48">
        <f t="shared" si="36"/>
        <v>5000</v>
      </c>
      <c r="J143" s="16">
        <f t="shared" ref="J143:J182" si="41">(F143+H143)/2</f>
        <v>20000</v>
      </c>
    </row>
    <row r="144" spans="1:10" x14ac:dyDescent="0.25">
      <c r="A144" s="24" t="s">
        <v>212</v>
      </c>
      <c r="B144" s="39" t="s">
        <v>7</v>
      </c>
      <c r="C144" s="7" t="s">
        <v>24</v>
      </c>
      <c r="D144" s="7">
        <v>7</v>
      </c>
      <c r="E144" s="25">
        <v>22000</v>
      </c>
      <c r="F144" s="26">
        <f t="shared" si="39"/>
        <v>154000</v>
      </c>
      <c r="G144" s="25">
        <v>21000</v>
      </c>
      <c r="H144" s="16">
        <f t="shared" si="40"/>
        <v>147000</v>
      </c>
      <c r="I144" s="48">
        <f t="shared" si="36"/>
        <v>21500</v>
      </c>
      <c r="J144" s="16">
        <f t="shared" si="41"/>
        <v>150500</v>
      </c>
    </row>
    <row r="145" spans="1:10" ht="33" x14ac:dyDescent="0.25">
      <c r="A145" s="24" t="s">
        <v>311</v>
      </c>
      <c r="B145" s="39" t="s">
        <v>64</v>
      </c>
      <c r="C145" s="7" t="s">
        <v>65</v>
      </c>
      <c r="D145" s="7">
        <v>18</v>
      </c>
      <c r="E145" s="25">
        <v>5000</v>
      </c>
      <c r="F145" s="26">
        <f t="shared" si="39"/>
        <v>90000</v>
      </c>
      <c r="G145" s="25">
        <v>5000</v>
      </c>
      <c r="H145" s="16">
        <f t="shared" si="40"/>
        <v>90000</v>
      </c>
      <c r="I145" s="48">
        <f t="shared" si="36"/>
        <v>5000</v>
      </c>
      <c r="J145" s="16">
        <f t="shared" si="41"/>
        <v>90000</v>
      </c>
    </row>
    <row r="146" spans="1:10" ht="33" x14ac:dyDescent="0.25">
      <c r="A146" s="24" t="s">
        <v>312</v>
      </c>
      <c r="B146" s="39" t="s">
        <v>82</v>
      </c>
      <c r="C146" s="7" t="s">
        <v>37</v>
      </c>
      <c r="D146" s="7">
        <v>24</v>
      </c>
      <c r="E146" s="25">
        <v>21000</v>
      </c>
      <c r="F146" s="26">
        <f t="shared" si="39"/>
        <v>504000</v>
      </c>
      <c r="G146" s="25">
        <v>22000</v>
      </c>
      <c r="H146" s="16">
        <f t="shared" si="40"/>
        <v>528000</v>
      </c>
      <c r="I146" s="48">
        <f t="shared" si="36"/>
        <v>21500</v>
      </c>
      <c r="J146" s="16">
        <f t="shared" si="41"/>
        <v>516000</v>
      </c>
    </row>
    <row r="147" spans="1:10" ht="49.5" x14ac:dyDescent="0.25">
      <c r="A147" s="24" t="s">
        <v>313</v>
      </c>
      <c r="B147" s="39" t="s">
        <v>25</v>
      </c>
      <c r="C147" s="7" t="s">
        <v>6</v>
      </c>
      <c r="D147" s="7">
        <v>5</v>
      </c>
      <c r="E147" s="25">
        <v>20000</v>
      </c>
      <c r="F147" s="26">
        <f t="shared" si="39"/>
        <v>100000</v>
      </c>
      <c r="G147" s="25">
        <v>21000</v>
      </c>
      <c r="H147" s="16">
        <f t="shared" si="40"/>
        <v>105000</v>
      </c>
      <c r="I147" s="48">
        <f t="shared" si="36"/>
        <v>20500</v>
      </c>
      <c r="J147" s="16">
        <f t="shared" si="41"/>
        <v>102500</v>
      </c>
    </row>
    <row r="148" spans="1:10" ht="82.5" x14ac:dyDescent="0.25">
      <c r="A148" s="24" t="s">
        <v>314</v>
      </c>
      <c r="B148" s="41" t="s">
        <v>11</v>
      </c>
      <c r="C148" s="7" t="s">
        <v>9</v>
      </c>
      <c r="D148" s="7">
        <v>2</v>
      </c>
      <c r="E148" s="25">
        <v>21000</v>
      </c>
      <c r="F148" s="26">
        <f t="shared" si="39"/>
        <v>42000</v>
      </c>
      <c r="G148" s="25">
        <v>22000</v>
      </c>
      <c r="H148" s="16">
        <f t="shared" si="40"/>
        <v>44000</v>
      </c>
      <c r="I148" s="48">
        <f t="shared" si="36"/>
        <v>21500</v>
      </c>
      <c r="J148" s="16">
        <f t="shared" si="41"/>
        <v>43000</v>
      </c>
    </row>
    <row r="149" spans="1:10" ht="66" x14ac:dyDescent="0.25">
      <c r="A149" s="24" t="s">
        <v>315</v>
      </c>
      <c r="B149" s="41" t="s">
        <v>10</v>
      </c>
      <c r="C149" s="7" t="s">
        <v>9</v>
      </c>
      <c r="D149" s="7">
        <v>2</v>
      </c>
      <c r="E149" s="25">
        <v>11000</v>
      </c>
      <c r="F149" s="26">
        <f t="shared" si="39"/>
        <v>22000</v>
      </c>
      <c r="G149" s="25">
        <v>11000</v>
      </c>
      <c r="H149" s="16">
        <f t="shared" si="40"/>
        <v>22000</v>
      </c>
      <c r="I149" s="48">
        <f t="shared" si="36"/>
        <v>11000</v>
      </c>
      <c r="J149" s="16">
        <f t="shared" si="41"/>
        <v>22000</v>
      </c>
    </row>
    <row r="150" spans="1:10" ht="99" x14ac:dyDescent="0.25">
      <c r="A150" s="24" t="s">
        <v>316</v>
      </c>
      <c r="B150" s="41" t="s">
        <v>8</v>
      </c>
      <c r="C150" s="7" t="s">
        <v>9</v>
      </c>
      <c r="D150" s="7">
        <v>3</v>
      </c>
      <c r="E150" s="25">
        <v>13000</v>
      </c>
      <c r="F150" s="26">
        <f t="shared" si="39"/>
        <v>39000</v>
      </c>
      <c r="G150" s="25">
        <v>13000</v>
      </c>
      <c r="H150" s="16">
        <f t="shared" si="40"/>
        <v>39000</v>
      </c>
      <c r="I150" s="48">
        <f t="shared" si="36"/>
        <v>13000</v>
      </c>
      <c r="J150" s="16">
        <f t="shared" si="41"/>
        <v>39000</v>
      </c>
    </row>
    <row r="151" spans="1:10" ht="33" x14ac:dyDescent="0.25">
      <c r="A151" s="24" t="s">
        <v>317</v>
      </c>
      <c r="B151" s="41" t="s">
        <v>83</v>
      </c>
      <c r="C151" s="7" t="s">
        <v>15</v>
      </c>
      <c r="D151" s="7">
        <v>1</v>
      </c>
      <c r="E151" s="25">
        <v>241000</v>
      </c>
      <c r="F151" s="26">
        <f t="shared" si="39"/>
        <v>241000</v>
      </c>
      <c r="G151" s="25">
        <v>248000</v>
      </c>
      <c r="H151" s="16">
        <f t="shared" si="40"/>
        <v>248000</v>
      </c>
      <c r="I151" s="48">
        <f t="shared" si="36"/>
        <v>244500</v>
      </c>
      <c r="J151" s="16">
        <f t="shared" si="41"/>
        <v>244500</v>
      </c>
    </row>
    <row r="152" spans="1:10" ht="33" x14ac:dyDescent="0.25">
      <c r="A152" s="24" t="s">
        <v>318</v>
      </c>
      <c r="B152" s="41" t="s">
        <v>38</v>
      </c>
      <c r="C152" s="7" t="s">
        <v>15</v>
      </c>
      <c r="D152" s="7">
        <v>10</v>
      </c>
      <c r="E152" s="25">
        <v>3000</v>
      </c>
      <c r="F152" s="26">
        <f t="shared" si="39"/>
        <v>30000</v>
      </c>
      <c r="G152" s="25">
        <v>3000</v>
      </c>
      <c r="H152" s="16">
        <f t="shared" si="40"/>
        <v>30000</v>
      </c>
      <c r="I152" s="48">
        <f t="shared" si="36"/>
        <v>3000</v>
      </c>
      <c r="J152" s="16">
        <f t="shared" si="41"/>
        <v>30000</v>
      </c>
    </row>
    <row r="153" spans="1:10" ht="33" x14ac:dyDescent="0.25">
      <c r="A153" s="24" t="s">
        <v>319</v>
      </c>
      <c r="B153" s="41" t="s">
        <v>63</v>
      </c>
      <c r="C153" s="7" t="s">
        <v>15</v>
      </c>
      <c r="D153" s="7">
        <v>10</v>
      </c>
      <c r="E153" s="25">
        <v>2000</v>
      </c>
      <c r="F153" s="26">
        <f t="shared" si="39"/>
        <v>20000</v>
      </c>
      <c r="G153" s="25">
        <v>2000</v>
      </c>
      <c r="H153" s="16">
        <f t="shared" si="40"/>
        <v>20000</v>
      </c>
      <c r="I153" s="48">
        <f t="shared" si="36"/>
        <v>2000</v>
      </c>
      <c r="J153" s="16">
        <f t="shared" si="41"/>
        <v>20000</v>
      </c>
    </row>
    <row r="154" spans="1:10" ht="49.5" x14ac:dyDescent="0.25">
      <c r="A154" s="24" t="s">
        <v>320</v>
      </c>
      <c r="B154" s="41" t="s">
        <v>84</v>
      </c>
      <c r="C154" s="7" t="s">
        <v>15</v>
      </c>
      <c r="D154" s="7">
        <v>2</v>
      </c>
      <c r="E154" s="25">
        <v>8000</v>
      </c>
      <c r="F154" s="26">
        <f t="shared" si="39"/>
        <v>16000</v>
      </c>
      <c r="G154" s="25">
        <v>8000</v>
      </c>
      <c r="H154" s="16">
        <f t="shared" si="40"/>
        <v>16000</v>
      </c>
      <c r="I154" s="48">
        <f t="shared" si="36"/>
        <v>8000</v>
      </c>
      <c r="J154" s="16">
        <f t="shared" si="41"/>
        <v>16000</v>
      </c>
    </row>
    <row r="155" spans="1:10" ht="49.5" x14ac:dyDescent="0.25">
      <c r="A155" s="24" t="s">
        <v>321</v>
      </c>
      <c r="B155" s="41" t="s">
        <v>85</v>
      </c>
      <c r="C155" s="7" t="s">
        <v>15</v>
      </c>
      <c r="D155" s="7">
        <v>4</v>
      </c>
      <c r="E155" s="25">
        <v>11000</v>
      </c>
      <c r="F155" s="26">
        <f t="shared" si="39"/>
        <v>44000</v>
      </c>
      <c r="G155" s="25">
        <v>11000</v>
      </c>
      <c r="H155" s="16">
        <f t="shared" si="40"/>
        <v>44000</v>
      </c>
      <c r="I155" s="48">
        <f t="shared" si="36"/>
        <v>11000</v>
      </c>
      <c r="J155" s="16">
        <f t="shared" si="41"/>
        <v>44000</v>
      </c>
    </row>
    <row r="156" spans="1:10" ht="33" x14ac:dyDescent="0.25">
      <c r="A156" s="24" t="s">
        <v>322</v>
      </c>
      <c r="B156" s="41" t="s">
        <v>86</v>
      </c>
      <c r="C156" s="7" t="s">
        <v>9</v>
      </c>
      <c r="D156" s="7">
        <v>2</v>
      </c>
      <c r="E156" s="25">
        <v>133000</v>
      </c>
      <c r="F156" s="26">
        <f t="shared" si="39"/>
        <v>266000</v>
      </c>
      <c r="G156" s="25">
        <v>137000</v>
      </c>
      <c r="H156" s="16">
        <f t="shared" si="40"/>
        <v>274000</v>
      </c>
      <c r="I156" s="48">
        <f t="shared" si="36"/>
        <v>135000</v>
      </c>
      <c r="J156" s="16">
        <f t="shared" si="41"/>
        <v>270000</v>
      </c>
    </row>
    <row r="157" spans="1:10" x14ac:dyDescent="0.25">
      <c r="A157" s="24" t="s">
        <v>323</v>
      </c>
      <c r="B157" s="41" t="s">
        <v>62</v>
      </c>
      <c r="C157" s="7" t="s">
        <v>87</v>
      </c>
      <c r="D157" s="7">
        <v>1</v>
      </c>
      <c r="E157" s="25">
        <v>102000</v>
      </c>
      <c r="F157" s="26">
        <f t="shared" si="39"/>
        <v>102000</v>
      </c>
      <c r="G157" s="25">
        <v>105000</v>
      </c>
      <c r="H157" s="16">
        <f t="shared" si="40"/>
        <v>105000</v>
      </c>
      <c r="I157" s="48">
        <f t="shared" si="36"/>
        <v>103500</v>
      </c>
      <c r="J157" s="16">
        <f t="shared" si="41"/>
        <v>103500</v>
      </c>
    </row>
    <row r="158" spans="1:10" ht="33" x14ac:dyDescent="0.25">
      <c r="A158" s="24" t="s">
        <v>324</v>
      </c>
      <c r="B158" s="41" t="s">
        <v>28</v>
      </c>
      <c r="C158" s="7" t="s">
        <v>6</v>
      </c>
      <c r="D158" s="7">
        <v>15</v>
      </c>
      <c r="E158" s="25">
        <v>2000</v>
      </c>
      <c r="F158" s="26">
        <f t="shared" si="39"/>
        <v>30000</v>
      </c>
      <c r="G158" s="25">
        <v>2000</v>
      </c>
      <c r="H158" s="16">
        <f t="shared" si="40"/>
        <v>30000</v>
      </c>
      <c r="I158" s="48">
        <f t="shared" si="36"/>
        <v>2000</v>
      </c>
      <c r="J158" s="16">
        <f t="shared" si="41"/>
        <v>30000</v>
      </c>
    </row>
    <row r="159" spans="1:10" ht="49.5" x14ac:dyDescent="0.25">
      <c r="A159" s="24" t="s">
        <v>325</v>
      </c>
      <c r="B159" s="41" t="s">
        <v>39</v>
      </c>
      <c r="C159" s="7" t="s">
        <v>15</v>
      </c>
      <c r="D159" s="7">
        <v>7</v>
      </c>
      <c r="E159" s="25">
        <v>5000</v>
      </c>
      <c r="F159" s="26">
        <f t="shared" si="39"/>
        <v>35000</v>
      </c>
      <c r="G159" s="25">
        <v>5000</v>
      </c>
      <c r="H159" s="16">
        <f t="shared" si="40"/>
        <v>35000</v>
      </c>
      <c r="I159" s="48">
        <f t="shared" si="36"/>
        <v>5000</v>
      </c>
      <c r="J159" s="16">
        <f t="shared" si="41"/>
        <v>35000</v>
      </c>
    </row>
    <row r="160" spans="1:10" x14ac:dyDescent="0.25">
      <c r="A160" s="24" t="s">
        <v>326</v>
      </c>
      <c r="B160" s="41" t="s">
        <v>88</v>
      </c>
      <c r="C160" s="7" t="s">
        <v>65</v>
      </c>
      <c r="D160" s="7">
        <v>18</v>
      </c>
      <c r="E160" s="25">
        <v>5000</v>
      </c>
      <c r="F160" s="26">
        <f t="shared" si="39"/>
        <v>90000</v>
      </c>
      <c r="G160" s="25">
        <v>5000</v>
      </c>
      <c r="H160" s="16">
        <f t="shared" si="40"/>
        <v>90000</v>
      </c>
      <c r="I160" s="48">
        <f t="shared" si="36"/>
        <v>5000</v>
      </c>
      <c r="J160" s="16">
        <f t="shared" si="41"/>
        <v>90000</v>
      </c>
    </row>
    <row r="161" spans="1:10" ht="33" x14ac:dyDescent="0.25">
      <c r="A161" s="24" t="s">
        <v>327</v>
      </c>
      <c r="B161" s="41" t="s">
        <v>89</v>
      </c>
      <c r="C161" s="7" t="s">
        <v>2</v>
      </c>
      <c r="D161" s="7">
        <v>2</v>
      </c>
      <c r="E161" s="25">
        <v>11000</v>
      </c>
      <c r="F161" s="26">
        <f t="shared" si="39"/>
        <v>22000</v>
      </c>
      <c r="G161" s="25">
        <v>11000</v>
      </c>
      <c r="H161" s="16">
        <f t="shared" si="40"/>
        <v>22000</v>
      </c>
      <c r="I161" s="48">
        <f t="shared" si="36"/>
        <v>11000</v>
      </c>
      <c r="J161" s="16">
        <f t="shared" si="41"/>
        <v>22000</v>
      </c>
    </row>
    <row r="162" spans="1:10" ht="33" x14ac:dyDescent="0.25">
      <c r="A162" s="24" t="s">
        <v>328</v>
      </c>
      <c r="B162" s="41" t="s">
        <v>90</v>
      </c>
      <c r="C162" s="7" t="s">
        <v>15</v>
      </c>
      <c r="D162" s="7">
        <v>2</v>
      </c>
      <c r="E162" s="25">
        <v>6000</v>
      </c>
      <c r="F162" s="26">
        <f t="shared" si="39"/>
        <v>12000</v>
      </c>
      <c r="G162" s="25">
        <v>6000</v>
      </c>
      <c r="H162" s="16">
        <f t="shared" si="40"/>
        <v>12000</v>
      </c>
      <c r="I162" s="48">
        <f t="shared" si="36"/>
        <v>6000</v>
      </c>
      <c r="J162" s="16">
        <f t="shared" si="41"/>
        <v>12000</v>
      </c>
    </row>
    <row r="163" spans="1:10" ht="33" x14ac:dyDescent="0.25">
      <c r="A163" s="24" t="s">
        <v>329</v>
      </c>
      <c r="B163" s="41" t="s">
        <v>90</v>
      </c>
      <c r="C163" s="7" t="s">
        <v>15</v>
      </c>
      <c r="D163" s="7">
        <v>2</v>
      </c>
      <c r="E163" s="25">
        <v>6000</v>
      </c>
      <c r="F163" s="26">
        <f t="shared" si="39"/>
        <v>12000</v>
      </c>
      <c r="G163" s="25">
        <v>6000</v>
      </c>
      <c r="H163" s="16">
        <f t="shared" si="40"/>
        <v>12000</v>
      </c>
      <c r="I163" s="48">
        <f t="shared" si="36"/>
        <v>6000</v>
      </c>
      <c r="J163" s="16">
        <f t="shared" si="41"/>
        <v>12000</v>
      </c>
    </row>
    <row r="164" spans="1:10" ht="33" x14ac:dyDescent="0.25">
      <c r="A164" s="24" t="s">
        <v>330</v>
      </c>
      <c r="B164" s="41" t="s">
        <v>91</v>
      </c>
      <c r="C164" s="7" t="s">
        <v>15</v>
      </c>
      <c r="D164" s="7">
        <v>2</v>
      </c>
      <c r="E164" s="25">
        <v>11000</v>
      </c>
      <c r="F164" s="26">
        <f t="shared" si="39"/>
        <v>22000</v>
      </c>
      <c r="G164" s="25">
        <v>11000</v>
      </c>
      <c r="H164" s="16">
        <f t="shared" si="40"/>
        <v>22000</v>
      </c>
      <c r="I164" s="48">
        <f t="shared" si="36"/>
        <v>11000</v>
      </c>
      <c r="J164" s="16">
        <f t="shared" si="41"/>
        <v>22000</v>
      </c>
    </row>
    <row r="165" spans="1:10" ht="33" x14ac:dyDescent="0.25">
      <c r="A165" s="24" t="s">
        <v>331</v>
      </c>
      <c r="B165" s="41" t="s">
        <v>92</v>
      </c>
      <c r="C165" s="7" t="s">
        <v>15</v>
      </c>
      <c r="D165" s="7">
        <v>2</v>
      </c>
      <c r="E165" s="25">
        <v>12000</v>
      </c>
      <c r="F165" s="26">
        <f t="shared" si="39"/>
        <v>24000</v>
      </c>
      <c r="G165" s="25">
        <v>12000</v>
      </c>
      <c r="H165" s="16">
        <f t="shared" si="40"/>
        <v>24000</v>
      </c>
      <c r="I165" s="48">
        <f t="shared" si="36"/>
        <v>12000</v>
      </c>
      <c r="J165" s="16">
        <f t="shared" si="41"/>
        <v>24000</v>
      </c>
    </row>
    <row r="166" spans="1:10" ht="49.5" x14ac:dyDescent="0.25">
      <c r="A166" s="24" t="s">
        <v>332</v>
      </c>
      <c r="B166" s="41" t="s">
        <v>93</v>
      </c>
      <c r="C166" s="7" t="s">
        <v>2</v>
      </c>
      <c r="D166" s="7">
        <v>10</v>
      </c>
      <c r="E166" s="25">
        <v>4000</v>
      </c>
      <c r="F166" s="26">
        <f t="shared" si="39"/>
        <v>40000</v>
      </c>
      <c r="G166" s="25">
        <v>4000</v>
      </c>
      <c r="H166" s="16">
        <f t="shared" si="40"/>
        <v>40000</v>
      </c>
      <c r="I166" s="48">
        <f t="shared" si="36"/>
        <v>4000</v>
      </c>
      <c r="J166" s="16">
        <f t="shared" si="41"/>
        <v>40000</v>
      </c>
    </row>
    <row r="167" spans="1:10" ht="82.5" x14ac:dyDescent="0.25">
      <c r="A167" s="24" t="s">
        <v>333</v>
      </c>
      <c r="B167" s="39" t="s">
        <v>94</v>
      </c>
      <c r="C167" s="7" t="s">
        <v>95</v>
      </c>
      <c r="D167" s="7">
        <v>2</v>
      </c>
      <c r="E167" s="25">
        <v>84000</v>
      </c>
      <c r="F167" s="26">
        <f t="shared" si="39"/>
        <v>168000</v>
      </c>
      <c r="G167" s="25">
        <v>87000</v>
      </c>
      <c r="H167" s="16">
        <f t="shared" si="40"/>
        <v>174000</v>
      </c>
      <c r="I167" s="48">
        <f t="shared" si="36"/>
        <v>85500</v>
      </c>
      <c r="J167" s="16">
        <f t="shared" si="41"/>
        <v>171000</v>
      </c>
    </row>
    <row r="168" spans="1:10" ht="33" x14ac:dyDescent="0.25">
      <c r="A168" s="24" t="s">
        <v>334</v>
      </c>
      <c r="B168" s="39" t="s">
        <v>96</v>
      </c>
      <c r="C168" s="7" t="s">
        <v>15</v>
      </c>
      <c r="D168" s="7">
        <v>10</v>
      </c>
      <c r="E168" s="25">
        <v>11000</v>
      </c>
      <c r="F168" s="26">
        <f t="shared" si="39"/>
        <v>110000</v>
      </c>
      <c r="G168" s="25">
        <v>11000</v>
      </c>
      <c r="H168" s="16">
        <f t="shared" si="40"/>
        <v>110000</v>
      </c>
      <c r="I168" s="48">
        <f t="shared" si="36"/>
        <v>11000</v>
      </c>
      <c r="J168" s="16">
        <f t="shared" si="41"/>
        <v>110000</v>
      </c>
    </row>
    <row r="169" spans="1:10" ht="49.5" x14ac:dyDescent="0.25">
      <c r="A169" s="24" t="s">
        <v>335</v>
      </c>
      <c r="B169" s="39" t="s">
        <v>97</v>
      </c>
      <c r="C169" s="7" t="s">
        <v>98</v>
      </c>
      <c r="D169" s="7">
        <v>12</v>
      </c>
      <c r="E169" s="25">
        <v>6000</v>
      </c>
      <c r="F169" s="26">
        <f t="shared" si="39"/>
        <v>72000</v>
      </c>
      <c r="G169" s="25">
        <v>6000</v>
      </c>
      <c r="H169" s="16">
        <f t="shared" si="40"/>
        <v>72000</v>
      </c>
      <c r="I169" s="48">
        <f t="shared" si="36"/>
        <v>6000</v>
      </c>
      <c r="J169" s="16">
        <f t="shared" si="41"/>
        <v>72000</v>
      </c>
    </row>
    <row r="170" spans="1:10" ht="33" x14ac:dyDescent="0.25">
      <c r="A170" s="24" t="s">
        <v>336</v>
      </c>
      <c r="B170" s="39" t="s">
        <v>99</v>
      </c>
      <c r="C170" s="7" t="s">
        <v>15</v>
      </c>
      <c r="D170" s="7">
        <v>10</v>
      </c>
      <c r="E170" s="25">
        <v>6000</v>
      </c>
      <c r="F170" s="26">
        <f t="shared" si="39"/>
        <v>60000</v>
      </c>
      <c r="G170" s="25">
        <v>6000</v>
      </c>
      <c r="H170" s="16">
        <f t="shared" si="40"/>
        <v>60000</v>
      </c>
      <c r="I170" s="48">
        <f t="shared" si="36"/>
        <v>6000</v>
      </c>
      <c r="J170" s="16">
        <f t="shared" si="41"/>
        <v>60000</v>
      </c>
    </row>
    <row r="171" spans="1:10" ht="33" x14ac:dyDescent="0.25">
      <c r="A171" s="24" t="s">
        <v>337</v>
      </c>
      <c r="B171" s="39" t="s">
        <v>100</v>
      </c>
      <c r="C171" s="7" t="s">
        <v>15</v>
      </c>
      <c r="D171" s="7">
        <v>3</v>
      </c>
      <c r="E171" s="25">
        <v>23000</v>
      </c>
      <c r="F171" s="26">
        <f t="shared" si="39"/>
        <v>69000</v>
      </c>
      <c r="G171" s="25">
        <v>24000</v>
      </c>
      <c r="H171" s="16">
        <f t="shared" si="40"/>
        <v>72000</v>
      </c>
      <c r="I171" s="48">
        <f t="shared" si="36"/>
        <v>23500</v>
      </c>
      <c r="J171" s="16">
        <f t="shared" si="41"/>
        <v>70500</v>
      </c>
    </row>
    <row r="172" spans="1:10" ht="49.5" x14ac:dyDescent="0.25">
      <c r="A172" s="24" t="s">
        <v>338</v>
      </c>
      <c r="B172" s="39" t="s">
        <v>101</v>
      </c>
      <c r="C172" s="7" t="s">
        <v>2</v>
      </c>
      <c r="D172" s="7">
        <v>12</v>
      </c>
      <c r="E172" s="25">
        <v>3000</v>
      </c>
      <c r="F172" s="26">
        <f t="shared" si="39"/>
        <v>36000</v>
      </c>
      <c r="G172" s="25">
        <v>3000</v>
      </c>
      <c r="H172" s="16">
        <f t="shared" si="40"/>
        <v>36000</v>
      </c>
      <c r="I172" s="48">
        <f t="shared" si="36"/>
        <v>3000</v>
      </c>
      <c r="J172" s="16">
        <f t="shared" si="41"/>
        <v>36000</v>
      </c>
    </row>
    <row r="173" spans="1:10" ht="49.5" x14ac:dyDescent="0.25">
      <c r="A173" s="24" t="s">
        <v>339</v>
      </c>
      <c r="B173" s="39" t="s">
        <v>102</v>
      </c>
      <c r="C173" s="7" t="s">
        <v>98</v>
      </c>
      <c r="D173" s="7">
        <v>6</v>
      </c>
      <c r="E173" s="25">
        <v>7000</v>
      </c>
      <c r="F173" s="26">
        <f t="shared" si="39"/>
        <v>42000</v>
      </c>
      <c r="G173" s="25">
        <v>7000</v>
      </c>
      <c r="H173" s="16">
        <f t="shared" si="40"/>
        <v>42000</v>
      </c>
      <c r="I173" s="48">
        <f t="shared" si="36"/>
        <v>7000</v>
      </c>
      <c r="J173" s="16">
        <f t="shared" si="41"/>
        <v>42000</v>
      </c>
    </row>
    <row r="174" spans="1:10" ht="51.75" customHeight="1" x14ac:dyDescent="0.25">
      <c r="A174" s="24" t="s">
        <v>340</v>
      </c>
      <c r="B174" s="39" t="s">
        <v>103</v>
      </c>
      <c r="C174" s="7" t="s">
        <v>98</v>
      </c>
      <c r="D174" s="7">
        <v>20</v>
      </c>
      <c r="E174" s="25">
        <v>2000</v>
      </c>
      <c r="F174" s="26">
        <f t="shared" si="39"/>
        <v>40000</v>
      </c>
      <c r="G174" s="25">
        <v>2000</v>
      </c>
      <c r="H174" s="16">
        <f t="shared" si="40"/>
        <v>40000</v>
      </c>
      <c r="I174" s="48">
        <f t="shared" si="36"/>
        <v>2000</v>
      </c>
      <c r="J174" s="16">
        <f t="shared" si="41"/>
        <v>40000</v>
      </c>
    </row>
    <row r="175" spans="1:10" ht="82.5" x14ac:dyDescent="0.25">
      <c r="A175" s="24" t="s">
        <v>341</v>
      </c>
      <c r="B175" s="39" t="s">
        <v>104</v>
      </c>
      <c r="C175" s="7" t="s">
        <v>98</v>
      </c>
      <c r="D175" s="7">
        <v>12</v>
      </c>
      <c r="E175" s="25">
        <v>3000</v>
      </c>
      <c r="F175" s="26">
        <f t="shared" si="39"/>
        <v>36000</v>
      </c>
      <c r="G175" s="25">
        <v>3000</v>
      </c>
      <c r="H175" s="16">
        <f t="shared" si="40"/>
        <v>36000</v>
      </c>
      <c r="I175" s="48">
        <f t="shared" si="36"/>
        <v>3000</v>
      </c>
      <c r="J175" s="16">
        <f t="shared" si="41"/>
        <v>36000</v>
      </c>
    </row>
    <row r="176" spans="1:10" ht="33" x14ac:dyDescent="0.25">
      <c r="A176" s="24" t="s">
        <v>342</v>
      </c>
      <c r="B176" s="39" t="s">
        <v>105</v>
      </c>
      <c r="C176" s="7" t="s">
        <v>106</v>
      </c>
      <c r="D176" s="7">
        <v>24</v>
      </c>
      <c r="E176" s="25">
        <v>5000</v>
      </c>
      <c r="F176" s="26">
        <f t="shared" si="39"/>
        <v>120000</v>
      </c>
      <c r="G176" s="25">
        <v>5000</v>
      </c>
      <c r="H176" s="16">
        <f t="shared" si="40"/>
        <v>120000</v>
      </c>
      <c r="I176" s="48">
        <f t="shared" si="36"/>
        <v>5000</v>
      </c>
      <c r="J176" s="16">
        <f t="shared" si="41"/>
        <v>120000</v>
      </c>
    </row>
    <row r="177" spans="1:10" ht="49.5" x14ac:dyDescent="0.25">
      <c r="A177" s="24" t="s">
        <v>343</v>
      </c>
      <c r="B177" s="39" t="s">
        <v>107</v>
      </c>
      <c r="C177" s="7" t="s">
        <v>87</v>
      </c>
      <c r="D177" s="7">
        <v>6</v>
      </c>
      <c r="E177" s="25">
        <v>24000</v>
      </c>
      <c r="F177" s="26">
        <f t="shared" si="39"/>
        <v>144000</v>
      </c>
      <c r="G177" s="25">
        <v>25000</v>
      </c>
      <c r="H177" s="16">
        <f t="shared" si="40"/>
        <v>150000</v>
      </c>
      <c r="I177" s="48">
        <f t="shared" si="36"/>
        <v>24500</v>
      </c>
      <c r="J177" s="16">
        <f t="shared" si="41"/>
        <v>147000</v>
      </c>
    </row>
    <row r="178" spans="1:10" ht="115.5" x14ac:dyDescent="0.25">
      <c r="A178" s="24" t="s">
        <v>344</v>
      </c>
      <c r="B178" s="41" t="s">
        <v>108</v>
      </c>
      <c r="C178" s="7" t="s">
        <v>2</v>
      </c>
      <c r="D178" s="7">
        <v>4</v>
      </c>
      <c r="E178" s="25">
        <v>68000</v>
      </c>
      <c r="F178" s="25">
        <f t="shared" si="39"/>
        <v>272000</v>
      </c>
      <c r="G178" s="25">
        <v>70000</v>
      </c>
      <c r="H178" s="16">
        <f t="shared" si="40"/>
        <v>280000</v>
      </c>
      <c r="I178" s="48">
        <f t="shared" si="36"/>
        <v>69000</v>
      </c>
      <c r="J178" s="16">
        <f t="shared" si="41"/>
        <v>276000</v>
      </c>
    </row>
    <row r="179" spans="1:10" ht="115.5" x14ac:dyDescent="0.25">
      <c r="A179" s="24" t="s">
        <v>345</v>
      </c>
      <c r="B179" s="41" t="s">
        <v>109</v>
      </c>
      <c r="C179" s="7" t="s">
        <v>2</v>
      </c>
      <c r="D179" s="7">
        <v>1</v>
      </c>
      <c r="E179" s="25">
        <v>258000</v>
      </c>
      <c r="F179" s="25">
        <f t="shared" si="39"/>
        <v>258000</v>
      </c>
      <c r="G179" s="25">
        <v>266000</v>
      </c>
      <c r="H179" s="16">
        <f t="shared" si="40"/>
        <v>266000</v>
      </c>
      <c r="I179" s="48">
        <f t="shared" si="36"/>
        <v>262000</v>
      </c>
      <c r="J179" s="16">
        <f t="shared" si="41"/>
        <v>262000</v>
      </c>
    </row>
    <row r="180" spans="1:10" ht="33" customHeight="1" x14ac:dyDescent="0.25">
      <c r="A180" s="24" t="s">
        <v>346</v>
      </c>
      <c r="B180" s="41" t="s">
        <v>110</v>
      </c>
      <c r="C180" s="7" t="s">
        <v>2</v>
      </c>
      <c r="D180" s="7">
        <v>2</v>
      </c>
      <c r="E180" s="25">
        <v>28000</v>
      </c>
      <c r="F180" s="25">
        <f t="shared" si="39"/>
        <v>56000</v>
      </c>
      <c r="G180" s="25">
        <v>29000</v>
      </c>
      <c r="H180" s="16">
        <f t="shared" si="40"/>
        <v>58000</v>
      </c>
      <c r="I180" s="48">
        <f t="shared" si="36"/>
        <v>28500</v>
      </c>
      <c r="J180" s="16">
        <f t="shared" si="41"/>
        <v>57000</v>
      </c>
    </row>
    <row r="181" spans="1:10" ht="148.5" x14ac:dyDescent="0.25">
      <c r="A181" s="24" t="s">
        <v>347</v>
      </c>
      <c r="B181" s="41" t="s">
        <v>111</v>
      </c>
      <c r="C181" s="7" t="s">
        <v>2</v>
      </c>
      <c r="D181" s="7">
        <v>2</v>
      </c>
      <c r="E181" s="25">
        <v>225000</v>
      </c>
      <c r="F181" s="25">
        <f t="shared" si="39"/>
        <v>450000</v>
      </c>
      <c r="G181" s="25">
        <v>232000</v>
      </c>
      <c r="H181" s="16">
        <f t="shared" si="40"/>
        <v>464000</v>
      </c>
      <c r="I181" s="48">
        <f t="shared" si="36"/>
        <v>228500</v>
      </c>
      <c r="J181" s="16">
        <f t="shared" si="41"/>
        <v>457000</v>
      </c>
    </row>
    <row r="182" spans="1:10" ht="99" x14ac:dyDescent="0.25">
      <c r="A182" s="24" t="s">
        <v>348</v>
      </c>
      <c r="B182" s="41" t="s">
        <v>112</v>
      </c>
      <c r="C182" s="7" t="s">
        <v>15</v>
      </c>
      <c r="D182" s="7">
        <v>2</v>
      </c>
      <c r="E182" s="25">
        <v>11000</v>
      </c>
      <c r="F182" s="26">
        <f t="shared" si="39"/>
        <v>22000</v>
      </c>
      <c r="G182" s="25">
        <v>11000</v>
      </c>
      <c r="H182" s="16">
        <f t="shared" si="40"/>
        <v>22000</v>
      </c>
      <c r="I182" s="48">
        <f t="shared" si="36"/>
        <v>11000</v>
      </c>
      <c r="J182" s="16">
        <f t="shared" si="41"/>
        <v>22000</v>
      </c>
    </row>
    <row r="183" spans="1:10" x14ac:dyDescent="0.25">
      <c r="A183" s="136" t="s">
        <v>190</v>
      </c>
      <c r="B183" s="136"/>
      <c r="C183" s="136"/>
      <c r="D183" s="136"/>
      <c r="E183" s="136"/>
      <c r="F183" s="19">
        <f>SUM(F143:F182)</f>
        <v>3932000</v>
      </c>
      <c r="G183" s="80"/>
      <c r="H183" s="19">
        <f>SUM(H143:H182)</f>
        <v>4021000</v>
      </c>
      <c r="I183" s="81"/>
      <c r="J183" s="19">
        <f>SUM(J143:J182)</f>
        <v>3976500</v>
      </c>
    </row>
    <row r="184" spans="1:10" x14ac:dyDescent="0.25">
      <c r="A184" s="137"/>
      <c r="B184" s="137"/>
      <c r="C184" s="137"/>
      <c r="D184" s="137"/>
      <c r="E184" s="137"/>
      <c r="F184" s="137"/>
      <c r="G184" s="20"/>
      <c r="H184" s="20"/>
      <c r="I184" s="48"/>
      <c r="J184" s="20"/>
    </row>
    <row r="185" spans="1:10" x14ac:dyDescent="0.25">
      <c r="A185" s="117" t="s">
        <v>349</v>
      </c>
      <c r="B185" s="118"/>
      <c r="C185" s="118"/>
      <c r="D185" s="118"/>
      <c r="E185" s="118"/>
      <c r="F185" s="118"/>
      <c r="G185" s="118"/>
      <c r="H185" s="118"/>
      <c r="I185" s="118"/>
      <c r="J185" s="119"/>
    </row>
    <row r="186" spans="1:10" x14ac:dyDescent="0.25">
      <c r="A186" s="4" t="s">
        <v>66</v>
      </c>
      <c r="B186" s="40" t="s">
        <v>1</v>
      </c>
      <c r="C186" s="5" t="s">
        <v>2</v>
      </c>
      <c r="D186" s="5" t="s">
        <v>3</v>
      </c>
      <c r="E186" s="6" t="s">
        <v>4</v>
      </c>
      <c r="F186" s="5" t="s">
        <v>5</v>
      </c>
      <c r="G186" s="6" t="s">
        <v>4</v>
      </c>
      <c r="H186" s="5" t="s">
        <v>5</v>
      </c>
      <c r="I186" s="6" t="s">
        <v>4</v>
      </c>
      <c r="J186" s="5" t="s">
        <v>5</v>
      </c>
    </row>
    <row r="187" spans="1:10" ht="115.5" x14ac:dyDescent="0.25">
      <c r="A187" s="24" t="s">
        <v>350</v>
      </c>
      <c r="B187" s="39" t="s">
        <v>113</v>
      </c>
      <c r="C187" s="7" t="s">
        <v>2</v>
      </c>
      <c r="D187" s="7">
        <v>4</v>
      </c>
      <c r="E187" s="25">
        <v>113000</v>
      </c>
      <c r="F187" s="25">
        <f>D187*E187</f>
        <v>452000</v>
      </c>
      <c r="G187" s="25">
        <v>116000</v>
      </c>
      <c r="H187" s="16">
        <f t="shared" ref="H187:H200" si="42">D187*G187</f>
        <v>464000</v>
      </c>
      <c r="I187" s="48">
        <f t="shared" si="36"/>
        <v>114500</v>
      </c>
      <c r="J187" s="16">
        <f t="shared" ref="J187:J200" si="43">(F187+H187)/2</f>
        <v>458000</v>
      </c>
    </row>
    <row r="188" spans="1:10" ht="115.5" x14ac:dyDescent="0.25">
      <c r="A188" s="24" t="s">
        <v>351</v>
      </c>
      <c r="B188" s="39" t="s">
        <v>114</v>
      </c>
      <c r="C188" s="7" t="s">
        <v>2</v>
      </c>
      <c r="D188" s="7">
        <v>4</v>
      </c>
      <c r="E188" s="25">
        <v>91000</v>
      </c>
      <c r="F188" s="25">
        <f t="shared" ref="F188:F200" si="44">D188*E188</f>
        <v>364000</v>
      </c>
      <c r="G188" s="25">
        <v>94000</v>
      </c>
      <c r="H188" s="16">
        <f t="shared" si="42"/>
        <v>376000</v>
      </c>
      <c r="I188" s="48">
        <f t="shared" si="36"/>
        <v>92500</v>
      </c>
      <c r="J188" s="16">
        <f t="shared" si="43"/>
        <v>370000</v>
      </c>
    </row>
    <row r="189" spans="1:10" ht="66" x14ac:dyDescent="0.25">
      <c r="A189" s="24" t="s">
        <v>213</v>
      </c>
      <c r="B189" s="41" t="s">
        <v>115</v>
      </c>
      <c r="C189" s="7" t="s">
        <v>2</v>
      </c>
      <c r="D189" s="7">
        <v>3</v>
      </c>
      <c r="E189" s="25">
        <v>90000</v>
      </c>
      <c r="F189" s="25">
        <f t="shared" si="44"/>
        <v>270000</v>
      </c>
      <c r="G189" s="25">
        <v>93000</v>
      </c>
      <c r="H189" s="16">
        <f t="shared" si="42"/>
        <v>279000</v>
      </c>
      <c r="I189" s="48">
        <f t="shared" si="36"/>
        <v>91500</v>
      </c>
      <c r="J189" s="16">
        <f t="shared" si="43"/>
        <v>274500</v>
      </c>
    </row>
    <row r="190" spans="1:10" ht="66.75" customHeight="1" x14ac:dyDescent="0.25">
      <c r="A190" s="24" t="s">
        <v>214</v>
      </c>
      <c r="B190" s="41" t="s">
        <v>116</v>
      </c>
      <c r="C190" s="7" t="s">
        <v>2</v>
      </c>
      <c r="D190" s="7">
        <v>2</v>
      </c>
      <c r="E190" s="25">
        <v>46000</v>
      </c>
      <c r="F190" s="25">
        <f t="shared" si="44"/>
        <v>92000</v>
      </c>
      <c r="G190" s="25">
        <v>47000</v>
      </c>
      <c r="H190" s="16">
        <f t="shared" si="42"/>
        <v>94000</v>
      </c>
      <c r="I190" s="48">
        <f t="shared" si="36"/>
        <v>46500</v>
      </c>
      <c r="J190" s="16">
        <f t="shared" si="43"/>
        <v>93000</v>
      </c>
    </row>
    <row r="191" spans="1:10" ht="49.5" x14ac:dyDescent="0.25">
      <c r="A191" s="24" t="s">
        <v>215</v>
      </c>
      <c r="B191" s="41" t="s">
        <v>117</v>
      </c>
      <c r="C191" s="7" t="s">
        <v>6</v>
      </c>
      <c r="D191" s="7">
        <v>2</v>
      </c>
      <c r="E191" s="25">
        <v>147000</v>
      </c>
      <c r="F191" s="25">
        <f t="shared" si="44"/>
        <v>294000</v>
      </c>
      <c r="G191" s="25">
        <v>151000</v>
      </c>
      <c r="H191" s="16">
        <f t="shared" si="42"/>
        <v>302000</v>
      </c>
      <c r="I191" s="48">
        <f t="shared" si="36"/>
        <v>149000</v>
      </c>
      <c r="J191" s="16">
        <f t="shared" si="43"/>
        <v>298000</v>
      </c>
    </row>
    <row r="192" spans="1:10" ht="82.5" x14ac:dyDescent="0.25">
      <c r="A192" s="24" t="s">
        <v>216</v>
      </c>
      <c r="B192" s="41" t="s">
        <v>118</v>
      </c>
      <c r="C192" s="7" t="s">
        <v>2</v>
      </c>
      <c r="D192" s="7">
        <v>30</v>
      </c>
      <c r="E192" s="25">
        <v>3000</v>
      </c>
      <c r="F192" s="25">
        <f t="shared" si="44"/>
        <v>90000</v>
      </c>
      <c r="G192" s="25">
        <v>3000</v>
      </c>
      <c r="H192" s="16">
        <f t="shared" si="42"/>
        <v>90000</v>
      </c>
      <c r="I192" s="48">
        <f t="shared" si="36"/>
        <v>3000</v>
      </c>
      <c r="J192" s="16">
        <f t="shared" si="43"/>
        <v>90000</v>
      </c>
    </row>
    <row r="193" spans="1:10" ht="33" x14ac:dyDescent="0.25">
      <c r="A193" s="24" t="s">
        <v>352</v>
      </c>
      <c r="B193" s="41" t="s">
        <v>119</v>
      </c>
      <c r="C193" s="7" t="s">
        <v>2</v>
      </c>
      <c r="D193" s="7">
        <v>8</v>
      </c>
      <c r="E193" s="25">
        <v>9000</v>
      </c>
      <c r="F193" s="25">
        <f t="shared" si="44"/>
        <v>72000</v>
      </c>
      <c r="G193" s="25">
        <v>9000</v>
      </c>
      <c r="H193" s="16">
        <f t="shared" si="42"/>
        <v>72000</v>
      </c>
      <c r="I193" s="48">
        <f t="shared" si="36"/>
        <v>9000</v>
      </c>
      <c r="J193" s="16">
        <f t="shared" si="43"/>
        <v>72000</v>
      </c>
    </row>
    <row r="194" spans="1:10" ht="38.25" customHeight="1" x14ac:dyDescent="0.25">
      <c r="A194" s="24" t="s">
        <v>353</v>
      </c>
      <c r="B194" s="41" t="s">
        <v>120</v>
      </c>
      <c r="C194" s="7" t="s">
        <v>2</v>
      </c>
      <c r="D194" s="7">
        <v>2</v>
      </c>
      <c r="E194" s="25">
        <v>62000</v>
      </c>
      <c r="F194" s="25">
        <f t="shared" si="44"/>
        <v>124000</v>
      </c>
      <c r="G194" s="25">
        <v>64000</v>
      </c>
      <c r="H194" s="16">
        <f t="shared" si="42"/>
        <v>128000</v>
      </c>
      <c r="I194" s="48">
        <f t="shared" si="36"/>
        <v>63000</v>
      </c>
      <c r="J194" s="16">
        <f t="shared" si="43"/>
        <v>126000</v>
      </c>
    </row>
    <row r="195" spans="1:10" ht="82.5" x14ac:dyDescent="0.25">
      <c r="A195" s="24" t="s">
        <v>354</v>
      </c>
      <c r="B195" s="41" t="s">
        <v>121</v>
      </c>
      <c r="C195" s="7" t="s">
        <v>2</v>
      </c>
      <c r="D195" s="7">
        <v>8</v>
      </c>
      <c r="E195" s="25">
        <v>13000</v>
      </c>
      <c r="F195" s="25">
        <f t="shared" si="44"/>
        <v>104000</v>
      </c>
      <c r="G195" s="25">
        <v>13000</v>
      </c>
      <c r="H195" s="16">
        <f t="shared" si="42"/>
        <v>104000</v>
      </c>
      <c r="I195" s="48">
        <f t="shared" si="36"/>
        <v>13000</v>
      </c>
      <c r="J195" s="16">
        <f t="shared" si="43"/>
        <v>104000</v>
      </c>
    </row>
    <row r="196" spans="1:10" ht="66" x14ac:dyDescent="0.25">
      <c r="A196" s="24" t="s">
        <v>355</v>
      </c>
      <c r="B196" s="41" t="s">
        <v>122</v>
      </c>
      <c r="C196" s="7" t="s">
        <v>2</v>
      </c>
      <c r="D196" s="7">
        <v>3</v>
      </c>
      <c r="E196" s="25">
        <v>42000</v>
      </c>
      <c r="F196" s="25">
        <f t="shared" si="44"/>
        <v>126000</v>
      </c>
      <c r="G196" s="25">
        <v>43000</v>
      </c>
      <c r="H196" s="16">
        <f t="shared" si="42"/>
        <v>129000</v>
      </c>
      <c r="I196" s="48">
        <f t="shared" si="36"/>
        <v>42500</v>
      </c>
      <c r="J196" s="16">
        <f t="shared" si="43"/>
        <v>127500</v>
      </c>
    </row>
    <row r="197" spans="1:10" ht="66" x14ac:dyDescent="0.25">
      <c r="A197" s="24" t="s">
        <v>356</v>
      </c>
      <c r="B197" s="39" t="s">
        <v>123</v>
      </c>
      <c r="C197" s="7" t="s">
        <v>2</v>
      </c>
      <c r="D197" s="7">
        <v>2</v>
      </c>
      <c r="E197" s="25">
        <v>309000</v>
      </c>
      <c r="F197" s="25">
        <f t="shared" si="44"/>
        <v>618000</v>
      </c>
      <c r="G197" s="25">
        <v>318000</v>
      </c>
      <c r="H197" s="16">
        <f t="shared" si="42"/>
        <v>636000</v>
      </c>
      <c r="I197" s="48">
        <f t="shared" si="36"/>
        <v>313500</v>
      </c>
      <c r="J197" s="16">
        <f t="shared" si="43"/>
        <v>627000</v>
      </c>
    </row>
    <row r="198" spans="1:10" ht="214.5" x14ac:dyDescent="0.25">
      <c r="A198" s="24" t="s">
        <v>357</v>
      </c>
      <c r="B198" s="41" t="s">
        <v>124</v>
      </c>
      <c r="C198" s="7" t="s">
        <v>2</v>
      </c>
      <c r="D198" s="7">
        <v>2</v>
      </c>
      <c r="E198" s="25">
        <v>103000</v>
      </c>
      <c r="F198" s="25">
        <f t="shared" si="44"/>
        <v>206000</v>
      </c>
      <c r="G198" s="25">
        <v>106000</v>
      </c>
      <c r="H198" s="16">
        <f t="shared" si="42"/>
        <v>212000</v>
      </c>
      <c r="I198" s="48">
        <f t="shared" si="36"/>
        <v>104500</v>
      </c>
      <c r="J198" s="16">
        <f t="shared" si="43"/>
        <v>209000</v>
      </c>
    </row>
    <row r="199" spans="1:10" ht="247.5" x14ac:dyDescent="0.25">
      <c r="A199" s="24" t="s">
        <v>358</v>
      </c>
      <c r="B199" s="39" t="s">
        <v>125</v>
      </c>
      <c r="C199" s="7" t="s">
        <v>2</v>
      </c>
      <c r="D199" s="7">
        <v>1</v>
      </c>
      <c r="E199" s="25">
        <v>245000</v>
      </c>
      <c r="F199" s="25">
        <f t="shared" si="44"/>
        <v>245000</v>
      </c>
      <c r="G199" s="25">
        <v>252000</v>
      </c>
      <c r="H199" s="16">
        <f t="shared" si="42"/>
        <v>252000</v>
      </c>
      <c r="I199" s="48">
        <f t="shared" ref="I199:I262" si="45">(E199+G199)/2</f>
        <v>248500</v>
      </c>
      <c r="J199" s="16">
        <f t="shared" si="43"/>
        <v>248500</v>
      </c>
    </row>
    <row r="200" spans="1:10" ht="82.5" x14ac:dyDescent="0.25">
      <c r="A200" s="24" t="s">
        <v>359</v>
      </c>
      <c r="B200" s="39" t="s">
        <v>126</v>
      </c>
      <c r="C200" s="7" t="s">
        <v>2</v>
      </c>
      <c r="D200" s="7">
        <v>1</v>
      </c>
      <c r="E200" s="25">
        <v>103000</v>
      </c>
      <c r="F200" s="25">
        <f t="shared" si="44"/>
        <v>103000</v>
      </c>
      <c r="G200" s="25">
        <v>106000</v>
      </c>
      <c r="H200" s="16">
        <f t="shared" si="42"/>
        <v>106000</v>
      </c>
      <c r="I200" s="48">
        <f t="shared" si="45"/>
        <v>104500</v>
      </c>
      <c r="J200" s="16">
        <f t="shared" si="43"/>
        <v>104500</v>
      </c>
    </row>
    <row r="201" spans="1:10" ht="36.75" customHeight="1" x14ac:dyDescent="0.25">
      <c r="A201" s="136" t="s">
        <v>191</v>
      </c>
      <c r="B201" s="136"/>
      <c r="C201" s="136"/>
      <c r="D201" s="136"/>
      <c r="E201" s="136"/>
      <c r="F201" s="19">
        <f>SUM(F187:F200)</f>
        <v>3160000</v>
      </c>
      <c r="G201" s="80"/>
      <c r="H201" s="19">
        <f>SUM(H187:H200)</f>
        <v>3244000</v>
      </c>
      <c r="I201" s="81"/>
      <c r="J201" s="19">
        <f>SUM(J187:J200)</f>
        <v>3202000</v>
      </c>
    </row>
    <row r="202" spans="1:10" x14ac:dyDescent="0.25">
      <c r="A202" s="137"/>
      <c r="B202" s="137"/>
      <c r="C202" s="137"/>
      <c r="D202" s="137"/>
      <c r="E202" s="137"/>
      <c r="F202" s="137"/>
      <c r="G202" s="20"/>
      <c r="H202" s="20"/>
      <c r="I202" s="48"/>
      <c r="J202" s="20"/>
    </row>
    <row r="203" spans="1:10" ht="16.5" customHeight="1" x14ac:dyDescent="0.25">
      <c r="A203" s="117" t="s">
        <v>360</v>
      </c>
      <c r="B203" s="118"/>
      <c r="C203" s="118"/>
      <c r="D203" s="118"/>
      <c r="E203" s="118"/>
      <c r="F203" s="118"/>
      <c r="G203" s="118"/>
      <c r="H203" s="118"/>
      <c r="I203" s="118"/>
      <c r="J203" s="119"/>
    </row>
    <row r="204" spans="1:10" x14ac:dyDescent="0.25">
      <c r="A204" s="4" t="s">
        <v>66</v>
      </c>
      <c r="B204" s="40" t="s">
        <v>1</v>
      </c>
      <c r="C204" s="5" t="s">
        <v>2</v>
      </c>
      <c r="D204" s="5" t="s">
        <v>3</v>
      </c>
      <c r="E204" s="6" t="s">
        <v>4</v>
      </c>
      <c r="F204" s="5" t="s">
        <v>5</v>
      </c>
      <c r="G204" s="6" t="s">
        <v>4</v>
      </c>
      <c r="H204" s="5" t="s">
        <v>5</v>
      </c>
      <c r="I204" s="6" t="s">
        <v>4</v>
      </c>
      <c r="J204" s="5" t="s">
        <v>5</v>
      </c>
    </row>
    <row r="205" spans="1:10" ht="49.5" x14ac:dyDescent="0.25">
      <c r="A205" s="24" t="s">
        <v>217</v>
      </c>
      <c r="B205" s="39" t="s">
        <v>128</v>
      </c>
      <c r="C205" s="7" t="s">
        <v>15</v>
      </c>
      <c r="D205" s="7">
        <v>1</v>
      </c>
      <c r="E205" s="25">
        <v>39000</v>
      </c>
      <c r="F205" s="25">
        <f>D205*E205</f>
        <v>39000</v>
      </c>
      <c r="G205" s="25">
        <v>40000</v>
      </c>
      <c r="H205" s="16">
        <f t="shared" ref="H205:H248" si="46">D205*G205</f>
        <v>40000</v>
      </c>
      <c r="I205" s="48">
        <f t="shared" si="45"/>
        <v>39500</v>
      </c>
      <c r="J205" s="16">
        <f t="shared" ref="J205:J248" si="47">(F205+H205)/2</f>
        <v>39500</v>
      </c>
    </row>
    <row r="206" spans="1:10" ht="49.5" x14ac:dyDescent="0.25">
      <c r="A206" s="24" t="s">
        <v>218</v>
      </c>
      <c r="B206" s="39" t="s">
        <v>129</v>
      </c>
      <c r="C206" s="7" t="s">
        <v>15</v>
      </c>
      <c r="D206" s="7">
        <v>2</v>
      </c>
      <c r="E206" s="25">
        <v>20000</v>
      </c>
      <c r="F206" s="25">
        <f t="shared" ref="F206:F248" si="48">D206*E206</f>
        <v>40000</v>
      </c>
      <c r="G206" s="25">
        <v>21000</v>
      </c>
      <c r="H206" s="16">
        <f t="shared" si="46"/>
        <v>42000</v>
      </c>
      <c r="I206" s="48">
        <f t="shared" si="45"/>
        <v>20500</v>
      </c>
      <c r="J206" s="16">
        <f t="shared" si="47"/>
        <v>41000</v>
      </c>
    </row>
    <row r="207" spans="1:10" ht="66" x14ac:dyDescent="0.25">
      <c r="A207" s="24" t="s">
        <v>219</v>
      </c>
      <c r="B207" s="39" t="s">
        <v>130</v>
      </c>
      <c r="C207" s="7" t="s">
        <v>2</v>
      </c>
      <c r="D207" s="7">
        <v>24</v>
      </c>
      <c r="E207" s="25">
        <v>3000</v>
      </c>
      <c r="F207" s="25">
        <f t="shared" si="48"/>
        <v>72000</v>
      </c>
      <c r="G207" s="25">
        <v>3000</v>
      </c>
      <c r="H207" s="16">
        <f t="shared" si="46"/>
        <v>72000</v>
      </c>
      <c r="I207" s="48">
        <f t="shared" si="45"/>
        <v>3000</v>
      </c>
      <c r="J207" s="16">
        <f t="shared" si="47"/>
        <v>72000</v>
      </c>
    </row>
    <row r="208" spans="1:10" ht="49.5" x14ac:dyDescent="0.25">
      <c r="A208" s="24" t="s">
        <v>361</v>
      </c>
      <c r="B208" s="39" t="s">
        <v>131</v>
      </c>
      <c r="C208" s="7" t="s">
        <v>15</v>
      </c>
      <c r="D208" s="7">
        <v>3</v>
      </c>
      <c r="E208" s="25">
        <v>251000</v>
      </c>
      <c r="F208" s="25">
        <f t="shared" si="48"/>
        <v>753000</v>
      </c>
      <c r="G208" s="25">
        <v>259000</v>
      </c>
      <c r="H208" s="16">
        <f t="shared" si="46"/>
        <v>777000</v>
      </c>
      <c r="I208" s="48">
        <f t="shared" si="45"/>
        <v>255000</v>
      </c>
      <c r="J208" s="16">
        <f t="shared" si="47"/>
        <v>765000</v>
      </c>
    </row>
    <row r="209" spans="1:10" ht="66" x14ac:dyDescent="0.25">
      <c r="A209" s="24" t="s">
        <v>362</v>
      </c>
      <c r="B209" s="39" t="s">
        <v>132</v>
      </c>
      <c r="C209" s="7" t="s">
        <v>15</v>
      </c>
      <c r="D209" s="7">
        <v>2</v>
      </c>
      <c r="E209" s="25">
        <v>212000</v>
      </c>
      <c r="F209" s="25">
        <f t="shared" si="48"/>
        <v>424000</v>
      </c>
      <c r="G209" s="25">
        <v>218000</v>
      </c>
      <c r="H209" s="16">
        <f t="shared" si="46"/>
        <v>436000</v>
      </c>
      <c r="I209" s="48">
        <f t="shared" si="45"/>
        <v>215000</v>
      </c>
      <c r="J209" s="16">
        <f t="shared" si="47"/>
        <v>430000</v>
      </c>
    </row>
    <row r="210" spans="1:10" ht="82.5" x14ac:dyDescent="0.25">
      <c r="A210" s="24" t="s">
        <v>363</v>
      </c>
      <c r="B210" s="39" t="s">
        <v>133</v>
      </c>
      <c r="C210" s="7" t="s">
        <v>15</v>
      </c>
      <c r="D210" s="7">
        <v>1</v>
      </c>
      <c r="E210" s="25">
        <v>90000</v>
      </c>
      <c r="F210" s="25">
        <f t="shared" si="48"/>
        <v>90000</v>
      </c>
      <c r="G210" s="25">
        <v>93000</v>
      </c>
      <c r="H210" s="16">
        <f t="shared" si="46"/>
        <v>93000</v>
      </c>
      <c r="I210" s="48">
        <f t="shared" si="45"/>
        <v>91500</v>
      </c>
      <c r="J210" s="16">
        <f t="shared" si="47"/>
        <v>91500</v>
      </c>
    </row>
    <row r="211" spans="1:10" ht="82.5" x14ac:dyDescent="0.25">
      <c r="A211" s="24" t="s">
        <v>364</v>
      </c>
      <c r="B211" s="39" t="s">
        <v>134</v>
      </c>
      <c r="C211" s="7" t="s">
        <v>15</v>
      </c>
      <c r="D211" s="7">
        <v>2</v>
      </c>
      <c r="E211" s="25">
        <v>29000</v>
      </c>
      <c r="F211" s="25">
        <f t="shared" si="48"/>
        <v>58000</v>
      </c>
      <c r="G211" s="25">
        <v>30000</v>
      </c>
      <c r="H211" s="16">
        <f t="shared" si="46"/>
        <v>60000</v>
      </c>
      <c r="I211" s="48">
        <f t="shared" si="45"/>
        <v>29500</v>
      </c>
      <c r="J211" s="16">
        <f t="shared" si="47"/>
        <v>59000</v>
      </c>
    </row>
    <row r="212" spans="1:10" ht="49.5" x14ac:dyDescent="0.25">
      <c r="A212" s="24" t="s">
        <v>365</v>
      </c>
      <c r="B212" s="39" t="s">
        <v>231</v>
      </c>
      <c r="C212" s="7" t="s">
        <v>15</v>
      </c>
      <c r="D212" s="7">
        <v>2</v>
      </c>
      <c r="E212" s="25">
        <v>45000</v>
      </c>
      <c r="F212" s="25">
        <f t="shared" si="48"/>
        <v>90000</v>
      </c>
      <c r="G212" s="25">
        <v>46000</v>
      </c>
      <c r="H212" s="16">
        <f t="shared" si="46"/>
        <v>92000</v>
      </c>
      <c r="I212" s="48">
        <f t="shared" si="45"/>
        <v>45500</v>
      </c>
      <c r="J212" s="16">
        <f t="shared" si="47"/>
        <v>91000</v>
      </c>
    </row>
    <row r="213" spans="1:10" ht="49.5" x14ac:dyDescent="0.25">
      <c r="A213" s="24" t="s">
        <v>366</v>
      </c>
      <c r="B213" s="39" t="s">
        <v>135</v>
      </c>
      <c r="C213" s="7" t="s">
        <v>87</v>
      </c>
      <c r="D213" s="7">
        <v>15</v>
      </c>
      <c r="E213" s="25">
        <v>188000</v>
      </c>
      <c r="F213" s="25">
        <f t="shared" si="48"/>
        <v>2820000</v>
      </c>
      <c r="G213" s="25">
        <v>194000</v>
      </c>
      <c r="H213" s="16">
        <f t="shared" si="46"/>
        <v>2910000</v>
      </c>
      <c r="I213" s="48">
        <f t="shared" si="45"/>
        <v>191000</v>
      </c>
      <c r="J213" s="16">
        <f t="shared" si="47"/>
        <v>2865000</v>
      </c>
    </row>
    <row r="214" spans="1:10" ht="49.5" x14ac:dyDescent="0.25">
      <c r="A214" s="24" t="s">
        <v>367</v>
      </c>
      <c r="B214" s="39" t="s">
        <v>136</v>
      </c>
      <c r="C214" s="7" t="s">
        <v>15</v>
      </c>
      <c r="D214" s="7">
        <v>2</v>
      </c>
      <c r="E214" s="25">
        <v>129000</v>
      </c>
      <c r="F214" s="25">
        <f t="shared" si="48"/>
        <v>258000</v>
      </c>
      <c r="G214" s="25">
        <v>133000</v>
      </c>
      <c r="H214" s="16">
        <f t="shared" si="46"/>
        <v>266000</v>
      </c>
      <c r="I214" s="48">
        <f t="shared" si="45"/>
        <v>131000</v>
      </c>
      <c r="J214" s="16">
        <f t="shared" si="47"/>
        <v>262000</v>
      </c>
    </row>
    <row r="215" spans="1:10" x14ac:dyDescent="0.25">
      <c r="A215" s="24" t="s">
        <v>368</v>
      </c>
      <c r="B215" s="39" t="s">
        <v>137</v>
      </c>
      <c r="C215" s="7" t="s">
        <v>2</v>
      </c>
      <c r="D215" s="7">
        <v>4</v>
      </c>
      <c r="E215" s="25">
        <v>15000</v>
      </c>
      <c r="F215" s="25">
        <f t="shared" si="48"/>
        <v>60000</v>
      </c>
      <c r="G215" s="25">
        <v>15000</v>
      </c>
      <c r="H215" s="16">
        <f t="shared" si="46"/>
        <v>60000</v>
      </c>
      <c r="I215" s="48">
        <f t="shared" si="45"/>
        <v>15000</v>
      </c>
      <c r="J215" s="16">
        <f t="shared" si="47"/>
        <v>60000</v>
      </c>
    </row>
    <row r="216" spans="1:10" ht="66" x14ac:dyDescent="0.25">
      <c r="A216" s="24" t="s">
        <v>369</v>
      </c>
      <c r="B216" s="39" t="s">
        <v>138</v>
      </c>
      <c r="C216" s="7" t="s">
        <v>87</v>
      </c>
      <c r="D216" s="7">
        <v>2</v>
      </c>
      <c r="E216" s="25">
        <v>24000</v>
      </c>
      <c r="F216" s="25">
        <f t="shared" si="48"/>
        <v>48000</v>
      </c>
      <c r="G216" s="25">
        <v>25000</v>
      </c>
      <c r="H216" s="16">
        <f t="shared" si="46"/>
        <v>50000</v>
      </c>
      <c r="I216" s="48">
        <f t="shared" si="45"/>
        <v>24500</v>
      </c>
      <c r="J216" s="16">
        <f t="shared" si="47"/>
        <v>49000</v>
      </c>
    </row>
    <row r="217" spans="1:10" ht="66" x14ac:dyDescent="0.25">
      <c r="A217" s="24" t="s">
        <v>370</v>
      </c>
      <c r="B217" s="39" t="s">
        <v>139</v>
      </c>
      <c r="C217" s="7" t="s">
        <v>87</v>
      </c>
      <c r="D217" s="7">
        <v>2</v>
      </c>
      <c r="E217" s="25">
        <v>24000</v>
      </c>
      <c r="F217" s="25">
        <f t="shared" si="48"/>
        <v>48000</v>
      </c>
      <c r="G217" s="25">
        <v>25000</v>
      </c>
      <c r="H217" s="16">
        <f t="shared" si="46"/>
        <v>50000</v>
      </c>
      <c r="I217" s="48">
        <f t="shared" si="45"/>
        <v>24500</v>
      </c>
      <c r="J217" s="16">
        <f t="shared" si="47"/>
        <v>49000</v>
      </c>
    </row>
    <row r="218" spans="1:10" ht="99" x14ac:dyDescent="0.25">
      <c r="A218" s="24" t="s">
        <v>371</v>
      </c>
      <c r="B218" s="39" t="s">
        <v>140</v>
      </c>
      <c r="C218" s="7" t="s">
        <v>15</v>
      </c>
      <c r="D218" s="7">
        <v>1</v>
      </c>
      <c r="E218" s="25">
        <v>30000</v>
      </c>
      <c r="F218" s="25">
        <f t="shared" si="48"/>
        <v>30000</v>
      </c>
      <c r="G218" s="25">
        <v>31000</v>
      </c>
      <c r="H218" s="16">
        <f t="shared" si="46"/>
        <v>31000</v>
      </c>
      <c r="I218" s="48">
        <f t="shared" si="45"/>
        <v>30500</v>
      </c>
      <c r="J218" s="16">
        <f t="shared" si="47"/>
        <v>30500</v>
      </c>
    </row>
    <row r="219" spans="1:10" ht="99" x14ac:dyDescent="0.25">
      <c r="A219" s="24" t="s">
        <v>372</v>
      </c>
      <c r="B219" s="41" t="s">
        <v>141</v>
      </c>
      <c r="C219" s="7" t="s">
        <v>15</v>
      </c>
      <c r="D219" s="7">
        <v>2</v>
      </c>
      <c r="E219" s="25">
        <v>14000</v>
      </c>
      <c r="F219" s="25">
        <f t="shared" si="48"/>
        <v>28000</v>
      </c>
      <c r="G219" s="25">
        <v>14000</v>
      </c>
      <c r="H219" s="16">
        <f t="shared" si="46"/>
        <v>28000</v>
      </c>
      <c r="I219" s="48">
        <f t="shared" si="45"/>
        <v>14000</v>
      </c>
      <c r="J219" s="16">
        <f t="shared" si="47"/>
        <v>28000</v>
      </c>
    </row>
    <row r="220" spans="1:10" ht="99" x14ac:dyDescent="0.25">
      <c r="A220" s="24" t="s">
        <v>373</v>
      </c>
      <c r="B220" s="41" t="s">
        <v>142</v>
      </c>
      <c r="C220" s="7" t="s">
        <v>15</v>
      </c>
      <c r="D220" s="7">
        <v>2</v>
      </c>
      <c r="E220" s="25">
        <v>14000</v>
      </c>
      <c r="F220" s="25">
        <f t="shared" si="48"/>
        <v>28000</v>
      </c>
      <c r="G220" s="25">
        <v>14000</v>
      </c>
      <c r="H220" s="16">
        <f t="shared" si="46"/>
        <v>28000</v>
      </c>
      <c r="I220" s="48">
        <f t="shared" si="45"/>
        <v>14000</v>
      </c>
      <c r="J220" s="16">
        <f t="shared" si="47"/>
        <v>28000</v>
      </c>
    </row>
    <row r="221" spans="1:10" ht="115.5" x14ac:dyDescent="0.25">
      <c r="A221" s="24" t="s">
        <v>374</v>
      </c>
      <c r="B221" s="39" t="s">
        <v>143</v>
      </c>
      <c r="C221" s="7" t="s">
        <v>15</v>
      </c>
      <c r="D221" s="7">
        <v>2</v>
      </c>
      <c r="E221" s="25">
        <v>12000</v>
      </c>
      <c r="F221" s="25">
        <f t="shared" si="48"/>
        <v>24000</v>
      </c>
      <c r="G221" s="25">
        <v>12000</v>
      </c>
      <c r="H221" s="16">
        <f t="shared" si="46"/>
        <v>24000</v>
      </c>
      <c r="I221" s="48">
        <f t="shared" si="45"/>
        <v>12000</v>
      </c>
      <c r="J221" s="16">
        <f t="shared" si="47"/>
        <v>24000</v>
      </c>
    </row>
    <row r="222" spans="1:10" ht="115.5" x14ac:dyDescent="0.25">
      <c r="A222" s="24" t="s">
        <v>375</v>
      </c>
      <c r="B222" s="39" t="s">
        <v>144</v>
      </c>
      <c r="C222" s="7" t="s">
        <v>15</v>
      </c>
      <c r="D222" s="7">
        <v>1</v>
      </c>
      <c r="E222" s="25">
        <v>23000</v>
      </c>
      <c r="F222" s="25">
        <f t="shared" si="48"/>
        <v>23000</v>
      </c>
      <c r="G222" s="25">
        <v>24000</v>
      </c>
      <c r="H222" s="16">
        <f t="shared" si="46"/>
        <v>24000</v>
      </c>
      <c r="I222" s="48">
        <f t="shared" si="45"/>
        <v>23500</v>
      </c>
      <c r="J222" s="16">
        <f t="shared" si="47"/>
        <v>23500</v>
      </c>
    </row>
    <row r="223" spans="1:10" ht="49.5" x14ac:dyDescent="0.25">
      <c r="A223" s="24" t="s">
        <v>376</v>
      </c>
      <c r="B223" s="41" t="s">
        <v>145</v>
      </c>
      <c r="C223" s="7" t="s">
        <v>87</v>
      </c>
      <c r="D223" s="8">
        <v>8</v>
      </c>
      <c r="E223" s="25">
        <v>21000</v>
      </c>
      <c r="F223" s="25">
        <f t="shared" si="48"/>
        <v>168000</v>
      </c>
      <c r="G223" s="25">
        <v>22000</v>
      </c>
      <c r="H223" s="16">
        <f t="shared" si="46"/>
        <v>176000</v>
      </c>
      <c r="I223" s="48">
        <f t="shared" si="45"/>
        <v>21500</v>
      </c>
      <c r="J223" s="16">
        <f t="shared" si="47"/>
        <v>172000</v>
      </c>
    </row>
    <row r="224" spans="1:10" ht="66" x14ac:dyDescent="0.25">
      <c r="A224" s="24" t="s">
        <v>377</v>
      </c>
      <c r="B224" s="41" t="s">
        <v>146</v>
      </c>
      <c r="C224" s="7" t="s">
        <v>2</v>
      </c>
      <c r="D224" s="7">
        <v>6</v>
      </c>
      <c r="E224" s="25">
        <v>14000</v>
      </c>
      <c r="F224" s="25">
        <f t="shared" si="48"/>
        <v>84000</v>
      </c>
      <c r="G224" s="25">
        <v>14000</v>
      </c>
      <c r="H224" s="16">
        <f t="shared" si="46"/>
        <v>84000</v>
      </c>
      <c r="I224" s="48">
        <f t="shared" si="45"/>
        <v>14000</v>
      </c>
      <c r="J224" s="16">
        <f t="shared" si="47"/>
        <v>84000</v>
      </c>
    </row>
    <row r="225" spans="1:10" ht="49.5" x14ac:dyDescent="0.25">
      <c r="A225" s="24" t="s">
        <v>378</v>
      </c>
      <c r="B225" s="41" t="s">
        <v>147</v>
      </c>
      <c r="C225" s="7" t="s">
        <v>15</v>
      </c>
      <c r="D225" s="7">
        <v>1</v>
      </c>
      <c r="E225" s="25">
        <v>109000</v>
      </c>
      <c r="F225" s="25">
        <f t="shared" si="48"/>
        <v>109000</v>
      </c>
      <c r="G225" s="25">
        <v>112000</v>
      </c>
      <c r="H225" s="16">
        <f t="shared" si="46"/>
        <v>112000</v>
      </c>
      <c r="I225" s="48">
        <f t="shared" si="45"/>
        <v>110500</v>
      </c>
      <c r="J225" s="16">
        <f t="shared" si="47"/>
        <v>110500</v>
      </c>
    </row>
    <row r="226" spans="1:10" ht="66" x14ac:dyDescent="0.25">
      <c r="A226" s="24" t="s">
        <v>379</v>
      </c>
      <c r="B226" s="39" t="s">
        <v>148</v>
      </c>
      <c r="C226" s="7" t="s">
        <v>2</v>
      </c>
      <c r="D226" s="7">
        <v>6</v>
      </c>
      <c r="E226" s="25">
        <v>43000</v>
      </c>
      <c r="F226" s="25">
        <f t="shared" si="48"/>
        <v>258000</v>
      </c>
      <c r="G226" s="25">
        <v>44000</v>
      </c>
      <c r="H226" s="16">
        <f t="shared" si="46"/>
        <v>264000</v>
      </c>
      <c r="I226" s="48">
        <f t="shared" si="45"/>
        <v>43500</v>
      </c>
      <c r="J226" s="16">
        <f t="shared" si="47"/>
        <v>261000</v>
      </c>
    </row>
    <row r="227" spans="1:10" ht="132" x14ac:dyDescent="0.25">
      <c r="A227" s="24" t="s">
        <v>380</v>
      </c>
      <c r="B227" s="41" t="s">
        <v>149</v>
      </c>
      <c r="C227" s="7" t="s">
        <v>150</v>
      </c>
      <c r="D227" s="7">
        <v>1</v>
      </c>
      <c r="E227" s="25">
        <v>115000</v>
      </c>
      <c r="F227" s="25">
        <f t="shared" si="48"/>
        <v>115000</v>
      </c>
      <c r="G227" s="25">
        <v>118000</v>
      </c>
      <c r="H227" s="16">
        <f t="shared" si="46"/>
        <v>118000</v>
      </c>
      <c r="I227" s="48">
        <f t="shared" si="45"/>
        <v>116500</v>
      </c>
      <c r="J227" s="16">
        <f t="shared" si="47"/>
        <v>116500</v>
      </c>
    </row>
    <row r="228" spans="1:10" ht="66" x14ac:dyDescent="0.25">
      <c r="A228" s="24" t="s">
        <v>381</v>
      </c>
      <c r="B228" s="41" t="s">
        <v>151</v>
      </c>
      <c r="C228" s="7" t="s">
        <v>2</v>
      </c>
      <c r="D228" s="7">
        <v>2</v>
      </c>
      <c r="E228" s="25">
        <v>52000</v>
      </c>
      <c r="F228" s="25">
        <f t="shared" si="48"/>
        <v>104000</v>
      </c>
      <c r="G228" s="25">
        <v>54000</v>
      </c>
      <c r="H228" s="16">
        <f t="shared" si="46"/>
        <v>108000</v>
      </c>
      <c r="I228" s="48">
        <f t="shared" si="45"/>
        <v>53000</v>
      </c>
      <c r="J228" s="16">
        <f t="shared" si="47"/>
        <v>106000</v>
      </c>
    </row>
    <row r="229" spans="1:10" ht="111.75" customHeight="1" x14ac:dyDescent="0.25">
      <c r="A229" s="24" t="s">
        <v>382</v>
      </c>
      <c r="B229" s="41" t="s">
        <v>152</v>
      </c>
      <c r="C229" s="7" t="s">
        <v>2</v>
      </c>
      <c r="D229" s="7">
        <v>2</v>
      </c>
      <c r="E229" s="25">
        <v>52000</v>
      </c>
      <c r="F229" s="25">
        <f t="shared" si="48"/>
        <v>104000</v>
      </c>
      <c r="G229" s="25">
        <v>54000</v>
      </c>
      <c r="H229" s="16">
        <f t="shared" si="46"/>
        <v>108000</v>
      </c>
      <c r="I229" s="48">
        <f t="shared" si="45"/>
        <v>53000</v>
      </c>
      <c r="J229" s="16">
        <f t="shared" si="47"/>
        <v>106000</v>
      </c>
    </row>
    <row r="230" spans="1:10" ht="78" customHeight="1" x14ac:dyDescent="0.25">
      <c r="A230" s="24" t="s">
        <v>383</v>
      </c>
      <c r="B230" s="41" t="s">
        <v>153</v>
      </c>
      <c r="C230" s="7" t="s">
        <v>2</v>
      </c>
      <c r="D230" s="7">
        <v>6</v>
      </c>
      <c r="E230" s="25">
        <v>5000</v>
      </c>
      <c r="F230" s="25">
        <f t="shared" si="48"/>
        <v>30000</v>
      </c>
      <c r="G230" s="25">
        <v>5000</v>
      </c>
      <c r="H230" s="16">
        <f t="shared" si="46"/>
        <v>30000</v>
      </c>
      <c r="I230" s="48">
        <f t="shared" si="45"/>
        <v>5000</v>
      </c>
      <c r="J230" s="16">
        <f t="shared" si="47"/>
        <v>30000</v>
      </c>
    </row>
    <row r="231" spans="1:10" ht="81" customHeight="1" x14ac:dyDescent="0.25">
      <c r="A231" s="24" t="s">
        <v>384</v>
      </c>
      <c r="B231" s="41" t="s">
        <v>154</v>
      </c>
      <c r="C231" s="7" t="s">
        <v>2</v>
      </c>
      <c r="D231" s="7">
        <v>6</v>
      </c>
      <c r="E231" s="25">
        <v>5000</v>
      </c>
      <c r="F231" s="25">
        <f t="shared" si="48"/>
        <v>30000</v>
      </c>
      <c r="G231" s="25">
        <v>5000</v>
      </c>
      <c r="H231" s="16">
        <f t="shared" si="46"/>
        <v>30000</v>
      </c>
      <c r="I231" s="48">
        <f t="shared" si="45"/>
        <v>5000</v>
      </c>
      <c r="J231" s="16">
        <f t="shared" si="47"/>
        <v>30000</v>
      </c>
    </row>
    <row r="232" spans="1:10" ht="78.75" customHeight="1" x14ac:dyDescent="0.25">
      <c r="A232" s="24" t="s">
        <v>385</v>
      </c>
      <c r="B232" s="41" t="s">
        <v>155</v>
      </c>
      <c r="C232" s="7" t="s">
        <v>87</v>
      </c>
      <c r="D232" s="7">
        <v>3</v>
      </c>
      <c r="E232" s="25">
        <v>11000</v>
      </c>
      <c r="F232" s="25">
        <f t="shared" si="48"/>
        <v>33000</v>
      </c>
      <c r="G232" s="25">
        <v>11000</v>
      </c>
      <c r="H232" s="16">
        <f t="shared" si="46"/>
        <v>33000</v>
      </c>
      <c r="I232" s="48">
        <f t="shared" si="45"/>
        <v>11000</v>
      </c>
      <c r="J232" s="16">
        <f t="shared" si="47"/>
        <v>33000</v>
      </c>
    </row>
    <row r="233" spans="1:10" ht="115.5" x14ac:dyDescent="0.25">
      <c r="A233" s="24" t="s">
        <v>386</v>
      </c>
      <c r="B233" s="41" t="s">
        <v>156</v>
      </c>
      <c r="C233" s="7" t="s">
        <v>2</v>
      </c>
      <c r="D233" s="7">
        <v>12</v>
      </c>
      <c r="E233" s="25">
        <v>3000</v>
      </c>
      <c r="F233" s="25">
        <f t="shared" si="48"/>
        <v>36000</v>
      </c>
      <c r="G233" s="25">
        <v>3000</v>
      </c>
      <c r="H233" s="16">
        <f t="shared" si="46"/>
        <v>36000</v>
      </c>
      <c r="I233" s="48">
        <f t="shared" si="45"/>
        <v>3000</v>
      </c>
      <c r="J233" s="16">
        <f t="shared" si="47"/>
        <v>36000</v>
      </c>
    </row>
    <row r="234" spans="1:10" ht="78.75" customHeight="1" x14ac:dyDescent="0.25">
      <c r="A234" s="24" t="s">
        <v>387</v>
      </c>
      <c r="B234" s="41" t="s">
        <v>157</v>
      </c>
      <c r="C234" s="7" t="s">
        <v>9</v>
      </c>
      <c r="D234" s="7">
        <v>6</v>
      </c>
      <c r="E234" s="25">
        <v>4000</v>
      </c>
      <c r="F234" s="25">
        <f t="shared" si="48"/>
        <v>24000</v>
      </c>
      <c r="G234" s="25">
        <v>4000</v>
      </c>
      <c r="H234" s="16">
        <f t="shared" si="46"/>
        <v>24000</v>
      </c>
      <c r="I234" s="48">
        <f t="shared" si="45"/>
        <v>4000</v>
      </c>
      <c r="J234" s="16">
        <f t="shared" si="47"/>
        <v>24000</v>
      </c>
    </row>
    <row r="235" spans="1:10" ht="49.5" x14ac:dyDescent="0.25">
      <c r="A235" s="24" t="s">
        <v>388</v>
      </c>
      <c r="B235" s="41" t="s">
        <v>158</v>
      </c>
      <c r="C235" s="7" t="s">
        <v>87</v>
      </c>
      <c r="D235" s="7">
        <v>1</v>
      </c>
      <c r="E235" s="25">
        <v>50000</v>
      </c>
      <c r="F235" s="25">
        <f t="shared" si="48"/>
        <v>50000</v>
      </c>
      <c r="G235" s="25">
        <v>52000</v>
      </c>
      <c r="H235" s="16">
        <f t="shared" si="46"/>
        <v>52000</v>
      </c>
      <c r="I235" s="48">
        <f t="shared" si="45"/>
        <v>51000</v>
      </c>
      <c r="J235" s="16">
        <f t="shared" si="47"/>
        <v>51000</v>
      </c>
    </row>
    <row r="236" spans="1:10" ht="49.5" x14ac:dyDescent="0.25">
      <c r="A236" s="24" t="s">
        <v>389</v>
      </c>
      <c r="B236" s="41" t="s">
        <v>159</v>
      </c>
      <c r="C236" s="7" t="s">
        <v>87</v>
      </c>
      <c r="D236" s="7">
        <v>1</v>
      </c>
      <c r="E236" s="25">
        <v>46000</v>
      </c>
      <c r="F236" s="25">
        <f t="shared" si="48"/>
        <v>46000</v>
      </c>
      <c r="G236" s="25">
        <v>47000</v>
      </c>
      <c r="H236" s="16">
        <f t="shared" si="46"/>
        <v>47000</v>
      </c>
      <c r="I236" s="48">
        <f t="shared" si="45"/>
        <v>46500</v>
      </c>
      <c r="J236" s="16">
        <f t="shared" si="47"/>
        <v>46500</v>
      </c>
    </row>
    <row r="237" spans="1:10" ht="129" customHeight="1" x14ac:dyDescent="0.25">
      <c r="A237" s="24" t="s">
        <v>390</v>
      </c>
      <c r="B237" s="41" t="s">
        <v>160</v>
      </c>
      <c r="C237" s="7" t="s">
        <v>15</v>
      </c>
      <c r="D237" s="7">
        <v>1</v>
      </c>
      <c r="E237" s="25">
        <v>100000</v>
      </c>
      <c r="F237" s="25">
        <f t="shared" si="48"/>
        <v>100000</v>
      </c>
      <c r="G237" s="25">
        <v>103000</v>
      </c>
      <c r="H237" s="16">
        <f t="shared" si="46"/>
        <v>103000</v>
      </c>
      <c r="I237" s="48">
        <f t="shared" si="45"/>
        <v>101500</v>
      </c>
      <c r="J237" s="16">
        <f t="shared" si="47"/>
        <v>101500</v>
      </c>
    </row>
    <row r="238" spans="1:10" ht="129.75" customHeight="1" x14ac:dyDescent="0.25">
      <c r="A238" s="24" t="s">
        <v>391</v>
      </c>
      <c r="B238" s="41" t="s">
        <v>161</v>
      </c>
      <c r="C238" s="7" t="s">
        <v>15</v>
      </c>
      <c r="D238" s="7">
        <v>1</v>
      </c>
      <c r="E238" s="25">
        <v>77000</v>
      </c>
      <c r="F238" s="25">
        <f t="shared" si="48"/>
        <v>77000</v>
      </c>
      <c r="G238" s="25">
        <v>79000</v>
      </c>
      <c r="H238" s="16">
        <f t="shared" si="46"/>
        <v>79000</v>
      </c>
      <c r="I238" s="48">
        <f t="shared" si="45"/>
        <v>78000</v>
      </c>
      <c r="J238" s="16">
        <f t="shared" si="47"/>
        <v>78000</v>
      </c>
    </row>
    <row r="239" spans="1:10" ht="129.75" customHeight="1" x14ac:dyDescent="0.25">
      <c r="A239" s="24" t="s">
        <v>392</v>
      </c>
      <c r="B239" s="41" t="s">
        <v>162</v>
      </c>
      <c r="C239" s="7" t="s">
        <v>15</v>
      </c>
      <c r="D239" s="7">
        <v>1</v>
      </c>
      <c r="E239" s="25">
        <v>39000</v>
      </c>
      <c r="F239" s="25">
        <f t="shared" si="48"/>
        <v>39000</v>
      </c>
      <c r="G239" s="25">
        <v>40000</v>
      </c>
      <c r="H239" s="16">
        <f t="shared" si="46"/>
        <v>40000</v>
      </c>
      <c r="I239" s="48">
        <f t="shared" si="45"/>
        <v>39500</v>
      </c>
      <c r="J239" s="16">
        <f t="shared" si="47"/>
        <v>39500</v>
      </c>
    </row>
    <row r="240" spans="1:10" ht="127.5" customHeight="1" x14ac:dyDescent="0.25">
      <c r="A240" s="24" t="s">
        <v>393</v>
      </c>
      <c r="B240" s="39" t="s">
        <v>163</v>
      </c>
      <c r="C240" s="7" t="s">
        <v>15</v>
      </c>
      <c r="D240" s="7">
        <v>1</v>
      </c>
      <c r="E240" s="25">
        <v>60000</v>
      </c>
      <c r="F240" s="25">
        <f t="shared" si="48"/>
        <v>60000</v>
      </c>
      <c r="G240" s="25">
        <v>62000</v>
      </c>
      <c r="H240" s="16">
        <f t="shared" si="46"/>
        <v>62000</v>
      </c>
      <c r="I240" s="48">
        <f t="shared" si="45"/>
        <v>61000</v>
      </c>
      <c r="J240" s="16">
        <f t="shared" si="47"/>
        <v>61000</v>
      </c>
    </row>
    <row r="241" spans="1:10" ht="129.75" customHeight="1" x14ac:dyDescent="0.25">
      <c r="A241" s="24" t="s">
        <v>394</v>
      </c>
      <c r="B241" s="41" t="s">
        <v>164</v>
      </c>
      <c r="C241" s="7" t="s">
        <v>2</v>
      </c>
      <c r="D241" s="7">
        <v>2</v>
      </c>
      <c r="E241" s="25">
        <v>71000</v>
      </c>
      <c r="F241" s="25">
        <f t="shared" si="48"/>
        <v>142000</v>
      </c>
      <c r="G241" s="25">
        <v>73000</v>
      </c>
      <c r="H241" s="16">
        <f t="shared" si="46"/>
        <v>146000</v>
      </c>
      <c r="I241" s="48">
        <f t="shared" si="45"/>
        <v>72000</v>
      </c>
      <c r="J241" s="16">
        <f t="shared" si="47"/>
        <v>144000</v>
      </c>
    </row>
    <row r="242" spans="1:10" ht="66" x14ac:dyDescent="0.25">
      <c r="A242" s="24" t="s">
        <v>395</v>
      </c>
      <c r="B242" s="41" t="s">
        <v>165</v>
      </c>
      <c r="C242" s="7" t="s">
        <v>2</v>
      </c>
      <c r="D242" s="7">
        <v>2</v>
      </c>
      <c r="E242" s="25">
        <v>36000</v>
      </c>
      <c r="F242" s="25">
        <f t="shared" si="48"/>
        <v>72000</v>
      </c>
      <c r="G242" s="25">
        <v>37000</v>
      </c>
      <c r="H242" s="16">
        <f t="shared" si="46"/>
        <v>74000</v>
      </c>
      <c r="I242" s="48">
        <f t="shared" si="45"/>
        <v>36500</v>
      </c>
      <c r="J242" s="16">
        <f t="shared" si="47"/>
        <v>73000</v>
      </c>
    </row>
    <row r="243" spans="1:10" ht="66" x14ac:dyDescent="0.25">
      <c r="A243" s="24" t="s">
        <v>396</v>
      </c>
      <c r="B243" s="41" t="s">
        <v>166</v>
      </c>
      <c r="C243" s="7" t="s">
        <v>2</v>
      </c>
      <c r="D243" s="7">
        <v>5</v>
      </c>
      <c r="E243" s="25">
        <v>12000</v>
      </c>
      <c r="F243" s="25">
        <f t="shared" si="48"/>
        <v>60000</v>
      </c>
      <c r="G243" s="25">
        <v>12000</v>
      </c>
      <c r="H243" s="16">
        <f t="shared" si="46"/>
        <v>60000</v>
      </c>
      <c r="I243" s="48">
        <f t="shared" si="45"/>
        <v>12000</v>
      </c>
      <c r="J243" s="16">
        <f t="shared" si="47"/>
        <v>60000</v>
      </c>
    </row>
    <row r="244" spans="1:10" ht="96.75" customHeight="1" x14ac:dyDescent="0.25">
      <c r="A244" s="24" t="s">
        <v>397</v>
      </c>
      <c r="B244" s="41" t="s">
        <v>167</v>
      </c>
      <c r="C244" s="7" t="s">
        <v>2</v>
      </c>
      <c r="D244" s="7">
        <v>1</v>
      </c>
      <c r="E244" s="25">
        <v>97000</v>
      </c>
      <c r="F244" s="25">
        <f t="shared" si="48"/>
        <v>97000</v>
      </c>
      <c r="G244" s="25">
        <v>100000</v>
      </c>
      <c r="H244" s="16">
        <f t="shared" si="46"/>
        <v>100000</v>
      </c>
      <c r="I244" s="48">
        <f t="shared" si="45"/>
        <v>98500</v>
      </c>
      <c r="J244" s="16">
        <f t="shared" si="47"/>
        <v>98500</v>
      </c>
    </row>
    <row r="245" spans="1:10" ht="68.25" customHeight="1" x14ac:dyDescent="0.25">
      <c r="A245" s="24" t="s">
        <v>398</v>
      </c>
      <c r="B245" s="41" t="s">
        <v>168</v>
      </c>
      <c r="C245" s="7" t="s">
        <v>2</v>
      </c>
      <c r="D245" s="7">
        <v>5</v>
      </c>
      <c r="E245" s="25">
        <v>36000</v>
      </c>
      <c r="F245" s="25">
        <f t="shared" si="48"/>
        <v>180000</v>
      </c>
      <c r="G245" s="25">
        <v>37000</v>
      </c>
      <c r="H245" s="16">
        <f t="shared" si="46"/>
        <v>185000</v>
      </c>
      <c r="I245" s="48">
        <f t="shared" si="45"/>
        <v>36500</v>
      </c>
      <c r="J245" s="16">
        <f t="shared" si="47"/>
        <v>182500</v>
      </c>
    </row>
    <row r="246" spans="1:10" ht="114.75" customHeight="1" x14ac:dyDescent="0.25">
      <c r="A246" s="24" t="s">
        <v>399</v>
      </c>
      <c r="B246" s="41" t="s">
        <v>169</v>
      </c>
      <c r="C246" s="7" t="s">
        <v>9</v>
      </c>
      <c r="D246" s="7">
        <v>1</v>
      </c>
      <c r="E246" s="25">
        <v>16000</v>
      </c>
      <c r="F246" s="25">
        <f t="shared" si="48"/>
        <v>16000</v>
      </c>
      <c r="G246" s="25">
        <v>16000</v>
      </c>
      <c r="H246" s="16">
        <f t="shared" si="46"/>
        <v>16000</v>
      </c>
      <c r="I246" s="48">
        <f t="shared" si="45"/>
        <v>16000</v>
      </c>
      <c r="J246" s="16">
        <f t="shared" si="47"/>
        <v>16000</v>
      </c>
    </row>
    <row r="247" spans="1:10" ht="111" customHeight="1" x14ac:dyDescent="0.25">
      <c r="A247" s="24" t="s">
        <v>400</v>
      </c>
      <c r="B247" s="41" t="s">
        <v>170</v>
      </c>
      <c r="C247" s="7" t="s">
        <v>9</v>
      </c>
      <c r="D247" s="7">
        <v>1</v>
      </c>
      <c r="E247" s="25">
        <v>23000</v>
      </c>
      <c r="F247" s="25">
        <f t="shared" si="48"/>
        <v>23000</v>
      </c>
      <c r="G247" s="25">
        <v>24000</v>
      </c>
      <c r="H247" s="16">
        <f t="shared" si="46"/>
        <v>24000</v>
      </c>
      <c r="I247" s="48">
        <f t="shared" si="45"/>
        <v>23500</v>
      </c>
      <c r="J247" s="16">
        <f t="shared" si="47"/>
        <v>23500</v>
      </c>
    </row>
    <row r="248" spans="1:10" ht="116.25" customHeight="1" x14ac:dyDescent="0.25">
      <c r="A248" s="24" t="s">
        <v>401</v>
      </c>
      <c r="B248" s="41" t="s">
        <v>171</v>
      </c>
      <c r="C248" s="7" t="s">
        <v>9</v>
      </c>
      <c r="D248" s="7">
        <v>1</v>
      </c>
      <c r="E248" s="25">
        <v>20000</v>
      </c>
      <c r="F248" s="25">
        <f t="shared" si="48"/>
        <v>20000</v>
      </c>
      <c r="G248" s="25">
        <v>21000</v>
      </c>
      <c r="H248" s="16">
        <f t="shared" si="46"/>
        <v>21000</v>
      </c>
      <c r="I248" s="48">
        <f t="shared" si="45"/>
        <v>20500</v>
      </c>
      <c r="J248" s="16">
        <f t="shared" si="47"/>
        <v>20500</v>
      </c>
    </row>
    <row r="249" spans="1:10" x14ac:dyDescent="0.25">
      <c r="A249" s="136" t="s">
        <v>192</v>
      </c>
      <c r="B249" s="136"/>
      <c r="C249" s="136"/>
      <c r="D249" s="136"/>
      <c r="E249" s="136"/>
      <c r="F249" s="27">
        <f>SUM(F205:F248)</f>
        <v>7010000</v>
      </c>
      <c r="G249" s="80"/>
      <c r="H249" s="27">
        <f>SUM(H205:H248)</f>
        <v>7215000</v>
      </c>
      <c r="I249" s="81"/>
      <c r="J249" s="27">
        <f>SUM(J205:J248)</f>
        <v>7112500</v>
      </c>
    </row>
    <row r="250" spans="1:10" x14ac:dyDescent="0.25">
      <c r="A250" s="163" t="s">
        <v>419</v>
      </c>
      <c r="B250" s="163"/>
      <c r="C250" s="163"/>
      <c r="D250" s="163"/>
      <c r="E250" s="163"/>
      <c r="F250" s="28">
        <f>F124+F132+F139+F183+F201+F249</f>
        <v>20099000</v>
      </c>
      <c r="G250" s="80"/>
      <c r="H250" s="28">
        <f>H124+H132+H139+H183+H201+H249</f>
        <v>20680000</v>
      </c>
      <c r="I250" s="81"/>
      <c r="J250" s="28">
        <f>J124+J132+J139+J183+J201+J249</f>
        <v>20389500</v>
      </c>
    </row>
    <row r="251" spans="1:10" x14ac:dyDescent="0.25">
      <c r="A251" s="77"/>
      <c r="B251" s="78"/>
      <c r="C251" s="78"/>
      <c r="D251" s="78"/>
      <c r="E251" s="78"/>
      <c r="F251" s="78"/>
      <c r="G251" s="78"/>
      <c r="H251" s="78"/>
      <c r="I251" s="78"/>
      <c r="J251" s="79"/>
    </row>
    <row r="252" spans="1:10" ht="16.5" customHeight="1" x14ac:dyDescent="0.25">
      <c r="A252" s="164" t="s">
        <v>420</v>
      </c>
      <c r="B252" s="165"/>
      <c r="C252" s="165"/>
      <c r="D252" s="165"/>
      <c r="E252" s="165"/>
      <c r="F252" s="165"/>
      <c r="G252" s="165"/>
      <c r="H252" s="165"/>
      <c r="I252" s="165"/>
      <c r="J252" s="166"/>
    </row>
    <row r="253" spans="1:10" ht="16.5" customHeight="1" x14ac:dyDescent="0.25">
      <c r="A253" s="164" t="s">
        <v>402</v>
      </c>
      <c r="B253" s="165"/>
      <c r="C253" s="165"/>
      <c r="D253" s="165"/>
      <c r="E253" s="165"/>
      <c r="F253" s="165"/>
      <c r="G253" s="165"/>
      <c r="H253" s="165"/>
      <c r="I253" s="165"/>
      <c r="J253" s="166"/>
    </row>
    <row r="254" spans="1:10" x14ac:dyDescent="0.25">
      <c r="A254" s="10" t="s">
        <v>0</v>
      </c>
      <c r="B254" s="43" t="s">
        <v>1</v>
      </c>
      <c r="C254" s="11" t="s">
        <v>2</v>
      </c>
      <c r="D254" s="11" t="s">
        <v>3</v>
      </c>
      <c r="E254" s="9" t="s">
        <v>4</v>
      </c>
      <c r="F254" s="9" t="s">
        <v>5</v>
      </c>
      <c r="G254" s="9" t="s">
        <v>4</v>
      </c>
      <c r="H254" s="9" t="s">
        <v>5</v>
      </c>
      <c r="I254" s="9" t="s">
        <v>4</v>
      </c>
      <c r="J254" s="9" t="s">
        <v>5</v>
      </c>
    </row>
    <row r="255" spans="1:10" ht="96.75" customHeight="1" x14ac:dyDescent="0.25">
      <c r="A255" s="15" t="s">
        <v>403</v>
      </c>
      <c r="B255" s="41" t="s">
        <v>241</v>
      </c>
      <c r="C255" s="7" t="s">
        <v>236</v>
      </c>
      <c r="D255" s="7">
        <v>3</v>
      </c>
      <c r="E255" s="29">
        <v>370000</v>
      </c>
      <c r="F255" s="25">
        <f t="shared" ref="F255" si="49">D255*E255</f>
        <v>1110000</v>
      </c>
      <c r="G255" s="29">
        <v>380000</v>
      </c>
      <c r="H255" s="16">
        <f t="shared" ref="H255" si="50">D255*G255</f>
        <v>1140000</v>
      </c>
      <c r="I255" s="48">
        <f t="shared" si="45"/>
        <v>375000</v>
      </c>
      <c r="J255" s="16">
        <f t="shared" ref="J255" si="51">(F255+H255)/2</f>
        <v>1125000</v>
      </c>
    </row>
    <row r="256" spans="1:10" x14ac:dyDescent="0.25">
      <c r="A256" s="155" t="s">
        <v>242</v>
      </c>
      <c r="B256" s="155"/>
      <c r="C256" s="155"/>
      <c r="D256" s="155"/>
      <c r="E256" s="155"/>
      <c r="F256" s="30">
        <f>SUM(F255)</f>
        <v>1110000</v>
      </c>
      <c r="G256" s="75"/>
      <c r="H256" s="30">
        <f>SUM(H255)</f>
        <v>1140000</v>
      </c>
      <c r="I256" s="76"/>
      <c r="J256" s="30">
        <f>SUM(J255)</f>
        <v>1125000</v>
      </c>
    </row>
    <row r="257" spans="1:10" x14ac:dyDescent="0.25">
      <c r="A257" s="93"/>
      <c r="B257" s="94"/>
      <c r="C257" s="94"/>
      <c r="D257" s="94"/>
      <c r="E257" s="94"/>
      <c r="F257" s="94"/>
      <c r="G257" s="94"/>
      <c r="H257" s="94"/>
      <c r="I257" s="94"/>
      <c r="J257" s="95"/>
    </row>
    <row r="258" spans="1:10" ht="16.5" customHeight="1" x14ac:dyDescent="0.25">
      <c r="A258" s="164" t="s">
        <v>421</v>
      </c>
      <c r="B258" s="165"/>
      <c r="C258" s="165"/>
      <c r="D258" s="165"/>
      <c r="E258" s="165"/>
      <c r="F258" s="165"/>
      <c r="G258" s="165"/>
      <c r="H258" s="165"/>
      <c r="I258" s="165"/>
      <c r="J258" s="166"/>
    </row>
    <row r="259" spans="1:10" ht="16.5" customHeight="1" x14ac:dyDescent="0.25">
      <c r="A259" s="157" t="s">
        <v>404</v>
      </c>
      <c r="B259" s="158"/>
      <c r="C259" s="158"/>
      <c r="D259" s="158"/>
      <c r="E259" s="158"/>
      <c r="F259" s="158"/>
      <c r="G259" s="158"/>
      <c r="H259" s="158"/>
      <c r="I259" s="158"/>
      <c r="J259" s="159"/>
    </row>
    <row r="260" spans="1:10" x14ac:dyDescent="0.25">
      <c r="A260" s="10" t="s">
        <v>0</v>
      </c>
      <c r="B260" s="43" t="s">
        <v>1</v>
      </c>
      <c r="C260" s="11" t="s">
        <v>2</v>
      </c>
      <c r="D260" s="11" t="s">
        <v>3</v>
      </c>
      <c r="E260" s="9" t="s">
        <v>4</v>
      </c>
      <c r="F260" s="9" t="s">
        <v>5</v>
      </c>
      <c r="G260" s="9" t="s">
        <v>4</v>
      </c>
      <c r="H260" s="9" t="s">
        <v>5</v>
      </c>
      <c r="I260" s="9" t="s">
        <v>4</v>
      </c>
      <c r="J260" s="9" t="s">
        <v>5</v>
      </c>
    </row>
    <row r="261" spans="1:10" ht="150" customHeight="1" x14ac:dyDescent="0.25">
      <c r="A261" s="15" t="s">
        <v>220</v>
      </c>
      <c r="B261" s="39" t="s">
        <v>172</v>
      </c>
      <c r="C261" s="1" t="s">
        <v>150</v>
      </c>
      <c r="D261" s="1">
        <v>30</v>
      </c>
      <c r="E261" s="69">
        <v>55000</v>
      </c>
      <c r="F261" s="16">
        <f>E261*D261</f>
        <v>1650000</v>
      </c>
      <c r="G261" s="69">
        <v>57000</v>
      </c>
      <c r="H261" s="16">
        <f t="shared" ref="H261:H263" si="52">D261*G261</f>
        <v>1710000</v>
      </c>
      <c r="I261" s="48">
        <f t="shared" si="45"/>
        <v>56000</v>
      </c>
      <c r="J261" s="16">
        <f t="shared" ref="J261:J263" si="53">(F261+H261)/2</f>
        <v>1680000</v>
      </c>
    </row>
    <row r="262" spans="1:10" ht="114.75" customHeight="1" x14ac:dyDescent="0.25">
      <c r="A262" s="15" t="s">
        <v>221</v>
      </c>
      <c r="B262" s="39" t="s">
        <v>8</v>
      </c>
      <c r="C262" s="1" t="s">
        <v>9</v>
      </c>
      <c r="D262" s="1">
        <v>4</v>
      </c>
      <c r="E262" s="16">
        <v>12000</v>
      </c>
      <c r="F262" s="16">
        <f>E262*D262</f>
        <v>48000</v>
      </c>
      <c r="G262" s="16">
        <v>12000</v>
      </c>
      <c r="H262" s="16">
        <f t="shared" si="52"/>
        <v>48000</v>
      </c>
      <c r="I262" s="48">
        <f t="shared" si="45"/>
        <v>12000</v>
      </c>
      <c r="J262" s="16">
        <f t="shared" si="53"/>
        <v>48000</v>
      </c>
    </row>
    <row r="263" spans="1:10" ht="66" x14ac:dyDescent="0.25">
      <c r="A263" s="15" t="s">
        <v>405</v>
      </c>
      <c r="B263" s="39" t="s">
        <v>10</v>
      </c>
      <c r="C263" s="1" t="s">
        <v>2</v>
      </c>
      <c r="D263" s="1">
        <v>4</v>
      </c>
      <c r="E263" s="16">
        <v>11000</v>
      </c>
      <c r="F263" s="16">
        <f>E263*D263</f>
        <v>44000</v>
      </c>
      <c r="G263" s="16">
        <v>12000</v>
      </c>
      <c r="H263" s="16">
        <f t="shared" si="52"/>
        <v>48000</v>
      </c>
      <c r="I263" s="48">
        <f t="shared" ref="I263:I290" si="54">(E263+G263)/2</f>
        <v>11500</v>
      </c>
      <c r="J263" s="16">
        <f t="shared" si="53"/>
        <v>46000</v>
      </c>
    </row>
    <row r="264" spans="1:10" x14ac:dyDescent="0.25">
      <c r="A264" s="155" t="s">
        <v>193</v>
      </c>
      <c r="B264" s="156"/>
      <c r="C264" s="156"/>
      <c r="D264" s="156"/>
      <c r="E264" s="156"/>
      <c r="F264" s="31">
        <f>SUM(F261:F263)</f>
        <v>1742000</v>
      </c>
      <c r="G264" s="75"/>
      <c r="H264" s="31">
        <f>SUM(H261:H263)</f>
        <v>1806000</v>
      </c>
      <c r="I264" s="76"/>
      <c r="J264" s="31">
        <f>SUM(J261:J263)</f>
        <v>1774000</v>
      </c>
    </row>
    <row r="265" spans="1:10" x14ac:dyDescent="0.25">
      <c r="A265" s="160"/>
      <c r="B265" s="161"/>
      <c r="C265" s="161"/>
      <c r="D265" s="161"/>
      <c r="E265" s="161"/>
      <c r="F265" s="161"/>
      <c r="G265" s="161"/>
      <c r="H265" s="161"/>
      <c r="I265" s="161"/>
      <c r="J265" s="162"/>
    </row>
    <row r="266" spans="1:10" ht="16.5" customHeight="1" x14ac:dyDescent="0.25">
      <c r="A266" s="157" t="s">
        <v>406</v>
      </c>
      <c r="B266" s="158"/>
      <c r="C266" s="158"/>
      <c r="D266" s="158"/>
      <c r="E266" s="158"/>
      <c r="F266" s="158"/>
      <c r="G266" s="158"/>
      <c r="H266" s="158"/>
      <c r="I266" s="158"/>
      <c r="J266" s="159"/>
    </row>
    <row r="267" spans="1:10" x14ac:dyDescent="0.25">
      <c r="A267" s="10" t="s">
        <v>0</v>
      </c>
      <c r="B267" s="43" t="s">
        <v>1</v>
      </c>
      <c r="C267" s="11" t="s">
        <v>2</v>
      </c>
      <c r="D267" s="11" t="s">
        <v>3</v>
      </c>
      <c r="E267" s="9" t="s">
        <v>4</v>
      </c>
      <c r="F267" s="9" t="s">
        <v>5</v>
      </c>
      <c r="G267" s="9" t="s">
        <v>4</v>
      </c>
      <c r="H267" s="9" t="s">
        <v>5</v>
      </c>
      <c r="I267" s="9" t="s">
        <v>4</v>
      </c>
      <c r="J267" s="9" t="s">
        <v>5</v>
      </c>
    </row>
    <row r="268" spans="1:10" ht="98.25" customHeight="1" x14ac:dyDescent="0.25">
      <c r="A268" s="15" t="s">
        <v>222</v>
      </c>
      <c r="B268" s="64" t="s">
        <v>243</v>
      </c>
      <c r="C268" s="71" t="s">
        <v>236</v>
      </c>
      <c r="D268" s="1">
        <v>3</v>
      </c>
      <c r="E268" s="16">
        <v>370000</v>
      </c>
      <c r="F268" s="16">
        <f>E268*D268</f>
        <v>1110000</v>
      </c>
      <c r="G268" s="16">
        <v>380000</v>
      </c>
      <c r="H268" s="16">
        <f t="shared" ref="H268:H269" si="55">D268*G268</f>
        <v>1140000</v>
      </c>
      <c r="I268" s="48">
        <f t="shared" si="54"/>
        <v>375000</v>
      </c>
      <c r="J268" s="16">
        <f t="shared" ref="J268:J269" si="56">(F268+H268)/2</f>
        <v>1125000</v>
      </c>
    </row>
    <row r="269" spans="1:10" ht="49.5" x14ac:dyDescent="0.25">
      <c r="A269" s="15" t="s">
        <v>223</v>
      </c>
      <c r="B269" s="39" t="s">
        <v>173</v>
      </c>
      <c r="C269" s="1" t="s">
        <v>87</v>
      </c>
      <c r="D269" s="1">
        <v>3</v>
      </c>
      <c r="E269" s="16">
        <v>13000</v>
      </c>
      <c r="F269" s="16">
        <f t="shared" ref="F269" si="57">D269*E269</f>
        <v>39000</v>
      </c>
      <c r="G269" s="16">
        <v>13000</v>
      </c>
      <c r="H269" s="16">
        <f t="shared" si="55"/>
        <v>39000</v>
      </c>
      <c r="I269" s="48">
        <f t="shared" si="54"/>
        <v>13000</v>
      </c>
      <c r="J269" s="16">
        <f t="shared" si="56"/>
        <v>39000</v>
      </c>
    </row>
    <row r="270" spans="1:10" x14ac:dyDescent="0.25">
      <c r="A270" s="155" t="s">
        <v>194</v>
      </c>
      <c r="B270" s="156"/>
      <c r="C270" s="156"/>
      <c r="D270" s="156"/>
      <c r="E270" s="156"/>
      <c r="F270" s="31">
        <f>SUM(F268:F269)</f>
        <v>1149000</v>
      </c>
      <c r="G270" s="75"/>
      <c r="H270" s="31">
        <f>SUM(H268:H269)</f>
        <v>1179000</v>
      </c>
      <c r="I270" s="76"/>
      <c r="J270" s="31">
        <f>SUM(J268:J269)</f>
        <v>1164000</v>
      </c>
    </row>
    <row r="271" spans="1:10" x14ac:dyDescent="0.25">
      <c r="A271" s="155" t="s">
        <v>422</v>
      </c>
      <c r="B271" s="155"/>
      <c r="C271" s="155"/>
      <c r="D271" s="155"/>
      <c r="E271" s="155"/>
      <c r="F271" s="31">
        <f>F256+F264+F270</f>
        <v>4001000</v>
      </c>
      <c r="G271" s="75"/>
      <c r="H271" s="31">
        <f>H256+H264+H270</f>
        <v>4125000</v>
      </c>
      <c r="I271" s="76"/>
      <c r="J271" s="31">
        <f>J256+J264+J270</f>
        <v>4063000</v>
      </c>
    </row>
    <row r="272" spans="1:10" x14ac:dyDescent="0.25">
      <c r="A272" s="152"/>
      <c r="B272" s="153"/>
      <c r="C272" s="153"/>
      <c r="D272" s="153"/>
      <c r="E272" s="153"/>
      <c r="F272" s="153"/>
      <c r="G272" s="153"/>
      <c r="H272" s="153"/>
      <c r="I272" s="153"/>
      <c r="J272" s="154"/>
    </row>
    <row r="273" spans="1:10" ht="16.5" customHeight="1" x14ac:dyDescent="0.25">
      <c r="A273" s="146" t="s">
        <v>413</v>
      </c>
      <c r="B273" s="147"/>
      <c r="C273" s="147"/>
      <c r="D273" s="147"/>
      <c r="E273" s="147"/>
      <c r="F273" s="147"/>
      <c r="G273" s="147"/>
      <c r="H273" s="147"/>
      <c r="I273" s="147"/>
      <c r="J273" s="148"/>
    </row>
    <row r="274" spans="1:10" ht="16.5" customHeight="1" x14ac:dyDescent="0.25">
      <c r="A274" s="143" t="s">
        <v>407</v>
      </c>
      <c r="B274" s="144"/>
      <c r="C274" s="144"/>
      <c r="D274" s="144"/>
      <c r="E274" s="144"/>
      <c r="F274" s="144"/>
      <c r="G274" s="144"/>
      <c r="H274" s="144"/>
      <c r="I274" s="144"/>
      <c r="J274" s="145"/>
    </row>
    <row r="275" spans="1:10" x14ac:dyDescent="0.25">
      <c r="A275" s="12" t="s">
        <v>66</v>
      </c>
      <c r="B275" s="44" t="s">
        <v>1</v>
      </c>
      <c r="C275" s="13" t="s">
        <v>2</v>
      </c>
      <c r="D275" s="13" t="s">
        <v>3</v>
      </c>
      <c r="E275" s="13" t="s">
        <v>4</v>
      </c>
      <c r="F275" s="13" t="s">
        <v>5</v>
      </c>
      <c r="G275" s="13" t="s">
        <v>4</v>
      </c>
      <c r="H275" s="13" t="s">
        <v>5</v>
      </c>
      <c r="I275" s="13" t="s">
        <v>4</v>
      </c>
      <c r="J275" s="13" t="s">
        <v>5</v>
      </c>
    </row>
    <row r="276" spans="1:10" ht="117.75" customHeight="1" x14ac:dyDescent="0.25">
      <c r="A276" s="15" t="s">
        <v>224</v>
      </c>
      <c r="B276" s="39" t="s">
        <v>232</v>
      </c>
      <c r="C276" s="1" t="s">
        <v>2</v>
      </c>
      <c r="D276" s="1">
        <v>35</v>
      </c>
      <c r="E276" s="16">
        <v>4000</v>
      </c>
      <c r="F276" s="16">
        <f>D276*E276</f>
        <v>140000</v>
      </c>
      <c r="G276" s="16">
        <v>4500</v>
      </c>
      <c r="H276" s="16">
        <f t="shared" ref="H276:H277" si="58">D276*G276</f>
        <v>157500</v>
      </c>
      <c r="I276" s="48">
        <f t="shared" si="54"/>
        <v>4250</v>
      </c>
      <c r="J276" s="16">
        <f t="shared" ref="J276:J277" si="59">(F276+H276)/2</f>
        <v>148750</v>
      </c>
    </row>
    <row r="277" spans="1:10" ht="80.25" customHeight="1" x14ac:dyDescent="0.25">
      <c r="A277" s="24" t="s">
        <v>225</v>
      </c>
      <c r="B277" s="39" t="s">
        <v>233</v>
      </c>
      <c r="C277" s="7" t="s">
        <v>6</v>
      </c>
      <c r="D277" s="7">
        <v>35</v>
      </c>
      <c r="E277" s="25">
        <v>4000</v>
      </c>
      <c r="F277" s="25">
        <f>D277*E277</f>
        <v>140000</v>
      </c>
      <c r="G277" s="25">
        <v>3800</v>
      </c>
      <c r="H277" s="16">
        <f t="shared" si="58"/>
        <v>133000</v>
      </c>
      <c r="I277" s="48">
        <f t="shared" si="54"/>
        <v>3900</v>
      </c>
      <c r="J277" s="16">
        <f t="shared" si="59"/>
        <v>136500</v>
      </c>
    </row>
    <row r="278" spans="1:10" x14ac:dyDescent="0.25">
      <c r="A278" s="138" t="s">
        <v>408</v>
      </c>
      <c r="B278" s="138"/>
      <c r="C278" s="138"/>
      <c r="D278" s="138"/>
      <c r="E278" s="138"/>
      <c r="F278" s="32">
        <f>SUM(F276:F277)</f>
        <v>280000</v>
      </c>
      <c r="G278" s="73"/>
      <c r="H278" s="32">
        <f>SUM(H276:H277)</f>
        <v>290500</v>
      </c>
      <c r="I278" s="74"/>
      <c r="J278" s="32">
        <f>SUM(J276:J277)</f>
        <v>285250</v>
      </c>
    </row>
    <row r="279" spans="1:10" x14ac:dyDescent="0.25">
      <c r="A279" s="149"/>
      <c r="B279" s="150"/>
      <c r="C279" s="150"/>
      <c r="D279" s="150"/>
      <c r="E279" s="150"/>
      <c r="F279" s="150"/>
      <c r="G279" s="150"/>
      <c r="H279" s="150"/>
      <c r="I279" s="150"/>
      <c r="J279" s="151"/>
    </row>
    <row r="280" spans="1:10" ht="16.5" customHeight="1" x14ac:dyDescent="0.25">
      <c r="A280" s="143" t="s">
        <v>409</v>
      </c>
      <c r="B280" s="144"/>
      <c r="C280" s="144"/>
      <c r="D280" s="144"/>
      <c r="E280" s="144"/>
      <c r="F280" s="144"/>
      <c r="G280" s="144"/>
      <c r="H280" s="144"/>
      <c r="I280" s="144"/>
      <c r="J280" s="145"/>
    </row>
    <row r="281" spans="1:10" x14ac:dyDescent="0.25">
      <c r="A281" s="12" t="s">
        <v>66</v>
      </c>
      <c r="B281" s="44" t="s">
        <v>1</v>
      </c>
      <c r="C281" s="13" t="s">
        <v>2</v>
      </c>
      <c r="D281" s="13" t="s">
        <v>3</v>
      </c>
      <c r="E281" s="13" t="s">
        <v>4</v>
      </c>
      <c r="F281" s="13" t="s">
        <v>5</v>
      </c>
      <c r="G281" s="13" t="s">
        <v>4</v>
      </c>
      <c r="H281" s="13" t="s">
        <v>5</v>
      </c>
      <c r="I281" s="13" t="s">
        <v>4</v>
      </c>
      <c r="J281" s="13" t="s">
        <v>5</v>
      </c>
    </row>
    <row r="282" spans="1:10" ht="82.5" x14ac:dyDescent="0.25">
      <c r="A282" s="24" t="s">
        <v>240</v>
      </c>
      <c r="B282" s="41" t="s">
        <v>175</v>
      </c>
      <c r="C282" s="7" t="s">
        <v>2</v>
      </c>
      <c r="D282" s="7">
        <v>33</v>
      </c>
      <c r="E282" s="26">
        <v>36000</v>
      </c>
      <c r="F282" s="26">
        <f>D282*E282</f>
        <v>1188000</v>
      </c>
      <c r="G282" s="26">
        <v>35000</v>
      </c>
      <c r="H282" s="16">
        <f t="shared" ref="H282:H284" si="60">D282*G282</f>
        <v>1155000</v>
      </c>
      <c r="I282" s="48">
        <f t="shared" si="54"/>
        <v>35500</v>
      </c>
      <c r="J282" s="16">
        <f t="shared" ref="J282:J284" si="61">(F282+H282)/2</f>
        <v>1171500</v>
      </c>
    </row>
    <row r="283" spans="1:10" ht="82.5" x14ac:dyDescent="0.25">
      <c r="A283" s="24">
        <v>22.2</v>
      </c>
      <c r="B283" s="41" t="s">
        <v>176</v>
      </c>
      <c r="C283" s="7" t="s">
        <v>2</v>
      </c>
      <c r="D283" s="7">
        <v>33</v>
      </c>
      <c r="E283" s="26">
        <v>12000</v>
      </c>
      <c r="F283" s="26">
        <f t="shared" ref="F283:F284" si="62">D283*E283</f>
        <v>396000</v>
      </c>
      <c r="G283" s="26">
        <v>11000</v>
      </c>
      <c r="H283" s="16">
        <f t="shared" si="60"/>
        <v>363000</v>
      </c>
      <c r="I283" s="48">
        <f t="shared" si="54"/>
        <v>11500</v>
      </c>
      <c r="J283" s="16">
        <f t="shared" si="61"/>
        <v>379500</v>
      </c>
    </row>
    <row r="284" spans="1:10" ht="115.5" x14ac:dyDescent="0.25">
      <c r="A284" s="24" t="s">
        <v>410</v>
      </c>
      <c r="B284" s="41" t="s">
        <v>177</v>
      </c>
      <c r="C284" s="7" t="s">
        <v>2</v>
      </c>
      <c r="D284" s="7">
        <v>33</v>
      </c>
      <c r="E284" s="26">
        <v>4000</v>
      </c>
      <c r="F284" s="26">
        <f t="shared" si="62"/>
        <v>132000</v>
      </c>
      <c r="G284" s="26">
        <v>4500</v>
      </c>
      <c r="H284" s="16">
        <f t="shared" si="60"/>
        <v>148500</v>
      </c>
      <c r="I284" s="48">
        <f t="shared" si="54"/>
        <v>4250</v>
      </c>
      <c r="J284" s="16">
        <f t="shared" si="61"/>
        <v>140250</v>
      </c>
    </row>
    <row r="285" spans="1:10" x14ac:dyDescent="0.25">
      <c r="A285" s="138" t="s">
        <v>196</v>
      </c>
      <c r="B285" s="138"/>
      <c r="C285" s="138"/>
      <c r="D285" s="138"/>
      <c r="E285" s="138"/>
      <c r="F285" s="33">
        <f>SUM(F282:F284)</f>
        <v>1716000</v>
      </c>
      <c r="G285" s="73"/>
      <c r="H285" s="33">
        <f>SUM(H282:H284)</f>
        <v>1666500</v>
      </c>
      <c r="I285" s="74"/>
      <c r="J285" s="33">
        <f>SUM(J282:J284)</f>
        <v>1691250</v>
      </c>
    </row>
    <row r="286" spans="1:10" x14ac:dyDescent="0.25">
      <c r="A286" s="138" t="s">
        <v>423</v>
      </c>
      <c r="B286" s="138"/>
      <c r="C286" s="138"/>
      <c r="D286" s="138"/>
      <c r="E286" s="138"/>
      <c r="F286" s="34">
        <f>F278+F285</f>
        <v>1996000</v>
      </c>
      <c r="G286" s="73"/>
      <c r="H286" s="34">
        <f>H278+H285</f>
        <v>1957000</v>
      </c>
      <c r="I286" s="74"/>
      <c r="J286" s="34">
        <f>J278+J285</f>
        <v>1976500</v>
      </c>
    </row>
    <row r="287" spans="1:10" x14ac:dyDescent="0.25">
      <c r="A287" s="99"/>
      <c r="B287" s="100"/>
      <c r="C287" s="100"/>
      <c r="D287" s="100"/>
      <c r="E287" s="100"/>
      <c r="F287" s="100"/>
      <c r="G287" s="100"/>
      <c r="H287" s="100"/>
      <c r="I287" s="100"/>
      <c r="J287" s="100"/>
    </row>
    <row r="288" spans="1:10" ht="16.5" customHeight="1" x14ac:dyDescent="0.25">
      <c r="A288" s="106" t="s">
        <v>411</v>
      </c>
      <c r="B288" s="107"/>
      <c r="C288" s="107"/>
      <c r="D288" s="107"/>
      <c r="E288" s="107"/>
      <c r="F288" s="107"/>
      <c r="G288" s="107"/>
      <c r="H288" s="107"/>
      <c r="I288" s="107"/>
      <c r="J288" s="108"/>
    </row>
    <row r="289" spans="1:10" x14ac:dyDescent="0.25">
      <c r="A289" s="51" t="s">
        <v>0</v>
      </c>
      <c r="B289" s="72" t="s">
        <v>1</v>
      </c>
      <c r="C289" s="47" t="s">
        <v>2</v>
      </c>
      <c r="D289" s="47" t="s">
        <v>3</v>
      </c>
      <c r="E289" s="53" t="s">
        <v>4</v>
      </c>
      <c r="F289" s="53" t="s">
        <v>5</v>
      </c>
      <c r="G289" s="53" t="s">
        <v>4</v>
      </c>
      <c r="H289" s="53" t="s">
        <v>5</v>
      </c>
      <c r="I289" s="53" t="s">
        <v>4</v>
      </c>
      <c r="J289" s="53" t="s">
        <v>5</v>
      </c>
    </row>
    <row r="290" spans="1:10" ht="165" x14ac:dyDescent="0.25">
      <c r="A290" s="15" t="s">
        <v>226</v>
      </c>
      <c r="B290" s="39" t="s">
        <v>174</v>
      </c>
      <c r="C290" s="1" t="s">
        <v>2</v>
      </c>
      <c r="D290" s="1">
        <v>3</v>
      </c>
      <c r="E290" s="16">
        <v>98000</v>
      </c>
      <c r="F290" s="16">
        <f t="shared" ref="F290" si="63">D290*E290</f>
        <v>294000</v>
      </c>
      <c r="G290" s="16">
        <v>100000</v>
      </c>
      <c r="H290" s="16">
        <f t="shared" ref="H290" si="64">D290*G290</f>
        <v>300000</v>
      </c>
      <c r="I290" s="48">
        <f t="shared" si="54"/>
        <v>99000</v>
      </c>
      <c r="J290" s="16">
        <f t="shared" ref="J290" si="65">(F290+H290)/2</f>
        <v>297000</v>
      </c>
    </row>
    <row r="291" spans="1:10" x14ac:dyDescent="0.25">
      <c r="A291" s="139" t="s">
        <v>424</v>
      </c>
      <c r="B291" s="140"/>
      <c r="C291" s="140"/>
      <c r="D291" s="140"/>
      <c r="E291" s="140"/>
      <c r="F291" s="54">
        <f>SUM(F290)</f>
        <v>294000</v>
      </c>
      <c r="G291" s="49"/>
      <c r="H291" s="54">
        <f>SUM(H290)</f>
        <v>300000</v>
      </c>
      <c r="I291" s="50"/>
      <c r="J291" s="54">
        <f>SUM(J290)</f>
        <v>297000</v>
      </c>
    </row>
    <row r="292" spans="1:10" x14ac:dyDescent="0.25">
      <c r="A292" s="141" t="s">
        <v>430</v>
      </c>
      <c r="B292" s="141"/>
      <c r="C292" s="141"/>
      <c r="D292" s="141"/>
      <c r="E292" s="141"/>
      <c r="F292" s="35">
        <f>F7+F97+F118+F250+F271+F286+F291</f>
        <v>48135000</v>
      </c>
      <c r="G292" s="91"/>
      <c r="H292" s="35">
        <f>H7+H97+H118+H250+H271+H286+H291</f>
        <v>49569000</v>
      </c>
      <c r="I292" s="92"/>
      <c r="J292" s="35">
        <f>J7+J97+J118+J250+J271+J286+J291</f>
        <v>48852000</v>
      </c>
    </row>
  </sheetData>
  <mergeCells count="85">
    <mergeCell ref="A55:E55"/>
    <mergeCell ref="A64:E64"/>
    <mergeCell ref="A7:E7"/>
    <mergeCell ref="A19:E19"/>
    <mergeCell ref="A20:J20"/>
    <mergeCell ref="A132:E132"/>
    <mergeCell ref="A139:E139"/>
    <mergeCell ref="A133:J133"/>
    <mergeCell ref="A126:J126"/>
    <mergeCell ref="A108:F108"/>
    <mergeCell ref="A117:E117"/>
    <mergeCell ref="A118:E118"/>
    <mergeCell ref="A124:E124"/>
    <mergeCell ref="A266:J266"/>
    <mergeCell ref="A265:J265"/>
    <mergeCell ref="A259:J259"/>
    <mergeCell ref="A249:E249"/>
    <mergeCell ref="A250:E250"/>
    <mergeCell ref="A256:E256"/>
    <mergeCell ref="A258:J258"/>
    <mergeCell ref="A257:J257"/>
    <mergeCell ref="A253:J253"/>
    <mergeCell ref="A252:J252"/>
    <mergeCell ref="A285:E285"/>
    <mergeCell ref="A286:E286"/>
    <mergeCell ref="A291:E291"/>
    <mergeCell ref="A292:E292"/>
    <mergeCell ref="E4:F4"/>
    <mergeCell ref="A288:J288"/>
    <mergeCell ref="A287:J287"/>
    <mergeCell ref="A280:J280"/>
    <mergeCell ref="A274:J274"/>
    <mergeCell ref="A278:E278"/>
    <mergeCell ref="A273:J273"/>
    <mergeCell ref="A279:J279"/>
    <mergeCell ref="A272:J272"/>
    <mergeCell ref="A264:E264"/>
    <mergeCell ref="A270:E270"/>
    <mergeCell ref="A271:E271"/>
    <mergeCell ref="A203:J203"/>
    <mergeCell ref="A185:J185"/>
    <mergeCell ref="A141:J141"/>
    <mergeCell ref="A140:J140"/>
    <mergeCell ref="A134:J134"/>
    <mergeCell ref="A183:E183"/>
    <mergeCell ref="A184:F184"/>
    <mergeCell ref="A201:E201"/>
    <mergeCell ref="A202:F202"/>
    <mergeCell ref="A66:J66"/>
    <mergeCell ref="A125:J125"/>
    <mergeCell ref="A121:J121"/>
    <mergeCell ref="A120:J120"/>
    <mergeCell ref="A119:J119"/>
    <mergeCell ref="A107:J107"/>
    <mergeCell ref="A100:J100"/>
    <mergeCell ref="A96:E96"/>
    <mergeCell ref="A97:E97"/>
    <mergeCell ref="A106:E106"/>
    <mergeCell ref="A99:J99"/>
    <mergeCell ref="A98:J98"/>
    <mergeCell ref="A90:J90"/>
    <mergeCell ref="A74:E74"/>
    <mergeCell ref="A79:E79"/>
    <mergeCell ref="A88:E88"/>
    <mergeCell ref="A89:J89"/>
    <mergeCell ref="A80:J80"/>
    <mergeCell ref="A81:J81"/>
    <mergeCell ref="A76:J76"/>
    <mergeCell ref="A75:J75"/>
    <mergeCell ref="A1:J1"/>
    <mergeCell ref="A65:J65"/>
    <mergeCell ref="A57:J57"/>
    <mergeCell ref="A56:J56"/>
    <mergeCell ref="A35:J35"/>
    <mergeCell ref="A34:J34"/>
    <mergeCell ref="A21:J21"/>
    <mergeCell ref="G4:H4"/>
    <mergeCell ref="I4:J4"/>
    <mergeCell ref="A2:J2"/>
    <mergeCell ref="A3:J3"/>
    <mergeCell ref="A9:J9"/>
    <mergeCell ref="A10:J10"/>
    <mergeCell ref="A4:D4"/>
    <mergeCell ref="A8:J8"/>
    <mergeCell ref="A33:E3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TABLA DE PROMEDIOS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2026-06-11T20:25:15Z</cp:lastPrinted>
  <dcterms:created xsi:type="dcterms:W3CDTF">2015-06-05T18:19:34Z</dcterms:created>
  <dcterms:modified xsi:type="dcterms:W3CDTF">2026-07-21T16:01:08Z</dcterms:modified>
</cp:coreProperties>
</file>