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jzuletav\Documents\10. Estudios previos 2026\4. MENOR CUANTÍA\05. SA-MC-05-2026 SISTEMAS AGUAS LLUVIAS\01Estructuración\05ProyectoPliegoCondiciones\"/>
    </mc:Choice>
  </mc:AlternateContent>
  <xr:revisionPtr revIDLastSave="0" documentId="13_ncr:1_{75650A0C-9909-4FDF-9DE0-BF2A6FCECA4B}" xr6:coauthVersionLast="47" xr6:coauthVersionMax="47" xr10:uidLastSave="{00000000-0000-0000-0000-000000000000}"/>
  <bookViews>
    <workbookView xWindow="-120" yWindow="-120" windowWidth="29040" windowHeight="15720" firstSheet="2" activeTab="2" xr2:uid="{7C1CF005-A760-4EC4-B8D2-9573E9F69474}"/>
  </bookViews>
  <sheets>
    <sheet name="Hoja1" sheetId="1" r:id="rId1"/>
    <sheet name="Bienes Relevantes" sheetId="2" r:id="rId2"/>
    <sheet name="Consulta RPBN" sheetId="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L117" i="2" l="1"/>
  <c r="K117" i="2"/>
  <c r="J117" i="2"/>
  <c r="I117" i="2"/>
  <c r="K116" i="2"/>
  <c r="J116" i="2"/>
  <c r="I116" i="2"/>
  <c r="K115" i="2"/>
  <c r="J115" i="2"/>
  <c r="I115" i="2"/>
  <c r="K114" i="2"/>
  <c r="J114" i="2"/>
  <c r="I114" i="2"/>
  <c r="K113" i="2"/>
  <c r="J113" i="2"/>
  <c r="I113" i="2"/>
  <c r="K112" i="2"/>
  <c r="J112" i="2"/>
  <c r="I112" i="2"/>
  <c r="K111" i="2"/>
  <c r="J111" i="2"/>
  <c r="I111" i="2"/>
  <c r="K110" i="2"/>
  <c r="J110" i="2"/>
  <c r="I110" i="2"/>
  <c r="K109" i="2"/>
  <c r="J109" i="2"/>
  <c r="I109" i="2"/>
  <c r="K108" i="2"/>
  <c r="J108" i="2"/>
  <c r="I108" i="2"/>
  <c r="K107" i="2"/>
  <c r="J107" i="2"/>
  <c r="I107" i="2"/>
  <c r="K106" i="2"/>
  <c r="J106" i="2"/>
  <c r="I106" i="2"/>
  <c r="K105" i="2"/>
  <c r="J105" i="2"/>
  <c r="I105" i="2"/>
  <c r="K104" i="2"/>
  <c r="J104" i="2"/>
  <c r="I104" i="2"/>
  <c r="K103" i="2"/>
  <c r="J103" i="2"/>
  <c r="I103" i="2"/>
  <c r="K102" i="2"/>
  <c r="J102" i="2"/>
  <c r="I102" i="2"/>
  <c r="K101" i="2"/>
  <c r="J101" i="2"/>
  <c r="I101" i="2"/>
  <c r="K100" i="2"/>
  <c r="J100" i="2"/>
  <c r="I100" i="2"/>
  <c r="K99" i="2"/>
  <c r="J99" i="2"/>
  <c r="I99" i="2"/>
  <c r="K98" i="2"/>
  <c r="J98" i="2"/>
  <c r="I98" i="2"/>
  <c r="K97" i="2"/>
  <c r="J97" i="2"/>
  <c r="I97" i="2"/>
  <c r="K96" i="2"/>
  <c r="J96" i="2"/>
  <c r="I96" i="2"/>
  <c r="K95" i="2"/>
  <c r="J95" i="2"/>
  <c r="I95" i="2"/>
  <c r="K94" i="2"/>
  <c r="J94" i="2"/>
  <c r="I94" i="2"/>
  <c r="K93" i="2"/>
  <c r="J93" i="2"/>
  <c r="I93" i="2"/>
  <c r="K92" i="2"/>
  <c r="J92" i="2"/>
  <c r="I92" i="2"/>
  <c r="K91" i="2"/>
  <c r="J91" i="2"/>
  <c r="I91" i="2"/>
  <c r="K90" i="2"/>
  <c r="J90" i="2"/>
  <c r="I90" i="2"/>
  <c r="K89" i="2"/>
  <c r="J89" i="2"/>
  <c r="I89" i="2"/>
  <c r="K88" i="2"/>
  <c r="J88" i="2"/>
  <c r="I88" i="2"/>
  <c r="K87" i="2"/>
  <c r="J87" i="2"/>
  <c r="I87" i="2"/>
  <c r="K86" i="2"/>
  <c r="J86" i="2"/>
  <c r="I86" i="2"/>
  <c r="K85" i="2"/>
  <c r="J85" i="2"/>
  <c r="I85" i="2"/>
  <c r="K84" i="2"/>
  <c r="J84" i="2"/>
  <c r="I84" i="2"/>
  <c r="K83" i="2"/>
  <c r="J83" i="2"/>
  <c r="I83" i="2"/>
  <c r="K82" i="2"/>
  <c r="J82" i="2"/>
  <c r="I82" i="2"/>
  <c r="K81" i="2"/>
  <c r="J81" i="2"/>
  <c r="I81" i="2"/>
  <c r="K80" i="2"/>
  <c r="J80" i="2"/>
  <c r="I80" i="2"/>
  <c r="K79" i="2"/>
  <c r="J79" i="2"/>
  <c r="I79" i="2"/>
  <c r="K78" i="2"/>
  <c r="J78" i="2"/>
  <c r="I78" i="2"/>
  <c r="K77" i="2"/>
  <c r="J77" i="2"/>
  <c r="I77" i="2"/>
  <c r="K76" i="2"/>
  <c r="J76" i="2"/>
  <c r="I76" i="2"/>
  <c r="K75" i="2"/>
  <c r="J75" i="2"/>
  <c r="I75" i="2"/>
  <c r="K74" i="2"/>
  <c r="J74" i="2"/>
  <c r="I74" i="2"/>
  <c r="K73" i="2"/>
  <c r="J73" i="2"/>
  <c r="I73" i="2"/>
  <c r="K72" i="2"/>
  <c r="J72" i="2"/>
  <c r="I72" i="2"/>
  <c r="K71" i="2"/>
  <c r="J71" i="2"/>
  <c r="I71" i="2"/>
  <c r="K70" i="2"/>
  <c r="J70" i="2"/>
  <c r="I70" i="2"/>
  <c r="K69" i="2"/>
  <c r="J69" i="2"/>
  <c r="I69" i="2"/>
  <c r="K68" i="2"/>
  <c r="J68" i="2"/>
  <c r="I68" i="2"/>
  <c r="K67" i="2"/>
  <c r="J67" i="2"/>
  <c r="I67" i="2"/>
  <c r="K66" i="2"/>
  <c r="J66" i="2"/>
  <c r="I66" i="2"/>
  <c r="K65" i="2"/>
  <c r="J65" i="2"/>
  <c r="I65" i="2"/>
  <c r="K64" i="2"/>
  <c r="J64" i="2"/>
  <c r="I64" i="2"/>
  <c r="K63" i="2"/>
  <c r="J63" i="2"/>
  <c r="I63" i="2"/>
  <c r="K62" i="2"/>
  <c r="J62" i="2"/>
  <c r="I62" i="2"/>
  <c r="K61" i="2"/>
  <c r="J61" i="2"/>
  <c r="I61" i="2"/>
  <c r="K60" i="2"/>
  <c r="J60" i="2"/>
  <c r="I60" i="2"/>
  <c r="K59" i="2"/>
  <c r="J59" i="2"/>
  <c r="I59" i="2"/>
  <c r="K58" i="2"/>
  <c r="J58" i="2"/>
  <c r="I58" i="2"/>
  <c r="K57" i="2"/>
  <c r="J57" i="2"/>
  <c r="I57" i="2"/>
  <c r="K56" i="2"/>
  <c r="J56" i="2"/>
  <c r="I56" i="2"/>
  <c r="K55" i="2"/>
  <c r="J55" i="2"/>
  <c r="I55" i="2"/>
  <c r="K54" i="2"/>
  <c r="J54" i="2"/>
  <c r="I54" i="2"/>
  <c r="K53" i="2"/>
  <c r="J53" i="2"/>
  <c r="I53" i="2"/>
  <c r="K52" i="2"/>
  <c r="J52" i="2"/>
  <c r="I52" i="2"/>
  <c r="K51" i="2"/>
  <c r="J51" i="2"/>
  <c r="I51" i="2"/>
  <c r="K50" i="2"/>
  <c r="J50" i="2"/>
  <c r="I50" i="2"/>
  <c r="K49" i="2"/>
  <c r="J49" i="2"/>
  <c r="I49" i="2"/>
  <c r="K48" i="2"/>
  <c r="J48" i="2"/>
  <c r="I48" i="2"/>
  <c r="K47" i="2"/>
  <c r="J47" i="2"/>
  <c r="I47" i="2"/>
  <c r="K46" i="2"/>
  <c r="J46" i="2"/>
  <c r="I46" i="2"/>
  <c r="K45" i="2"/>
  <c r="J45" i="2"/>
  <c r="I45" i="2"/>
  <c r="K44" i="2"/>
  <c r="J44" i="2"/>
  <c r="I44" i="2"/>
  <c r="K43" i="2"/>
  <c r="J43" i="2"/>
  <c r="I43" i="2"/>
  <c r="K42" i="2"/>
  <c r="J42" i="2"/>
  <c r="I42" i="2"/>
  <c r="K41" i="2"/>
  <c r="J41" i="2"/>
  <c r="I41" i="2"/>
  <c r="K40" i="2"/>
  <c r="J40" i="2"/>
  <c r="I40" i="2"/>
  <c r="K39" i="2"/>
  <c r="J39" i="2"/>
  <c r="I39" i="2"/>
  <c r="K38" i="2"/>
  <c r="J38" i="2"/>
  <c r="I38" i="2"/>
  <c r="K37" i="2"/>
  <c r="J37" i="2"/>
  <c r="I37" i="2"/>
  <c r="K36" i="2"/>
  <c r="J36" i="2"/>
  <c r="I36" i="2"/>
  <c r="K35" i="2"/>
  <c r="J35" i="2"/>
  <c r="I35" i="2"/>
  <c r="K34" i="2"/>
  <c r="J34" i="2"/>
  <c r="I34" i="2"/>
  <c r="K33" i="2"/>
  <c r="J33" i="2"/>
  <c r="I33" i="2"/>
  <c r="K32" i="2"/>
  <c r="J32" i="2"/>
  <c r="I32" i="2"/>
  <c r="K31" i="2"/>
  <c r="J31" i="2"/>
  <c r="I31" i="2"/>
  <c r="K30" i="2"/>
  <c r="J30" i="2"/>
  <c r="I30" i="2"/>
  <c r="K29" i="2"/>
  <c r="J29" i="2"/>
  <c r="I29" i="2"/>
  <c r="K28" i="2"/>
  <c r="J28" i="2"/>
  <c r="I28" i="2"/>
  <c r="K27" i="2"/>
  <c r="J27" i="2"/>
  <c r="I27" i="2"/>
  <c r="K26" i="2"/>
  <c r="J26" i="2"/>
  <c r="I26" i="2"/>
  <c r="K25" i="2"/>
  <c r="J25" i="2"/>
  <c r="I25" i="2"/>
  <c r="K24" i="2"/>
  <c r="J24" i="2"/>
  <c r="I24" i="2"/>
  <c r="K23" i="2"/>
  <c r="J23" i="2"/>
  <c r="I23" i="2"/>
  <c r="K22" i="2"/>
  <c r="J22" i="2"/>
  <c r="I22" i="2"/>
  <c r="K21" i="2"/>
  <c r="J21" i="2"/>
  <c r="I21" i="2"/>
  <c r="K20" i="2"/>
  <c r="J20" i="2"/>
  <c r="I20" i="2"/>
  <c r="K19" i="2"/>
  <c r="J19" i="2"/>
  <c r="I19" i="2"/>
  <c r="K18" i="2"/>
  <c r="J18" i="2"/>
  <c r="I18" i="2"/>
  <c r="K17" i="2"/>
  <c r="J17" i="2"/>
  <c r="I17" i="2"/>
  <c r="K16" i="2"/>
  <c r="J16" i="2"/>
  <c r="I16" i="2"/>
  <c r="K15" i="2"/>
  <c r="J15" i="2"/>
  <c r="I15" i="2"/>
  <c r="K14" i="2"/>
  <c r="J14" i="2"/>
  <c r="I14" i="2"/>
  <c r="K13" i="2"/>
  <c r="J13" i="2"/>
  <c r="I13" i="2"/>
  <c r="K12" i="2"/>
  <c r="J12" i="2"/>
  <c r="I12" i="2"/>
  <c r="K11" i="2"/>
  <c r="J11" i="2"/>
  <c r="I11" i="2"/>
  <c r="K10" i="2"/>
  <c r="J10" i="2"/>
  <c r="I10" i="2"/>
  <c r="K9" i="2"/>
  <c r="J9" i="2"/>
  <c r="I9" i="2"/>
  <c r="K8" i="2"/>
  <c r="J8" i="2"/>
  <c r="I8" i="2"/>
  <c r="K7" i="2"/>
  <c r="J7" i="2"/>
  <c r="I7" i="2"/>
  <c r="K6" i="2"/>
  <c r="J6" i="2"/>
  <c r="I6" i="2"/>
  <c r="K5" i="2"/>
  <c r="J5" i="2"/>
  <c r="I5" i="2"/>
  <c r="K4" i="2"/>
  <c r="J4" i="2"/>
  <c r="I4" i="2"/>
  <c r="H118" i="2"/>
  <c r="H120" i="2" l="1"/>
  <c r="L115" i="2" l="1"/>
  <c r="L116" i="2"/>
  <c r="L113" i="2"/>
  <c r="L114" i="2"/>
  <c r="L111" i="2"/>
  <c r="L112" i="2"/>
  <c r="L110" i="2"/>
  <c r="L108" i="2"/>
  <c r="L109" i="2"/>
  <c r="L106" i="2"/>
  <c r="L107" i="2"/>
  <c r="L104" i="2"/>
  <c r="L105" i="2"/>
  <c r="L103" i="2"/>
  <c r="L102" i="2"/>
  <c r="L100" i="2"/>
  <c r="L101" i="2"/>
  <c r="L99" i="2"/>
  <c r="L98" i="2"/>
  <c r="L97" i="2"/>
  <c r="L96" i="2"/>
  <c r="L95" i="2"/>
  <c r="L94" i="2"/>
  <c r="L93" i="2"/>
  <c r="L92" i="2"/>
  <c r="L90" i="2"/>
  <c r="L91" i="2"/>
  <c r="L89" i="2"/>
  <c r="L87" i="2"/>
  <c r="L88" i="2"/>
  <c r="L85" i="2"/>
  <c r="L86" i="2"/>
  <c r="L83" i="2"/>
  <c r="L84" i="2"/>
  <c r="L82" i="2"/>
  <c r="L80" i="2"/>
  <c r="L81" i="2"/>
  <c r="L79" i="2"/>
  <c r="L77" i="2"/>
  <c r="L78" i="2"/>
  <c r="L75" i="2"/>
  <c r="L76" i="2"/>
  <c r="L74" i="2"/>
  <c r="L73" i="2"/>
  <c r="L72" i="2"/>
  <c r="L71" i="2"/>
  <c r="L70" i="2"/>
  <c r="L69" i="2"/>
  <c r="L68" i="2"/>
  <c r="L66" i="2"/>
  <c r="L67" i="2"/>
  <c r="L64" i="2"/>
  <c r="L65" i="2"/>
  <c r="L63" i="2"/>
  <c r="L62" i="2"/>
  <c r="L60" i="2"/>
  <c r="L61" i="2"/>
  <c r="L59" i="2"/>
  <c r="L58" i="2"/>
  <c r="L56" i="2"/>
  <c r="L57" i="2"/>
  <c r="L55" i="2"/>
  <c r="L54" i="2"/>
  <c r="L53" i="2"/>
  <c r="L52" i="2"/>
  <c r="L50" i="2"/>
  <c r="L51" i="2"/>
  <c r="L48" i="2"/>
  <c r="L49" i="2"/>
  <c r="L47" i="2"/>
  <c r="L45" i="2"/>
  <c r="L46" i="2"/>
  <c r="L44" i="2"/>
  <c r="L42" i="2"/>
  <c r="L43" i="2"/>
  <c r="L40" i="2"/>
  <c r="L41" i="2"/>
  <c r="L39" i="2"/>
  <c r="L37" i="2"/>
  <c r="L38" i="2"/>
  <c r="L36" i="2"/>
  <c r="L35" i="2"/>
  <c r="L33" i="2"/>
  <c r="L34" i="2"/>
  <c r="L31" i="2"/>
  <c r="L32" i="2"/>
  <c r="L30" i="2"/>
  <c r="L28" i="2"/>
  <c r="L29" i="2"/>
  <c r="L27" i="2"/>
  <c r="L25" i="2"/>
  <c r="L26" i="2"/>
  <c r="L4" i="2"/>
  <c r="L24" i="2"/>
  <c r="L10" i="2"/>
  <c r="L11" i="2"/>
  <c r="L19" i="2"/>
  <c r="L12" i="2"/>
  <c r="L20" i="2"/>
  <c r="L18" i="2"/>
  <c r="L21" i="2"/>
  <c r="L6" i="2"/>
  <c r="L14" i="2"/>
  <c r="L22" i="2"/>
  <c r="L5" i="2"/>
  <c r="L13" i="2"/>
  <c r="L7" i="2"/>
  <c r="L15" i="2"/>
  <c r="L23" i="2"/>
  <c r="L8" i="2"/>
  <c r="L16" i="2"/>
  <c r="L9" i="2"/>
  <c r="L17" i="2"/>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6">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futureMetadata>
  <valueMetadata count="6">
    <bk>
      <rc t="1" v="0"/>
    </bk>
    <bk>
      <rc t="1" v="1"/>
    </bk>
    <bk>
      <rc t="1" v="2"/>
    </bk>
    <bk>
      <rc t="1" v="3"/>
    </bk>
    <bk>
      <rc t="1" v="4"/>
    </bk>
    <bk>
      <rc t="1" v="5"/>
    </bk>
  </valueMetadata>
</metadata>
</file>

<file path=xl/sharedStrings.xml><?xml version="1.0" encoding="utf-8"?>
<sst xmlns="http://schemas.openxmlformats.org/spreadsheetml/2006/main" count="1460" uniqueCount="417">
  <si>
    <t>N°</t>
  </si>
  <si>
    <t>Item de Pago</t>
  </si>
  <si>
    <t>Ítem / Insumo</t>
  </si>
  <si>
    <t>Tipo</t>
  </si>
  <si>
    <t>Unidad</t>
  </si>
  <si>
    <t>Cantidad</t>
  </si>
  <si>
    <t>Valor unitario</t>
  </si>
  <si>
    <t>Valor parcial</t>
  </si>
  <si>
    <t/>
  </si>
  <si>
    <t>SISTEMA DE CAPTACIÓN Y APROVECHAMIENTO DE AGUAS LLUVIAS - PALACIO DE JUSTICIA DE APIA</t>
  </si>
  <si>
    <t>PRELIMINARES</t>
  </si>
  <si>
    <t>1.1</t>
  </si>
  <si>
    <t>AP-01-01</t>
  </si>
  <si>
    <t>Localización y replanteo</t>
  </si>
  <si>
    <t>Mano de obra/Actividad</t>
  </si>
  <si>
    <t>M2</t>
  </si>
  <si>
    <t>1.2</t>
  </si>
  <si>
    <t>AP-01-02</t>
  </si>
  <si>
    <t>Demolición losa sobre terreno</t>
  </si>
  <si>
    <t>1.3</t>
  </si>
  <si>
    <t>AP-01-03</t>
  </si>
  <si>
    <t>Demolición muro en soga, incluye revoque y/o enchape</t>
  </si>
  <si>
    <t>1.4</t>
  </si>
  <si>
    <t>AP-01-04</t>
  </si>
  <si>
    <t xml:space="preserve">Cargue manual material sobrante </t>
  </si>
  <si>
    <t>M3</t>
  </si>
  <si>
    <t>1.5</t>
  </si>
  <si>
    <t>AP-01-05</t>
  </si>
  <si>
    <t>Demolición enchape y/o revoque</t>
  </si>
  <si>
    <t>1.6</t>
  </si>
  <si>
    <t>AP-01-06</t>
  </si>
  <si>
    <t>Alquiler andamio certificado tubular certificado, incluye manipulación y teleras</t>
  </si>
  <si>
    <t>Día</t>
  </si>
  <si>
    <t>1.7</t>
  </si>
  <si>
    <t>AP-01-07</t>
  </si>
  <si>
    <t>Regata de muros</t>
  </si>
  <si>
    <t>M</t>
  </si>
  <si>
    <t>1.8</t>
  </si>
  <si>
    <t>AP-01-08</t>
  </si>
  <si>
    <t>Cerramiento con cinta de señalización, incluye señalizador tubular, dos cintas</t>
  </si>
  <si>
    <t>1.9</t>
  </si>
  <si>
    <t>AP-01-09</t>
  </si>
  <si>
    <t>Desmonte de Tubería Alcantarillado de 4" a 8" Existente</t>
  </si>
  <si>
    <t>1.10</t>
  </si>
  <si>
    <t>AP-01-10</t>
  </si>
  <si>
    <t xml:space="preserve">Aseo de obra de construcción </t>
  </si>
  <si>
    <t>1.11</t>
  </si>
  <si>
    <t>AP-01-11</t>
  </si>
  <si>
    <t>Desmonte de ventana metálicas o de madera</t>
  </si>
  <si>
    <t>1.12</t>
  </si>
  <si>
    <t>AP-01-12</t>
  </si>
  <si>
    <t>Desmonte de Válvulas, Acoples o Griferías</t>
  </si>
  <si>
    <t>Und</t>
  </si>
  <si>
    <t>1.13</t>
  </si>
  <si>
    <t>AP-01-13</t>
  </si>
  <si>
    <t xml:space="preserve">Cargue manual, Transporte y Disposición de material sobrante </t>
  </si>
  <si>
    <t>Subtotal</t>
  </si>
  <si>
    <t>CONCRETOS</t>
  </si>
  <si>
    <t>2.1</t>
  </si>
  <si>
    <t>AP-02-01</t>
  </si>
  <si>
    <t>Malla electrosoldada M-188  Φ 8.00 mm c/0.15 m en ambos sentidos (incluye alambre negro, colocación y traslapo)</t>
  </si>
  <si>
    <t>Bien/Insumo</t>
  </si>
  <si>
    <t>Kg</t>
  </si>
  <si>
    <t>2.2</t>
  </si>
  <si>
    <t>AP-02-02</t>
  </si>
  <si>
    <t>Placa maciza en concreto de 21.0 MPa (3000 PSI) e = 0,25 m, no incluye refuerzo</t>
  </si>
  <si>
    <t>MORTEROS</t>
  </si>
  <si>
    <t>3.1</t>
  </si>
  <si>
    <t>AP-03-01</t>
  </si>
  <si>
    <t>Resane con malla para incrustar redes a muros</t>
  </si>
  <si>
    <t>PISOS Y ENCHAPES</t>
  </si>
  <si>
    <t>4.1</t>
  </si>
  <si>
    <t>AP-04-01</t>
  </si>
  <si>
    <t>Piso Cemento ± 46 x 46 cm gris o similar al existente, tráfico medio, incluye fijador de cerámica</t>
  </si>
  <si>
    <t>4.2</t>
  </si>
  <si>
    <t>AP-04-02</t>
  </si>
  <si>
    <t>Guarda escoba cerámico Cemento gris o similar al existente ± h = 0,10 m</t>
  </si>
  <si>
    <t>4.3</t>
  </si>
  <si>
    <t>AP-04-03</t>
  </si>
  <si>
    <t>Pared en Piedra Laja dimensiones variables, incluye fijador y emboquillado</t>
  </si>
  <si>
    <t xml:space="preserve">PINTURA Y ACABADOS </t>
  </si>
  <si>
    <t>5.1</t>
  </si>
  <si>
    <t>AP-05-01</t>
  </si>
  <si>
    <t>Pintura y resane vinilo tipo I</t>
  </si>
  <si>
    <t>5.2</t>
  </si>
  <si>
    <t>AP-05-02</t>
  </si>
  <si>
    <t>Graniplast</t>
  </si>
  <si>
    <t>5.3</t>
  </si>
  <si>
    <t>AP-05-03</t>
  </si>
  <si>
    <t>Muro en placa de fibrocemento e = 8 mm o similar 2 caras, incluye pintura</t>
  </si>
  <si>
    <t>ALMACENAMIENTO Y PLANTA DE TRATAMIENTO DE AGUAS LLUVIAS</t>
  </si>
  <si>
    <t>6.1</t>
  </si>
  <si>
    <t>AP-06-01</t>
  </si>
  <si>
    <t>Planta de Tratamiento Pre ensamblada 7.3 GPM, incluye Bomba centrífuga, Tanque Polyglass con lecho Arena Sílice, Tanque Polyglass con lecho de Carbón Activado, Bomba dosificadora, Tanque Plástico Hipoclorito, Kit medidor de Cloro y PH, Manometros, Tablero de Control, Sondas de NIvel, Tubería PVC de uniones y Válvulas</t>
  </si>
  <si>
    <t>UND</t>
  </si>
  <si>
    <t>6.2</t>
  </si>
  <si>
    <t>AP-06-02</t>
  </si>
  <si>
    <t xml:space="preserve">Válvulas automáticas para sistema de filtración </t>
  </si>
  <si>
    <t>6.3</t>
  </si>
  <si>
    <t>AP-06-03</t>
  </si>
  <si>
    <t>Caja de cribado en acero inoxidable 304, con tapa, abatible y de conexión de 4"</t>
  </si>
  <si>
    <t>6.4</t>
  </si>
  <si>
    <t>AP-06-04</t>
  </si>
  <si>
    <t xml:space="preserve">Tanque PRFV de 7.3 m3 (6.5 m3 utiles) con manhole superior y manhole lateral </t>
  </si>
  <si>
    <t>6.5</t>
  </si>
  <si>
    <t>AP-06-05</t>
  </si>
  <si>
    <t>Tanque PRFV de 3.7 m3 (3.5 m3 utiles) con manhole superior</t>
  </si>
  <si>
    <t>6.6</t>
  </si>
  <si>
    <t>AP-06-06</t>
  </si>
  <si>
    <t>Automatización para llenado del tanque de agua tratada con agua de la red, Incluye Válvula con actuador de 1" y Anclaje a tablero de Control</t>
  </si>
  <si>
    <t>6.7</t>
  </si>
  <si>
    <t>AP-06-07</t>
  </si>
  <si>
    <t>Sistema de bombeo y presurización con stand by, Incluye 2 Bombas Multietapa 1.5 HP, Variador de Velocidad, Tanque Pulmon, Flotador Electrico y Manometro</t>
  </si>
  <si>
    <t>REDES HIDRAULICAS, AGUAS LLUVIAS Y  APARATOS SANITARIOS</t>
  </si>
  <si>
    <t>7.1</t>
  </si>
  <si>
    <t>AP-07-01</t>
  </si>
  <si>
    <t>Tubería PVC agua lluvia de 4", incluye accesorios</t>
  </si>
  <si>
    <t>7.2</t>
  </si>
  <si>
    <t>AP-07-02</t>
  </si>
  <si>
    <t>Bajante PVC agua lluvia de 4", incluye accesorios</t>
  </si>
  <si>
    <t>7.3</t>
  </si>
  <si>
    <t>AP-07-03</t>
  </si>
  <si>
    <t>Tubería PVC aguas lluvias de 6", incluye accesorios</t>
  </si>
  <si>
    <t>7.4</t>
  </si>
  <si>
    <t>AP-07-04</t>
  </si>
  <si>
    <t>Punto hidráulico PVC de 1/2"  L prom = 3 m en mampostería de ladrillo o similar</t>
  </si>
  <si>
    <t>Un</t>
  </si>
  <si>
    <t>7.5</t>
  </si>
  <si>
    <t>AP-07-05</t>
  </si>
  <si>
    <t>Tubería PVC presión de 3/4" RDE 21</t>
  </si>
  <si>
    <t>7.6</t>
  </si>
  <si>
    <t>AP-07-06</t>
  </si>
  <si>
    <t>Tubería PVC presión de 1" RDE 21</t>
  </si>
  <si>
    <t>7.7</t>
  </si>
  <si>
    <t>AP-07-07</t>
  </si>
  <si>
    <t xml:space="preserve">Válvula de Bola de 3/4" </t>
  </si>
  <si>
    <t>7.8</t>
  </si>
  <si>
    <t>AP-07-08</t>
  </si>
  <si>
    <t xml:space="preserve">Válvula de Bola de 1/2" </t>
  </si>
  <si>
    <t>7.9</t>
  </si>
  <si>
    <t>AP-07-09</t>
  </si>
  <si>
    <t>Grifería Orinal Push Tradicional</t>
  </si>
  <si>
    <t>7.10</t>
  </si>
  <si>
    <t>AP-07-10</t>
  </si>
  <si>
    <t xml:space="preserve">Cuelga o Abrazadera a Techo para tuberias en Cinta Bandit </t>
  </si>
  <si>
    <t>7.11</t>
  </si>
  <si>
    <t>AP-07-11</t>
  </si>
  <si>
    <t xml:space="preserve">Válvula de Bola de 1" </t>
  </si>
  <si>
    <t>7.12</t>
  </si>
  <si>
    <t>AP-07-12</t>
  </si>
  <si>
    <t xml:space="preserve">Válvula de Bola de 2" </t>
  </si>
  <si>
    <t>CARPINTERIA</t>
  </si>
  <si>
    <t>8.1</t>
  </si>
  <si>
    <t>AP-08-01</t>
  </si>
  <si>
    <t xml:space="preserve">Puerta  en Acero Galv, con Acabado en Pintura Electrostatica y Corte Laser Tipo Colonial </t>
  </si>
  <si>
    <t>CUARTO DE RESIDUOS</t>
  </si>
  <si>
    <t>9.1</t>
  </si>
  <si>
    <t>AP-09-01</t>
  </si>
  <si>
    <t>Enchape en cerámica de 30 X 60 cm Blanco piso pared, incluye fijador de cerámica</t>
  </si>
  <si>
    <t>INSTALACIONES ELECTRICAS</t>
  </si>
  <si>
    <t>10.1</t>
  </si>
  <si>
    <t>AP-10-01</t>
  </si>
  <si>
    <t>Acometida 2 x Nº 8 (F) + 1 x Nº 8 (N) + 1 x Nº 8 (T), sin ducto. Cables de bajo contenido de halógenos y baja emisión de humo</t>
  </si>
  <si>
    <t>10.2</t>
  </si>
  <si>
    <t>AP-10-02</t>
  </si>
  <si>
    <t>Tubería conduit EMT 1", soporte en riel Unistrut. No incluye curvas ni accesorios de conexión</t>
  </si>
  <si>
    <t>10.3</t>
  </si>
  <si>
    <t>AP-10-03</t>
  </si>
  <si>
    <t>Tablero 2 ø trifilar, 4H 12 circuitos, con puerta tipo TQ CP 12 SQ</t>
  </si>
  <si>
    <t>10.4</t>
  </si>
  <si>
    <t>AP-10-04</t>
  </si>
  <si>
    <t>Breaker  bipolar  enchufable  de  2  x  20  A.  Incluye formado de cable, peinada en el tablero y marcación de circuitos</t>
  </si>
  <si>
    <t>10.5</t>
  </si>
  <si>
    <t>AP-10-05</t>
  </si>
  <si>
    <t>Lámpara de emergencia, 2 Led 2 W, multivoltaje autonomía 90 minutos</t>
  </si>
  <si>
    <t>10.6</t>
  </si>
  <si>
    <t>AP-10-06</t>
  </si>
  <si>
    <t>Breaker monopolar  enchufable de 1 x 20 A. Incluye formado de cable, peinada en el tablero y marcación de circuitos</t>
  </si>
  <si>
    <t xml:space="preserve">SUBTOTAL PALACIO DE JUSTICIA DE APIA </t>
  </si>
  <si>
    <t>SISTEMA DE CAPTACIÓN Y APROVECHAMIENTO DE AGUAS LLUVIAS - PALACIO DE JUSTICIA DE GUATICA</t>
  </si>
  <si>
    <t>GU-01-01</t>
  </si>
  <si>
    <t>GU-01-02</t>
  </si>
  <si>
    <t>GU-01-03</t>
  </si>
  <si>
    <t>GU-01-04</t>
  </si>
  <si>
    <t>GU-01-05</t>
  </si>
  <si>
    <t>GU-01-06</t>
  </si>
  <si>
    <t>GU-01-07</t>
  </si>
  <si>
    <t>GU-01-08</t>
  </si>
  <si>
    <t>Desmonte de Tubería Alcantarillado de entre 2" a 4" Existente</t>
  </si>
  <si>
    <t>GU-01-09</t>
  </si>
  <si>
    <t xml:space="preserve">Desmonte de Canal de Aguas Lluvias Tipo Amazonas </t>
  </si>
  <si>
    <t>GU-01-10</t>
  </si>
  <si>
    <t>GU-01-11</t>
  </si>
  <si>
    <t>Desmonte de puerta o ventana metálicas o de madera</t>
  </si>
  <si>
    <t>GU-01-12</t>
  </si>
  <si>
    <t>GU-01-13</t>
  </si>
  <si>
    <t>Desmonte aparatos sanitarios, con recuperación de ellos</t>
  </si>
  <si>
    <t>1.14</t>
  </si>
  <si>
    <t>GU-01-14</t>
  </si>
  <si>
    <t>GU-02-01</t>
  </si>
  <si>
    <t>Malla electrosoldada M-188  Φ 6.00 mm c/0.15 m en ambos sentidos (incluye alambre negro, colocación y traslapo)</t>
  </si>
  <si>
    <t>GU-02-02</t>
  </si>
  <si>
    <t>Placa maciza en concreto de 20.7 MPa (3000 PSI) e = 0,15 m, no incluye refuerzo</t>
  </si>
  <si>
    <t>2.3</t>
  </si>
  <si>
    <t>GU-02-03</t>
  </si>
  <si>
    <t>Placa de contrapiso en concreto de 20,7 MPa e = 0,10 m</t>
  </si>
  <si>
    <t>2.4</t>
  </si>
  <si>
    <t>GU-02-04</t>
  </si>
  <si>
    <t>Viga de amarre en concreto de 20,7 MPa (3000 PSI) de 0,15 x 0,20 m, incluye refuerzo</t>
  </si>
  <si>
    <t>2.5</t>
  </si>
  <si>
    <t>GU-02-05</t>
  </si>
  <si>
    <t>Anclaje epóxico para 1/2" profundidad 0,25 m</t>
  </si>
  <si>
    <t xml:space="preserve">MAMPOSTERIA Y CONCRETO </t>
  </si>
  <si>
    <t>GU-03-01</t>
  </si>
  <si>
    <t>Revoque muro incluye dilataciones y filos</t>
  </si>
  <si>
    <t>3.2</t>
  </si>
  <si>
    <t>GU-03-02</t>
  </si>
  <si>
    <t>Resane con malla para incrustar redes a muros y piso</t>
  </si>
  <si>
    <t>3.3</t>
  </si>
  <si>
    <t>GU-03-03</t>
  </si>
  <si>
    <t>Filos y dilataciones</t>
  </si>
  <si>
    <t>3.4</t>
  </si>
  <si>
    <t>GU-03-04</t>
  </si>
  <si>
    <t>Muro estructural en bloque de cemento de 0,12 x 0,19 x 0,39 m, Si incluye refuerzo</t>
  </si>
  <si>
    <t>3.5</t>
  </si>
  <si>
    <t>GU-03-05</t>
  </si>
  <si>
    <t>Cubierta en Teja de Tipo Colonial UPVC 2mm Sobre Estructural Metalica Anclada a Rampa Existente Ancho = 35cm</t>
  </si>
  <si>
    <t>GU-04-01</t>
  </si>
  <si>
    <t>Piso Pared Ceramica ± 30 x 60 cm Blanco o similar al existente, tráfico medio, incluye fijador de cerámica</t>
  </si>
  <si>
    <t>GU-04-02</t>
  </si>
  <si>
    <t>GU-04-03</t>
  </si>
  <si>
    <t>Caja de inspección de 0,60 x 0,60 x 0,60 m en concreto de 17,2 MPa, tapa reforzada en concreto de 20,7 MPa</t>
  </si>
  <si>
    <t>GU-05-01</t>
  </si>
  <si>
    <t>GU-06-01</t>
  </si>
  <si>
    <t>Planta de Tratamiento Pre ensamblada 6500 lts/día, incluye Bomba centrífuga, Tanque Polyglass con lecho Arena Sílice, Tanque Polyglass con lecho de Carbón Activado, Bomba dosificadora, Tanque Plástico Hipoclorito, Kit medidor de Cloro y PH, Manometros, Tablero de Control, Sondas de NIvel, Tubería PVC de uniones y Válvulas</t>
  </si>
  <si>
    <t>GU-06-02</t>
  </si>
  <si>
    <t>GU-06-03</t>
  </si>
  <si>
    <t>GU-06-04</t>
  </si>
  <si>
    <t xml:space="preserve">Tanque Botella 2.000 Litros Con Tapa tipo manhole superior </t>
  </si>
  <si>
    <t>GU-06-05</t>
  </si>
  <si>
    <t xml:space="preserve">Tanque Botella 1.100 Litros Con Tapa tipo manhole superior </t>
  </si>
  <si>
    <t>GU-06-06</t>
  </si>
  <si>
    <t xml:space="preserve">Tanque Botella 600 Litros Con Tapa tipo manhole superior </t>
  </si>
  <si>
    <t>GU-06-07</t>
  </si>
  <si>
    <t>Automatización para llenado del tanque de agua tratada con agua de la red, Incluye Válvula con actuador de 3/4" y Anclaje a tablero de Control</t>
  </si>
  <si>
    <t>6.8</t>
  </si>
  <si>
    <t>GU-06-08</t>
  </si>
  <si>
    <t>Sistema de bombeo y presurización con stand by, Incluye 2 Bombas Multietapa 0.25 HP, Variador de Velocidad, Tanque Pulmon, Flotador Electrico y Manometro</t>
  </si>
  <si>
    <t>GU-07-01</t>
  </si>
  <si>
    <t>GU-07-02</t>
  </si>
  <si>
    <t>Tubería PVC agua lluvia de 2", incluye accesorios</t>
  </si>
  <si>
    <t>GU-07-03</t>
  </si>
  <si>
    <t>Tubería PVC Cuadrada Rainmax 64x61mm, incluye accesorios</t>
  </si>
  <si>
    <t>GU-07-04</t>
  </si>
  <si>
    <t>Canal PVC tipo Amazonas o similar, incluye accesorios</t>
  </si>
  <si>
    <t>GU-07-05</t>
  </si>
  <si>
    <t>GU-07-06</t>
  </si>
  <si>
    <t>GU-07-07</t>
  </si>
  <si>
    <t>GU-07-08</t>
  </si>
  <si>
    <t>GU-07-09</t>
  </si>
  <si>
    <t>GU-07-10</t>
  </si>
  <si>
    <t>GU-07-11</t>
  </si>
  <si>
    <t>Lavamanos tipo Avanti de colgar con grifería y pedestal</t>
  </si>
  <si>
    <t>GU-07-12</t>
  </si>
  <si>
    <t>Sanitario Montecarlo Advance Redondo</t>
  </si>
  <si>
    <t>7.13</t>
  </si>
  <si>
    <t>GU-07-13</t>
  </si>
  <si>
    <t>Espejo de 4 mm biselado ± 0,80 x 1,00 m</t>
  </si>
  <si>
    <t>7.14</t>
  </si>
  <si>
    <t>GU-07-14</t>
  </si>
  <si>
    <t>Dispensador de Toallas de Papel Z Plástico</t>
  </si>
  <si>
    <t>7.15</t>
  </si>
  <si>
    <t>GU-07-15</t>
  </si>
  <si>
    <t>Dispensador De Papel Higiénico Plástico Blanco Diametro De 26 Cm</t>
  </si>
  <si>
    <t>7.16</t>
  </si>
  <si>
    <t>GU-07-16</t>
  </si>
  <si>
    <t xml:space="preserve">Dispensador De Jabón Líquido Plástico Blanco 350 Ml </t>
  </si>
  <si>
    <t>7.17</t>
  </si>
  <si>
    <t>GU-07-17</t>
  </si>
  <si>
    <t>GU-08-01</t>
  </si>
  <si>
    <t>Reinstalación puerta y marco en madera, incluye resane y pintura</t>
  </si>
  <si>
    <t>GU-09-01</t>
  </si>
  <si>
    <t>9.2</t>
  </si>
  <si>
    <t>GU-09-02</t>
  </si>
  <si>
    <t>9.3</t>
  </si>
  <si>
    <t>GU-09-03</t>
  </si>
  <si>
    <t>9.4</t>
  </si>
  <si>
    <t>GU-09-04</t>
  </si>
  <si>
    <t>9.5</t>
  </si>
  <si>
    <t>GU-09-05</t>
  </si>
  <si>
    <t>Luminaria de sobreponer tipo tortuga, CF 23 W, ILTEC o similar. Incluye 0.7 m de cable encauchetado y clavija</t>
  </si>
  <si>
    <t>9.6</t>
  </si>
  <si>
    <t>GU-09-06</t>
  </si>
  <si>
    <t>9.7</t>
  </si>
  <si>
    <t>GU-09-07</t>
  </si>
  <si>
    <t>9.8</t>
  </si>
  <si>
    <t>GU-09-08</t>
  </si>
  <si>
    <t>Salida interruptor sencillo, tubería EMT ø 3/4"</t>
  </si>
  <si>
    <t>SUBTOTAL PALACIO DE JUSTICIA DE GUATICA</t>
  </si>
  <si>
    <t>SISTEMA DE CAPTACIÓN Y APROVECHAMIENTO DE AGUAS LLUVIAS - PALACIO DE JUSTICIA DE QUINCHIA</t>
  </si>
  <si>
    <t>QU-01-01</t>
  </si>
  <si>
    <t>QU-01-02</t>
  </si>
  <si>
    <t>QU-01-03</t>
  </si>
  <si>
    <t>QU-01-04</t>
  </si>
  <si>
    <t>QU-01-05</t>
  </si>
  <si>
    <t>QU-01-06</t>
  </si>
  <si>
    <t>QU-01-07</t>
  </si>
  <si>
    <t>QU-01-08</t>
  </si>
  <si>
    <t>QU-01-09</t>
  </si>
  <si>
    <t>QU-01-10</t>
  </si>
  <si>
    <t>QU-01-11</t>
  </si>
  <si>
    <t>QU-01-12</t>
  </si>
  <si>
    <t>QU-01-13</t>
  </si>
  <si>
    <t>QU-01-14</t>
  </si>
  <si>
    <t>QU-02-01</t>
  </si>
  <si>
    <t>QU-02-02</t>
  </si>
  <si>
    <t>Placa maciza en concreto de 21.0 Mpa (3000 PSI) e = 0,15 m, no incluye refuerzo</t>
  </si>
  <si>
    <t>QU-03-01</t>
  </si>
  <si>
    <t>QU-03-02</t>
  </si>
  <si>
    <t>QU-03-03</t>
  </si>
  <si>
    <t>QU-03-04</t>
  </si>
  <si>
    <t>QU-03-05</t>
  </si>
  <si>
    <t>Muro en placa de fibrocemento e = 8 mm o similar 1 cara, incluye pintura</t>
  </si>
  <si>
    <t>QU-04-01</t>
  </si>
  <si>
    <t>QU-04-02</t>
  </si>
  <si>
    <t>QU-04-03</t>
  </si>
  <si>
    <t>Caja de inspección de 0,60 x 0,60 x 0,60 m en concreto de 17,2 Mpa, tapa reforzada en concreto de 20,7 Mpa</t>
  </si>
  <si>
    <t>QU-05-01</t>
  </si>
  <si>
    <t>QU-06-01</t>
  </si>
  <si>
    <t>Planta de Tratamiento Pre ensamblada 6500 lts/dia, incluye Bomba centrífuga, Tanque Polyglass con lecho Arena Sílice, Tanque Polyglass con lecho de Carbón Activado, Bomba dosificadora, Tanque Plastico Hipoclorito, Kit medidor de Cloro y PH, Manometros, Tablero de Control, Sondas de NIvel, Tuberia PVC de uniones y Valvulas</t>
  </si>
  <si>
    <t>QU-06-02</t>
  </si>
  <si>
    <t>QU-06-03</t>
  </si>
  <si>
    <t>QU-06-04</t>
  </si>
  <si>
    <t>QU-06-05</t>
  </si>
  <si>
    <t>QU-06-06</t>
  </si>
  <si>
    <t>Automatización para llenado del tanque de agua tratada con agua de la red, Incluye Valvula con actuador de 3/4" y Anclaje a tablero de Control</t>
  </si>
  <si>
    <t>QU-06-07</t>
  </si>
  <si>
    <t>Sistema de bombeo y presurización con stand by, Incluye 2
Bombas Multietapa 0.5HP, Variador de Velocidad, Tanque Pulmon, Flotador Electrico y Manometro</t>
  </si>
  <si>
    <t>QU-07-01</t>
  </si>
  <si>
    <t>QU-07-02</t>
  </si>
  <si>
    <t>QU-07-03</t>
  </si>
  <si>
    <t>Punto hidráulico PVC de 1"  L prom = 3 m en mampostería de ladrillo o similar</t>
  </si>
  <si>
    <t>QU-07-04</t>
  </si>
  <si>
    <t>QU-07-05</t>
  </si>
  <si>
    <t>QU-07-06</t>
  </si>
  <si>
    <t>QU-07-07</t>
  </si>
  <si>
    <t>Tubería PVC presión de 1 1/2" RDE 21</t>
  </si>
  <si>
    <t>QU-07-08</t>
  </si>
  <si>
    <t xml:space="preserve">Valvula de Bola de 1" </t>
  </si>
  <si>
    <t>QU-07-09</t>
  </si>
  <si>
    <t xml:space="preserve">Valvula de Bola de 1 1/2" </t>
  </si>
  <si>
    <t>QU-07-10</t>
  </si>
  <si>
    <t xml:space="preserve">Valvula de Bola de 2" </t>
  </si>
  <si>
    <t>QU-07-11</t>
  </si>
  <si>
    <t xml:space="preserve">Cuelga o Abracedera a Techo para tuberias en Cinta Bandit </t>
  </si>
  <si>
    <t>QU-07-12</t>
  </si>
  <si>
    <t>Orinal tipo Institucional seco gobi incluye sistema tds 2 Blanco</t>
  </si>
  <si>
    <t>QU-07-13</t>
  </si>
  <si>
    <t>QU-08-01</t>
  </si>
  <si>
    <t>QU-09-01</t>
  </si>
  <si>
    <t>m</t>
  </si>
  <si>
    <t>QU-09-02</t>
  </si>
  <si>
    <t>Tubería conduit EMT 1", soporte en riel Unistrut. Incluye curvas y accesorios de conexión</t>
  </si>
  <si>
    <t>QU-09-03</t>
  </si>
  <si>
    <t>QU-09-04</t>
  </si>
  <si>
    <t>un</t>
  </si>
  <si>
    <t>QU-09-05</t>
  </si>
  <si>
    <t>QU-09-06</t>
  </si>
  <si>
    <t>ANÁLISIS DE BIENES RELEVANTES — PARETO 80% (Camino B)</t>
  </si>
  <si>
    <t>Ítem de pago</t>
  </si>
  <si>
    <t>Origen</t>
  </si>
  <si>
    <t>% Participación</t>
  </si>
  <si>
    <t>% Acumulado</t>
  </si>
  <si>
    <t>¿Dentro del 80%?</t>
  </si>
  <si>
    <t>¿Bien Relevante?</t>
  </si>
  <si>
    <t>Apia</t>
  </si>
  <si>
    <t>Guática</t>
  </si>
  <si>
    <t>Quinchía</t>
  </si>
  <si>
    <t>TOTAL</t>
  </si>
  <si>
    <t>Promedio % de los ítems dentro del 80%:</t>
  </si>
  <si>
    <t>N° Pareto</t>
  </si>
  <si>
    <t>Nombre del bien</t>
  </si>
  <si>
    <t>Categoría / Agrupación</t>
  </si>
  <si>
    <t>Terminos de busqueda usados</t>
  </si>
  <si>
    <t>Partida arancelaria</t>
  </si>
  <si>
    <t>¿Inscrito en RPBN?</t>
  </si>
  <si>
    <t>Productor(es)</t>
  </si>
  <si>
    <t>Fecha inscripción</t>
  </si>
  <si>
    <t>Fecha vigencia</t>
  </si>
  <si>
    <t>¿Vigencia &gt; cierre? 17 de Julio de 2026 estimado</t>
  </si>
  <si>
    <t>Observaciones</t>
  </si>
  <si>
    <t>1, 8, 10</t>
  </si>
  <si>
    <t>Sistema de bombeo y presurización con bombas multietapa (1.5 HP / 0.5 HP / 0.25 HP), variador de velocidad, tanque pulmón, flotador eléctrico y manómetro</t>
  </si>
  <si>
    <t>Equipos de bombeo / electrobombas centrífugas multietapa</t>
  </si>
  <si>
    <t>"bomba centrífuga", "bomba multietapa", "electrobomba"</t>
  </si>
  <si>
    <t>No</t>
  </si>
  <si>
    <t>2, 4, 5</t>
  </si>
  <si>
    <t>Planta de Tratamiento de agua pre-ensamblada (7.3 GPM / 6500 lts/día), incluye bomba centrífuga, tanques polyglass con lecho de arena sílice y carbón activado, bomba dosificadora, tablero de control</t>
  </si>
  <si>
    <t>Plantas / equipos de tratamiento de agua potable</t>
  </si>
  <si>
    <t>"planta de tratamiento de agua", "equipo de filtración"</t>
  </si>
  <si>
    <t>8421211000</t>
  </si>
  <si>
    <t>Si</t>
  </si>
  <si>
    <t>ACUATECNICA FERNANDO FACCINI Y CIA S.A.S. (NIT 8600084959) - Bogotá, D.C.
Radicados:
- RPBN0165125: PLANTA DE TRATAMIENTO DE AGUA CRUDA PARA USO DOMESTICO HASTA 7.5LPS CICLO COMPLETO (PLANTA MODUPACK 7.5 LPS)
- RPBN0165560: PLANTA DE TRATAMIENTO DE AGUA CRUDA PARA USO DOMESTICO HASTA 1LPS CICLO COMPLETO MODULAR COMPACTA (PLANTA MINIPACK 1)
- RPBN0165579: PLANTA DE TRATAMIENTO DE AGUA CRUDA PARA USO DOMESTICO HASTA 5LPS CICLO COMPLETO MODULAR COMPACTA (PLANTA MODUPACK 5LPS)</t>
  </si>
  <si>
    <t>Tanque PRFV (poliéster reforzado con fibra de vidrio) de 7.3 m³ con manhole superior y lateral</t>
  </si>
  <si>
    <t>Tanques de almacenamiento en fibra de vidrio (PRFV)</t>
  </si>
  <si>
    <t>"tanque fibra de vidrio", "tanque PRFV", "tanque poliéster reforzado"</t>
  </si>
  <si>
    <t>Tanque tipo botella de 2.000 litros con tapa manhole superior</t>
  </si>
  <si>
    <t>Tanques plásticos de almacenamiento de agua (polietileno)</t>
  </si>
  <si>
    <t>"tanque plástico", "tanque polietileno", "tanque almacenamiento agua"</t>
  </si>
  <si>
    <t>3923309100</t>
  </si>
  <si>
    <t>TDEPE S A S (NIT 9002856820) - Bogotá, D.C.
Radicado:
- RPBN0181915: TANQUE PLASTICO PARA ALMACENAMIENTO Y CONSERVACION DE AGUA (TANQUE DE ALMACENAMIENTO)</t>
  </si>
  <si>
    <t>Caja de cribado en acero inoxidable 304, con tapa abatible, conexión de 4"</t>
  </si>
  <si>
    <t>Productos de acero inoxidable / cajas y rejillas en acero inox</t>
  </si>
  <si>
    <t>"caja acero inoxidable", "rejilla acero inoxidable"</t>
  </si>
  <si>
    <t>Puerta en acero galvanizado con acabado en pintura electrostática y corte láser tipo colonial</t>
  </si>
  <si>
    <t>Puertas y carpintería metálica en acero galvanizado</t>
  </si>
  <si>
    <t>"puerta metálica", "puerta acero galvanizado"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</si>
</sst>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0.00_);_(&quot;$&quot;* \(#,##0.00\);_(&quot;$&quot;* &quot;-&quot;??_);_(@_)"/>
    <numFmt numFmtId="165" formatCode="0.0000000"/>
  </numFmts>
  <fonts count="6" x14ac:knownFonts="1">
    <font>
      <sz val="11"/>
      <color theme="1"/>
      <name val="Aptos Narrow"/>
      <family val="2"/>
      <scheme val="minor"/>
    </font>
    <font>
      <sz val="11"/>
      <color theme="1"/>
      <name val="Aptos Narrow"/>
      <family val="2"/>
      <scheme val="minor"/>
    </font>
    <font>
      <b/>
      <sz val="11"/>
      <color theme="1"/>
      <name val="Aptos Narrow"/>
      <family val="2"/>
      <scheme val="minor"/>
    </font>
    <font>
      <b/>
      <sz val="14"/>
      <color rgb="FFFFFFFF"/>
      <name val="Aptos Narrow"/>
      <family val="2"/>
      <scheme val="minor"/>
    </font>
    <font>
      <b/>
      <sz val="11"/>
      <color rgb="FFFFFFFF"/>
      <name val="Aptos Narrow"/>
      <family val="2"/>
      <scheme val="minor"/>
    </font>
    <font>
      <sz val="10"/>
      <color theme="1"/>
      <name val="Aptos Narrow"/>
      <family val="2"/>
      <scheme val="minor"/>
    </font>
  </fonts>
  <fills count="8">
    <fill>
      <patternFill patternType="none"/>
    </fill>
    <fill>
      <patternFill patternType="gray125"/>
    </fill>
    <fill>
      <patternFill patternType="solid">
        <fgColor rgb="FF1F4E78"/>
        <bgColor indexed="64"/>
      </patternFill>
    </fill>
    <fill>
      <patternFill patternType="solid">
        <fgColor rgb="FFD9E1F2"/>
        <bgColor indexed="64"/>
      </patternFill>
    </fill>
    <fill>
      <patternFill patternType="solid">
        <fgColor rgb="FFFFE699"/>
        <bgColor indexed="64"/>
      </patternFill>
    </fill>
    <fill>
      <patternFill patternType="solid">
        <fgColor rgb="FFFFF2CC"/>
        <bgColor indexed="64"/>
      </patternFill>
    </fill>
    <fill>
      <patternFill patternType="solid">
        <fgColor rgb="FFF2F2F2"/>
        <bgColor indexed="64"/>
      </patternFill>
    </fill>
    <fill>
      <patternFill patternType="solid">
        <fgColor rgb="FFFFFFFF"/>
        <bgColor indexed="64"/>
      </patternFill>
    </fill>
  </fills>
  <borders count="10">
    <border>
      <left/>
      <right/>
      <top/>
      <bottom/>
      <diagonal/>
    </border>
    <border>
      <left style="thin">
        <color rgb="FFBFBFBF"/>
      </left>
      <right style="thin">
        <color rgb="FFBFBFBF"/>
      </right>
      <top style="thin">
        <color auto="1"/>
      </top>
      <bottom style="thin">
        <color rgb="FFBFBFBF"/>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style="thin">
        <color rgb="FFBFBFBF"/>
      </top>
      <bottom style="thick">
        <color auto="1"/>
      </bottom>
      <diagonal/>
    </border>
    <border>
      <left style="thin">
        <color auto="1"/>
      </left>
      <right style="thin">
        <color rgb="FFBFBFBF"/>
      </right>
      <top style="thin">
        <color auto="1"/>
      </top>
      <bottom style="thin">
        <color rgb="FFBFBFBF"/>
      </bottom>
      <diagonal/>
    </border>
    <border>
      <left style="thin">
        <color auto="1"/>
      </left>
      <right style="thin">
        <color rgb="FFBFBFBF"/>
      </right>
      <top style="thin">
        <color rgb="FFBFBFBF"/>
      </top>
      <bottom style="thin">
        <color rgb="FFBFBFBF"/>
      </bottom>
      <diagonal/>
    </border>
    <border>
      <left style="thin">
        <color auto="1"/>
      </left>
      <right style="thin">
        <color rgb="FFBFBFBF"/>
      </right>
      <top style="thin">
        <color rgb="FFBFBFBF"/>
      </top>
      <bottom style="thick">
        <color auto="1"/>
      </bottom>
      <diagonal/>
    </border>
    <border>
      <left style="thin">
        <color rgb="FFBFBFBF"/>
      </left>
      <right style="thin">
        <color auto="1"/>
      </right>
      <top style="thin">
        <color auto="1"/>
      </top>
      <bottom style="thin">
        <color rgb="FFBFBFBF"/>
      </bottom>
      <diagonal/>
    </border>
    <border>
      <left style="thin">
        <color rgb="FFBFBFBF"/>
      </left>
      <right style="thin">
        <color auto="1"/>
      </right>
      <top style="thin">
        <color rgb="FFBFBFBF"/>
      </top>
      <bottom style="thin">
        <color rgb="FFBFBFBF"/>
      </bottom>
      <diagonal/>
    </border>
    <border>
      <left style="thin">
        <color rgb="FFBFBFBF"/>
      </left>
      <right style="thin">
        <color auto="1"/>
      </right>
      <top style="thin">
        <color rgb="FFBFBFBF"/>
      </top>
      <bottom style="thick">
        <color auto="1"/>
      </bottom>
      <diagonal/>
    </border>
  </borders>
  <cellStyleXfs count="2">
    <xf numFmtId="0" fontId="0" fillId="0" borderId="0"/>
    <xf numFmtId="44" fontId="1" fillId="0" borderId="0" applyFont="0" applyFill="0" applyBorder="0" applyAlignment="0" applyProtection="0"/>
  </cellStyleXfs>
  <cellXfs count="36">
    <xf numFmtId="0" fontId="0" fillId="0" borderId="0" xfId="0"/>
    <xf numFmtId="0" fontId="0" fillId="0" borderId="0" xfId="0" applyAlignment="1">
      <alignment wrapText="1"/>
    </xf>
    <xf numFmtId="44" fontId="0" fillId="0" borderId="0" xfId="1" applyFont="1" applyAlignment="1">
      <alignment wrapText="1"/>
    </xf>
    <xf numFmtId="0" fontId="2" fillId="0" borderId="0" xfId="0" applyFont="1" applyAlignment="1">
      <alignment horizontal="right"/>
    </xf>
    <xf numFmtId="165" fontId="2" fillId="5" borderId="0" xfId="0" applyNumberFormat="1" applyFont="1" applyFill="1"/>
    <xf numFmtId="0" fontId="2" fillId="4" borderId="0" xfId="0" applyFont="1" applyFill="1"/>
    <xf numFmtId="164" fontId="2" fillId="4" borderId="0" xfId="0" applyNumberFormat="1" applyFont="1" applyFill="1"/>
    <xf numFmtId="0" fontId="2" fillId="3" borderId="1" xfId="0" applyFont="1" applyFill="1" applyBorder="1" applyAlignment="1">
      <alignment horizontal="center" vertical="center" wrapText="1"/>
    </xf>
    <xf numFmtId="4" fontId="0" fillId="0" borderId="2" xfId="0" applyNumberFormat="1" applyBorder="1"/>
    <xf numFmtId="164" fontId="0" fillId="0" borderId="2" xfId="0" applyNumberFormat="1" applyBorder="1"/>
    <xf numFmtId="165" fontId="0" fillId="0" borderId="2" xfId="0" applyNumberFormat="1" applyBorder="1"/>
    <xf numFmtId="0" fontId="0" fillId="0" borderId="2" xfId="0" applyBorder="1" applyAlignment="1">
      <alignment wrapText="1"/>
    </xf>
    <xf numFmtId="4" fontId="0" fillId="0" borderId="3" xfId="0" applyNumberFormat="1" applyBorder="1"/>
    <xf numFmtId="164" fontId="0" fillId="0" borderId="3" xfId="0" applyNumberFormat="1" applyBorder="1"/>
    <xf numFmtId="165" fontId="0" fillId="0" borderId="3" xfId="0" applyNumberFormat="1" applyBorder="1"/>
    <xf numFmtId="0" fontId="2" fillId="3" borderId="4"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0" fillId="0" borderId="5" xfId="0" applyBorder="1" applyAlignment="1">
      <alignment horizontal="center"/>
    </xf>
    <xf numFmtId="0" fontId="0" fillId="0" borderId="6"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3" xfId="0" applyBorder="1" applyAlignment="1">
      <alignment wrapText="1"/>
    </xf>
    <xf numFmtId="0" fontId="4" fillId="2" borderId="2" xfId="0" applyFont="1" applyFill="1" applyBorder="1" applyAlignment="1">
      <alignment horizontal="center" vertical="center" wrapText="1"/>
    </xf>
    <xf numFmtId="49" fontId="5" fillId="6" borderId="2" xfId="0" applyNumberFormat="1" applyFont="1" applyFill="1" applyBorder="1" applyAlignment="1">
      <alignment horizontal="center" vertical="top" wrapText="1"/>
    </xf>
    <xf numFmtId="0" fontId="5" fillId="6" borderId="2" xfId="0" applyFont="1" applyFill="1" applyBorder="1" applyAlignment="1">
      <alignment vertical="top" wrapText="1"/>
    </xf>
    <xf numFmtId="0" fontId="5" fillId="6" borderId="2" xfId="0" applyFont="1" applyFill="1" applyBorder="1" applyAlignment="1">
      <alignment horizontal="center" vertical="top" wrapText="1"/>
    </xf>
    <xf numFmtId="14" fontId="5" fillId="6" borderId="2" xfId="0" applyNumberFormat="1" applyFont="1" applyFill="1" applyBorder="1" applyAlignment="1">
      <alignment horizontal="center" vertical="top" wrapText="1"/>
    </xf>
    <xf numFmtId="49" fontId="5" fillId="7" borderId="2" xfId="0" applyNumberFormat="1" applyFont="1" applyFill="1" applyBorder="1" applyAlignment="1">
      <alignment horizontal="center" vertical="top" wrapText="1"/>
    </xf>
    <xf numFmtId="0" fontId="5" fillId="7" borderId="2" xfId="0" applyFont="1" applyFill="1" applyBorder="1" applyAlignment="1">
      <alignment vertical="top" wrapText="1"/>
    </xf>
    <xf numFmtId="0" fontId="5" fillId="7" borderId="2" xfId="0" applyFont="1" applyFill="1" applyBorder="1" applyAlignment="1">
      <alignment horizontal="center" vertical="top" wrapText="1"/>
    </xf>
    <xf numFmtId="14" fontId="5" fillId="7" borderId="2" xfId="0" applyNumberFormat="1" applyFont="1" applyFill="1" applyBorder="1" applyAlignment="1">
      <alignment horizontal="center" vertical="top" wrapText="1"/>
    </xf>
    <xf numFmtId="0" fontId="3" fillId="2" borderId="0" xfId="0" applyFont="1" applyFill="1" applyAlignment="1">
      <alignment horizontal="center"/>
    </xf>
    <xf numFmtId="0" fontId="0" fillId="0" borderId="0" xfId="0"/>
    <xf numFmtId="0" fontId="2" fillId="4" borderId="0" xfId="0" applyFont="1" applyFill="1"/>
  </cellXfs>
  <cellStyles count="2">
    <cellStyle name="Moneda" xfId="1" builtinId="4"/>
    <cellStyle name="Normal" xfId="0" builtinId="0"/>
  </cellStyles>
  <dxfs count="6">
    <dxf>
      <font>
        <color rgb="FF9C0006"/>
      </font>
      <fill>
        <patternFill patternType="solid">
          <fgColor indexed="64"/>
          <bgColor rgb="FFFFC7CE"/>
        </patternFill>
      </fill>
    </dxf>
    <dxf>
      <font>
        <color rgb="FF006100"/>
      </font>
      <fill>
        <patternFill patternType="solid">
          <fgColor indexed="64"/>
          <bgColor rgb="FFC6EFCE"/>
        </patternFill>
      </fill>
    </dxf>
    <dxf>
      <font>
        <color rgb="FF9C0006"/>
      </font>
      <fill>
        <patternFill patternType="solid">
          <fgColor indexed="64"/>
          <bgColor rgb="FFFFC7CE"/>
        </patternFill>
      </fill>
    </dxf>
    <dxf>
      <font>
        <color rgb="FF006100"/>
      </font>
      <fill>
        <patternFill patternType="solid">
          <fgColor indexed="64"/>
          <bgColor rgb="FFC6EFCE"/>
        </patternFill>
      </fill>
    </dxf>
    <dxf>
      <fill>
        <patternFill patternType="solid">
          <fgColor indexed="64"/>
          <bgColor rgb="FFDDEBF7"/>
        </patternFill>
      </fill>
    </dxf>
    <dxf>
      <font>
        <b/>
        <i val="0"/>
        <color rgb="FF006100"/>
      </font>
      <fill>
        <patternFill patternType="solid">
          <fgColor indexed="64"/>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3" Type="http://schemas.openxmlformats.org/officeDocument/2006/relationships/worksheet" Target="worksheets/sheet3.xml"/><Relationship Id="rId7" Type="http://schemas.openxmlformats.org/officeDocument/2006/relationships/sheetMetadata" Target="metadata.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s>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6">
  <rv s="0">
    <v>0</v>
    <v>5</v>
  </rv>
  <rv s="0">
    <v>1</v>
    <v>5</v>
  </rv>
  <rv s="0">
    <v>2</v>
    <v>5</v>
  </rv>
  <rv s="0">
    <v>3</v>
    <v>5</v>
  </rv>
  <rv s="0">
    <v>4</v>
    <v>5</v>
  </rv>
  <rv s="0">
    <v>5</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7">
    <wetp:webextensionref xmlns:r="http://schemas.openxmlformats.org/officeDocument/2006/relationships" r:id="rId1"/>
  </wetp:taskpane>
</wetp:taskpanes>
</file>

<file path=xl/webextensions/webextension1.xml><?xml version="1.0" encoding="utf-8"?>
<we:webextension xmlns:we="http://schemas.microsoft.com/office/webextensions/webextension/2010/11" id="{E829DAEB-CEA0-4765-AEEA-F15118B194C7}">
  <we:reference id="WA200009404" version="1.0.0.8" store="Omex" storeType="OMEX"/>
  <we:alternateReferences>
    <we:reference id="WA200009404" version="1.0.0.8" store="WA200009404" storeType="OMEX"/>
  </we:alternateReferences>
  <we:properties>
    <we:property name="claude.fileId" value="&quot;444558e8-3b80-4c01-a0ea-5c3dcebf99a9&quot;"/>
  </we:properties>
  <we:bindings/>
  <we:snapshot xmlns:r="http://schemas.openxmlformats.org/officeDocument/2006/relationships"/>
  <we:extLst>
    <a:ext xmlns:a="http://schemas.openxmlformats.org/drawingml/2006/main" uri="{D87F86FE-615C-45B5-9D79-34F1136793EB}">
      <we:containsCustomFunctions/>
    </a:ext>
  </we:extLst>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69ED09-55B0-4C9C-9E15-FA9296217C86}">
  <dimension ref="A1:H225"/>
  <sheetViews>
    <sheetView workbookViewId="0">
      <selection activeCell="C8" sqref="C8"/>
    </sheetView>
  </sheetViews>
  <sheetFormatPr baseColWidth="10" defaultColWidth="11.42578125" defaultRowHeight="15" x14ac:dyDescent="0.25"/>
  <cols>
    <col min="1" max="1" width="8.7109375" style="1" customWidth="1"/>
    <col min="2" max="2" width="10.7109375" style="1" customWidth="1"/>
    <col min="3" max="3" width="50.7109375" style="1" customWidth="1"/>
    <col min="4" max="4" width="15.7109375" style="1" customWidth="1"/>
    <col min="5" max="5" width="8.7109375" style="1" customWidth="1"/>
    <col min="6" max="6" width="10.7109375" style="1" customWidth="1"/>
    <col min="7" max="7" width="15.5703125" style="2" bestFit="1" customWidth="1"/>
    <col min="8" max="8" width="16.7109375" style="2" bestFit="1" customWidth="1"/>
    <col min="9" max="16384" width="11.42578125" style="1"/>
  </cols>
  <sheetData>
    <row r="1" spans="1:8" ht="30" x14ac:dyDescent="0.25">
      <c r="A1" s="1" t="s">
        <v>0</v>
      </c>
      <c r="B1" s="1" t="s">
        <v>1</v>
      </c>
      <c r="C1" s="1" t="s">
        <v>2</v>
      </c>
      <c r="D1" s="1" t="s">
        <v>3</v>
      </c>
      <c r="E1" s="1" t="s">
        <v>4</v>
      </c>
      <c r="F1" s="1" t="s">
        <v>5</v>
      </c>
      <c r="G1" s="2" t="s">
        <v>6</v>
      </c>
      <c r="H1" s="2" t="s">
        <v>7</v>
      </c>
    </row>
    <row r="2" spans="1:8" ht="30" x14ac:dyDescent="0.25">
      <c r="A2" s="1" t="s">
        <v>8</v>
      </c>
      <c r="B2" s="1" t="s">
        <v>8</v>
      </c>
      <c r="C2" s="1" t="s">
        <v>9</v>
      </c>
    </row>
    <row r="3" spans="1:8" x14ac:dyDescent="0.25">
      <c r="A3" s="1">
        <v>1</v>
      </c>
      <c r="B3" s="1" t="s">
        <v>8</v>
      </c>
      <c r="C3" s="1" t="s">
        <v>10</v>
      </c>
    </row>
    <row r="4" spans="1:8" ht="30" x14ac:dyDescent="0.25">
      <c r="A4" s="1" t="s">
        <v>11</v>
      </c>
      <c r="B4" s="1" t="s">
        <v>12</v>
      </c>
      <c r="C4" s="1" t="s">
        <v>13</v>
      </c>
      <c r="D4" s="1" t="s">
        <v>14</v>
      </c>
      <c r="E4" s="1" t="s">
        <v>15</v>
      </c>
      <c r="F4" s="1">
        <v>39.590000000000003</v>
      </c>
      <c r="G4" s="2">
        <v>1942.336125</v>
      </c>
      <c r="H4" s="2">
        <v>76897.087188750011</v>
      </c>
    </row>
    <row r="5" spans="1:8" ht="30" x14ac:dyDescent="0.25">
      <c r="A5" s="1" t="s">
        <v>16</v>
      </c>
      <c r="B5" s="1" t="s">
        <v>17</v>
      </c>
      <c r="C5" s="1" t="s">
        <v>18</v>
      </c>
      <c r="D5" s="1" t="s">
        <v>14</v>
      </c>
      <c r="E5" s="1" t="s">
        <v>15</v>
      </c>
      <c r="F5" s="1">
        <v>11.669999999999998</v>
      </c>
      <c r="G5" s="2">
        <v>19169.024625000002</v>
      </c>
      <c r="H5" s="2">
        <v>223702.51737374999</v>
      </c>
    </row>
    <row r="6" spans="1:8" ht="30" x14ac:dyDescent="0.25">
      <c r="A6" s="1" t="s">
        <v>19</v>
      </c>
      <c r="B6" s="1" t="s">
        <v>20</v>
      </c>
      <c r="C6" s="1" t="s">
        <v>21</v>
      </c>
      <c r="D6" s="1" t="s">
        <v>14</v>
      </c>
      <c r="E6" s="1" t="s">
        <v>15</v>
      </c>
      <c r="F6" s="1">
        <v>30.703800000000005</v>
      </c>
      <c r="G6" s="2">
        <v>19936.297125000001</v>
      </c>
      <c r="H6" s="2">
        <v>612120.07966657507</v>
      </c>
    </row>
    <row r="7" spans="1:8" ht="30" x14ac:dyDescent="0.25">
      <c r="A7" s="1" t="s">
        <v>22</v>
      </c>
      <c r="B7" s="1" t="s">
        <v>23</v>
      </c>
      <c r="C7" s="1" t="s">
        <v>24</v>
      </c>
      <c r="D7" s="1" t="s">
        <v>14</v>
      </c>
      <c r="E7" s="1" t="s">
        <v>25</v>
      </c>
      <c r="F7" s="1">
        <v>12.71214</v>
      </c>
      <c r="G7" s="2">
        <v>42043.691250000003</v>
      </c>
      <c r="H7" s="2">
        <v>534465.28928677505</v>
      </c>
    </row>
    <row r="8" spans="1:8" ht="30" x14ac:dyDescent="0.25">
      <c r="A8" s="1" t="s">
        <v>26</v>
      </c>
      <c r="B8" s="1" t="s">
        <v>27</v>
      </c>
      <c r="C8" s="1" t="s">
        <v>28</v>
      </c>
      <c r="D8" s="1" t="s">
        <v>14</v>
      </c>
      <c r="E8" s="1" t="s">
        <v>15</v>
      </c>
      <c r="F8" s="1">
        <v>11.669999999999998</v>
      </c>
      <c r="G8" s="2">
        <v>9967.4381250000006</v>
      </c>
      <c r="H8" s="2">
        <v>116320.00291874999</v>
      </c>
    </row>
    <row r="9" spans="1:8" ht="30" x14ac:dyDescent="0.25">
      <c r="A9" s="1" t="s">
        <v>29</v>
      </c>
      <c r="B9" s="1" t="s">
        <v>30</v>
      </c>
      <c r="C9" s="1" t="s">
        <v>31</v>
      </c>
      <c r="D9" s="1" t="s">
        <v>14</v>
      </c>
      <c r="E9" s="1" t="s">
        <v>32</v>
      </c>
      <c r="F9" s="1">
        <v>30</v>
      </c>
      <c r="G9" s="2">
        <v>5547.0960000000005</v>
      </c>
      <c r="H9" s="2">
        <v>166412.88</v>
      </c>
    </row>
    <row r="10" spans="1:8" ht="30" x14ac:dyDescent="0.25">
      <c r="A10" s="1" t="s">
        <v>33</v>
      </c>
      <c r="B10" s="1" t="s">
        <v>34</v>
      </c>
      <c r="C10" s="1" t="s">
        <v>35</v>
      </c>
      <c r="D10" s="1" t="s">
        <v>14</v>
      </c>
      <c r="E10" s="1" t="s">
        <v>36</v>
      </c>
      <c r="F10" s="1">
        <v>56</v>
      </c>
      <c r="G10" s="2">
        <v>11904.090749999999</v>
      </c>
      <c r="H10" s="2">
        <v>666629.08199999994</v>
      </c>
    </row>
    <row r="11" spans="1:8" ht="30" x14ac:dyDescent="0.25">
      <c r="A11" s="1" t="s">
        <v>37</v>
      </c>
      <c r="B11" s="1" t="s">
        <v>38</v>
      </c>
      <c r="C11" s="1" t="s">
        <v>39</v>
      </c>
      <c r="D11" s="1" t="s">
        <v>14</v>
      </c>
      <c r="E11" s="1" t="s">
        <v>36</v>
      </c>
      <c r="F11" s="1">
        <v>100</v>
      </c>
      <c r="G11" s="2">
        <v>2746.5513750000005</v>
      </c>
      <c r="H11" s="2">
        <v>274655.13750000007</v>
      </c>
    </row>
    <row r="12" spans="1:8" ht="30" x14ac:dyDescent="0.25">
      <c r="A12" s="1" t="s">
        <v>40</v>
      </c>
      <c r="B12" s="1" t="s">
        <v>41</v>
      </c>
      <c r="C12" s="1" t="s">
        <v>42</v>
      </c>
      <c r="D12" s="1" t="s">
        <v>14</v>
      </c>
      <c r="E12" s="1" t="s">
        <v>36</v>
      </c>
      <c r="F12" s="1">
        <v>10</v>
      </c>
      <c r="G12" s="2">
        <v>7611.6273750000009</v>
      </c>
      <c r="H12" s="2">
        <v>76116.273750000008</v>
      </c>
    </row>
    <row r="13" spans="1:8" ht="30" x14ac:dyDescent="0.25">
      <c r="A13" s="1" t="s">
        <v>43</v>
      </c>
      <c r="B13" s="1" t="s">
        <v>44</v>
      </c>
      <c r="C13" s="1" t="s">
        <v>45</v>
      </c>
      <c r="D13" s="1" t="s">
        <v>14</v>
      </c>
      <c r="E13" s="1" t="s">
        <v>15</v>
      </c>
      <c r="F13" s="1">
        <v>96.28</v>
      </c>
      <c r="G13" s="2">
        <v>6568.7051249999995</v>
      </c>
      <c r="H13" s="2">
        <v>632434.92943499994</v>
      </c>
    </row>
    <row r="14" spans="1:8" ht="30" x14ac:dyDescent="0.25">
      <c r="A14" s="1" t="s">
        <v>46</v>
      </c>
      <c r="B14" s="1" t="s">
        <v>47</v>
      </c>
      <c r="C14" s="1" t="s">
        <v>48</v>
      </c>
      <c r="D14" s="1" t="s">
        <v>14</v>
      </c>
      <c r="E14" s="1" t="s">
        <v>15</v>
      </c>
      <c r="F14" s="1">
        <v>6.1400000000000006</v>
      </c>
      <c r="G14" s="2">
        <v>13802.379750000002</v>
      </c>
      <c r="H14" s="2">
        <v>84746.611665000019</v>
      </c>
    </row>
    <row r="15" spans="1:8" ht="30" x14ac:dyDescent="0.25">
      <c r="A15" s="1" t="s">
        <v>49</v>
      </c>
      <c r="B15" s="1" t="s">
        <v>50</v>
      </c>
      <c r="C15" s="1" t="s">
        <v>51</v>
      </c>
      <c r="D15" s="1" t="s">
        <v>14</v>
      </c>
      <c r="E15" s="1" t="s">
        <v>52</v>
      </c>
      <c r="F15" s="1">
        <v>20</v>
      </c>
      <c r="G15" s="2">
        <v>27603.338625</v>
      </c>
      <c r="H15" s="2">
        <v>552066.77249999996</v>
      </c>
    </row>
    <row r="16" spans="1:8" ht="30" x14ac:dyDescent="0.25">
      <c r="A16" s="1" t="s">
        <v>53</v>
      </c>
      <c r="B16" s="1" t="s">
        <v>54</v>
      </c>
      <c r="C16" s="1" t="s">
        <v>55</v>
      </c>
      <c r="D16" s="1" t="s">
        <v>14</v>
      </c>
      <c r="E16" s="1" t="s">
        <v>25</v>
      </c>
      <c r="F16" s="1">
        <v>14</v>
      </c>
      <c r="G16" s="2">
        <v>141593.0355</v>
      </c>
      <c r="H16" s="2">
        <v>1982302.497</v>
      </c>
    </row>
    <row r="17" spans="1:8" x14ac:dyDescent="0.25">
      <c r="A17" s="1" t="s">
        <v>56</v>
      </c>
      <c r="B17" s="1" t="s">
        <v>8</v>
      </c>
      <c r="H17" s="2">
        <v>5998869.1602846002</v>
      </c>
    </row>
    <row r="18" spans="1:8" x14ac:dyDescent="0.25">
      <c r="A18" s="1">
        <v>2</v>
      </c>
      <c r="B18" s="1" t="s">
        <v>8</v>
      </c>
      <c r="C18" s="1" t="s">
        <v>57</v>
      </c>
    </row>
    <row r="19" spans="1:8" ht="45" x14ac:dyDescent="0.25">
      <c r="A19" s="1" t="s">
        <v>58</v>
      </c>
      <c r="B19" s="1" t="s">
        <v>59</v>
      </c>
      <c r="C19" s="1" t="s">
        <v>60</v>
      </c>
      <c r="D19" s="1" t="s">
        <v>61</v>
      </c>
      <c r="E19" s="1" t="s">
        <v>62</v>
      </c>
      <c r="F19" s="1">
        <v>124.16879999999999</v>
      </c>
      <c r="G19" s="2">
        <v>26901.426374999999</v>
      </c>
      <c r="H19" s="2">
        <v>3340317.8312720996</v>
      </c>
    </row>
    <row r="20" spans="1:8" ht="30" x14ac:dyDescent="0.25">
      <c r="A20" s="1" t="s">
        <v>63</v>
      </c>
      <c r="B20" s="1" t="s">
        <v>64</v>
      </c>
      <c r="C20" s="1" t="s">
        <v>65</v>
      </c>
      <c r="D20" s="1" t="s">
        <v>61</v>
      </c>
      <c r="E20" s="1" t="s">
        <v>15</v>
      </c>
      <c r="F20" s="1">
        <v>11.669999999999998</v>
      </c>
      <c r="G20" s="2">
        <v>354887.68612500007</v>
      </c>
      <c r="H20" s="2">
        <v>4141539.2970787501</v>
      </c>
    </row>
    <row r="21" spans="1:8" x14ac:dyDescent="0.25">
      <c r="A21" s="1" t="s">
        <v>56</v>
      </c>
      <c r="B21" s="1" t="s">
        <v>8</v>
      </c>
      <c r="H21" s="2">
        <v>7481857.1283508502</v>
      </c>
    </row>
    <row r="22" spans="1:8" x14ac:dyDescent="0.25">
      <c r="A22" s="1">
        <v>3</v>
      </c>
      <c r="B22" s="1" t="s">
        <v>8</v>
      </c>
      <c r="C22" s="1" t="s">
        <v>66</v>
      </c>
    </row>
    <row r="23" spans="1:8" ht="30" x14ac:dyDescent="0.25">
      <c r="A23" s="1" t="s">
        <v>67</v>
      </c>
      <c r="B23" s="1" t="s">
        <v>68</v>
      </c>
      <c r="C23" s="1" t="s">
        <v>69</v>
      </c>
      <c r="D23" s="1" t="s">
        <v>14</v>
      </c>
      <c r="E23" s="1" t="s">
        <v>36</v>
      </c>
      <c r="F23" s="1">
        <v>56</v>
      </c>
      <c r="G23" s="2">
        <v>30347.04825</v>
      </c>
      <c r="H23" s="2">
        <v>1699434.702</v>
      </c>
    </row>
    <row r="24" spans="1:8" x14ac:dyDescent="0.25">
      <c r="A24" s="1" t="s">
        <v>56</v>
      </c>
      <c r="B24" s="1" t="s">
        <v>8</v>
      </c>
      <c r="H24" s="2">
        <v>1699434.702</v>
      </c>
    </row>
    <row r="25" spans="1:8" x14ac:dyDescent="0.25">
      <c r="A25" s="1">
        <v>4</v>
      </c>
      <c r="B25" s="1" t="s">
        <v>8</v>
      </c>
      <c r="C25" s="1" t="s">
        <v>70</v>
      </c>
    </row>
    <row r="26" spans="1:8" ht="30" x14ac:dyDescent="0.25">
      <c r="A26" s="1" t="s">
        <v>71</v>
      </c>
      <c r="B26" s="1" t="s">
        <v>72</v>
      </c>
      <c r="C26" s="1" t="s">
        <v>73</v>
      </c>
      <c r="D26" s="1" t="s">
        <v>61</v>
      </c>
      <c r="E26" s="1" t="s">
        <v>15</v>
      </c>
      <c r="F26" s="1">
        <v>11.669999999999998</v>
      </c>
      <c r="G26" s="2">
        <v>163316.79337500001</v>
      </c>
      <c r="H26" s="2">
        <v>1905906.9786862498</v>
      </c>
    </row>
    <row r="27" spans="1:8" ht="30" x14ac:dyDescent="0.25">
      <c r="A27" s="1" t="s">
        <v>74</v>
      </c>
      <c r="B27" s="1" t="s">
        <v>75</v>
      </c>
      <c r="C27" s="1" t="s">
        <v>76</v>
      </c>
      <c r="D27" s="1" t="s">
        <v>61</v>
      </c>
      <c r="E27" s="1" t="s">
        <v>36</v>
      </c>
      <c r="F27" s="1">
        <v>20</v>
      </c>
      <c r="G27" s="2">
        <v>38332.365750000004</v>
      </c>
      <c r="H27" s="2">
        <v>766647.31500000006</v>
      </c>
    </row>
    <row r="28" spans="1:8" ht="30" x14ac:dyDescent="0.25">
      <c r="A28" s="1" t="s">
        <v>77</v>
      </c>
      <c r="B28" s="1" t="s">
        <v>78</v>
      </c>
      <c r="C28" s="1" t="s">
        <v>79</v>
      </c>
      <c r="D28" s="1" t="s">
        <v>61</v>
      </c>
      <c r="E28" s="1" t="s">
        <v>15</v>
      </c>
      <c r="F28" s="1">
        <v>12</v>
      </c>
      <c r="G28" s="2">
        <v>197967.67200000002</v>
      </c>
      <c r="H28" s="2">
        <v>2375612.0640000002</v>
      </c>
    </row>
    <row r="29" spans="1:8" x14ac:dyDescent="0.25">
      <c r="A29" s="1" t="s">
        <v>56</v>
      </c>
      <c r="B29" s="1" t="s">
        <v>8</v>
      </c>
      <c r="H29" s="2">
        <v>5048166.3576862495</v>
      </c>
    </row>
    <row r="30" spans="1:8" x14ac:dyDescent="0.25">
      <c r="A30" s="1">
        <v>5</v>
      </c>
      <c r="B30" s="1" t="s">
        <v>8</v>
      </c>
      <c r="C30" s="1" t="s">
        <v>80</v>
      </c>
    </row>
    <row r="31" spans="1:8" x14ac:dyDescent="0.25">
      <c r="A31" s="1" t="s">
        <v>81</v>
      </c>
      <c r="B31" s="1" t="s">
        <v>82</v>
      </c>
      <c r="C31" s="1" t="s">
        <v>83</v>
      </c>
      <c r="D31" s="1" t="s">
        <v>61</v>
      </c>
      <c r="E31" s="1" t="s">
        <v>15</v>
      </c>
      <c r="F31" s="1">
        <v>173.08519999999999</v>
      </c>
      <c r="G31" s="2">
        <v>30666.745125000001</v>
      </c>
      <c r="H31" s="2">
        <v>5307959.7133096494</v>
      </c>
    </row>
    <row r="32" spans="1:8" x14ac:dyDescent="0.25">
      <c r="A32" s="1" t="s">
        <v>84</v>
      </c>
      <c r="B32" s="1" t="s">
        <v>85</v>
      </c>
      <c r="C32" s="1" t="s">
        <v>86</v>
      </c>
      <c r="D32" s="1" t="s">
        <v>61</v>
      </c>
      <c r="E32" s="1" t="s">
        <v>15</v>
      </c>
      <c r="F32" s="1">
        <v>28</v>
      </c>
      <c r="G32" s="2">
        <v>55283.404500000004</v>
      </c>
      <c r="H32" s="2">
        <v>1547935.3260000001</v>
      </c>
    </row>
    <row r="33" spans="1:8" ht="30" x14ac:dyDescent="0.25">
      <c r="A33" s="1" t="s">
        <v>87</v>
      </c>
      <c r="B33" s="1" t="s">
        <v>88</v>
      </c>
      <c r="C33" s="1" t="s">
        <v>89</v>
      </c>
      <c r="D33" s="1" t="s">
        <v>61</v>
      </c>
      <c r="E33" s="1" t="s">
        <v>15</v>
      </c>
      <c r="F33" s="1">
        <v>18.827000000000002</v>
      </c>
      <c r="G33" s="2">
        <v>197959.14675000001</v>
      </c>
      <c r="H33" s="2">
        <v>3726976.8558622506</v>
      </c>
    </row>
    <row r="34" spans="1:8" x14ac:dyDescent="0.25">
      <c r="A34" s="1" t="s">
        <v>56</v>
      </c>
      <c r="B34" s="1" t="s">
        <v>8</v>
      </c>
      <c r="H34" s="2">
        <v>10582871.895171899</v>
      </c>
    </row>
    <row r="35" spans="1:8" ht="30" x14ac:dyDescent="0.25">
      <c r="A35" s="1">
        <v>6</v>
      </c>
      <c r="B35" s="1" t="s">
        <v>8</v>
      </c>
      <c r="C35" s="1" t="s">
        <v>90</v>
      </c>
    </row>
    <row r="36" spans="1:8" ht="105" x14ac:dyDescent="0.25">
      <c r="A36" s="1" t="s">
        <v>91</v>
      </c>
      <c r="B36" s="1" t="s">
        <v>92</v>
      </c>
      <c r="C36" s="1" t="s">
        <v>93</v>
      </c>
      <c r="D36" s="1" t="s">
        <v>61</v>
      </c>
      <c r="E36" s="1" t="s">
        <v>94</v>
      </c>
      <c r="F36" s="1">
        <v>1</v>
      </c>
      <c r="G36" s="2">
        <v>34652119.048875004</v>
      </c>
      <c r="H36" s="2">
        <v>34652119.048875004</v>
      </c>
    </row>
    <row r="37" spans="1:8" x14ac:dyDescent="0.25">
      <c r="A37" s="1" t="s">
        <v>95</v>
      </c>
      <c r="B37" s="1" t="s">
        <v>96</v>
      </c>
      <c r="C37" s="1" t="s">
        <v>97</v>
      </c>
      <c r="D37" s="1" t="s">
        <v>61</v>
      </c>
      <c r="E37" s="1" t="s">
        <v>94</v>
      </c>
      <c r="F37" s="1">
        <v>2</v>
      </c>
      <c r="G37" s="2">
        <v>4649813.4375</v>
      </c>
      <c r="H37" s="2">
        <v>9299626.875</v>
      </c>
    </row>
    <row r="38" spans="1:8" ht="30" x14ac:dyDescent="0.25">
      <c r="A38" s="1" t="s">
        <v>98</v>
      </c>
      <c r="B38" s="1" t="s">
        <v>99</v>
      </c>
      <c r="C38" s="1" t="s">
        <v>100</v>
      </c>
      <c r="D38" s="1" t="s">
        <v>61</v>
      </c>
      <c r="E38" s="1" t="s">
        <v>94</v>
      </c>
      <c r="F38" s="1">
        <v>2</v>
      </c>
      <c r="G38" s="2">
        <v>4646261.25</v>
      </c>
      <c r="H38" s="2">
        <v>9292522.5</v>
      </c>
    </row>
    <row r="39" spans="1:8" ht="30" x14ac:dyDescent="0.25">
      <c r="A39" s="1" t="s">
        <v>101</v>
      </c>
      <c r="B39" s="1" t="s">
        <v>102</v>
      </c>
      <c r="C39" s="1" t="s">
        <v>103</v>
      </c>
      <c r="D39" s="1" t="s">
        <v>61</v>
      </c>
      <c r="E39" s="1" t="s">
        <v>94</v>
      </c>
      <c r="F39" s="1">
        <v>2</v>
      </c>
      <c r="G39" s="2">
        <v>15666543.595125001</v>
      </c>
      <c r="H39" s="2">
        <v>31333087.190250002</v>
      </c>
    </row>
    <row r="40" spans="1:8" ht="30" x14ac:dyDescent="0.25">
      <c r="A40" s="1" t="s">
        <v>104</v>
      </c>
      <c r="B40" s="1" t="s">
        <v>105</v>
      </c>
      <c r="C40" s="1" t="s">
        <v>106</v>
      </c>
      <c r="D40" s="1" t="s">
        <v>61</v>
      </c>
      <c r="E40" s="1" t="s">
        <v>94</v>
      </c>
      <c r="F40" s="1">
        <v>1</v>
      </c>
      <c r="G40" s="2">
        <v>9464235.2437500004</v>
      </c>
      <c r="H40" s="2">
        <v>9464235.2437500004</v>
      </c>
    </row>
    <row r="41" spans="1:8" ht="45" x14ac:dyDescent="0.25">
      <c r="A41" s="1" t="s">
        <v>107</v>
      </c>
      <c r="B41" s="1" t="s">
        <v>108</v>
      </c>
      <c r="C41" s="1" t="s">
        <v>109</v>
      </c>
      <c r="D41" s="1" t="s">
        <v>61</v>
      </c>
      <c r="E41" s="1" t="s">
        <v>94</v>
      </c>
      <c r="F41" s="1">
        <v>1</v>
      </c>
      <c r="G41" s="2">
        <v>7338464.1562500009</v>
      </c>
      <c r="H41" s="2">
        <v>7338464.1562500009</v>
      </c>
    </row>
    <row r="42" spans="1:8" ht="60" x14ac:dyDescent="0.25">
      <c r="A42" s="1" t="s">
        <v>110</v>
      </c>
      <c r="B42" s="1" t="s">
        <v>111</v>
      </c>
      <c r="C42" s="1" t="s">
        <v>112</v>
      </c>
      <c r="D42" s="1" t="s">
        <v>61</v>
      </c>
      <c r="E42" s="1" t="s">
        <v>94</v>
      </c>
      <c r="F42" s="1">
        <v>2</v>
      </c>
      <c r="G42" s="2">
        <v>19738795.5</v>
      </c>
      <c r="H42" s="2">
        <v>39477591</v>
      </c>
    </row>
    <row r="43" spans="1:8" x14ac:dyDescent="0.25">
      <c r="A43" s="1" t="s">
        <v>56</v>
      </c>
      <c r="B43" s="1" t="s">
        <v>8</v>
      </c>
      <c r="H43" s="2">
        <v>140857646.01412502</v>
      </c>
    </row>
    <row r="44" spans="1:8" ht="30" x14ac:dyDescent="0.25">
      <c r="A44" s="1">
        <v>7</v>
      </c>
      <c r="B44" s="1" t="s">
        <v>8</v>
      </c>
      <c r="C44" s="1" t="s">
        <v>113</v>
      </c>
    </row>
    <row r="45" spans="1:8" x14ac:dyDescent="0.25">
      <c r="A45" s="1" t="s">
        <v>114</v>
      </c>
      <c r="B45" s="1" t="s">
        <v>115</v>
      </c>
      <c r="C45" s="1" t="s">
        <v>116</v>
      </c>
      <c r="D45" s="1" t="s">
        <v>61</v>
      </c>
      <c r="E45" s="1" t="s">
        <v>36</v>
      </c>
      <c r="F45" s="1">
        <v>20.32</v>
      </c>
      <c r="G45" s="2">
        <v>50675.506874999999</v>
      </c>
      <c r="H45" s="2">
        <v>1029726.2997</v>
      </c>
    </row>
    <row r="46" spans="1:8" x14ac:dyDescent="0.25">
      <c r="A46" s="1" t="s">
        <v>117</v>
      </c>
      <c r="B46" s="1" t="s">
        <v>118</v>
      </c>
      <c r="C46" s="1" t="s">
        <v>119</v>
      </c>
      <c r="D46" s="1" t="s">
        <v>61</v>
      </c>
      <c r="E46" s="1" t="s">
        <v>36</v>
      </c>
      <c r="F46" s="1">
        <v>10</v>
      </c>
      <c r="G46" s="2">
        <v>65873.18587500001</v>
      </c>
      <c r="H46" s="2">
        <v>658731.85875000013</v>
      </c>
    </row>
    <row r="47" spans="1:8" x14ac:dyDescent="0.25">
      <c r="A47" s="1" t="s">
        <v>120</v>
      </c>
      <c r="B47" s="1" t="s">
        <v>121</v>
      </c>
      <c r="C47" s="1" t="s">
        <v>122</v>
      </c>
      <c r="D47" s="1" t="s">
        <v>61</v>
      </c>
      <c r="E47" s="1" t="s">
        <v>36</v>
      </c>
      <c r="F47" s="1">
        <v>9.85</v>
      </c>
      <c r="G47" s="2">
        <v>121687.997625</v>
      </c>
      <c r="H47" s="2">
        <v>1198626.7766062501</v>
      </c>
    </row>
    <row r="48" spans="1:8" ht="30" x14ac:dyDescent="0.25">
      <c r="A48" s="1" t="s">
        <v>123</v>
      </c>
      <c r="B48" s="1" t="s">
        <v>124</v>
      </c>
      <c r="C48" s="1" t="s">
        <v>125</v>
      </c>
      <c r="D48" s="1" t="s">
        <v>61</v>
      </c>
      <c r="E48" s="1" t="s">
        <v>126</v>
      </c>
      <c r="F48" s="1">
        <v>20</v>
      </c>
      <c r="G48" s="2">
        <v>94223.904750000002</v>
      </c>
      <c r="H48" s="2">
        <v>1884478.095</v>
      </c>
    </row>
    <row r="49" spans="1:8" x14ac:dyDescent="0.25">
      <c r="A49" s="1" t="s">
        <v>127</v>
      </c>
      <c r="B49" s="1" t="s">
        <v>128</v>
      </c>
      <c r="C49" s="1" t="s">
        <v>129</v>
      </c>
      <c r="D49" s="1" t="s">
        <v>61</v>
      </c>
      <c r="E49" s="1" t="s">
        <v>36</v>
      </c>
      <c r="F49" s="1">
        <v>44</v>
      </c>
      <c r="G49" s="2">
        <v>16646.9715</v>
      </c>
      <c r="H49" s="2">
        <v>732466.74600000004</v>
      </c>
    </row>
    <row r="50" spans="1:8" x14ac:dyDescent="0.25">
      <c r="A50" s="1" t="s">
        <v>130</v>
      </c>
      <c r="B50" s="1" t="s">
        <v>131</v>
      </c>
      <c r="C50" s="1" t="s">
        <v>132</v>
      </c>
      <c r="D50" s="1" t="s">
        <v>61</v>
      </c>
      <c r="E50" s="1" t="s">
        <v>36</v>
      </c>
      <c r="F50" s="1">
        <v>9</v>
      </c>
      <c r="G50" s="2">
        <v>20031.495750000002</v>
      </c>
      <c r="H50" s="2">
        <v>180283.46175000002</v>
      </c>
    </row>
    <row r="51" spans="1:8" x14ac:dyDescent="0.25">
      <c r="A51" s="1" t="s">
        <v>133</v>
      </c>
      <c r="B51" s="1" t="s">
        <v>134</v>
      </c>
      <c r="C51" s="1" t="s">
        <v>135</v>
      </c>
      <c r="D51" s="1" t="s">
        <v>61</v>
      </c>
      <c r="E51" s="1" t="s">
        <v>126</v>
      </c>
      <c r="F51" s="1">
        <v>8</v>
      </c>
      <c r="G51" s="2">
        <v>75697.115625000006</v>
      </c>
      <c r="H51" s="2">
        <v>605576.92500000005</v>
      </c>
    </row>
    <row r="52" spans="1:8" x14ac:dyDescent="0.25">
      <c r="A52" s="1" t="s">
        <v>136</v>
      </c>
      <c r="B52" s="1" t="s">
        <v>137</v>
      </c>
      <c r="C52" s="1" t="s">
        <v>138</v>
      </c>
      <c r="D52" s="1" t="s">
        <v>61</v>
      </c>
      <c r="E52" s="1" t="s">
        <v>126</v>
      </c>
      <c r="F52" s="1">
        <v>2</v>
      </c>
      <c r="G52" s="2">
        <v>59401.10025000001</v>
      </c>
      <c r="H52" s="2">
        <v>118802.20050000002</v>
      </c>
    </row>
    <row r="53" spans="1:8" x14ac:dyDescent="0.25">
      <c r="A53" s="1" t="s">
        <v>139</v>
      </c>
      <c r="B53" s="1" t="s">
        <v>140</v>
      </c>
      <c r="C53" s="1" t="s">
        <v>141</v>
      </c>
      <c r="D53" s="1" t="s">
        <v>61</v>
      </c>
      <c r="E53" s="1" t="s">
        <v>126</v>
      </c>
      <c r="F53" s="1">
        <v>4</v>
      </c>
      <c r="G53" s="2">
        <v>559981.04625000001</v>
      </c>
      <c r="H53" s="2">
        <v>2239924.1850000001</v>
      </c>
    </row>
    <row r="54" spans="1:8" ht="30" x14ac:dyDescent="0.25">
      <c r="A54" s="1" t="s">
        <v>142</v>
      </c>
      <c r="B54" s="1" t="s">
        <v>143</v>
      </c>
      <c r="C54" s="1" t="s">
        <v>144</v>
      </c>
      <c r="D54" s="1" t="s">
        <v>61</v>
      </c>
      <c r="E54" s="1" t="s">
        <v>126</v>
      </c>
      <c r="F54" s="1">
        <v>56</v>
      </c>
      <c r="G54" s="2">
        <v>30871.351125000001</v>
      </c>
      <c r="H54" s="2">
        <v>1728795.6630000002</v>
      </c>
    </row>
    <row r="55" spans="1:8" x14ac:dyDescent="0.25">
      <c r="A55" s="1" t="s">
        <v>145</v>
      </c>
      <c r="B55" s="1" t="s">
        <v>146</v>
      </c>
      <c r="C55" s="1" t="s">
        <v>147</v>
      </c>
      <c r="D55" s="1" t="s">
        <v>61</v>
      </c>
      <c r="E55" s="1" t="s">
        <v>126</v>
      </c>
      <c r="F55" s="1">
        <v>13</v>
      </c>
      <c r="G55" s="2">
        <v>105535.49062500001</v>
      </c>
      <c r="H55" s="2">
        <v>1371961.378125</v>
      </c>
    </row>
    <row r="56" spans="1:8" x14ac:dyDescent="0.25">
      <c r="A56" s="1" t="s">
        <v>148</v>
      </c>
      <c r="B56" s="1" t="s">
        <v>149</v>
      </c>
      <c r="C56" s="1" t="s">
        <v>150</v>
      </c>
      <c r="D56" s="1" t="s">
        <v>61</v>
      </c>
      <c r="E56" s="1" t="s">
        <v>126</v>
      </c>
      <c r="F56" s="1">
        <v>3</v>
      </c>
      <c r="G56" s="2">
        <v>312095.19375000003</v>
      </c>
      <c r="H56" s="2">
        <v>936285.58125000005</v>
      </c>
    </row>
    <row r="57" spans="1:8" x14ac:dyDescent="0.25">
      <c r="A57" s="1" t="s">
        <v>56</v>
      </c>
      <c r="B57" s="1" t="s">
        <v>8</v>
      </c>
      <c r="H57" s="2">
        <v>12685659.170681253</v>
      </c>
    </row>
    <row r="58" spans="1:8" x14ac:dyDescent="0.25">
      <c r="A58" s="1">
        <v>8</v>
      </c>
      <c r="B58" s="1" t="s">
        <v>8</v>
      </c>
      <c r="C58" s="1" t="s">
        <v>151</v>
      </c>
    </row>
    <row r="59" spans="1:8" ht="30" x14ac:dyDescent="0.25">
      <c r="A59" s="1" t="s">
        <v>152</v>
      </c>
      <c r="B59" s="1" t="s">
        <v>153</v>
      </c>
      <c r="C59" s="1" t="s">
        <v>154</v>
      </c>
      <c r="D59" s="1" t="s">
        <v>61</v>
      </c>
      <c r="E59" s="1" t="s">
        <v>15</v>
      </c>
      <c r="F59" s="1">
        <v>8.0500000000000007</v>
      </c>
      <c r="G59" s="2">
        <v>1554361.9436250001</v>
      </c>
      <c r="H59" s="2">
        <v>12512613.646181252</v>
      </c>
    </row>
    <row r="60" spans="1:8" x14ac:dyDescent="0.25">
      <c r="A60" s="1" t="s">
        <v>56</v>
      </c>
      <c r="B60" s="1" t="s">
        <v>8</v>
      </c>
      <c r="H60" s="2">
        <v>12512613.646181252</v>
      </c>
    </row>
    <row r="61" spans="1:8" x14ac:dyDescent="0.25">
      <c r="A61" s="1">
        <v>9</v>
      </c>
      <c r="B61" s="1" t="s">
        <v>8</v>
      </c>
      <c r="C61" s="1" t="s">
        <v>155</v>
      </c>
    </row>
    <row r="62" spans="1:8" ht="30" x14ac:dyDescent="0.25">
      <c r="A62" s="1" t="s">
        <v>156</v>
      </c>
      <c r="B62" s="1" t="s">
        <v>157</v>
      </c>
      <c r="C62" s="1" t="s">
        <v>158</v>
      </c>
      <c r="D62" s="1" t="s">
        <v>61</v>
      </c>
      <c r="E62" s="1" t="s">
        <v>15</v>
      </c>
      <c r="F62" s="1">
        <v>21.8</v>
      </c>
      <c r="G62" s="2">
        <v>164683.67512500001</v>
      </c>
      <c r="H62" s="2">
        <v>3590104.1177250003</v>
      </c>
    </row>
    <row r="63" spans="1:8" x14ac:dyDescent="0.25">
      <c r="A63" s="1" t="s">
        <v>56</v>
      </c>
      <c r="B63" s="1" t="s">
        <v>8</v>
      </c>
      <c r="H63" s="2">
        <v>3590104.1177250003</v>
      </c>
    </row>
    <row r="64" spans="1:8" x14ac:dyDescent="0.25">
      <c r="A64" s="1">
        <v>10</v>
      </c>
      <c r="B64" s="1" t="s">
        <v>8</v>
      </c>
      <c r="C64" s="1" t="s">
        <v>159</v>
      </c>
    </row>
    <row r="65" spans="1:8" ht="45" x14ac:dyDescent="0.25">
      <c r="A65" s="1" t="s">
        <v>160</v>
      </c>
      <c r="B65" s="1" t="s">
        <v>161</v>
      </c>
      <c r="C65" s="1" t="s">
        <v>162</v>
      </c>
      <c r="D65" s="1" t="s">
        <v>61</v>
      </c>
      <c r="E65" s="1" t="s">
        <v>36</v>
      </c>
      <c r="F65" s="1">
        <v>30</v>
      </c>
      <c r="G65" s="2">
        <v>110411.93362499999</v>
      </c>
      <c r="H65" s="2">
        <v>3312358.0087499996</v>
      </c>
    </row>
    <row r="66" spans="1:8" ht="30" x14ac:dyDescent="0.25">
      <c r="A66" s="1" t="s">
        <v>163</v>
      </c>
      <c r="B66" s="1" t="s">
        <v>164</v>
      </c>
      <c r="C66" s="1" t="s">
        <v>165</v>
      </c>
      <c r="D66" s="1" t="s">
        <v>61</v>
      </c>
      <c r="E66" s="1" t="s">
        <v>36</v>
      </c>
      <c r="F66" s="1">
        <v>30</v>
      </c>
      <c r="G66" s="2">
        <v>78291.633375000005</v>
      </c>
      <c r="H66" s="2">
        <v>2348749.0012500002</v>
      </c>
    </row>
    <row r="67" spans="1:8" ht="30" x14ac:dyDescent="0.25">
      <c r="A67" s="1" t="s">
        <v>166</v>
      </c>
      <c r="B67" s="1" t="s">
        <v>167</v>
      </c>
      <c r="C67" s="1" t="s">
        <v>168</v>
      </c>
      <c r="D67" s="1" t="s">
        <v>61</v>
      </c>
      <c r="E67" s="1" t="s">
        <v>126</v>
      </c>
      <c r="F67" s="1">
        <v>1</v>
      </c>
      <c r="G67" s="2">
        <v>656285.11200000008</v>
      </c>
      <c r="H67" s="2">
        <v>656285.11200000008</v>
      </c>
    </row>
    <row r="68" spans="1:8" ht="45" x14ac:dyDescent="0.25">
      <c r="A68" s="1" t="s">
        <v>169</v>
      </c>
      <c r="B68" s="1" t="s">
        <v>170</v>
      </c>
      <c r="C68" s="1" t="s">
        <v>171</v>
      </c>
      <c r="D68" s="1" t="s">
        <v>61</v>
      </c>
      <c r="E68" s="1" t="s">
        <v>126</v>
      </c>
      <c r="F68" s="1">
        <v>4</v>
      </c>
      <c r="G68" s="2">
        <v>195106.02974999999</v>
      </c>
      <c r="H68" s="2">
        <v>780424.11899999995</v>
      </c>
    </row>
    <row r="69" spans="1:8" ht="30" x14ac:dyDescent="0.25">
      <c r="A69" s="1" t="s">
        <v>172</v>
      </c>
      <c r="B69" s="1" t="s">
        <v>173</v>
      </c>
      <c r="C69" s="1" t="s">
        <v>174</v>
      </c>
      <c r="D69" s="1" t="s">
        <v>61</v>
      </c>
      <c r="E69" s="1" t="s">
        <v>126</v>
      </c>
      <c r="F69" s="1">
        <v>2</v>
      </c>
      <c r="G69" s="2">
        <v>498441.52912500006</v>
      </c>
      <c r="H69" s="2">
        <v>996883.05825000012</v>
      </c>
    </row>
    <row r="70" spans="1:8" ht="45" x14ac:dyDescent="0.25">
      <c r="A70" s="1" t="s">
        <v>175</v>
      </c>
      <c r="B70" s="1" t="s">
        <v>176</v>
      </c>
      <c r="C70" s="1" t="s">
        <v>177</v>
      </c>
      <c r="D70" s="1" t="s">
        <v>61</v>
      </c>
      <c r="E70" s="1" t="s">
        <v>126</v>
      </c>
      <c r="F70" s="1">
        <v>3</v>
      </c>
      <c r="G70" s="2">
        <v>95133.264750000017</v>
      </c>
      <c r="H70" s="2">
        <v>285399.79425000004</v>
      </c>
    </row>
    <row r="71" spans="1:8" x14ac:dyDescent="0.25">
      <c r="A71" s="1" t="s">
        <v>56</v>
      </c>
      <c r="B71" s="1" t="s">
        <v>8</v>
      </c>
      <c r="H71" s="2">
        <v>8380099.0934999995</v>
      </c>
    </row>
    <row r="72" spans="1:8" ht="90" x14ac:dyDescent="0.25">
      <c r="A72" s="1" t="s">
        <v>178</v>
      </c>
      <c r="H72" s="2">
        <v>208837321</v>
      </c>
    </row>
    <row r="73" spans="1:8" ht="30" x14ac:dyDescent="0.25">
      <c r="A73" s="1" t="s">
        <v>8</v>
      </c>
      <c r="B73" s="1" t="s">
        <v>8</v>
      </c>
      <c r="C73" s="1" t="s">
        <v>179</v>
      </c>
    </row>
    <row r="74" spans="1:8" x14ac:dyDescent="0.25">
      <c r="A74" s="1">
        <v>1</v>
      </c>
      <c r="B74" s="1" t="s">
        <v>8</v>
      </c>
      <c r="C74" s="1" t="s">
        <v>10</v>
      </c>
    </row>
    <row r="75" spans="1:8" ht="30" x14ac:dyDescent="0.25">
      <c r="A75" s="1" t="s">
        <v>11</v>
      </c>
      <c r="B75" s="1" t="s">
        <v>180</v>
      </c>
      <c r="C75" s="1" t="s">
        <v>13</v>
      </c>
      <c r="D75" s="1" t="s">
        <v>14</v>
      </c>
      <c r="E75" s="1" t="s">
        <v>15</v>
      </c>
      <c r="F75" s="1">
        <v>33.049999999999997</v>
      </c>
      <c r="G75" s="2">
        <v>1942.336125</v>
      </c>
      <c r="H75" s="2">
        <v>64194.208931249996</v>
      </c>
    </row>
    <row r="76" spans="1:8" ht="30" x14ac:dyDescent="0.25">
      <c r="A76" s="1" t="s">
        <v>16</v>
      </c>
      <c r="B76" s="1" t="s">
        <v>181</v>
      </c>
      <c r="C76" s="1" t="s">
        <v>18</v>
      </c>
      <c r="D76" s="1" t="s">
        <v>14</v>
      </c>
      <c r="E76" s="1" t="s">
        <v>15</v>
      </c>
      <c r="F76" s="1">
        <v>15.56</v>
      </c>
      <c r="G76" s="2">
        <v>19169.024625000002</v>
      </c>
      <c r="H76" s="2">
        <v>298270.02316500002</v>
      </c>
    </row>
    <row r="77" spans="1:8" ht="30" x14ac:dyDescent="0.25">
      <c r="A77" s="1" t="s">
        <v>19</v>
      </c>
      <c r="B77" s="1" t="s">
        <v>182</v>
      </c>
      <c r="C77" s="1" t="s">
        <v>24</v>
      </c>
      <c r="D77" s="1" t="s">
        <v>14</v>
      </c>
      <c r="E77" s="1" t="s">
        <v>25</v>
      </c>
      <c r="F77" s="1">
        <v>18.322500000000002</v>
      </c>
      <c r="G77" s="2">
        <v>42043.691250000003</v>
      </c>
      <c r="H77" s="2">
        <v>770345.53292812512</v>
      </c>
    </row>
    <row r="78" spans="1:8" ht="30" x14ac:dyDescent="0.25">
      <c r="A78" s="1" t="s">
        <v>22</v>
      </c>
      <c r="B78" s="1" t="s">
        <v>183</v>
      </c>
      <c r="C78" s="1" t="s">
        <v>28</v>
      </c>
      <c r="D78" s="1" t="s">
        <v>14</v>
      </c>
      <c r="E78" s="1" t="s">
        <v>15</v>
      </c>
      <c r="F78" s="1">
        <v>45.515000000000001</v>
      </c>
      <c r="G78" s="2">
        <v>9967.4381250000006</v>
      </c>
      <c r="H78" s="2">
        <v>453667.94625937502</v>
      </c>
    </row>
    <row r="79" spans="1:8" ht="30" x14ac:dyDescent="0.25">
      <c r="A79" s="1" t="s">
        <v>26</v>
      </c>
      <c r="B79" s="1" t="s">
        <v>184</v>
      </c>
      <c r="C79" s="1" t="s">
        <v>31</v>
      </c>
      <c r="D79" s="1" t="s">
        <v>14</v>
      </c>
      <c r="E79" s="1" t="s">
        <v>32</v>
      </c>
      <c r="F79" s="1">
        <v>100</v>
      </c>
      <c r="G79" s="2">
        <v>5547.0960000000005</v>
      </c>
      <c r="H79" s="2">
        <v>554709.60000000009</v>
      </c>
    </row>
    <row r="80" spans="1:8" ht="30" x14ac:dyDescent="0.25">
      <c r="A80" s="1" t="s">
        <v>29</v>
      </c>
      <c r="B80" s="1" t="s">
        <v>185</v>
      </c>
      <c r="C80" s="1" t="s">
        <v>35</v>
      </c>
      <c r="D80" s="1" t="s">
        <v>14</v>
      </c>
      <c r="E80" s="1" t="s">
        <v>36</v>
      </c>
      <c r="F80" s="1">
        <v>16.799999999999997</v>
      </c>
      <c r="G80" s="2">
        <v>11904.090749999999</v>
      </c>
      <c r="H80" s="2">
        <v>199988.72459999996</v>
      </c>
    </row>
    <row r="81" spans="1:8" ht="30" x14ac:dyDescent="0.25">
      <c r="A81" s="1" t="s">
        <v>33</v>
      </c>
      <c r="B81" s="1" t="s">
        <v>186</v>
      </c>
      <c r="C81" s="1" t="s">
        <v>39</v>
      </c>
      <c r="D81" s="1" t="s">
        <v>14</v>
      </c>
      <c r="E81" s="1" t="s">
        <v>36</v>
      </c>
      <c r="F81" s="1">
        <v>100</v>
      </c>
      <c r="G81" s="2">
        <v>2746.5513750000005</v>
      </c>
      <c r="H81" s="2">
        <v>274655.13750000007</v>
      </c>
    </row>
    <row r="82" spans="1:8" ht="30" x14ac:dyDescent="0.25">
      <c r="A82" s="1" t="s">
        <v>37</v>
      </c>
      <c r="B82" s="1" t="s">
        <v>187</v>
      </c>
      <c r="C82" s="1" t="s">
        <v>188</v>
      </c>
      <c r="D82" s="1" t="s">
        <v>14</v>
      </c>
      <c r="E82" s="1" t="s">
        <v>36</v>
      </c>
      <c r="F82" s="1">
        <v>17.43</v>
      </c>
      <c r="G82" s="2">
        <v>7611.6273750000009</v>
      </c>
      <c r="H82" s="2">
        <v>132670.66514625002</v>
      </c>
    </row>
    <row r="83" spans="1:8" ht="30" x14ac:dyDescent="0.25">
      <c r="A83" s="1" t="s">
        <v>40</v>
      </c>
      <c r="B83" s="1" t="s">
        <v>189</v>
      </c>
      <c r="C83" s="1" t="s">
        <v>190</v>
      </c>
      <c r="D83" s="1" t="s">
        <v>14</v>
      </c>
      <c r="E83" s="1" t="s">
        <v>36</v>
      </c>
      <c r="F83" s="1">
        <v>18.47</v>
      </c>
      <c r="G83" s="2">
        <v>14653.483875000002</v>
      </c>
      <c r="H83" s="2">
        <v>270649.84717125003</v>
      </c>
    </row>
    <row r="84" spans="1:8" ht="30" x14ac:dyDescent="0.25">
      <c r="A84" s="1" t="s">
        <v>43</v>
      </c>
      <c r="B84" s="1" t="s">
        <v>191</v>
      </c>
      <c r="C84" s="1" t="s">
        <v>45</v>
      </c>
      <c r="D84" s="1" t="s">
        <v>14</v>
      </c>
      <c r="E84" s="1" t="s">
        <v>15</v>
      </c>
      <c r="F84" s="1">
        <v>33.049999999999997</v>
      </c>
      <c r="G84" s="2">
        <v>6568.7051249999995</v>
      </c>
      <c r="H84" s="2">
        <v>217095.70438124996</v>
      </c>
    </row>
    <row r="85" spans="1:8" ht="30" x14ac:dyDescent="0.25">
      <c r="A85" s="1" t="s">
        <v>46</v>
      </c>
      <c r="B85" s="1" t="s">
        <v>192</v>
      </c>
      <c r="C85" s="1" t="s">
        <v>193</v>
      </c>
      <c r="D85" s="1" t="s">
        <v>14</v>
      </c>
      <c r="E85" s="1" t="s">
        <v>15</v>
      </c>
      <c r="F85" s="1">
        <v>4.4000000000000004</v>
      </c>
      <c r="G85" s="2">
        <v>13802.379750000002</v>
      </c>
      <c r="H85" s="2">
        <v>60730.470900000015</v>
      </c>
    </row>
    <row r="86" spans="1:8" ht="30" x14ac:dyDescent="0.25">
      <c r="A86" s="1" t="s">
        <v>49</v>
      </c>
      <c r="B86" s="1" t="s">
        <v>194</v>
      </c>
      <c r="C86" s="1" t="s">
        <v>51</v>
      </c>
      <c r="D86" s="1" t="s">
        <v>14</v>
      </c>
      <c r="E86" s="1" t="s">
        <v>52</v>
      </c>
      <c r="F86" s="1">
        <v>6</v>
      </c>
      <c r="G86" s="2">
        <v>27603.338625</v>
      </c>
      <c r="H86" s="2">
        <v>165620.03174999999</v>
      </c>
    </row>
    <row r="87" spans="1:8" ht="30" x14ac:dyDescent="0.25">
      <c r="A87" s="1" t="s">
        <v>53</v>
      </c>
      <c r="B87" s="1" t="s">
        <v>195</v>
      </c>
      <c r="C87" s="1" t="s">
        <v>196</v>
      </c>
      <c r="D87" s="1" t="s">
        <v>14</v>
      </c>
      <c r="E87" s="1" t="s">
        <v>52</v>
      </c>
      <c r="F87" s="1">
        <v>6</v>
      </c>
      <c r="G87" s="2">
        <v>47616.362999999998</v>
      </c>
      <c r="H87" s="2">
        <v>285698.17799999996</v>
      </c>
    </row>
    <row r="88" spans="1:8" ht="30" x14ac:dyDescent="0.25">
      <c r="A88" s="1" t="s">
        <v>197</v>
      </c>
      <c r="B88" s="1" t="s">
        <v>198</v>
      </c>
      <c r="C88" s="1" t="s">
        <v>55</v>
      </c>
      <c r="D88" s="1" t="s">
        <v>14</v>
      </c>
      <c r="E88" s="1" t="s">
        <v>25</v>
      </c>
      <c r="F88" s="1">
        <v>14</v>
      </c>
      <c r="G88" s="2">
        <v>141593.0355</v>
      </c>
      <c r="H88" s="2">
        <v>1982302.497</v>
      </c>
    </row>
    <row r="89" spans="1:8" x14ac:dyDescent="0.25">
      <c r="A89" s="1" t="s">
        <v>56</v>
      </c>
      <c r="B89" s="1" t="s">
        <v>8</v>
      </c>
      <c r="H89" s="2">
        <v>5730598.5677324999</v>
      </c>
    </row>
    <row r="90" spans="1:8" x14ac:dyDescent="0.25">
      <c r="A90" s="1">
        <v>2</v>
      </c>
      <c r="B90" s="1" t="s">
        <v>8</v>
      </c>
      <c r="C90" s="1" t="s">
        <v>57</v>
      </c>
    </row>
    <row r="91" spans="1:8" ht="45" x14ac:dyDescent="0.25">
      <c r="A91" s="1" t="s">
        <v>58</v>
      </c>
      <c r="B91" s="1" t="s">
        <v>199</v>
      </c>
      <c r="C91" s="1" t="s">
        <v>200</v>
      </c>
      <c r="D91" s="1" t="s">
        <v>61</v>
      </c>
      <c r="E91" s="1" t="s">
        <v>62</v>
      </c>
      <c r="F91" s="1">
        <v>42.055200000000006</v>
      </c>
      <c r="G91" s="2">
        <v>26901.426374999999</v>
      </c>
      <c r="H91" s="2">
        <v>1131344.8664859002</v>
      </c>
    </row>
    <row r="92" spans="1:8" ht="30" x14ac:dyDescent="0.25">
      <c r="A92" s="1" t="s">
        <v>63</v>
      </c>
      <c r="B92" s="1" t="s">
        <v>201</v>
      </c>
      <c r="C92" s="1" t="s">
        <v>202</v>
      </c>
      <c r="D92" s="1" t="s">
        <v>61</v>
      </c>
      <c r="E92" s="1" t="s">
        <v>15</v>
      </c>
      <c r="F92" s="1">
        <v>4.16</v>
      </c>
      <c r="G92" s="2">
        <v>250453.37362500001</v>
      </c>
      <c r="H92" s="2">
        <v>1041886.03428</v>
      </c>
    </row>
    <row r="93" spans="1:8" x14ac:dyDescent="0.25">
      <c r="A93" s="1" t="s">
        <v>203</v>
      </c>
      <c r="B93" s="1" t="s">
        <v>204</v>
      </c>
      <c r="C93" s="1" t="s">
        <v>205</v>
      </c>
      <c r="D93" s="1" t="s">
        <v>61</v>
      </c>
      <c r="E93" s="1" t="s">
        <v>15</v>
      </c>
      <c r="F93" s="1">
        <v>11.4</v>
      </c>
      <c r="G93" s="2">
        <v>191111.950125</v>
      </c>
      <c r="H93" s="2">
        <v>2178676.2314249999</v>
      </c>
    </row>
    <row r="94" spans="1:8" ht="30" x14ac:dyDescent="0.25">
      <c r="A94" s="1" t="s">
        <v>206</v>
      </c>
      <c r="B94" s="1" t="s">
        <v>207</v>
      </c>
      <c r="C94" s="1" t="s">
        <v>208</v>
      </c>
      <c r="D94" s="1" t="s">
        <v>61</v>
      </c>
      <c r="E94" s="1" t="s">
        <v>36</v>
      </c>
      <c r="F94" s="1">
        <v>3.15</v>
      </c>
      <c r="G94" s="2">
        <v>191111.950125</v>
      </c>
      <c r="H94" s="2">
        <v>602002.64289374999</v>
      </c>
    </row>
    <row r="95" spans="1:8" x14ac:dyDescent="0.25">
      <c r="A95" s="1" t="s">
        <v>209</v>
      </c>
      <c r="B95" s="1" t="s">
        <v>210</v>
      </c>
      <c r="C95" s="1" t="s">
        <v>211</v>
      </c>
      <c r="D95" s="1" t="s">
        <v>61</v>
      </c>
      <c r="E95" s="1" t="s">
        <v>126</v>
      </c>
      <c r="F95" s="1">
        <v>20</v>
      </c>
      <c r="G95" s="2">
        <v>25737.729750000002</v>
      </c>
      <c r="H95" s="2">
        <v>514754.59500000003</v>
      </c>
    </row>
    <row r="96" spans="1:8" x14ac:dyDescent="0.25">
      <c r="A96" s="1" t="s">
        <v>56</v>
      </c>
      <c r="B96" s="1" t="s">
        <v>8</v>
      </c>
      <c r="H96" s="2">
        <v>5468664.3700846499</v>
      </c>
    </row>
    <row r="97" spans="1:8" x14ac:dyDescent="0.25">
      <c r="A97" s="1">
        <v>3</v>
      </c>
      <c r="B97" s="1" t="s">
        <v>8</v>
      </c>
      <c r="C97" s="1" t="s">
        <v>212</v>
      </c>
    </row>
    <row r="98" spans="1:8" ht="30" x14ac:dyDescent="0.25">
      <c r="A98" s="1" t="s">
        <v>67</v>
      </c>
      <c r="B98" s="1" t="s">
        <v>213</v>
      </c>
      <c r="C98" s="1" t="s">
        <v>214</v>
      </c>
      <c r="D98" s="1" t="s">
        <v>14</v>
      </c>
      <c r="E98" s="1" t="s">
        <v>15</v>
      </c>
      <c r="F98" s="1">
        <v>30.175000000000001</v>
      </c>
      <c r="G98" s="2">
        <v>45958.201875000006</v>
      </c>
      <c r="H98" s="2">
        <v>1386788.7415781252</v>
      </c>
    </row>
    <row r="99" spans="1:8" ht="30" x14ac:dyDescent="0.25">
      <c r="A99" s="1" t="s">
        <v>215</v>
      </c>
      <c r="B99" s="1" t="s">
        <v>216</v>
      </c>
      <c r="C99" s="1" t="s">
        <v>217</v>
      </c>
      <c r="D99" s="1" t="s">
        <v>14</v>
      </c>
      <c r="E99" s="1" t="s">
        <v>36</v>
      </c>
      <c r="F99" s="1">
        <v>16.799999999999997</v>
      </c>
      <c r="G99" s="2">
        <v>30347.04825</v>
      </c>
      <c r="H99" s="2">
        <v>509830.41059999989</v>
      </c>
    </row>
    <row r="100" spans="1:8" ht="30" x14ac:dyDescent="0.25">
      <c r="A100" s="1" t="s">
        <v>218</v>
      </c>
      <c r="B100" s="1" t="s">
        <v>219</v>
      </c>
      <c r="C100" s="1" t="s">
        <v>220</v>
      </c>
      <c r="D100" s="1" t="s">
        <v>14</v>
      </c>
      <c r="E100" s="1" t="s">
        <v>36</v>
      </c>
      <c r="F100" s="1">
        <v>10</v>
      </c>
      <c r="G100" s="2">
        <v>15180.628500000001</v>
      </c>
      <c r="H100" s="2">
        <v>151806.285</v>
      </c>
    </row>
    <row r="101" spans="1:8" ht="30" x14ac:dyDescent="0.25">
      <c r="A101" s="1" t="s">
        <v>221</v>
      </c>
      <c r="B101" s="1" t="s">
        <v>222</v>
      </c>
      <c r="C101" s="1" t="s">
        <v>223</v>
      </c>
      <c r="D101" s="1" t="s">
        <v>61</v>
      </c>
      <c r="E101" s="1" t="s">
        <v>15</v>
      </c>
      <c r="F101" s="1">
        <v>3.33</v>
      </c>
      <c r="G101" s="2">
        <v>204947.01</v>
      </c>
      <c r="H101" s="2">
        <v>682473.54330000002</v>
      </c>
    </row>
    <row r="102" spans="1:8" ht="45" x14ac:dyDescent="0.25">
      <c r="A102" s="1" t="s">
        <v>224</v>
      </c>
      <c r="B102" s="1" t="s">
        <v>225</v>
      </c>
      <c r="C102" s="1" t="s">
        <v>226</v>
      </c>
      <c r="D102" s="1" t="s">
        <v>61</v>
      </c>
      <c r="E102" s="1" t="s">
        <v>36</v>
      </c>
      <c r="F102" s="1">
        <v>3.17</v>
      </c>
      <c r="G102" s="2">
        <v>198747.73237500002</v>
      </c>
      <c r="H102" s="2">
        <v>630030.31162875006</v>
      </c>
    </row>
    <row r="103" spans="1:8" x14ac:dyDescent="0.25">
      <c r="A103" s="1" t="s">
        <v>56</v>
      </c>
      <c r="B103" s="1" t="s">
        <v>8</v>
      </c>
      <c r="H103" s="2">
        <v>3360929.2921068748</v>
      </c>
    </row>
    <row r="104" spans="1:8" x14ac:dyDescent="0.25">
      <c r="A104" s="1">
        <v>4</v>
      </c>
      <c r="B104" s="1" t="s">
        <v>8</v>
      </c>
      <c r="C104" s="1" t="s">
        <v>70</v>
      </c>
    </row>
    <row r="105" spans="1:8" ht="30" x14ac:dyDescent="0.25">
      <c r="A105" s="1" t="s">
        <v>71</v>
      </c>
      <c r="B105" s="1" t="s">
        <v>227</v>
      </c>
      <c r="C105" s="1" t="s">
        <v>228</v>
      </c>
      <c r="D105" s="1" t="s">
        <v>61</v>
      </c>
      <c r="E105" s="1" t="s">
        <v>15</v>
      </c>
      <c r="F105" s="1">
        <v>45.515000000000001</v>
      </c>
      <c r="G105" s="2">
        <v>163316.79337500001</v>
      </c>
      <c r="H105" s="2">
        <v>7433363.8504631259</v>
      </c>
    </row>
    <row r="106" spans="1:8" ht="30" x14ac:dyDescent="0.25">
      <c r="A106" s="1" t="s">
        <v>74</v>
      </c>
      <c r="B106" s="1" t="s">
        <v>229</v>
      </c>
      <c r="C106" s="1" t="s">
        <v>76</v>
      </c>
      <c r="D106" s="1" t="s">
        <v>61</v>
      </c>
      <c r="E106" s="1" t="s">
        <v>36</v>
      </c>
      <c r="F106" s="1">
        <v>10</v>
      </c>
      <c r="G106" s="2">
        <v>38332.365750000004</v>
      </c>
      <c r="H106" s="2">
        <v>383323.65750000003</v>
      </c>
    </row>
    <row r="107" spans="1:8" ht="30" x14ac:dyDescent="0.25">
      <c r="A107" s="1" t="s">
        <v>77</v>
      </c>
      <c r="B107" s="1" t="s">
        <v>230</v>
      </c>
      <c r="C107" s="1" t="s">
        <v>231</v>
      </c>
      <c r="D107" s="1" t="s">
        <v>61</v>
      </c>
      <c r="E107" s="1" t="s">
        <v>126</v>
      </c>
      <c r="F107" s="1">
        <v>1</v>
      </c>
      <c r="G107" s="2">
        <v>693877.20187500003</v>
      </c>
      <c r="H107" s="2">
        <v>693877.20187500003</v>
      </c>
    </row>
    <row r="108" spans="1:8" x14ac:dyDescent="0.25">
      <c r="A108" s="1" t="s">
        <v>56</v>
      </c>
      <c r="B108" s="1" t="s">
        <v>8</v>
      </c>
      <c r="H108" s="2">
        <v>8510564.7098381259</v>
      </c>
    </row>
    <row r="109" spans="1:8" x14ac:dyDescent="0.25">
      <c r="A109" s="1">
        <v>5</v>
      </c>
      <c r="B109" s="1" t="s">
        <v>8</v>
      </c>
      <c r="C109" s="1" t="s">
        <v>80</v>
      </c>
    </row>
    <row r="110" spans="1:8" x14ac:dyDescent="0.25">
      <c r="A110" s="1" t="s">
        <v>81</v>
      </c>
      <c r="B110" s="1" t="s">
        <v>232</v>
      </c>
      <c r="C110" s="1" t="s">
        <v>83</v>
      </c>
      <c r="D110" s="1" t="s">
        <v>61</v>
      </c>
      <c r="E110" s="1" t="s">
        <v>15</v>
      </c>
      <c r="F110" s="1">
        <v>31.860499999999998</v>
      </c>
      <c r="G110" s="2">
        <v>30666.745125000001</v>
      </c>
      <c r="H110" s="2">
        <v>977057.83305506245</v>
      </c>
    </row>
    <row r="111" spans="1:8" x14ac:dyDescent="0.25">
      <c r="A111" s="1" t="s">
        <v>56</v>
      </c>
      <c r="B111" s="1" t="s">
        <v>8</v>
      </c>
      <c r="H111" s="2">
        <v>977057.83305506245</v>
      </c>
    </row>
    <row r="112" spans="1:8" ht="30" x14ac:dyDescent="0.25">
      <c r="A112" s="1">
        <v>6</v>
      </c>
      <c r="B112" s="1" t="s">
        <v>8</v>
      </c>
      <c r="C112" s="1" t="s">
        <v>90</v>
      </c>
    </row>
    <row r="113" spans="1:8" ht="105" x14ac:dyDescent="0.25">
      <c r="A113" s="1" t="s">
        <v>91</v>
      </c>
      <c r="B113" s="1" t="s">
        <v>233</v>
      </c>
      <c r="C113" s="1" t="s">
        <v>234</v>
      </c>
      <c r="D113" s="1" t="s">
        <v>61</v>
      </c>
      <c r="E113" s="1" t="s">
        <v>94</v>
      </c>
      <c r="F113" s="1">
        <v>1</v>
      </c>
      <c r="G113" s="2">
        <v>21661769.361375</v>
      </c>
      <c r="H113" s="2">
        <v>21661769.361375</v>
      </c>
    </row>
    <row r="114" spans="1:8" x14ac:dyDescent="0.25">
      <c r="A114" s="1" t="s">
        <v>95</v>
      </c>
      <c r="B114" s="1" t="s">
        <v>235</v>
      </c>
      <c r="C114" s="1" t="s">
        <v>97</v>
      </c>
      <c r="D114" s="1" t="s">
        <v>61</v>
      </c>
      <c r="E114" s="1" t="s">
        <v>94</v>
      </c>
      <c r="F114" s="1">
        <v>2</v>
      </c>
      <c r="G114" s="2">
        <v>4649813.4375</v>
      </c>
      <c r="H114" s="2">
        <v>9299626.875</v>
      </c>
    </row>
    <row r="115" spans="1:8" ht="30" x14ac:dyDescent="0.25">
      <c r="A115" s="1" t="s">
        <v>98</v>
      </c>
      <c r="B115" s="1" t="s">
        <v>236</v>
      </c>
      <c r="C115" s="1" t="s">
        <v>100</v>
      </c>
      <c r="D115" s="1" t="s">
        <v>61</v>
      </c>
      <c r="E115" s="1" t="s">
        <v>94</v>
      </c>
      <c r="F115" s="1">
        <v>2</v>
      </c>
      <c r="G115" s="2">
        <v>4646261.25</v>
      </c>
      <c r="H115" s="2">
        <v>9292522.5</v>
      </c>
    </row>
    <row r="116" spans="1:8" ht="30" x14ac:dyDescent="0.25">
      <c r="A116" s="1" t="s">
        <v>101</v>
      </c>
      <c r="B116" s="1" t="s">
        <v>237</v>
      </c>
      <c r="C116" s="1" t="s">
        <v>238</v>
      </c>
      <c r="D116" s="1" t="s">
        <v>61</v>
      </c>
      <c r="E116" s="1" t="s">
        <v>94</v>
      </c>
      <c r="F116" s="1">
        <v>1</v>
      </c>
      <c r="G116" s="2">
        <v>5517730.7763750004</v>
      </c>
      <c r="H116" s="2">
        <v>5517730.7763750004</v>
      </c>
    </row>
    <row r="117" spans="1:8" ht="30" x14ac:dyDescent="0.25">
      <c r="A117" s="1" t="s">
        <v>104</v>
      </c>
      <c r="B117" s="1" t="s">
        <v>239</v>
      </c>
      <c r="C117" s="1" t="s">
        <v>240</v>
      </c>
      <c r="D117" s="1" t="s">
        <v>61</v>
      </c>
      <c r="E117" s="1" t="s">
        <v>94</v>
      </c>
      <c r="F117" s="1">
        <v>1</v>
      </c>
      <c r="G117" s="2">
        <v>3017057.5575000006</v>
      </c>
      <c r="H117" s="2">
        <v>3017057.5575000006</v>
      </c>
    </row>
    <row r="118" spans="1:8" ht="30" x14ac:dyDescent="0.25">
      <c r="A118" s="1" t="s">
        <v>107</v>
      </c>
      <c r="B118" s="1" t="s">
        <v>241</v>
      </c>
      <c r="C118" s="1" t="s">
        <v>242</v>
      </c>
      <c r="D118" s="1" t="s">
        <v>61</v>
      </c>
      <c r="E118" s="1" t="s">
        <v>52</v>
      </c>
      <c r="F118" s="1">
        <v>1</v>
      </c>
      <c r="G118" s="2">
        <v>2337339.375</v>
      </c>
      <c r="H118" s="2">
        <v>2337339.375</v>
      </c>
    </row>
    <row r="119" spans="1:8" ht="45" x14ac:dyDescent="0.25">
      <c r="A119" s="1" t="s">
        <v>110</v>
      </c>
      <c r="B119" s="1" t="s">
        <v>243</v>
      </c>
      <c r="C119" s="1" t="s">
        <v>244</v>
      </c>
      <c r="D119" s="1" t="s">
        <v>61</v>
      </c>
      <c r="E119" s="1" t="s">
        <v>94</v>
      </c>
      <c r="F119" s="1">
        <v>1</v>
      </c>
      <c r="G119" s="2">
        <v>2558285.4375</v>
      </c>
      <c r="H119" s="2">
        <v>2558285.4375</v>
      </c>
    </row>
    <row r="120" spans="1:8" ht="60" x14ac:dyDescent="0.25">
      <c r="A120" s="1" t="s">
        <v>245</v>
      </c>
      <c r="B120" s="1" t="s">
        <v>246</v>
      </c>
      <c r="C120" s="1" t="s">
        <v>247</v>
      </c>
      <c r="D120" s="1" t="s">
        <v>61</v>
      </c>
      <c r="E120" s="1" t="s">
        <v>94</v>
      </c>
      <c r="F120" s="1">
        <v>1</v>
      </c>
      <c r="G120" s="2">
        <v>10919424.375</v>
      </c>
      <c r="H120" s="2">
        <v>10919424.375</v>
      </c>
    </row>
    <row r="121" spans="1:8" x14ac:dyDescent="0.25">
      <c r="A121" s="1" t="s">
        <v>56</v>
      </c>
      <c r="B121" s="1" t="s">
        <v>8</v>
      </c>
      <c r="H121" s="2">
        <v>64603756.257750005</v>
      </c>
    </row>
    <row r="122" spans="1:8" ht="30" x14ac:dyDescent="0.25">
      <c r="A122" s="1">
        <v>7</v>
      </c>
      <c r="B122" s="1" t="s">
        <v>8</v>
      </c>
      <c r="C122" s="1" t="s">
        <v>113</v>
      </c>
    </row>
    <row r="123" spans="1:8" x14ac:dyDescent="0.25">
      <c r="A123" s="1" t="s">
        <v>114</v>
      </c>
      <c r="B123" s="1" t="s">
        <v>248</v>
      </c>
      <c r="C123" s="1" t="s">
        <v>116</v>
      </c>
      <c r="D123" s="1" t="s">
        <v>61</v>
      </c>
      <c r="E123" s="1" t="s">
        <v>36</v>
      </c>
      <c r="F123" s="1">
        <v>8</v>
      </c>
      <c r="G123" s="2">
        <v>50675.506874999999</v>
      </c>
      <c r="H123" s="2">
        <v>405404.05499999999</v>
      </c>
    </row>
    <row r="124" spans="1:8" x14ac:dyDescent="0.25">
      <c r="A124" s="1" t="s">
        <v>117</v>
      </c>
      <c r="B124" s="1" t="s">
        <v>249</v>
      </c>
      <c r="C124" s="1" t="s">
        <v>250</v>
      </c>
      <c r="D124" s="1" t="s">
        <v>61</v>
      </c>
      <c r="E124" s="1" t="s">
        <v>36</v>
      </c>
      <c r="F124" s="1">
        <v>5.2</v>
      </c>
      <c r="G124" s="2">
        <v>94223.904750000002</v>
      </c>
      <c r="H124" s="2">
        <v>489964.30470000004</v>
      </c>
    </row>
    <row r="125" spans="1:8" ht="30" x14ac:dyDescent="0.25">
      <c r="A125" s="1" t="s">
        <v>120</v>
      </c>
      <c r="B125" s="1" t="s">
        <v>251</v>
      </c>
      <c r="C125" s="1" t="s">
        <v>252</v>
      </c>
      <c r="D125" s="1" t="s">
        <v>61</v>
      </c>
      <c r="E125" s="1" t="s">
        <v>36</v>
      </c>
      <c r="F125" s="1">
        <v>18.559999999999999</v>
      </c>
      <c r="G125" s="2">
        <v>101763.0675</v>
      </c>
      <c r="H125" s="2">
        <v>1888722.5327999999</v>
      </c>
    </row>
    <row r="126" spans="1:8" x14ac:dyDescent="0.25">
      <c r="A126" s="1" t="s">
        <v>123</v>
      </c>
      <c r="B126" s="1" t="s">
        <v>253</v>
      </c>
      <c r="C126" s="1" t="s">
        <v>254</v>
      </c>
      <c r="D126" s="1" t="s">
        <v>61</v>
      </c>
      <c r="E126" s="1" t="s">
        <v>36</v>
      </c>
      <c r="F126" s="1">
        <v>18.47</v>
      </c>
      <c r="G126" s="2">
        <v>110981.70450000001</v>
      </c>
      <c r="H126" s="2">
        <v>2049832.0821150001</v>
      </c>
    </row>
    <row r="127" spans="1:8" ht="30" x14ac:dyDescent="0.25">
      <c r="A127" s="1" t="s">
        <v>127</v>
      </c>
      <c r="B127" s="1" t="s">
        <v>255</v>
      </c>
      <c r="C127" s="1" t="s">
        <v>125</v>
      </c>
      <c r="D127" s="1" t="s">
        <v>61</v>
      </c>
      <c r="E127" s="1" t="s">
        <v>126</v>
      </c>
      <c r="F127" s="1">
        <v>8</v>
      </c>
      <c r="G127" s="2">
        <v>94223.904750000002</v>
      </c>
      <c r="H127" s="2">
        <v>753791.23800000001</v>
      </c>
    </row>
    <row r="128" spans="1:8" x14ac:dyDescent="0.25">
      <c r="A128" s="1" t="s">
        <v>130</v>
      </c>
      <c r="B128" s="1" t="s">
        <v>256</v>
      </c>
      <c r="C128" s="1" t="s">
        <v>129</v>
      </c>
      <c r="D128" s="1" t="s">
        <v>61</v>
      </c>
      <c r="E128" s="1" t="s">
        <v>36</v>
      </c>
      <c r="F128" s="1">
        <v>47.5</v>
      </c>
      <c r="G128" s="2">
        <v>16646.9715</v>
      </c>
      <c r="H128" s="2">
        <v>790731.14624999999</v>
      </c>
    </row>
    <row r="129" spans="1:8" x14ac:dyDescent="0.25">
      <c r="A129" s="1" t="s">
        <v>133</v>
      </c>
      <c r="B129" s="1" t="s">
        <v>257</v>
      </c>
      <c r="C129" s="1" t="s">
        <v>132</v>
      </c>
      <c r="D129" s="1" t="s">
        <v>61</v>
      </c>
      <c r="E129" s="1" t="s">
        <v>36</v>
      </c>
      <c r="F129" s="1">
        <v>12</v>
      </c>
      <c r="G129" s="2">
        <v>20031.495750000002</v>
      </c>
      <c r="H129" s="2">
        <v>240377.94900000002</v>
      </c>
    </row>
    <row r="130" spans="1:8" x14ac:dyDescent="0.25">
      <c r="A130" s="1" t="s">
        <v>136</v>
      </c>
      <c r="B130" s="1" t="s">
        <v>258</v>
      </c>
      <c r="C130" s="1" t="s">
        <v>138</v>
      </c>
      <c r="D130" s="1" t="s">
        <v>61</v>
      </c>
      <c r="E130" s="1" t="s">
        <v>126</v>
      </c>
      <c r="F130" s="1">
        <v>3</v>
      </c>
      <c r="G130" s="2">
        <v>59401.10025000001</v>
      </c>
      <c r="H130" s="2">
        <v>178203.30075000002</v>
      </c>
    </row>
    <row r="131" spans="1:8" x14ac:dyDescent="0.25">
      <c r="A131" s="1" t="s">
        <v>139</v>
      </c>
      <c r="B131" s="1" t="s">
        <v>259</v>
      </c>
      <c r="C131" s="1" t="s">
        <v>147</v>
      </c>
      <c r="D131" s="1" t="s">
        <v>61</v>
      </c>
      <c r="E131" s="1" t="s">
        <v>126</v>
      </c>
      <c r="F131" s="1">
        <v>11</v>
      </c>
      <c r="G131" s="2">
        <v>122017.64062500001</v>
      </c>
      <c r="H131" s="2">
        <v>1342194.0468750002</v>
      </c>
    </row>
    <row r="132" spans="1:8" x14ac:dyDescent="0.25">
      <c r="A132" s="1" t="s">
        <v>142</v>
      </c>
      <c r="B132" s="1" t="s">
        <v>260</v>
      </c>
      <c r="C132" s="1" t="s">
        <v>150</v>
      </c>
      <c r="D132" s="1" t="s">
        <v>61</v>
      </c>
      <c r="E132" s="1" t="s">
        <v>126</v>
      </c>
      <c r="F132" s="1">
        <v>3</v>
      </c>
      <c r="G132" s="2">
        <v>312095.19375000003</v>
      </c>
      <c r="H132" s="2">
        <v>936285.58125000005</v>
      </c>
    </row>
    <row r="133" spans="1:8" x14ac:dyDescent="0.25">
      <c r="A133" s="1" t="s">
        <v>145</v>
      </c>
      <c r="B133" s="1" t="s">
        <v>261</v>
      </c>
      <c r="C133" s="1" t="s">
        <v>262</v>
      </c>
      <c r="D133" s="1" t="s">
        <v>61</v>
      </c>
      <c r="E133" s="1" t="s">
        <v>126</v>
      </c>
      <c r="F133" s="1">
        <v>2</v>
      </c>
      <c r="G133" s="2">
        <v>510706.52212500002</v>
      </c>
      <c r="H133" s="2">
        <v>1021413.04425</v>
      </c>
    </row>
    <row r="134" spans="1:8" x14ac:dyDescent="0.25">
      <c r="A134" s="1" t="s">
        <v>148</v>
      </c>
      <c r="B134" s="1" t="s">
        <v>263</v>
      </c>
      <c r="C134" s="1" t="s">
        <v>264</v>
      </c>
      <c r="D134" s="1" t="s">
        <v>61</v>
      </c>
      <c r="E134" s="1" t="s">
        <v>126</v>
      </c>
      <c r="F134" s="1">
        <v>2</v>
      </c>
      <c r="G134" s="2">
        <v>1177106.8432500002</v>
      </c>
      <c r="H134" s="2">
        <v>2354213.6865000003</v>
      </c>
    </row>
    <row r="135" spans="1:8" x14ac:dyDescent="0.25">
      <c r="A135" s="1" t="s">
        <v>265</v>
      </c>
      <c r="B135" s="1" t="s">
        <v>266</v>
      </c>
      <c r="C135" s="1" t="s">
        <v>267</v>
      </c>
      <c r="D135" s="1" t="s">
        <v>61</v>
      </c>
      <c r="E135" s="1" t="s">
        <v>126</v>
      </c>
      <c r="F135" s="1">
        <v>2</v>
      </c>
      <c r="G135" s="2">
        <v>407849.38087500009</v>
      </c>
      <c r="H135" s="2">
        <v>815698.76175000018</v>
      </c>
    </row>
    <row r="136" spans="1:8" x14ac:dyDescent="0.25">
      <c r="A136" s="1" t="s">
        <v>268</v>
      </c>
      <c r="B136" s="1" t="s">
        <v>269</v>
      </c>
      <c r="C136" s="1" t="s">
        <v>270</v>
      </c>
      <c r="D136" s="1" t="s">
        <v>61</v>
      </c>
      <c r="E136" s="1" t="s">
        <v>126</v>
      </c>
      <c r="F136" s="1">
        <v>2</v>
      </c>
      <c r="G136" s="2">
        <v>159800.12775000001</v>
      </c>
      <c r="H136" s="2">
        <v>319600.25550000003</v>
      </c>
    </row>
    <row r="137" spans="1:8" ht="30" x14ac:dyDescent="0.25">
      <c r="A137" s="1" t="s">
        <v>271</v>
      </c>
      <c r="B137" s="1" t="s">
        <v>272</v>
      </c>
      <c r="C137" s="1" t="s">
        <v>273</v>
      </c>
      <c r="D137" s="1" t="s">
        <v>61</v>
      </c>
      <c r="E137" s="1" t="s">
        <v>126</v>
      </c>
      <c r="F137" s="1">
        <v>2</v>
      </c>
      <c r="G137" s="2">
        <v>159800.12775000001</v>
      </c>
      <c r="H137" s="2">
        <v>319600.25550000003</v>
      </c>
    </row>
    <row r="138" spans="1:8" x14ac:dyDescent="0.25">
      <c r="A138" s="1" t="s">
        <v>274</v>
      </c>
      <c r="B138" s="1" t="s">
        <v>275</v>
      </c>
      <c r="C138" s="1" t="s">
        <v>276</v>
      </c>
      <c r="D138" s="1" t="s">
        <v>61</v>
      </c>
      <c r="E138" s="1" t="s">
        <v>126</v>
      </c>
      <c r="F138" s="1">
        <v>2</v>
      </c>
      <c r="G138" s="2">
        <v>159800.12775000001</v>
      </c>
      <c r="H138" s="2">
        <v>319600.25550000003</v>
      </c>
    </row>
    <row r="139" spans="1:8" ht="30" x14ac:dyDescent="0.25">
      <c r="A139" s="1" t="s">
        <v>277</v>
      </c>
      <c r="B139" s="1" t="s">
        <v>278</v>
      </c>
      <c r="C139" s="1" t="s">
        <v>231</v>
      </c>
      <c r="D139" s="1" t="s">
        <v>61</v>
      </c>
      <c r="E139" s="1" t="s">
        <v>126</v>
      </c>
      <c r="F139" s="1">
        <v>1</v>
      </c>
      <c r="G139" s="2">
        <v>693877.20187500003</v>
      </c>
      <c r="H139" s="2">
        <v>693877.20187500003</v>
      </c>
    </row>
    <row r="140" spans="1:8" x14ac:dyDescent="0.25">
      <c r="A140" s="1" t="s">
        <v>56</v>
      </c>
      <c r="B140" s="1" t="s">
        <v>8</v>
      </c>
      <c r="H140" s="2">
        <v>14919509.697614999</v>
      </c>
    </row>
    <row r="141" spans="1:8" x14ac:dyDescent="0.25">
      <c r="A141" s="1">
        <v>8</v>
      </c>
      <c r="B141" s="1" t="s">
        <v>8</v>
      </c>
      <c r="C141" s="1" t="s">
        <v>151</v>
      </c>
    </row>
    <row r="142" spans="1:8" ht="30" x14ac:dyDescent="0.25">
      <c r="A142" s="1" t="s">
        <v>152</v>
      </c>
      <c r="B142" s="1" t="s">
        <v>279</v>
      </c>
      <c r="C142" s="1" t="s">
        <v>280</v>
      </c>
      <c r="D142" s="1" t="s">
        <v>14</v>
      </c>
      <c r="E142" s="1" t="s">
        <v>15</v>
      </c>
      <c r="F142" s="1">
        <v>2</v>
      </c>
      <c r="G142" s="2">
        <v>107784.73575000001</v>
      </c>
      <c r="H142" s="2">
        <v>215569.47150000001</v>
      </c>
    </row>
    <row r="143" spans="1:8" x14ac:dyDescent="0.25">
      <c r="A143" s="1" t="s">
        <v>56</v>
      </c>
      <c r="B143" s="1" t="s">
        <v>8</v>
      </c>
      <c r="H143" s="2">
        <v>215569.47150000001</v>
      </c>
    </row>
    <row r="144" spans="1:8" x14ac:dyDescent="0.25">
      <c r="A144" s="1">
        <v>9</v>
      </c>
      <c r="B144" s="1" t="s">
        <v>8</v>
      </c>
      <c r="C144" s="1" t="s">
        <v>159</v>
      </c>
    </row>
    <row r="145" spans="1:8" ht="45" x14ac:dyDescent="0.25">
      <c r="A145" s="1" t="s">
        <v>156</v>
      </c>
      <c r="B145" s="1" t="s">
        <v>281</v>
      </c>
      <c r="C145" s="1" t="s">
        <v>162</v>
      </c>
      <c r="D145" s="1" t="s">
        <v>61</v>
      </c>
      <c r="E145" s="1" t="s">
        <v>36</v>
      </c>
      <c r="F145" s="1">
        <v>32</v>
      </c>
      <c r="G145" s="2">
        <v>110411.93362499999</v>
      </c>
      <c r="H145" s="2">
        <v>3533181.8759999997</v>
      </c>
    </row>
    <row r="146" spans="1:8" ht="30" x14ac:dyDescent="0.25">
      <c r="A146" s="1" t="s">
        <v>282</v>
      </c>
      <c r="B146" s="1" t="s">
        <v>283</v>
      </c>
      <c r="C146" s="1" t="s">
        <v>165</v>
      </c>
      <c r="D146" s="1" t="s">
        <v>61</v>
      </c>
      <c r="E146" s="1" t="s">
        <v>36</v>
      </c>
      <c r="F146" s="1">
        <v>32</v>
      </c>
      <c r="G146" s="2">
        <v>78291.633375000005</v>
      </c>
      <c r="H146" s="2">
        <v>2505332.2680000002</v>
      </c>
    </row>
    <row r="147" spans="1:8" ht="30" x14ac:dyDescent="0.25">
      <c r="A147" s="1" t="s">
        <v>284</v>
      </c>
      <c r="B147" s="1" t="s">
        <v>285</v>
      </c>
      <c r="C147" s="1" t="s">
        <v>168</v>
      </c>
      <c r="D147" s="1" t="s">
        <v>61</v>
      </c>
      <c r="E147" s="1" t="s">
        <v>126</v>
      </c>
      <c r="F147" s="1">
        <v>1</v>
      </c>
      <c r="G147" s="2">
        <v>656285.11200000008</v>
      </c>
      <c r="H147" s="2">
        <v>656285.11200000008</v>
      </c>
    </row>
    <row r="148" spans="1:8" ht="45" x14ac:dyDescent="0.25">
      <c r="A148" s="1" t="s">
        <v>286</v>
      </c>
      <c r="B148" s="1" t="s">
        <v>287</v>
      </c>
      <c r="C148" s="1" t="s">
        <v>171</v>
      </c>
      <c r="D148" s="1" t="s">
        <v>61</v>
      </c>
      <c r="E148" s="1" t="s">
        <v>126</v>
      </c>
      <c r="F148" s="1">
        <v>4</v>
      </c>
      <c r="G148" s="2">
        <v>195106.02974999999</v>
      </c>
      <c r="H148" s="2">
        <v>780424.11899999995</v>
      </c>
    </row>
    <row r="149" spans="1:8" ht="30" x14ac:dyDescent="0.25">
      <c r="A149" s="1" t="s">
        <v>288</v>
      </c>
      <c r="B149" s="1" t="s">
        <v>289</v>
      </c>
      <c r="C149" s="1" t="s">
        <v>290</v>
      </c>
      <c r="D149" s="1" t="s">
        <v>61</v>
      </c>
      <c r="E149" s="1" t="s">
        <v>126</v>
      </c>
      <c r="F149" s="1">
        <v>3</v>
      </c>
      <c r="G149" s="2">
        <v>214059.08137500001</v>
      </c>
      <c r="H149" s="2">
        <v>642177.24412499997</v>
      </c>
    </row>
    <row r="150" spans="1:8" ht="30" x14ac:dyDescent="0.25">
      <c r="A150" s="1" t="s">
        <v>291</v>
      </c>
      <c r="B150" s="1" t="s">
        <v>292</v>
      </c>
      <c r="C150" s="1" t="s">
        <v>174</v>
      </c>
      <c r="D150" s="1" t="s">
        <v>61</v>
      </c>
      <c r="E150" s="1" t="s">
        <v>126</v>
      </c>
      <c r="F150" s="1">
        <v>1</v>
      </c>
      <c r="G150" s="2">
        <v>498441.52912500006</v>
      </c>
      <c r="H150" s="2">
        <v>498441.52912500006</v>
      </c>
    </row>
    <row r="151" spans="1:8" ht="45" x14ac:dyDescent="0.25">
      <c r="A151" s="1" t="s">
        <v>293</v>
      </c>
      <c r="B151" s="1" t="s">
        <v>294</v>
      </c>
      <c r="C151" s="1" t="s">
        <v>177</v>
      </c>
      <c r="D151" s="1" t="s">
        <v>61</v>
      </c>
      <c r="E151" s="1" t="s">
        <v>126</v>
      </c>
      <c r="F151" s="1">
        <v>4</v>
      </c>
      <c r="G151" s="2">
        <v>95133.264750000017</v>
      </c>
      <c r="H151" s="2">
        <v>380533.05900000007</v>
      </c>
    </row>
    <row r="152" spans="1:8" x14ac:dyDescent="0.25">
      <c r="A152" s="1" t="s">
        <v>295</v>
      </c>
      <c r="B152" s="1" t="s">
        <v>296</v>
      </c>
      <c r="C152" s="1" t="s">
        <v>297</v>
      </c>
      <c r="D152" s="1" t="s">
        <v>61</v>
      </c>
      <c r="E152" s="1" t="s">
        <v>126</v>
      </c>
      <c r="F152" s="1">
        <v>1</v>
      </c>
      <c r="G152" s="2">
        <v>425806.39912500005</v>
      </c>
      <c r="H152" s="2">
        <v>425806.39912500005</v>
      </c>
    </row>
    <row r="153" spans="1:8" x14ac:dyDescent="0.25">
      <c r="A153" s="1" t="s">
        <v>56</v>
      </c>
      <c r="B153" s="1" t="s">
        <v>8</v>
      </c>
      <c r="H153" s="2">
        <v>9422181.6063749995</v>
      </c>
    </row>
    <row r="154" spans="1:8" ht="105" x14ac:dyDescent="0.25">
      <c r="A154" s="1" t="s">
        <v>298</v>
      </c>
      <c r="H154" s="2">
        <v>113208832</v>
      </c>
    </row>
    <row r="155" spans="1:8" ht="30" x14ac:dyDescent="0.25">
      <c r="A155" s="1" t="s">
        <v>8</v>
      </c>
      <c r="B155" s="1" t="s">
        <v>8</v>
      </c>
      <c r="C155" s="1" t="s">
        <v>299</v>
      </c>
    </row>
    <row r="156" spans="1:8" x14ac:dyDescent="0.25">
      <c r="A156" s="1">
        <v>1</v>
      </c>
      <c r="B156" s="1" t="s">
        <v>8</v>
      </c>
      <c r="C156" s="1" t="s">
        <v>10</v>
      </c>
    </row>
    <row r="157" spans="1:8" ht="30" x14ac:dyDescent="0.25">
      <c r="A157" s="1" t="s">
        <v>11</v>
      </c>
      <c r="B157" s="1" t="s">
        <v>300</v>
      </c>
      <c r="C157" s="1" t="s">
        <v>13</v>
      </c>
      <c r="D157" s="1" t="s">
        <v>14</v>
      </c>
      <c r="E157" s="1" t="s">
        <v>15</v>
      </c>
      <c r="F157" s="1">
        <v>39.050000000000004</v>
      </c>
      <c r="G157" s="2">
        <v>1942.336125</v>
      </c>
      <c r="H157" s="2">
        <v>75848.225681250013</v>
      </c>
    </row>
    <row r="158" spans="1:8" ht="30" x14ac:dyDescent="0.25">
      <c r="A158" s="1" t="s">
        <v>16</v>
      </c>
      <c r="B158" s="1" t="s">
        <v>301</v>
      </c>
      <c r="C158" s="1" t="s">
        <v>18</v>
      </c>
      <c r="D158" s="1" t="s">
        <v>14</v>
      </c>
      <c r="E158" s="1" t="s">
        <v>15</v>
      </c>
      <c r="F158" s="1">
        <v>7.91</v>
      </c>
      <c r="G158" s="2">
        <v>19169.024625000002</v>
      </c>
      <c r="H158" s="2">
        <v>151626.98478375003</v>
      </c>
    </row>
    <row r="159" spans="1:8" ht="30" x14ac:dyDescent="0.25">
      <c r="A159" s="1" t="s">
        <v>19</v>
      </c>
      <c r="B159" s="1" t="s">
        <v>302</v>
      </c>
      <c r="C159" s="1" t="s">
        <v>24</v>
      </c>
      <c r="D159" s="1" t="s">
        <v>14</v>
      </c>
      <c r="E159" s="1" t="s">
        <v>25</v>
      </c>
      <c r="F159" s="1">
        <v>9.822000000000001</v>
      </c>
      <c r="G159" s="2">
        <v>42043.691250000003</v>
      </c>
      <c r="H159" s="2">
        <v>412953.13545750006</v>
      </c>
    </row>
    <row r="160" spans="1:8" ht="30" x14ac:dyDescent="0.25">
      <c r="A160" s="1" t="s">
        <v>22</v>
      </c>
      <c r="B160" s="1" t="s">
        <v>303</v>
      </c>
      <c r="C160" s="1" t="s">
        <v>28</v>
      </c>
      <c r="D160" s="1" t="s">
        <v>14</v>
      </c>
      <c r="E160" s="1" t="s">
        <v>15</v>
      </c>
      <c r="F160" s="1">
        <v>41.2</v>
      </c>
      <c r="G160" s="2">
        <v>9967.4381250000006</v>
      </c>
      <c r="H160" s="2">
        <v>410658.45075000008</v>
      </c>
    </row>
    <row r="161" spans="1:8" ht="30" x14ac:dyDescent="0.25">
      <c r="A161" s="1" t="s">
        <v>26</v>
      </c>
      <c r="B161" s="1" t="s">
        <v>304</v>
      </c>
      <c r="C161" s="1" t="s">
        <v>31</v>
      </c>
      <c r="D161" s="1" t="s">
        <v>14</v>
      </c>
      <c r="E161" s="1" t="s">
        <v>32</v>
      </c>
      <c r="F161" s="1">
        <v>20</v>
      </c>
      <c r="G161" s="2">
        <v>5547.0960000000005</v>
      </c>
      <c r="H161" s="2">
        <v>110941.92000000001</v>
      </c>
    </row>
    <row r="162" spans="1:8" ht="30" x14ac:dyDescent="0.25">
      <c r="A162" s="1" t="s">
        <v>29</v>
      </c>
      <c r="B162" s="1" t="s">
        <v>305</v>
      </c>
      <c r="C162" s="1" t="s">
        <v>35</v>
      </c>
      <c r="D162" s="1" t="s">
        <v>14</v>
      </c>
      <c r="E162" s="1" t="s">
        <v>36</v>
      </c>
      <c r="F162" s="1">
        <v>25</v>
      </c>
      <c r="G162" s="2">
        <v>11904.090749999999</v>
      </c>
      <c r="H162" s="2">
        <v>297602.26874999999</v>
      </c>
    </row>
    <row r="163" spans="1:8" ht="30" x14ac:dyDescent="0.25">
      <c r="A163" s="1" t="s">
        <v>33</v>
      </c>
      <c r="B163" s="1" t="s">
        <v>306</v>
      </c>
      <c r="C163" s="1" t="s">
        <v>39</v>
      </c>
      <c r="D163" s="1" t="s">
        <v>14</v>
      </c>
      <c r="E163" s="1" t="s">
        <v>36</v>
      </c>
      <c r="F163" s="1">
        <v>100</v>
      </c>
      <c r="G163" s="2">
        <v>2746.5513750000005</v>
      </c>
      <c r="H163" s="2">
        <v>274655.13750000007</v>
      </c>
    </row>
    <row r="164" spans="1:8" ht="30" x14ac:dyDescent="0.25">
      <c r="A164" s="1" t="s">
        <v>37</v>
      </c>
      <c r="B164" s="1" t="s">
        <v>307</v>
      </c>
      <c r="C164" s="1" t="s">
        <v>188</v>
      </c>
      <c r="D164" s="1" t="s">
        <v>14</v>
      </c>
      <c r="E164" s="1" t="s">
        <v>36</v>
      </c>
      <c r="F164" s="1">
        <v>5</v>
      </c>
      <c r="G164" s="2">
        <v>7611.6273750000009</v>
      </c>
      <c r="H164" s="2">
        <v>38058.136875000004</v>
      </c>
    </row>
    <row r="165" spans="1:8" ht="30" x14ac:dyDescent="0.25">
      <c r="A165" s="1" t="s">
        <v>40</v>
      </c>
      <c r="B165" s="1" t="s">
        <v>308</v>
      </c>
      <c r="C165" s="1" t="s">
        <v>45</v>
      </c>
      <c r="D165" s="1" t="s">
        <v>14</v>
      </c>
      <c r="E165" s="1" t="s">
        <v>15</v>
      </c>
      <c r="F165" s="1">
        <v>39.050000000000004</v>
      </c>
      <c r="G165" s="2">
        <v>6568.7051249999995</v>
      </c>
      <c r="H165" s="2">
        <v>256507.93513125001</v>
      </c>
    </row>
    <row r="166" spans="1:8" ht="30" x14ac:dyDescent="0.25">
      <c r="A166" s="1" t="s">
        <v>43</v>
      </c>
      <c r="B166" s="1" t="s">
        <v>309</v>
      </c>
      <c r="C166" s="1" t="s">
        <v>193</v>
      </c>
      <c r="D166" s="1" t="s">
        <v>14</v>
      </c>
      <c r="E166" s="1" t="s">
        <v>15</v>
      </c>
      <c r="F166" s="1">
        <v>0</v>
      </c>
      <c r="G166" s="2">
        <v>13802.379750000002</v>
      </c>
      <c r="H166" s="2">
        <v>0</v>
      </c>
    </row>
    <row r="167" spans="1:8" ht="30" x14ac:dyDescent="0.25">
      <c r="A167" s="1" t="s">
        <v>46</v>
      </c>
      <c r="B167" s="1" t="s">
        <v>310</v>
      </c>
      <c r="C167" s="1" t="s">
        <v>51</v>
      </c>
      <c r="D167" s="1" t="s">
        <v>14</v>
      </c>
      <c r="E167" s="1" t="s">
        <v>52</v>
      </c>
      <c r="F167" s="1">
        <v>10</v>
      </c>
      <c r="G167" s="2">
        <v>27603.338625</v>
      </c>
      <c r="H167" s="2">
        <v>276033.38624999998</v>
      </c>
    </row>
    <row r="168" spans="1:8" ht="30" x14ac:dyDescent="0.25">
      <c r="A168" s="1" t="s">
        <v>49</v>
      </c>
      <c r="B168" s="1" t="s">
        <v>311</v>
      </c>
      <c r="C168" s="1" t="s">
        <v>196</v>
      </c>
      <c r="D168" s="1" t="s">
        <v>14</v>
      </c>
      <c r="E168" s="1" t="s">
        <v>52</v>
      </c>
      <c r="F168" s="1">
        <v>2</v>
      </c>
      <c r="G168" s="2">
        <v>47616.362999999998</v>
      </c>
      <c r="H168" s="2">
        <v>95232.725999999995</v>
      </c>
    </row>
    <row r="169" spans="1:8" ht="30" x14ac:dyDescent="0.25">
      <c r="A169" s="1" t="s">
        <v>53</v>
      </c>
      <c r="B169" s="1" t="s">
        <v>312</v>
      </c>
      <c r="C169" s="1" t="s">
        <v>55</v>
      </c>
      <c r="D169" s="1" t="s">
        <v>14</v>
      </c>
      <c r="E169" s="1" t="s">
        <v>25</v>
      </c>
      <c r="F169" s="1">
        <v>7</v>
      </c>
      <c r="G169" s="2">
        <v>141593.0355</v>
      </c>
      <c r="H169" s="2">
        <v>991151.24849999999</v>
      </c>
    </row>
    <row r="170" spans="1:8" ht="30" x14ac:dyDescent="0.25">
      <c r="A170" s="1" t="s">
        <v>197</v>
      </c>
      <c r="B170" s="1" t="s">
        <v>313</v>
      </c>
      <c r="C170" s="1" t="s">
        <v>21</v>
      </c>
      <c r="D170" s="1" t="s">
        <v>14</v>
      </c>
      <c r="E170" s="1" t="s">
        <v>15</v>
      </c>
      <c r="F170" s="1">
        <v>3.75</v>
      </c>
      <c r="G170" s="2">
        <v>19936.297125000001</v>
      </c>
      <c r="H170" s="2">
        <v>74761.114218750008</v>
      </c>
    </row>
    <row r="171" spans="1:8" x14ac:dyDescent="0.25">
      <c r="A171" s="1" t="s">
        <v>56</v>
      </c>
      <c r="B171" s="1" t="s">
        <v>8</v>
      </c>
      <c r="H171" s="2">
        <v>3466030.6698974995</v>
      </c>
    </row>
    <row r="172" spans="1:8" x14ac:dyDescent="0.25">
      <c r="A172" s="1">
        <v>2</v>
      </c>
      <c r="B172" s="1" t="s">
        <v>8</v>
      </c>
      <c r="C172" s="1" t="s">
        <v>57</v>
      </c>
    </row>
    <row r="173" spans="1:8" ht="45" x14ac:dyDescent="0.25">
      <c r="A173" s="1" t="s">
        <v>58</v>
      </c>
      <c r="B173" s="1" t="s">
        <v>314</v>
      </c>
      <c r="C173" s="1" t="s">
        <v>200</v>
      </c>
      <c r="D173" s="1" t="s">
        <v>61</v>
      </c>
      <c r="E173" s="1" t="s">
        <v>62</v>
      </c>
      <c r="F173" s="1">
        <v>44.847000000000001</v>
      </c>
      <c r="G173" s="2">
        <v>26901.426374999999</v>
      </c>
      <c r="H173" s="2">
        <v>1206448.2686396251</v>
      </c>
    </row>
    <row r="174" spans="1:8" ht="30" x14ac:dyDescent="0.25">
      <c r="A174" s="1" t="s">
        <v>63</v>
      </c>
      <c r="B174" s="1" t="s">
        <v>315</v>
      </c>
      <c r="C174" s="1" t="s">
        <v>316</v>
      </c>
      <c r="D174" s="1" t="s">
        <v>61</v>
      </c>
      <c r="E174" s="1" t="s">
        <v>15</v>
      </c>
      <c r="F174" s="1">
        <v>7.55</v>
      </c>
      <c r="G174" s="2">
        <v>250453.37362500001</v>
      </c>
      <c r="H174" s="2">
        <v>1890922.97086875</v>
      </c>
    </row>
    <row r="175" spans="1:8" x14ac:dyDescent="0.25">
      <c r="A175" s="1" t="s">
        <v>56</v>
      </c>
      <c r="B175" s="1" t="s">
        <v>8</v>
      </c>
      <c r="H175" s="2">
        <v>3097371.2395083751</v>
      </c>
    </row>
    <row r="176" spans="1:8" x14ac:dyDescent="0.25">
      <c r="A176" s="1">
        <v>3</v>
      </c>
      <c r="B176" s="1" t="s">
        <v>8</v>
      </c>
      <c r="C176" s="1" t="s">
        <v>212</v>
      </c>
    </row>
    <row r="177" spans="1:8" ht="30" x14ac:dyDescent="0.25">
      <c r="A177" s="1" t="s">
        <v>67</v>
      </c>
      <c r="B177" s="1" t="s">
        <v>317</v>
      </c>
      <c r="C177" s="1" t="s">
        <v>214</v>
      </c>
      <c r="D177" s="1" t="s">
        <v>14</v>
      </c>
      <c r="E177" s="1" t="s">
        <v>15</v>
      </c>
      <c r="F177" s="1">
        <v>41.2</v>
      </c>
      <c r="G177" s="2">
        <v>45958.201875000006</v>
      </c>
      <c r="H177" s="2">
        <v>1893477.9172500004</v>
      </c>
    </row>
    <row r="178" spans="1:8" ht="30" x14ac:dyDescent="0.25">
      <c r="A178" s="1" t="s">
        <v>215</v>
      </c>
      <c r="B178" s="1" t="s">
        <v>318</v>
      </c>
      <c r="C178" s="1" t="s">
        <v>217</v>
      </c>
      <c r="D178" s="1" t="s">
        <v>14</v>
      </c>
      <c r="E178" s="1" t="s">
        <v>36</v>
      </c>
      <c r="F178" s="1">
        <v>25</v>
      </c>
      <c r="G178" s="2">
        <v>30347.04825</v>
      </c>
      <c r="H178" s="2">
        <v>758676.20625000005</v>
      </c>
    </row>
    <row r="179" spans="1:8" ht="30" x14ac:dyDescent="0.25">
      <c r="A179" s="1" t="s">
        <v>218</v>
      </c>
      <c r="B179" s="1" t="s">
        <v>319</v>
      </c>
      <c r="C179" s="1" t="s">
        <v>220</v>
      </c>
      <c r="D179" s="1" t="s">
        <v>14</v>
      </c>
      <c r="E179" s="1" t="s">
        <v>36</v>
      </c>
      <c r="F179" s="1">
        <v>10</v>
      </c>
      <c r="G179" s="2">
        <v>15180.628500000001</v>
      </c>
      <c r="H179" s="2">
        <v>151806.285</v>
      </c>
    </row>
    <row r="180" spans="1:8" ht="30" x14ac:dyDescent="0.25">
      <c r="A180" s="1" t="s">
        <v>221</v>
      </c>
      <c r="B180" s="1" t="s">
        <v>320</v>
      </c>
      <c r="C180" s="1" t="s">
        <v>89</v>
      </c>
      <c r="D180" s="1" t="s">
        <v>61</v>
      </c>
      <c r="E180" s="1" t="s">
        <v>15</v>
      </c>
      <c r="F180" s="1">
        <v>14.279999999999998</v>
      </c>
      <c r="G180" s="2">
        <v>197959.14675000001</v>
      </c>
      <c r="H180" s="2">
        <v>2826856.6155899996</v>
      </c>
    </row>
    <row r="181" spans="1:8" ht="30" x14ac:dyDescent="0.25">
      <c r="A181" s="1" t="s">
        <v>224</v>
      </c>
      <c r="B181" s="1" t="s">
        <v>321</v>
      </c>
      <c r="C181" s="1" t="s">
        <v>322</v>
      </c>
      <c r="D181" s="1" t="s">
        <v>61</v>
      </c>
      <c r="E181" s="1" t="s">
        <v>15</v>
      </c>
      <c r="F181" s="1">
        <v>10.5</v>
      </c>
      <c r="G181" s="2">
        <v>129127.69912500001</v>
      </c>
      <c r="H181" s="2">
        <v>1355840.8408125001</v>
      </c>
    </row>
    <row r="182" spans="1:8" x14ac:dyDescent="0.25">
      <c r="A182" s="1" t="s">
        <v>56</v>
      </c>
      <c r="B182" s="1" t="s">
        <v>8</v>
      </c>
      <c r="H182" s="2">
        <v>6986657.8649025001</v>
      </c>
    </row>
    <row r="183" spans="1:8" x14ac:dyDescent="0.25">
      <c r="A183" s="1">
        <v>4</v>
      </c>
      <c r="B183" s="1" t="s">
        <v>8</v>
      </c>
      <c r="C183" s="1" t="s">
        <v>70</v>
      </c>
    </row>
    <row r="184" spans="1:8" ht="30" x14ac:dyDescent="0.25">
      <c r="A184" s="1" t="s">
        <v>71</v>
      </c>
      <c r="B184" s="1" t="s">
        <v>323</v>
      </c>
      <c r="C184" s="1" t="s">
        <v>228</v>
      </c>
      <c r="D184" s="1" t="s">
        <v>61</v>
      </c>
      <c r="E184" s="1" t="s">
        <v>15</v>
      </c>
      <c r="F184" s="1">
        <v>41.2</v>
      </c>
      <c r="G184" s="2">
        <v>163316.79337500001</v>
      </c>
      <c r="H184" s="2">
        <v>6728651.887050001</v>
      </c>
    </row>
    <row r="185" spans="1:8" ht="30" x14ac:dyDescent="0.25">
      <c r="A185" s="1" t="s">
        <v>74</v>
      </c>
      <c r="B185" s="1" t="s">
        <v>324</v>
      </c>
      <c r="C185" s="1" t="s">
        <v>76</v>
      </c>
      <c r="D185" s="1" t="s">
        <v>61</v>
      </c>
      <c r="E185" s="1" t="s">
        <v>36</v>
      </c>
      <c r="F185" s="1">
        <v>10</v>
      </c>
      <c r="G185" s="2">
        <v>38332.365750000004</v>
      </c>
      <c r="H185" s="2">
        <v>383323.65750000003</v>
      </c>
    </row>
    <row r="186" spans="1:8" ht="30" x14ac:dyDescent="0.25">
      <c r="A186" s="1" t="s">
        <v>77</v>
      </c>
      <c r="B186" s="1" t="s">
        <v>325</v>
      </c>
      <c r="C186" s="1" t="s">
        <v>326</v>
      </c>
      <c r="D186" s="1" t="s">
        <v>61</v>
      </c>
      <c r="E186" s="1" t="s">
        <v>126</v>
      </c>
      <c r="F186" s="1">
        <v>1</v>
      </c>
      <c r="G186" s="2">
        <v>693877.20187500003</v>
      </c>
      <c r="H186" s="2">
        <v>693877.20187500003</v>
      </c>
    </row>
    <row r="187" spans="1:8" x14ac:dyDescent="0.25">
      <c r="A187" s="1" t="s">
        <v>56</v>
      </c>
      <c r="B187" s="1" t="s">
        <v>8</v>
      </c>
      <c r="H187" s="2">
        <v>7805852.746425001</v>
      </c>
    </row>
    <row r="188" spans="1:8" x14ac:dyDescent="0.25">
      <c r="A188" s="1">
        <v>5</v>
      </c>
      <c r="B188" s="1" t="s">
        <v>8</v>
      </c>
      <c r="C188" s="1" t="s">
        <v>80</v>
      </c>
    </row>
    <row r="189" spans="1:8" x14ac:dyDescent="0.25">
      <c r="A189" s="1" t="s">
        <v>81</v>
      </c>
      <c r="B189" s="1" t="s">
        <v>327</v>
      </c>
      <c r="C189" s="1" t="s">
        <v>83</v>
      </c>
      <c r="D189" s="1" t="s">
        <v>61</v>
      </c>
      <c r="E189" s="1" t="s">
        <v>15</v>
      </c>
      <c r="F189" s="1">
        <v>28.279999999999998</v>
      </c>
      <c r="G189" s="2">
        <v>30666.745125000001</v>
      </c>
      <c r="H189" s="2">
        <v>867255.55213500001</v>
      </c>
    </row>
    <row r="190" spans="1:8" x14ac:dyDescent="0.25">
      <c r="A190" s="1" t="s">
        <v>56</v>
      </c>
      <c r="B190" s="1" t="s">
        <v>8</v>
      </c>
      <c r="H190" s="2">
        <v>867255.55213500001</v>
      </c>
    </row>
    <row r="191" spans="1:8" ht="30" x14ac:dyDescent="0.25">
      <c r="A191" s="1">
        <v>6</v>
      </c>
      <c r="B191" s="1" t="s">
        <v>8</v>
      </c>
      <c r="C191" s="1" t="s">
        <v>90</v>
      </c>
    </row>
    <row r="192" spans="1:8" ht="105" x14ac:dyDescent="0.25">
      <c r="A192" s="1" t="s">
        <v>91</v>
      </c>
      <c r="B192" s="1" t="s">
        <v>328</v>
      </c>
      <c r="C192" s="1" t="s">
        <v>329</v>
      </c>
      <c r="D192" s="1" t="s">
        <v>61</v>
      </c>
      <c r="E192" s="1" t="s">
        <v>94</v>
      </c>
      <c r="F192" s="1">
        <v>1</v>
      </c>
      <c r="G192" s="2">
        <v>21661769.361375</v>
      </c>
      <c r="H192" s="2">
        <v>21661769.361375</v>
      </c>
    </row>
    <row r="193" spans="1:8" x14ac:dyDescent="0.25">
      <c r="A193" s="1" t="s">
        <v>95</v>
      </c>
      <c r="B193" s="1" t="s">
        <v>330</v>
      </c>
      <c r="C193" s="1" t="s">
        <v>97</v>
      </c>
      <c r="D193" s="1" t="s">
        <v>61</v>
      </c>
      <c r="E193" s="1" t="s">
        <v>94</v>
      </c>
      <c r="F193" s="1">
        <v>2</v>
      </c>
      <c r="G193" s="2">
        <v>4649813.4375</v>
      </c>
      <c r="H193" s="2">
        <v>9299626.875</v>
      </c>
    </row>
    <row r="194" spans="1:8" ht="30" x14ac:dyDescent="0.25">
      <c r="A194" s="1" t="s">
        <v>98</v>
      </c>
      <c r="B194" s="1" t="s">
        <v>331</v>
      </c>
      <c r="C194" s="1" t="s">
        <v>100</v>
      </c>
      <c r="D194" s="1" t="s">
        <v>61</v>
      </c>
      <c r="E194" s="1" t="s">
        <v>94</v>
      </c>
      <c r="F194" s="1">
        <v>3</v>
      </c>
      <c r="G194" s="2">
        <v>4646261.25</v>
      </c>
      <c r="H194" s="2">
        <v>13938783.75</v>
      </c>
    </row>
    <row r="195" spans="1:8" ht="30" x14ac:dyDescent="0.25">
      <c r="A195" s="1" t="s">
        <v>101</v>
      </c>
      <c r="B195" s="1" t="s">
        <v>332</v>
      </c>
      <c r="C195" s="1" t="s">
        <v>238</v>
      </c>
      <c r="D195" s="1" t="s">
        <v>61</v>
      </c>
      <c r="E195" s="1" t="s">
        <v>94</v>
      </c>
      <c r="F195" s="1">
        <v>3</v>
      </c>
      <c r="G195" s="2">
        <v>5517730.7763750004</v>
      </c>
      <c r="H195" s="2">
        <v>16553192.329125002</v>
      </c>
    </row>
    <row r="196" spans="1:8" ht="30" x14ac:dyDescent="0.25">
      <c r="A196" s="1" t="s">
        <v>104</v>
      </c>
      <c r="B196" s="1" t="s">
        <v>333</v>
      </c>
      <c r="C196" s="1" t="s">
        <v>240</v>
      </c>
      <c r="D196" s="1" t="s">
        <v>61</v>
      </c>
      <c r="E196" s="1" t="s">
        <v>94</v>
      </c>
      <c r="F196" s="1">
        <v>1</v>
      </c>
      <c r="G196" s="2">
        <v>3017057.5575000006</v>
      </c>
      <c r="H196" s="2">
        <v>3017057.5575000006</v>
      </c>
    </row>
    <row r="197" spans="1:8" ht="45" x14ac:dyDescent="0.25">
      <c r="A197" s="1" t="s">
        <v>107</v>
      </c>
      <c r="B197" s="1" t="s">
        <v>334</v>
      </c>
      <c r="C197" s="1" t="s">
        <v>335</v>
      </c>
      <c r="D197" s="1" t="s">
        <v>61</v>
      </c>
      <c r="E197" s="1" t="s">
        <v>94</v>
      </c>
      <c r="F197" s="1">
        <v>1</v>
      </c>
      <c r="G197" s="2">
        <v>2558285.4375</v>
      </c>
      <c r="H197" s="2">
        <v>2558285.4375</v>
      </c>
    </row>
    <row r="198" spans="1:8" ht="60" x14ac:dyDescent="0.25">
      <c r="A198" s="1" t="s">
        <v>110</v>
      </c>
      <c r="B198" s="1" t="s">
        <v>336</v>
      </c>
      <c r="C198" s="1" t="s">
        <v>337</v>
      </c>
      <c r="D198" s="1" t="s">
        <v>61</v>
      </c>
      <c r="E198" s="1" t="s">
        <v>94</v>
      </c>
      <c r="F198" s="1">
        <v>1</v>
      </c>
      <c r="G198" s="2">
        <v>13050736.875</v>
      </c>
      <c r="H198" s="2">
        <v>13050736.875</v>
      </c>
    </row>
    <row r="199" spans="1:8" x14ac:dyDescent="0.25">
      <c r="A199" s="1" t="s">
        <v>56</v>
      </c>
      <c r="B199" s="1" t="s">
        <v>8</v>
      </c>
      <c r="H199" s="2">
        <v>80079452.185499996</v>
      </c>
    </row>
    <row r="200" spans="1:8" ht="30" x14ac:dyDescent="0.25">
      <c r="A200" s="1">
        <v>7</v>
      </c>
      <c r="B200" s="1" t="s">
        <v>8</v>
      </c>
      <c r="C200" s="1" t="s">
        <v>113</v>
      </c>
    </row>
    <row r="201" spans="1:8" x14ac:dyDescent="0.25">
      <c r="A201" s="1" t="s">
        <v>114</v>
      </c>
      <c r="B201" s="1" t="s">
        <v>338</v>
      </c>
      <c r="C201" s="1" t="s">
        <v>116</v>
      </c>
      <c r="D201" s="1" t="s">
        <v>61</v>
      </c>
      <c r="E201" s="1" t="s">
        <v>36</v>
      </c>
      <c r="F201" s="1">
        <v>8.1</v>
      </c>
      <c r="G201" s="2">
        <v>50675.506874999999</v>
      </c>
      <c r="H201" s="2">
        <v>410471.60568749998</v>
      </c>
    </row>
    <row r="202" spans="1:8" x14ac:dyDescent="0.25">
      <c r="A202" s="1" t="s">
        <v>117</v>
      </c>
      <c r="B202" s="1" t="s">
        <v>339</v>
      </c>
      <c r="C202" s="1" t="s">
        <v>250</v>
      </c>
      <c r="D202" s="1" t="s">
        <v>61</v>
      </c>
      <c r="E202" s="1" t="s">
        <v>36</v>
      </c>
      <c r="F202" s="1">
        <v>7.83</v>
      </c>
      <c r="G202" s="2">
        <v>94223.904750000002</v>
      </c>
      <c r="H202" s="2">
        <v>737773.17419250007</v>
      </c>
    </row>
    <row r="203" spans="1:8" ht="30" x14ac:dyDescent="0.25">
      <c r="A203" s="1" t="s">
        <v>120</v>
      </c>
      <c r="B203" s="1" t="s">
        <v>340</v>
      </c>
      <c r="C203" s="1" t="s">
        <v>341</v>
      </c>
      <c r="D203" s="1" t="s">
        <v>61</v>
      </c>
      <c r="E203" s="1" t="s">
        <v>126</v>
      </c>
      <c r="F203" s="1">
        <v>7</v>
      </c>
      <c r="G203" s="2">
        <v>135169.25962500001</v>
      </c>
      <c r="H203" s="2">
        <v>946184.8173750001</v>
      </c>
    </row>
    <row r="204" spans="1:8" ht="30" x14ac:dyDescent="0.25">
      <c r="A204" s="1" t="s">
        <v>123</v>
      </c>
      <c r="B204" s="1" t="s">
        <v>342</v>
      </c>
      <c r="C204" s="1" t="s">
        <v>125</v>
      </c>
      <c r="D204" s="1" t="s">
        <v>61</v>
      </c>
      <c r="E204" s="1" t="s">
        <v>126</v>
      </c>
      <c r="F204" s="1">
        <v>3</v>
      </c>
      <c r="G204" s="2">
        <v>94223.904750000002</v>
      </c>
      <c r="H204" s="2">
        <v>282671.71425000002</v>
      </c>
    </row>
    <row r="205" spans="1:8" x14ac:dyDescent="0.25">
      <c r="A205" s="1" t="s">
        <v>127</v>
      </c>
      <c r="B205" s="1" t="s">
        <v>343</v>
      </c>
      <c r="C205" s="1" t="s">
        <v>129</v>
      </c>
      <c r="D205" s="1" t="s">
        <v>61</v>
      </c>
      <c r="E205" s="1" t="s">
        <v>36</v>
      </c>
      <c r="F205" s="1">
        <v>26.05</v>
      </c>
      <c r="G205" s="2">
        <v>16646.9715</v>
      </c>
      <c r="H205" s="2">
        <v>433653.60757500003</v>
      </c>
    </row>
    <row r="206" spans="1:8" x14ac:dyDescent="0.25">
      <c r="A206" s="1" t="s">
        <v>130</v>
      </c>
      <c r="B206" s="1" t="s">
        <v>344</v>
      </c>
      <c r="C206" s="1" t="s">
        <v>132</v>
      </c>
      <c r="D206" s="1" t="s">
        <v>61</v>
      </c>
      <c r="E206" s="1" t="s">
        <v>36</v>
      </c>
      <c r="F206" s="1">
        <v>6.81</v>
      </c>
      <c r="G206" s="2">
        <v>20031.495750000002</v>
      </c>
      <c r="H206" s="2">
        <v>136414.48605750001</v>
      </c>
    </row>
    <row r="207" spans="1:8" x14ac:dyDescent="0.25">
      <c r="A207" s="1" t="s">
        <v>133</v>
      </c>
      <c r="B207" s="1" t="s">
        <v>345</v>
      </c>
      <c r="C207" s="1" t="s">
        <v>346</v>
      </c>
      <c r="D207" s="1" t="s">
        <v>61</v>
      </c>
      <c r="E207" s="1" t="s">
        <v>36</v>
      </c>
      <c r="F207" s="1">
        <v>39.17</v>
      </c>
      <c r="G207" s="2">
        <v>41417.085375000002</v>
      </c>
      <c r="H207" s="2">
        <v>1622307.2341387502</v>
      </c>
    </row>
    <row r="208" spans="1:8" x14ac:dyDescent="0.25">
      <c r="A208" s="1" t="s">
        <v>136</v>
      </c>
      <c r="B208" s="1" t="s">
        <v>347</v>
      </c>
      <c r="C208" s="1" t="s">
        <v>348</v>
      </c>
      <c r="D208" s="1" t="s">
        <v>61</v>
      </c>
      <c r="E208" s="1" t="s">
        <v>126</v>
      </c>
      <c r="F208" s="1">
        <v>11</v>
      </c>
      <c r="G208" s="2">
        <v>122017.64062500001</v>
      </c>
      <c r="H208" s="2">
        <v>1342194.0468750002</v>
      </c>
    </row>
    <row r="209" spans="1:8" x14ac:dyDescent="0.25">
      <c r="A209" s="1" t="s">
        <v>139</v>
      </c>
      <c r="B209" s="1" t="s">
        <v>349</v>
      </c>
      <c r="C209" s="1" t="s">
        <v>350</v>
      </c>
      <c r="D209" s="1" t="s">
        <v>61</v>
      </c>
      <c r="E209" s="1" t="s">
        <v>126</v>
      </c>
      <c r="F209" s="1">
        <v>5</v>
      </c>
      <c r="G209" s="2">
        <v>150435.140625</v>
      </c>
      <c r="H209" s="2">
        <v>752175.703125</v>
      </c>
    </row>
    <row r="210" spans="1:8" x14ac:dyDescent="0.25">
      <c r="A210" s="1" t="s">
        <v>142</v>
      </c>
      <c r="B210" s="1" t="s">
        <v>351</v>
      </c>
      <c r="C210" s="1" t="s">
        <v>352</v>
      </c>
      <c r="D210" s="1" t="s">
        <v>61</v>
      </c>
      <c r="E210" s="1" t="s">
        <v>126</v>
      </c>
      <c r="F210" s="1">
        <v>3</v>
      </c>
      <c r="G210" s="2">
        <v>312095.19375000003</v>
      </c>
      <c r="H210" s="2">
        <v>936285.58125000005</v>
      </c>
    </row>
    <row r="211" spans="1:8" ht="30" x14ac:dyDescent="0.25">
      <c r="A211" s="1" t="s">
        <v>145</v>
      </c>
      <c r="B211" s="1" t="s">
        <v>353</v>
      </c>
      <c r="C211" s="1" t="s">
        <v>354</v>
      </c>
      <c r="D211" s="1" t="s">
        <v>61</v>
      </c>
      <c r="E211" s="1" t="s">
        <v>126</v>
      </c>
      <c r="F211" s="1">
        <v>44</v>
      </c>
      <c r="G211" s="2">
        <v>30871.351125000001</v>
      </c>
      <c r="H211" s="2">
        <v>1358339.4495000001</v>
      </c>
    </row>
    <row r="212" spans="1:8" ht="30" x14ac:dyDescent="0.25">
      <c r="A212" s="1" t="s">
        <v>148</v>
      </c>
      <c r="B212" s="1" t="s">
        <v>355</v>
      </c>
      <c r="C212" s="1" t="s">
        <v>356</v>
      </c>
      <c r="D212" s="1" t="s">
        <v>61</v>
      </c>
      <c r="E212" s="1" t="s">
        <v>126</v>
      </c>
      <c r="F212" s="1">
        <v>2</v>
      </c>
      <c r="G212" s="2">
        <v>1593613.6155000001</v>
      </c>
      <c r="H212" s="2">
        <v>3187227.2310000001</v>
      </c>
    </row>
    <row r="213" spans="1:8" ht="30" x14ac:dyDescent="0.25">
      <c r="A213" s="1" t="s">
        <v>265</v>
      </c>
      <c r="B213" s="1" t="s">
        <v>357</v>
      </c>
      <c r="C213" s="1" t="s">
        <v>326</v>
      </c>
      <c r="D213" s="1" t="s">
        <v>61</v>
      </c>
      <c r="E213" s="1" t="s">
        <v>126</v>
      </c>
      <c r="F213" s="1">
        <v>1</v>
      </c>
      <c r="G213" s="2">
        <v>693877.20187500003</v>
      </c>
      <c r="H213" s="2">
        <v>693877.20187500003</v>
      </c>
    </row>
    <row r="214" spans="1:8" x14ac:dyDescent="0.25">
      <c r="A214" s="1" t="s">
        <v>56</v>
      </c>
      <c r="B214" s="1" t="s">
        <v>8</v>
      </c>
      <c r="H214" s="2">
        <v>12839575.85290125</v>
      </c>
    </row>
    <row r="215" spans="1:8" x14ac:dyDescent="0.25">
      <c r="A215" s="1">
        <v>8</v>
      </c>
      <c r="B215" s="1" t="s">
        <v>8</v>
      </c>
      <c r="C215" s="1" t="s">
        <v>151</v>
      </c>
    </row>
    <row r="216" spans="1:8" ht="30" x14ac:dyDescent="0.25">
      <c r="A216" s="1" t="s">
        <v>152</v>
      </c>
      <c r="B216" s="1" t="s">
        <v>358</v>
      </c>
      <c r="C216" s="1" t="s">
        <v>154</v>
      </c>
      <c r="D216" s="1" t="s">
        <v>61</v>
      </c>
      <c r="E216" s="1" t="s">
        <v>15</v>
      </c>
      <c r="F216" s="1">
        <v>2.9700000000000006</v>
      </c>
      <c r="G216" s="2">
        <v>1554361.9436250001</v>
      </c>
      <c r="H216" s="2">
        <v>4616454.9725662516</v>
      </c>
    </row>
    <row r="217" spans="1:8" x14ac:dyDescent="0.25">
      <c r="A217" s="1" t="s">
        <v>56</v>
      </c>
      <c r="B217" s="1" t="s">
        <v>8</v>
      </c>
      <c r="H217" s="2">
        <v>4616454.9725662516</v>
      </c>
    </row>
    <row r="218" spans="1:8" x14ac:dyDescent="0.25">
      <c r="A218" s="1">
        <v>9</v>
      </c>
      <c r="B218" s="1" t="s">
        <v>8</v>
      </c>
      <c r="C218" s="1" t="s">
        <v>159</v>
      </c>
    </row>
    <row r="219" spans="1:8" ht="45" x14ac:dyDescent="0.25">
      <c r="A219" s="1" t="s">
        <v>156</v>
      </c>
      <c r="B219" s="1" t="s">
        <v>359</v>
      </c>
      <c r="C219" s="1" t="s">
        <v>162</v>
      </c>
      <c r="D219" s="1" t="s">
        <v>61</v>
      </c>
      <c r="E219" s="1" t="s">
        <v>360</v>
      </c>
      <c r="F219" s="1">
        <v>25</v>
      </c>
      <c r="G219" s="2">
        <v>110411.93362499999</v>
      </c>
      <c r="H219" s="2">
        <v>2760298.3406249997</v>
      </c>
    </row>
    <row r="220" spans="1:8" ht="30" x14ac:dyDescent="0.25">
      <c r="A220" s="1" t="s">
        <v>282</v>
      </c>
      <c r="B220" s="1" t="s">
        <v>361</v>
      </c>
      <c r="C220" s="1" t="s">
        <v>362</v>
      </c>
      <c r="D220" s="1" t="s">
        <v>61</v>
      </c>
      <c r="E220" s="1" t="s">
        <v>360</v>
      </c>
      <c r="F220" s="1">
        <v>25</v>
      </c>
      <c r="G220" s="2">
        <v>110885.08500000002</v>
      </c>
      <c r="H220" s="2">
        <v>2772127.1250000005</v>
      </c>
    </row>
    <row r="221" spans="1:8" ht="30" x14ac:dyDescent="0.25">
      <c r="A221" s="1" t="s">
        <v>284</v>
      </c>
      <c r="B221" s="1" t="s">
        <v>363</v>
      </c>
      <c r="C221" s="1" t="s">
        <v>168</v>
      </c>
      <c r="D221" s="1" t="s">
        <v>61</v>
      </c>
      <c r="E221" s="1" t="s">
        <v>126</v>
      </c>
      <c r="F221" s="1">
        <v>1</v>
      </c>
      <c r="G221" s="2">
        <v>656285.11200000008</v>
      </c>
      <c r="H221" s="2">
        <v>656285.11200000008</v>
      </c>
    </row>
    <row r="222" spans="1:8" ht="45" x14ac:dyDescent="0.25">
      <c r="A222" s="1" t="s">
        <v>286</v>
      </c>
      <c r="B222" s="1" t="s">
        <v>364</v>
      </c>
      <c r="C222" s="1" t="s">
        <v>171</v>
      </c>
      <c r="D222" s="1" t="s">
        <v>61</v>
      </c>
      <c r="E222" s="1" t="s">
        <v>365</v>
      </c>
      <c r="F222" s="1">
        <v>4</v>
      </c>
      <c r="G222" s="2">
        <v>195106.02974999999</v>
      </c>
      <c r="H222" s="2">
        <v>780424.11899999995</v>
      </c>
    </row>
    <row r="223" spans="1:8" ht="45" x14ac:dyDescent="0.25">
      <c r="A223" s="1" t="s">
        <v>288</v>
      </c>
      <c r="B223" s="1" t="s">
        <v>366</v>
      </c>
      <c r="C223" s="1" t="s">
        <v>177</v>
      </c>
      <c r="D223" s="1" t="s">
        <v>61</v>
      </c>
      <c r="E223" s="1" t="s">
        <v>365</v>
      </c>
      <c r="F223" s="1">
        <v>3</v>
      </c>
      <c r="G223" s="2">
        <v>95133.264750000017</v>
      </c>
      <c r="H223" s="2">
        <v>285399.79425000004</v>
      </c>
    </row>
    <row r="224" spans="1:8" ht="30" x14ac:dyDescent="0.25">
      <c r="A224" s="1" t="s">
        <v>291</v>
      </c>
      <c r="B224" s="1" t="s">
        <v>367</v>
      </c>
      <c r="C224" s="1" t="s">
        <v>174</v>
      </c>
      <c r="D224" s="1" t="s">
        <v>61</v>
      </c>
      <c r="E224" s="1" t="s">
        <v>365</v>
      </c>
      <c r="F224" s="1">
        <v>1</v>
      </c>
      <c r="G224" s="2">
        <v>498441.52912500006</v>
      </c>
      <c r="H224" s="2">
        <v>498441.52912500006</v>
      </c>
    </row>
    <row r="225" spans="1:8" x14ac:dyDescent="0.25">
      <c r="A225" s="1" t="s">
        <v>56</v>
      </c>
      <c r="B225" s="1" t="s">
        <v>8</v>
      </c>
      <c r="H225" s="2">
        <v>7752976.0200000005</v>
      </c>
    </row>
  </sheetData>
  <pageMargins left="0.7" right="0.7" top="0.75" bottom="0.75" header="0.3" footer="0.3"/>
  <pageSetup paperSize="14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2674E-0B43-40D7-A442-B39B579C75E9}">
  <dimension ref="A1:L120"/>
  <sheetViews>
    <sheetView topLeftCell="D1" workbookViewId="0">
      <pane ySplit="3" topLeftCell="A4" activePane="bottomLeft" state="frozen"/>
      <selection pane="bottomLeft" activeCell="K4" sqref="K4"/>
    </sheetView>
  </sheetViews>
  <sheetFormatPr baseColWidth="10" defaultColWidth="11.42578125" defaultRowHeight="15" x14ac:dyDescent="0.25"/>
  <cols>
    <col min="1" max="1" width="5.7109375" customWidth="1"/>
    <col min="2" max="2" width="14.28515625" customWidth="1"/>
    <col min="3" max="3" width="61" customWidth="1"/>
    <col min="4" max="4" width="12.42578125" customWidth="1"/>
    <col min="5" max="5" width="9.5703125" customWidth="1"/>
    <col min="6" max="6" width="12.42578125" customWidth="1"/>
    <col min="7" max="7" width="16.140625" customWidth="1"/>
    <col min="8" max="8" width="21" customWidth="1"/>
    <col min="9" max="10" width="17.140625" customWidth="1"/>
    <col min="11" max="11" width="14.28515625" customWidth="1"/>
    <col min="12" max="12" width="19" customWidth="1"/>
  </cols>
  <sheetData>
    <row r="1" spans="1:12" ht="18.75" x14ac:dyDescent="0.3">
      <c r="A1" s="33" t="s">
        <v>368</v>
      </c>
      <c r="B1" s="34"/>
      <c r="C1" s="34"/>
      <c r="D1" s="34"/>
      <c r="E1" s="34"/>
      <c r="F1" s="34"/>
      <c r="G1" s="34"/>
      <c r="H1" s="34"/>
      <c r="I1" s="34"/>
      <c r="J1" s="34"/>
      <c r="K1" s="34"/>
      <c r="L1" s="34"/>
    </row>
    <row r="3" spans="1:12" ht="30" x14ac:dyDescent="0.25">
      <c r="A3" s="15" t="s">
        <v>0</v>
      </c>
      <c r="B3" s="7" t="s">
        <v>369</v>
      </c>
      <c r="C3" s="7" t="s">
        <v>2</v>
      </c>
      <c r="D3" s="7" t="s">
        <v>370</v>
      </c>
      <c r="E3" s="7" t="s">
        <v>4</v>
      </c>
      <c r="F3" s="7" t="s">
        <v>5</v>
      </c>
      <c r="G3" s="7" t="s">
        <v>6</v>
      </c>
      <c r="H3" s="7" t="s">
        <v>7</v>
      </c>
      <c r="I3" s="7" t="s">
        <v>371</v>
      </c>
      <c r="J3" s="7" t="s">
        <v>372</v>
      </c>
      <c r="K3" s="7" t="s">
        <v>373</v>
      </c>
      <c r="L3" s="16" t="s">
        <v>374</v>
      </c>
    </row>
    <row r="4" spans="1:12" ht="30" customHeight="1" x14ac:dyDescent="0.25">
      <c r="A4" s="17">
        <v>1</v>
      </c>
      <c r="B4" s="19" t="s">
        <v>111</v>
      </c>
      <c r="C4" s="11" t="s">
        <v>112</v>
      </c>
      <c r="D4" s="19" t="s">
        <v>375</v>
      </c>
      <c r="E4" s="19" t="s">
        <v>94</v>
      </c>
      <c r="F4" s="8">
        <v>2</v>
      </c>
      <c r="G4" s="9">
        <v>19738795.5</v>
      </c>
      <c r="H4" s="9">
        <v>39477591</v>
      </c>
      <c r="I4" s="10">
        <f t="shared" ref="I4:I35" si="0">H4/$H$118*100</f>
        <v>9.2324748866385686</v>
      </c>
      <c r="J4" s="10">
        <f>I4</f>
        <v>9.2324748866385686</v>
      </c>
      <c r="K4" s="19" t="str">
        <f>IF(J4&lt;=80,"SÍ",IF(J4-I4&lt;80,"SÍ","NO"))</f>
        <v>SÍ</v>
      </c>
      <c r="L4" s="21" t="str">
        <f t="shared" ref="L4:L35" si="1">IF(AND(K4="SÍ",I4&gt;=$H$120),"RELEVANTE","")</f>
        <v>RELEVANTE</v>
      </c>
    </row>
    <row r="5" spans="1:12" ht="30" customHeight="1" x14ac:dyDescent="0.25">
      <c r="A5" s="17">
        <v>2</v>
      </c>
      <c r="B5" s="19" t="s">
        <v>92</v>
      </c>
      <c r="C5" s="11" t="s">
        <v>93</v>
      </c>
      <c r="D5" s="19" t="s">
        <v>375</v>
      </c>
      <c r="E5" s="19" t="s">
        <v>94</v>
      </c>
      <c r="F5" s="8">
        <v>1</v>
      </c>
      <c r="G5" s="9">
        <v>34652119.048874997</v>
      </c>
      <c r="H5" s="9">
        <v>34652119.048874997</v>
      </c>
      <c r="I5" s="10">
        <f t="shared" si="0"/>
        <v>8.1039600133541168</v>
      </c>
      <c r="J5" s="10">
        <f t="shared" ref="J5:J36" si="2">J4+I5</f>
        <v>17.336434899992685</v>
      </c>
      <c r="K5" s="19" t="str">
        <f t="shared" ref="K5:K36" si="3">IF(J4&lt;80,"SÍ","NO")</f>
        <v>SÍ</v>
      </c>
      <c r="L5" s="21" t="str">
        <f t="shared" si="1"/>
        <v>RELEVANTE</v>
      </c>
    </row>
    <row r="6" spans="1:12" ht="30" customHeight="1" x14ac:dyDescent="0.25">
      <c r="A6" s="17">
        <v>3</v>
      </c>
      <c r="B6" s="19" t="s">
        <v>102</v>
      </c>
      <c r="C6" s="11" t="s">
        <v>103</v>
      </c>
      <c r="D6" s="19" t="s">
        <v>375</v>
      </c>
      <c r="E6" s="19" t="s">
        <v>94</v>
      </c>
      <c r="F6" s="8">
        <v>2</v>
      </c>
      <c r="G6" s="9">
        <v>15666543.595125001</v>
      </c>
      <c r="H6" s="9">
        <v>31333087.190250002</v>
      </c>
      <c r="I6" s="10">
        <f t="shared" si="0"/>
        <v>7.3277505865248909</v>
      </c>
      <c r="J6" s="10">
        <f t="shared" si="2"/>
        <v>24.664185486517574</v>
      </c>
      <c r="K6" s="19" t="str">
        <f t="shared" si="3"/>
        <v>SÍ</v>
      </c>
      <c r="L6" s="21" t="str">
        <f t="shared" si="1"/>
        <v>RELEVANTE</v>
      </c>
    </row>
    <row r="7" spans="1:12" ht="30" customHeight="1" x14ac:dyDescent="0.25">
      <c r="A7" s="17">
        <v>4</v>
      </c>
      <c r="B7" s="19" t="s">
        <v>233</v>
      </c>
      <c r="C7" s="11" t="s">
        <v>234</v>
      </c>
      <c r="D7" s="19" t="s">
        <v>376</v>
      </c>
      <c r="E7" s="19" t="s">
        <v>94</v>
      </c>
      <c r="F7" s="8">
        <v>1</v>
      </c>
      <c r="G7" s="9">
        <v>21661769.361375</v>
      </c>
      <c r="H7" s="9">
        <v>21661769.361375</v>
      </c>
      <c r="I7" s="10">
        <f t="shared" si="0"/>
        <v>5.065956066798794</v>
      </c>
      <c r="J7" s="10">
        <f t="shared" si="2"/>
        <v>29.730141553316368</v>
      </c>
      <c r="K7" s="19" t="str">
        <f t="shared" si="3"/>
        <v>SÍ</v>
      </c>
      <c r="L7" s="21" t="str">
        <f t="shared" si="1"/>
        <v>RELEVANTE</v>
      </c>
    </row>
    <row r="8" spans="1:12" ht="30" customHeight="1" x14ac:dyDescent="0.25">
      <c r="A8" s="17">
        <v>5</v>
      </c>
      <c r="B8" s="19" t="s">
        <v>328</v>
      </c>
      <c r="C8" s="11" t="s">
        <v>329</v>
      </c>
      <c r="D8" s="19" t="s">
        <v>377</v>
      </c>
      <c r="E8" s="19" t="s">
        <v>94</v>
      </c>
      <c r="F8" s="8">
        <v>1</v>
      </c>
      <c r="G8" s="9">
        <v>21661769.361375</v>
      </c>
      <c r="H8" s="9">
        <v>21661769.361375</v>
      </c>
      <c r="I8" s="10">
        <f t="shared" si="0"/>
        <v>5.065956066798794</v>
      </c>
      <c r="J8" s="10">
        <f t="shared" si="2"/>
        <v>34.796097620115162</v>
      </c>
      <c r="K8" s="19" t="str">
        <f t="shared" si="3"/>
        <v>SÍ</v>
      </c>
      <c r="L8" s="21" t="str">
        <f t="shared" si="1"/>
        <v>RELEVANTE</v>
      </c>
    </row>
    <row r="9" spans="1:12" ht="30" customHeight="1" x14ac:dyDescent="0.25">
      <c r="A9" s="17">
        <v>6</v>
      </c>
      <c r="B9" s="19" t="s">
        <v>332</v>
      </c>
      <c r="C9" s="11" t="s">
        <v>238</v>
      </c>
      <c r="D9" s="19" t="s">
        <v>377</v>
      </c>
      <c r="E9" s="19" t="s">
        <v>94</v>
      </c>
      <c r="F9" s="8">
        <v>3</v>
      </c>
      <c r="G9" s="9">
        <v>5517730.7763750004</v>
      </c>
      <c r="H9" s="9">
        <v>16553192.329125</v>
      </c>
      <c r="I9" s="10">
        <f t="shared" si="0"/>
        <v>3.8712324790118204</v>
      </c>
      <c r="J9" s="10">
        <f t="shared" si="2"/>
        <v>38.667330099126985</v>
      </c>
      <c r="K9" s="19" t="str">
        <f t="shared" si="3"/>
        <v>SÍ</v>
      </c>
      <c r="L9" s="21" t="str">
        <f t="shared" si="1"/>
        <v>RELEVANTE</v>
      </c>
    </row>
    <row r="10" spans="1:12" ht="30" customHeight="1" x14ac:dyDescent="0.25">
      <c r="A10" s="17">
        <v>7</v>
      </c>
      <c r="B10" s="19" t="s">
        <v>331</v>
      </c>
      <c r="C10" s="11" t="s">
        <v>100</v>
      </c>
      <c r="D10" s="19" t="s">
        <v>377</v>
      </c>
      <c r="E10" s="19" t="s">
        <v>94</v>
      </c>
      <c r="F10" s="8">
        <v>3</v>
      </c>
      <c r="G10" s="9">
        <v>4646261.25</v>
      </c>
      <c r="H10" s="9">
        <v>13938783.75</v>
      </c>
      <c r="I10" s="10">
        <f t="shared" si="0"/>
        <v>3.2598106333833989</v>
      </c>
      <c r="J10" s="10">
        <f t="shared" si="2"/>
        <v>41.927140732510381</v>
      </c>
      <c r="K10" s="19" t="str">
        <f t="shared" si="3"/>
        <v>SÍ</v>
      </c>
      <c r="L10" s="21" t="str">
        <f t="shared" si="1"/>
        <v>RELEVANTE</v>
      </c>
    </row>
    <row r="11" spans="1:12" ht="30" customHeight="1" x14ac:dyDescent="0.25">
      <c r="A11" s="17">
        <v>8</v>
      </c>
      <c r="B11" s="19" t="s">
        <v>336</v>
      </c>
      <c r="C11" s="11" t="s">
        <v>337</v>
      </c>
      <c r="D11" s="19" t="s">
        <v>377</v>
      </c>
      <c r="E11" s="19" t="s">
        <v>94</v>
      </c>
      <c r="F11" s="8">
        <v>1</v>
      </c>
      <c r="G11" s="9">
        <v>13050736.875</v>
      </c>
      <c r="H11" s="9">
        <v>13050736.875</v>
      </c>
      <c r="I11" s="10">
        <f t="shared" si="0"/>
        <v>3.0521264696866992</v>
      </c>
      <c r="J11" s="10">
        <f t="shared" si="2"/>
        <v>44.979267202197079</v>
      </c>
      <c r="K11" s="19" t="str">
        <f t="shared" si="3"/>
        <v>SÍ</v>
      </c>
      <c r="L11" s="21" t="str">
        <f t="shared" si="1"/>
        <v>RELEVANTE</v>
      </c>
    </row>
    <row r="12" spans="1:12" ht="30" customHeight="1" x14ac:dyDescent="0.25">
      <c r="A12" s="17">
        <v>9</v>
      </c>
      <c r="B12" s="19" t="s">
        <v>153</v>
      </c>
      <c r="C12" s="11" t="s">
        <v>154</v>
      </c>
      <c r="D12" s="19" t="s">
        <v>375</v>
      </c>
      <c r="E12" s="19" t="s">
        <v>15</v>
      </c>
      <c r="F12" s="8">
        <v>8.0500000000000007</v>
      </c>
      <c r="G12" s="9">
        <v>1554361.9436250001</v>
      </c>
      <c r="H12" s="9">
        <v>12512613.6461813</v>
      </c>
      <c r="I12" s="10">
        <f t="shared" si="0"/>
        <v>2.9262776255668665</v>
      </c>
      <c r="J12" s="10">
        <f t="shared" si="2"/>
        <v>47.905544827763947</v>
      </c>
      <c r="K12" s="19" t="str">
        <f t="shared" si="3"/>
        <v>SÍ</v>
      </c>
      <c r="L12" s="21" t="str">
        <f t="shared" si="1"/>
        <v>RELEVANTE</v>
      </c>
    </row>
    <row r="13" spans="1:12" ht="30" customHeight="1" x14ac:dyDescent="0.25">
      <c r="A13" s="17">
        <v>10</v>
      </c>
      <c r="B13" s="19" t="s">
        <v>246</v>
      </c>
      <c r="C13" s="11" t="s">
        <v>247</v>
      </c>
      <c r="D13" s="19" t="s">
        <v>376</v>
      </c>
      <c r="E13" s="19" t="s">
        <v>94</v>
      </c>
      <c r="F13" s="8">
        <v>1</v>
      </c>
      <c r="G13" s="9">
        <v>10919424.375</v>
      </c>
      <c r="H13" s="9">
        <v>10919424.375</v>
      </c>
      <c r="I13" s="10">
        <f t="shared" si="0"/>
        <v>2.5536844768146199</v>
      </c>
      <c r="J13" s="10">
        <f t="shared" si="2"/>
        <v>50.459229304578564</v>
      </c>
      <c r="K13" s="19" t="str">
        <f t="shared" si="3"/>
        <v>SÍ</v>
      </c>
      <c r="L13" s="21" t="str">
        <f t="shared" si="1"/>
        <v>RELEVANTE</v>
      </c>
    </row>
    <row r="14" spans="1:12" ht="30" customHeight="1" x14ac:dyDescent="0.25">
      <c r="A14" s="17">
        <v>11</v>
      </c>
      <c r="B14" s="19" t="s">
        <v>105</v>
      </c>
      <c r="C14" s="11" t="s">
        <v>106</v>
      </c>
      <c r="D14" s="19" t="s">
        <v>375</v>
      </c>
      <c r="E14" s="19" t="s">
        <v>94</v>
      </c>
      <c r="F14" s="8">
        <v>1</v>
      </c>
      <c r="G14" s="9">
        <v>9464235.2437500004</v>
      </c>
      <c r="H14" s="9">
        <v>9464235.2437500004</v>
      </c>
      <c r="I14" s="10">
        <f t="shared" si="0"/>
        <v>2.2133648988146599</v>
      </c>
      <c r="J14" s="10">
        <f t="shared" si="2"/>
        <v>52.672594203393224</v>
      </c>
      <c r="K14" s="19" t="str">
        <f t="shared" si="3"/>
        <v>SÍ</v>
      </c>
      <c r="L14" s="21" t="str">
        <f t="shared" si="1"/>
        <v/>
      </c>
    </row>
    <row r="15" spans="1:12" ht="30" customHeight="1" x14ac:dyDescent="0.25">
      <c r="A15" s="17">
        <v>12</v>
      </c>
      <c r="B15" s="19" t="s">
        <v>96</v>
      </c>
      <c r="C15" s="11" t="s">
        <v>97</v>
      </c>
      <c r="D15" s="19" t="s">
        <v>375</v>
      </c>
      <c r="E15" s="19" t="s">
        <v>94</v>
      </c>
      <c r="F15" s="8">
        <v>2</v>
      </c>
      <c r="G15" s="9">
        <v>4649813.4375</v>
      </c>
      <c r="H15" s="9">
        <v>9299626.875</v>
      </c>
      <c r="I15" s="10">
        <f t="shared" si="0"/>
        <v>2.1748685622318393</v>
      </c>
      <c r="J15" s="10">
        <f t="shared" si="2"/>
        <v>54.84746276562506</v>
      </c>
      <c r="K15" s="19" t="str">
        <f t="shared" si="3"/>
        <v>SÍ</v>
      </c>
      <c r="L15" s="21" t="str">
        <f t="shared" si="1"/>
        <v/>
      </c>
    </row>
    <row r="16" spans="1:12" ht="30" customHeight="1" x14ac:dyDescent="0.25">
      <c r="A16" s="17">
        <v>13</v>
      </c>
      <c r="B16" s="19" t="s">
        <v>235</v>
      </c>
      <c r="C16" s="11" t="s">
        <v>97</v>
      </c>
      <c r="D16" s="19" t="s">
        <v>376</v>
      </c>
      <c r="E16" s="19" t="s">
        <v>94</v>
      </c>
      <c r="F16" s="8">
        <v>2</v>
      </c>
      <c r="G16" s="9">
        <v>4649813.4375</v>
      </c>
      <c r="H16" s="9">
        <v>9299626.875</v>
      </c>
      <c r="I16" s="10">
        <f t="shared" si="0"/>
        <v>2.1748685622318393</v>
      </c>
      <c r="J16" s="10">
        <f t="shared" si="2"/>
        <v>57.022331327856897</v>
      </c>
      <c r="K16" s="19" t="str">
        <f t="shared" si="3"/>
        <v>SÍ</v>
      </c>
      <c r="L16" s="21" t="str">
        <f t="shared" si="1"/>
        <v/>
      </c>
    </row>
    <row r="17" spans="1:12" ht="30" customHeight="1" x14ac:dyDescent="0.25">
      <c r="A17" s="17">
        <v>14</v>
      </c>
      <c r="B17" s="19" t="s">
        <v>330</v>
      </c>
      <c r="C17" s="11" t="s">
        <v>97</v>
      </c>
      <c r="D17" s="19" t="s">
        <v>377</v>
      </c>
      <c r="E17" s="19" t="s">
        <v>94</v>
      </c>
      <c r="F17" s="8">
        <v>2</v>
      </c>
      <c r="G17" s="9">
        <v>4649813.4375</v>
      </c>
      <c r="H17" s="9">
        <v>9299626.875</v>
      </c>
      <c r="I17" s="10">
        <f t="shared" si="0"/>
        <v>2.1748685622318393</v>
      </c>
      <c r="J17" s="10">
        <f t="shared" si="2"/>
        <v>59.197199890088733</v>
      </c>
      <c r="K17" s="19" t="str">
        <f t="shared" si="3"/>
        <v>SÍ</v>
      </c>
      <c r="L17" s="21" t="str">
        <f t="shared" si="1"/>
        <v/>
      </c>
    </row>
    <row r="18" spans="1:12" ht="30" customHeight="1" x14ac:dyDescent="0.25">
      <c r="A18" s="17">
        <v>15</v>
      </c>
      <c r="B18" s="19" t="s">
        <v>99</v>
      </c>
      <c r="C18" s="11" t="s">
        <v>100</v>
      </c>
      <c r="D18" s="19" t="s">
        <v>375</v>
      </c>
      <c r="E18" s="19" t="s">
        <v>94</v>
      </c>
      <c r="F18" s="8">
        <v>2</v>
      </c>
      <c r="G18" s="9">
        <v>4646261.25</v>
      </c>
      <c r="H18" s="9">
        <v>9292522.5</v>
      </c>
      <c r="I18" s="10">
        <f t="shared" si="0"/>
        <v>2.1732070889222661</v>
      </c>
      <c r="J18" s="10">
        <f t="shared" si="2"/>
        <v>61.370406979011001</v>
      </c>
      <c r="K18" s="19" t="str">
        <f t="shared" si="3"/>
        <v>SÍ</v>
      </c>
      <c r="L18" s="21" t="str">
        <f t="shared" si="1"/>
        <v/>
      </c>
    </row>
    <row r="19" spans="1:12" ht="30" customHeight="1" x14ac:dyDescent="0.25">
      <c r="A19" s="17">
        <v>16</v>
      </c>
      <c r="B19" s="19" t="s">
        <v>236</v>
      </c>
      <c r="C19" s="11" t="s">
        <v>100</v>
      </c>
      <c r="D19" s="19" t="s">
        <v>376</v>
      </c>
      <c r="E19" s="19" t="s">
        <v>94</v>
      </c>
      <c r="F19" s="8">
        <v>2</v>
      </c>
      <c r="G19" s="9">
        <v>4646261.25</v>
      </c>
      <c r="H19" s="9">
        <v>9292522.5</v>
      </c>
      <c r="I19" s="10">
        <f t="shared" si="0"/>
        <v>2.1732070889222661</v>
      </c>
      <c r="J19" s="10">
        <f t="shared" si="2"/>
        <v>63.543614067933269</v>
      </c>
      <c r="K19" s="19" t="str">
        <f t="shared" si="3"/>
        <v>SÍ</v>
      </c>
      <c r="L19" s="21" t="str">
        <f t="shared" si="1"/>
        <v/>
      </c>
    </row>
    <row r="20" spans="1:12" ht="30" customHeight="1" x14ac:dyDescent="0.25">
      <c r="A20" s="17">
        <v>17</v>
      </c>
      <c r="B20" s="19" t="s">
        <v>227</v>
      </c>
      <c r="C20" s="11" t="s">
        <v>228</v>
      </c>
      <c r="D20" s="19" t="s">
        <v>376</v>
      </c>
      <c r="E20" s="19" t="s">
        <v>15</v>
      </c>
      <c r="F20" s="8">
        <v>45.515000000000001</v>
      </c>
      <c r="G20" s="9">
        <v>163316.79337500001</v>
      </c>
      <c r="H20" s="9">
        <v>7433363.8504631296</v>
      </c>
      <c r="I20" s="10">
        <f t="shared" si="0"/>
        <v>1.7384126876598884</v>
      </c>
      <c r="J20" s="10">
        <f t="shared" si="2"/>
        <v>65.282026755593165</v>
      </c>
      <c r="K20" s="19" t="str">
        <f t="shared" si="3"/>
        <v>SÍ</v>
      </c>
      <c r="L20" s="21" t="str">
        <f t="shared" si="1"/>
        <v/>
      </c>
    </row>
    <row r="21" spans="1:12" ht="30" customHeight="1" x14ac:dyDescent="0.25">
      <c r="A21" s="17">
        <v>18</v>
      </c>
      <c r="B21" s="19" t="s">
        <v>108</v>
      </c>
      <c r="C21" s="11" t="s">
        <v>109</v>
      </c>
      <c r="D21" s="19" t="s">
        <v>375</v>
      </c>
      <c r="E21" s="19" t="s">
        <v>94</v>
      </c>
      <c r="F21" s="8">
        <v>1</v>
      </c>
      <c r="G21" s="9">
        <v>7338464.15625</v>
      </c>
      <c r="H21" s="9">
        <v>7338464.15625</v>
      </c>
      <c r="I21" s="10">
        <f t="shared" si="0"/>
        <v>1.7162188551240478</v>
      </c>
      <c r="J21" s="10">
        <f t="shared" si="2"/>
        <v>66.99824561071722</v>
      </c>
      <c r="K21" s="19" t="str">
        <f t="shared" si="3"/>
        <v>SÍ</v>
      </c>
      <c r="L21" s="21" t="str">
        <f t="shared" si="1"/>
        <v/>
      </c>
    </row>
    <row r="22" spans="1:12" ht="30" customHeight="1" x14ac:dyDescent="0.25">
      <c r="A22" s="17">
        <v>19</v>
      </c>
      <c r="B22" s="19" t="s">
        <v>323</v>
      </c>
      <c r="C22" s="11" t="s">
        <v>228</v>
      </c>
      <c r="D22" s="19" t="s">
        <v>377</v>
      </c>
      <c r="E22" s="19" t="s">
        <v>15</v>
      </c>
      <c r="F22" s="8">
        <v>41.2</v>
      </c>
      <c r="G22" s="9">
        <v>163316.79337500001</v>
      </c>
      <c r="H22" s="9">
        <v>6728651.88705</v>
      </c>
      <c r="I22" s="10">
        <f t="shared" si="0"/>
        <v>1.5736043662877592</v>
      </c>
      <c r="J22" s="10">
        <f t="shared" si="2"/>
        <v>68.571849977004973</v>
      </c>
      <c r="K22" s="19" t="str">
        <f t="shared" si="3"/>
        <v>SÍ</v>
      </c>
      <c r="L22" s="21" t="str">
        <f t="shared" si="1"/>
        <v/>
      </c>
    </row>
    <row r="23" spans="1:12" ht="30" customHeight="1" x14ac:dyDescent="0.25">
      <c r="A23" s="17">
        <v>20</v>
      </c>
      <c r="B23" s="19" t="s">
        <v>237</v>
      </c>
      <c r="C23" s="11" t="s">
        <v>238</v>
      </c>
      <c r="D23" s="19" t="s">
        <v>376</v>
      </c>
      <c r="E23" s="19" t="s">
        <v>94</v>
      </c>
      <c r="F23" s="8">
        <v>1</v>
      </c>
      <c r="G23" s="9">
        <v>5517730.7763750004</v>
      </c>
      <c r="H23" s="9">
        <v>5517730.7763750004</v>
      </c>
      <c r="I23" s="10">
        <f t="shared" si="0"/>
        <v>1.2904108263372738</v>
      </c>
      <c r="J23" s="10">
        <f t="shared" si="2"/>
        <v>69.862260803342252</v>
      </c>
      <c r="K23" s="19" t="str">
        <f t="shared" si="3"/>
        <v>SÍ</v>
      </c>
      <c r="L23" s="21" t="str">
        <f t="shared" si="1"/>
        <v/>
      </c>
    </row>
    <row r="24" spans="1:12" ht="30" customHeight="1" x14ac:dyDescent="0.25">
      <c r="A24" s="17">
        <v>21</v>
      </c>
      <c r="B24" s="19" t="s">
        <v>82</v>
      </c>
      <c r="C24" s="11" t="s">
        <v>83</v>
      </c>
      <c r="D24" s="19" t="s">
        <v>375</v>
      </c>
      <c r="E24" s="19" t="s">
        <v>15</v>
      </c>
      <c r="F24" s="8">
        <v>173.08519999999999</v>
      </c>
      <c r="G24" s="9">
        <v>30666.745125000001</v>
      </c>
      <c r="H24" s="9">
        <v>5307959.7133096503</v>
      </c>
      <c r="I24" s="10">
        <f t="shared" si="0"/>
        <v>1.2413524612588596</v>
      </c>
      <c r="J24" s="10">
        <f t="shared" si="2"/>
        <v>71.103613264601108</v>
      </c>
      <c r="K24" s="19" t="str">
        <f t="shared" si="3"/>
        <v>SÍ</v>
      </c>
      <c r="L24" s="21" t="str">
        <f t="shared" si="1"/>
        <v/>
      </c>
    </row>
    <row r="25" spans="1:12" ht="30" customHeight="1" x14ac:dyDescent="0.25">
      <c r="A25" s="17">
        <v>22</v>
      </c>
      <c r="B25" s="19" t="s">
        <v>358</v>
      </c>
      <c r="C25" s="11" t="s">
        <v>154</v>
      </c>
      <c r="D25" s="19" t="s">
        <v>377</v>
      </c>
      <c r="E25" s="19" t="s">
        <v>15</v>
      </c>
      <c r="F25" s="8">
        <v>2.97</v>
      </c>
      <c r="G25" s="9">
        <v>1554361.9436250001</v>
      </c>
      <c r="H25" s="9">
        <v>4616454.9725662498</v>
      </c>
      <c r="I25" s="10">
        <f t="shared" si="0"/>
        <v>1.0796328630973364</v>
      </c>
      <c r="J25" s="10">
        <f t="shared" si="2"/>
        <v>72.183246127698439</v>
      </c>
      <c r="K25" s="19" t="str">
        <f t="shared" si="3"/>
        <v>SÍ</v>
      </c>
      <c r="L25" s="21" t="str">
        <f t="shared" si="1"/>
        <v/>
      </c>
    </row>
    <row r="26" spans="1:12" ht="30" customHeight="1" x14ac:dyDescent="0.25">
      <c r="A26" s="17">
        <v>23</v>
      </c>
      <c r="B26" s="19" t="s">
        <v>64</v>
      </c>
      <c r="C26" s="11" t="s">
        <v>65</v>
      </c>
      <c r="D26" s="19" t="s">
        <v>375</v>
      </c>
      <c r="E26" s="19" t="s">
        <v>15</v>
      </c>
      <c r="F26" s="8">
        <v>11.67</v>
      </c>
      <c r="G26" s="9">
        <v>354887.68612500001</v>
      </c>
      <c r="H26" s="9">
        <v>4141539.2970787501</v>
      </c>
      <c r="I26" s="10">
        <f t="shared" si="0"/>
        <v>0.96856613039803552</v>
      </c>
      <c r="J26" s="10">
        <f t="shared" si="2"/>
        <v>73.15181225809647</v>
      </c>
      <c r="K26" s="19" t="str">
        <f t="shared" si="3"/>
        <v>SÍ</v>
      </c>
      <c r="L26" s="21" t="str">
        <f t="shared" si="1"/>
        <v/>
      </c>
    </row>
    <row r="27" spans="1:12" ht="30" customHeight="1" x14ac:dyDescent="0.25">
      <c r="A27" s="17">
        <v>24</v>
      </c>
      <c r="B27" s="19" t="s">
        <v>88</v>
      </c>
      <c r="C27" s="11" t="s">
        <v>89</v>
      </c>
      <c r="D27" s="19" t="s">
        <v>375</v>
      </c>
      <c r="E27" s="19" t="s">
        <v>15</v>
      </c>
      <c r="F27" s="8">
        <v>18.827000000000002</v>
      </c>
      <c r="G27" s="9">
        <v>197959.14675000001</v>
      </c>
      <c r="H27" s="9">
        <v>3726976.8558622501</v>
      </c>
      <c r="I27" s="10">
        <f t="shared" si="0"/>
        <v>0.87161398031686876</v>
      </c>
      <c r="J27" s="10">
        <f t="shared" si="2"/>
        <v>74.023426238413336</v>
      </c>
      <c r="K27" s="19" t="str">
        <f t="shared" si="3"/>
        <v>SÍ</v>
      </c>
      <c r="L27" s="21" t="str">
        <f t="shared" si="1"/>
        <v/>
      </c>
    </row>
    <row r="28" spans="1:12" ht="30" customHeight="1" x14ac:dyDescent="0.25">
      <c r="A28" s="17">
        <v>25</v>
      </c>
      <c r="B28" s="19" t="s">
        <v>157</v>
      </c>
      <c r="C28" s="11" t="s">
        <v>158</v>
      </c>
      <c r="D28" s="19" t="s">
        <v>375</v>
      </c>
      <c r="E28" s="19" t="s">
        <v>15</v>
      </c>
      <c r="F28" s="8">
        <v>21.8</v>
      </c>
      <c r="G28" s="9">
        <v>164683.67512500001</v>
      </c>
      <c r="H28" s="9">
        <v>3590104.1177249998</v>
      </c>
      <c r="I28" s="10">
        <f t="shared" si="0"/>
        <v>0.83960407075785792</v>
      </c>
      <c r="J28" s="10">
        <f t="shared" si="2"/>
        <v>74.863030309171194</v>
      </c>
      <c r="K28" s="19" t="str">
        <f t="shared" si="3"/>
        <v>SÍ</v>
      </c>
      <c r="L28" s="21" t="str">
        <f t="shared" si="1"/>
        <v/>
      </c>
    </row>
    <row r="29" spans="1:12" ht="30" customHeight="1" x14ac:dyDescent="0.25">
      <c r="A29" s="17">
        <v>26</v>
      </c>
      <c r="B29" s="19" t="s">
        <v>281</v>
      </c>
      <c r="C29" s="11" t="s">
        <v>162</v>
      </c>
      <c r="D29" s="19" t="s">
        <v>376</v>
      </c>
      <c r="E29" s="19" t="s">
        <v>36</v>
      </c>
      <c r="F29" s="8">
        <v>32</v>
      </c>
      <c r="G29" s="9">
        <v>110411.93362500001</v>
      </c>
      <c r="H29" s="9">
        <v>3533181.8760000002</v>
      </c>
      <c r="I29" s="10">
        <f t="shared" si="0"/>
        <v>0.82629188138902754</v>
      </c>
      <c r="J29" s="10">
        <f t="shared" si="2"/>
        <v>75.689322190560219</v>
      </c>
      <c r="K29" s="19" t="str">
        <f t="shared" si="3"/>
        <v>SÍ</v>
      </c>
      <c r="L29" s="21" t="str">
        <f t="shared" si="1"/>
        <v/>
      </c>
    </row>
    <row r="30" spans="1:12" ht="30" customHeight="1" x14ac:dyDescent="0.25">
      <c r="A30" s="17">
        <v>27</v>
      </c>
      <c r="B30" s="19" t="s">
        <v>59</v>
      </c>
      <c r="C30" s="11" t="s">
        <v>60</v>
      </c>
      <c r="D30" s="19" t="s">
        <v>375</v>
      </c>
      <c r="E30" s="19" t="s">
        <v>62</v>
      </c>
      <c r="F30" s="8">
        <v>124.1688</v>
      </c>
      <c r="G30" s="9">
        <v>26901.426374999999</v>
      </c>
      <c r="H30" s="9">
        <v>3340317.8312721001</v>
      </c>
      <c r="I30" s="10">
        <f t="shared" si="0"/>
        <v>0.78118749673987631</v>
      </c>
      <c r="J30" s="10">
        <f t="shared" si="2"/>
        <v>76.470509687300094</v>
      </c>
      <c r="K30" s="19" t="str">
        <f t="shared" si="3"/>
        <v>SÍ</v>
      </c>
      <c r="L30" s="21" t="str">
        <f t="shared" si="1"/>
        <v/>
      </c>
    </row>
    <row r="31" spans="1:12" ht="30" customHeight="1" x14ac:dyDescent="0.25">
      <c r="A31" s="17">
        <v>28</v>
      </c>
      <c r="B31" s="19" t="s">
        <v>161</v>
      </c>
      <c r="C31" s="11" t="s">
        <v>162</v>
      </c>
      <c r="D31" s="19" t="s">
        <v>375</v>
      </c>
      <c r="E31" s="19" t="s">
        <v>36</v>
      </c>
      <c r="F31" s="8">
        <v>30</v>
      </c>
      <c r="G31" s="9">
        <v>110411.93362500001</v>
      </c>
      <c r="H31" s="9">
        <v>3312358.00875</v>
      </c>
      <c r="I31" s="10">
        <f t="shared" si="0"/>
        <v>0.77464863880221335</v>
      </c>
      <c r="J31" s="10">
        <f t="shared" si="2"/>
        <v>77.245158326102313</v>
      </c>
      <c r="K31" s="19" t="str">
        <f t="shared" si="3"/>
        <v>SÍ</v>
      </c>
      <c r="L31" s="21" t="str">
        <f t="shared" si="1"/>
        <v/>
      </c>
    </row>
    <row r="32" spans="1:12" ht="30" customHeight="1" x14ac:dyDescent="0.25">
      <c r="A32" s="17">
        <v>29</v>
      </c>
      <c r="B32" s="19" t="s">
        <v>355</v>
      </c>
      <c r="C32" s="11" t="s">
        <v>356</v>
      </c>
      <c r="D32" s="19" t="s">
        <v>377</v>
      </c>
      <c r="E32" s="19" t="s">
        <v>126</v>
      </c>
      <c r="F32" s="8">
        <v>2</v>
      </c>
      <c r="G32" s="9">
        <v>1593613.6155000001</v>
      </c>
      <c r="H32" s="9">
        <v>3187227.2310000001</v>
      </c>
      <c r="I32" s="10">
        <f t="shared" si="0"/>
        <v>0.74538477710603179</v>
      </c>
      <c r="J32" s="10">
        <f t="shared" si="2"/>
        <v>77.990543103208338</v>
      </c>
      <c r="K32" s="19" t="str">
        <f t="shared" si="3"/>
        <v>SÍ</v>
      </c>
      <c r="L32" s="21" t="str">
        <f t="shared" si="1"/>
        <v/>
      </c>
    </row>
    <row r="33" spans="1:12" ht="30" customHeight="1" x14ac:dyDescent="0.25">
      <c r="A33" s="17">
        <v>30</v>
      </c>
      <c r="B33" s="19" t="s">
        <v>239</v>
      </c>
      <c r="C33" s="11" t="s">
        <v>240</v>
      </c>
      <c r="D33" s="19" t="s">
        <v>376</v>
      </c>
      <c r="E33" s="19" t="s">
        <v>94</v>
      </c>
      <c r="F33" s="8">
        <v>1</v>
      </c>
      <c r="G33" s="9">
        <v>3017057.5575000001</v>
      </c>
      <c r="H33" s="9">
        <v>3017057.5575000001</v>
      </c>
      <c r="I33" s="10">
        <f t="shared" si="0"/>
        <v>0.70558783921647727</v>
      </c>
      <c r="J33" s="10">
        <f t="shared" si="2"/>
        <v>78.696130942424816</v>
      </c>
      <c r="K33" s="19" t="str">
        <f t="shared" si="3"/>
        <v>SÍ</v>
      </c>
      <c r="L33" s="21" t="str">
        <f t="shared" si="1"/>
        <v/>
      </c>
    </row>
    <row r="34" spans="1:12" ht="30" customHeight="1" x14ac:dyDescent="0.25">
      <c r="A34" s="17">
        <v>31</v>
      </c>
      <c r="B34" s="19" t="s">
        <v>333</v>
      </c>
      <c r="C34" s="11" t="s">
        <v>240</v>
      </c>
      <c r="D34" s="19" t="s">
        <v>377</v>
      </c>
      <c r="E34" s="19" t="s">
        <v>94</v>
      </c>
      <c r="F34" s="8">
        <v>1</v>
      </c>
      <c r="G34" s="9">
        <v>3017057.5575000001</v>
      </c>
      <c r="H34" s="9">
        <v>3017057.5575000001</v>
      </c>
      <c r="I34" s="10">
        <f t="shared" si="0"/>
        <v>0.70558783921647727</v>
      </c>
      <c r="J34" s="10">
        <f t="shared" si="2"/>
        <v>79.401718781641293</v>
      </c>
      <c r="K34" s="19" t="str">
        <f t="shared" si="3"/>
        <v>SÍ</v>
      </c>
      <c r="L34" s="21" t="str">
        <f t="shared" si="1"/>
        <v/>
      </c>
    </row>
    <row r="35" spans="1:12" ht="30" customHeight="1" x14ac:dyDescent="0.25">
      <c r="A35" s="17">
        <v>32</v>
      </c>
      <c r="B35" s="19" t="s">
        <v>320</v>
      </c>
      <c r="C35" s="11" t="s">
        <v>89</v>
      </c>
      <c r="D35" s="19" t="s">
        <v>377</v>
      </c>
      <c r="E35" s="19" t="s">
        <v>15</v>
      </c>
      <c r="F35" s="8">
        <v>14.28</v>
      </c>
      <c r="G35" s="9">
        <v>197959.14675000001</v>
      </c>
      <c r="H35" s="9">
        <v>2826856.6155900001</v>
      </c>
      <c r="I35" s="10">
        <f t="shared" si="0"/>
        <v>0.66110626435039499</v>
      </c>
      <c r="J35" s="10">
        <f t="shared" si="2"/>
        <v>80.062825045991687</v>
      </c>
      <c r="K35" s="19" t="str">
        <f t="shared" si="3"/>
        <v>SÍ</v>
      </c>
      <c r="L35" s="21" t="str">
        <f t="shared" si="1"/>
        <v/>
      </c>
    </row>
    <row r="36" spans="1:12" ht="30" customHeight="1" x14ac:dyDescent="0.25">
      <c r="A36" s="17">
        <v>33</v>
      </c>
      <c r="B36" s="19" t="s">
        <v>361</v>
      </c>
      <c r="C36" s="11" t="s">
        <v>362</v>
      </c>
      <c r="D36" s="19" t="s">
        <v>377</v>
      </c>
      <c r="E36" s="19" t="s">
        <v>360</v>
      </c>
      <c r="F36" s="8">
        <v>25</v>
      </c>
      <c r="G36" s="9">
        <v>110885.08500000001</v>
      </c>
      <c r="H36" s="9">
        <v>2772127.125</v>
      </c>
      <c r="I36" s="10">
        <f t="shared" ref="I36:I67" si="4">H36/$H$118*100</f>
        <v>0.64830688539561776</v>
      </c>
      <c r="J36" s="10">
        <f t="shared" si="2"/>
        <v>80.7111319313873</v>
      </c>
      <c r="K36" s="19" t="str">
        <f t="shared" si="3"/>
        <v>NO</v>
      </c>
      <c r="L36" s="21" t="str">
        <f t="shared" ref="L36:L67" si="5">IF(AND(K36="SÍ",I36&gt;=$H$120),"RELEVANTE","")</f>
        <v/>
      </c>
    </row>
    <row r="37" spans="1:12" ht="30" customHeight="1" x14ac:dyDescent="0.25">
      <c r="A37" s="17">
        <v>34</v>
      </c>
      <c r="B37" s="19" t="s">
        <v>359</v>
      </c>
      <c r="C37" s="11" t="s">
        <v>162</v>
      </c>
      <c r="D37" s="19" t="s">
        <v>377</v>
      </c>
      <c r="E37" s="19" t="s">
        <v>360</v>
      </c>
      <c r="F37" s="8">
        <v>25</v>
      </c>
      <c r="G37" s="9">
        <v>110411.93362500001</v>
      </c>
      <c r="H37" s="9">
        <v>2760298.3406250002</v>
      </c>
      <c r="I37" s="10">
        <f t="shared" si="4"/>
        <v>0.64554053233517783</v>
      </c>
      <c r="J37" s="10">
        <f t="shared" ref="J37:J68" si="6">J36+I37</f>
        <v>81.356672463722475</v>
      </c>
      <c r="K37" s="19" t="str">
        <f t="shared" ref="K37:K68" si="7">IF(J36&lt;80,"SÍ","NO")</f>
        <v>NO</v>
      </c>
      <c r="L37" s="21" t="str">
        <f t="shared" si="5"/>
        <v/>
      </c>
    </row>
    <row r="38" spans="1:12" ht="30" customHeight="1" x14ac:dyDescent="0.25">
      <c r="A38" s="17">
        <v>35</v>
      </c>
      <c r="B38" s="19" t="s">
        <v>243</v>
      </c>
      <c r="C38" s="11" t="s">
        <v>244</v>
      </c>
      <c r="D38" s="19" t="s">
        <v>376</v>
      </c>
      <c r="E38" s="19" t="s">
        <v>94</v>
      </c>
      <c r="F38" s="8">
        <v>1</v>
      </c>
      <c r="G38" s="9">
        <v>2558285.4375</v>
      </c>
      <c r="H38" s="9">
        <v>2558285.4375</v>
      </c>
      <c r="I38" s="10">
        <f t="shared" si="4"/>
        <v>0.59829653877745259</v>
      </c>
      <c r="J38" s="10">
        <f t="shared" si="6"/>
        <v>81.954969002499922</v>
      </c>
      <c r="K38" s="19" t="str">
        <f t="shared" si="7"/>
        <v>NO</v>
      </c>
      <c r="L38" s="21" t="str">
        <f t="shared" si="5"/>
        <v/>
      </c>
    </row>
    <row r="39" spans="1:12" ht="30" customHeight="1" x14ac:dyDescent="0.25">
      <c r="A39" s="17">
        <v>36</v>
      </c>
      <c r="B39" s="19" t="s">
        <v>334</v>
      </c>
      <c r="C39" s="11" t="s">
        <v>335</v>
      </c>
      <c r="D39" s="19" t="s">
        <v>377</v>
      </c>
      <c r="E39" s="19" t="s">
        <v>94</v>
      </c>
      <c r="F39" s="8">
        <v>1</v>
      </c>
      <c r="G39" s="9">
        <v>2558285.4375</v>
      </c>
      <c r="H39" s="9">
        <v>2558285.4375</v>
      </c>
      <c r="I39" s="10">
        <f t="shared" si="4"/>
        <v>0.59829653877745259</v>
      </c>
      <c r="J39" s="10">
        <f t="shared" si="6"/>
        <v>82.553265541277369</v>
      </c>
      <c r="K39" s="19" t="str">
        <f t="shared" si="7"/>
        <v>NO</v>
      </c>
      <c r="L39" s="21" t="str">
        <f t="shared" si="5"/>
        <v/>
      </c>
    </row>
    <row r="40" spans="1:12" ht="30" customHeight="1" x14ac:dyDescent="0.25">
      <c r="A40" s="17">
        <v>37</v>
      </c>
      <c r="B40" s="19" t="s">
        <v>283</v>
      </c>
      <c r="C40" s="11" t="s">
        <v>165</v>
      </c>
      <c r="D40" s="19" t="s">
        <v>376</v>
      </c>
      <c r="E40" s="19" t="s">
        <v>36</v>
      </c>
      <c r="F40" s="8">
        <v>32</v>
      </c>
      <c r="G40" s="9">
        <v>78291.633375000005</v>
      </c>
      <c r="H40" s="9">
        <v>2505332.2680000002</v>
      </c>
      <c r="I40" s="10">
        <f t="shared" si="4"/>
        <v>0.5859125813172148</v>
      </c>
      <c r="J40" s="10">
        <f t="shared" si="6"/>
        <v>83.139178122594586</v>
      </c>
      <c r="K40" s="19" t="str">
        <f t="shared" si="7"/>
        <v>NO</v>
      </c>
      <c r="L40" s="21" t="str">
        <f t="shared" si="5"/>
        <v/>
      </c>
    </row>
    <row r="41" spans="1:12" ht="30" customHeight="1" x14ac:dyDescent="0.25">
      <c r="A41" s="17">
        <v>38</v>
      </c>
      <c r="B41" s="19" t="s">
        <v>78</v>
      </c>
      <c r="C41" s="11" t="s">
        <v>79</v>
      </c>
      <c r="D41" s="19" t="s">
        <v>375</v>
      </c>
      <c r="E41" s="19" t="s">
        <v>15</v>
      </c>
      <c r="F41" s="8">
        <v>12</v>
      </c>
      <c r="G41" s="9">
        <v>197967.67199999999</v>
      </c>
      <c r="H41" s="9">
        <v>2375612.0639999998</v>
      </c>
      <c r="I41" s="10">
        <f t="shared" si="4"/>
        <v>0.55557540786304849</v>
      </c>
      <c r="J41" s="10">
        <f t="shared" si="6"/>
        <v>83.694753530457632</v>
      </c>
      <c r="K41" s="19" t="str">
        <f t="shared" si="7"/>
        <v>NO</v>
      </c>
      <c r="L41" s="21" t="str">
        <f t="shared" si="5"/>
        <v/>
      </c>
    </row>
    <row r="42" spans="1:12" ht="30" customHeight="1" x14ac:dyDescent="0.25">
      <c r="A42" s="17">
        <v>39</v>
      </c>
      <c r="B42" s="19" t="s">
        <v>263</v>
      </c>
      <c r="C42" s="11" t="s">
        <v>264</v>
      </c>
      <c r="D42" s="19" t="s">
        <v>376</v>
      </c>
      <c r="E42" s="19" t="s">
        <v>126</v>
      </c>
      <c r="F42" s="8">
        <v>2</v>
      </c>
      <c r="G42" s="9">
        <v>1177106.8432499999</v>
      </c>
      <c r="H42" s="9">
        <v>2354213.6864999998</v>
      </c>
      <c r="I42" s="10">
        <f t="shared" si="4"/>
        <v>0.55057105025461284</v>
      </c>
      <c r="J42" s="10">
        <f t="shared" si="6"/>
        <v>84.24532458071225</v>
      </c>
      <c r="K42" s="19" t="str">
        <f t="shared" si="7"/>
        <v>NO</v>
      </c>
      <c r="L42" s="21" t="str">
        <f t="shared" si="5"/>
        <v/>
      </c>
    </row>
    <row r="43" spans="1:12" ht="30" customHeight="1" x14ac:dyDescent="0.25">
      <c r="A43" s="17">
        <v>40</v>
      </c>
      <c r="B43" s="19" t="s">
        <v>164</v>
      </c>
      <c r="C43" s="11" t="s">
        <v>165</v>
      </c>
      <c r="D43" s="19" t="s">
        <v>375</v>
      </c>
      <c r="E43" s="19" t="s">
        <v>36</v>
      </c>
      <c r="F43" s="8">
        <v>30</v>
      </c>
      <c r="G43" s="9">
        <v>78291.633375000005</v>
      </c>
      <c r="H43" s="9">
        <v>2348749.0012500002</v>
      </c>
      <c r="I43" s="10">
        <f t="shared" si="4"/>
        <v>0.54929304498488896</v>
      </c>
      <c r="J43" s="10">
        <f t="shared" si="6"/>
        <v>84.794617625697143</v>
      </c>
      <c r="K43" s="19" t="str">
        <f t="shared" si="7"/>
        <v>NO</v>
      </c>
      <c r="L43" s="21" t="str">
        <f t="shared" si="5"/>
        <v/>
      </c>
    </row>
    <row r="44" spans="1:12" ht="30" customHeight="1" x14ac:dyDescent="0.25">
      <c r="A44" s="17">
        <v>41</v>
      </c>
      <c r="B44" s="19" t="s">
        <v>241</v>
      </c>
      <c r="C44" s="11" t="s">
        <v>242</v>
      </c>
      <c r="D44" s="19" t="s">
        <v>376</v>
      </c>
      <c r="E44" s="19" t="s">
        <v>52</v>
      </c>
      <c r="F44" s="8">
        <v>1</v>
      </c>
      <c r="G44" s="9">
        <v>2337339.375</v>
      </c>
      <c r="H44" s="9">
        <v>2337339.375</v>
      </c>
      <c r="I44" s="10">
        <f t="shared" si="4"/>
        <v>0.54662471884971364</v>
      </c>
      <c r="J44" s="10">
        <f t="shared" si="6"/>
        <v>85.341242344546856</v>
      </c>
      <c r="K44" s="19" t="str">
        <f t="shared" si="7"/>
        <v>NO</v>
      </c>
      <c r="L44" s="21" t="str">
        <f t="shared" si="5"/>
        <v/>
      </c>
    </row>
    <row r="45" spans="1:12" ht="30" customHeight="1" x14ac:dyDescent="0.25">
      <c r="A45" s="17">
        <v>42</v>
      </c>
      <c r="B45" s="19" t="s">
        <v>140</v>
      </c>
      <c r="C45" s="11" t="s">
        <v>141</v>
      </c>
      <c r="D45" s="19" t="s">
        <v>375</v>
      </c>
      <c r="E45" s="19" t="s">
        <v>126</v>
      </c>
      <c r="F45" s="8">
        <v>4</v>
      </c>
      <c r="G45" s="9">
        <v>559981.04625000001</v>
      </c>
      <c r="H45" s="9">
        <v>2239924.1850000001</v>
      </c>
      <c r="I45" s="10">
        <f t="shared" si="4"/>
        <v>0.52384259682884049</v>
      </c>
      <c r="J45" s="10">
        <f t="shared" si="6"/>
        <v>85.865084941375699</v>
      </c>
      <c r="K45" s="19" t="str">
        <f t="shared" si="7"/>
        <v>NO</v>
      </c>
      <c r="L45" s="21" t="str">
        <f t="shared" si="5"/>
        <v/>
      </c>
    </row>
    <row r="46" spans="1:12" ht="30" customHeight="1" x14ac:dyDescent="0.25">
      <c r="A46" s="17">
        <v>43</v>
      </c>
      <c r="B46" s="19" t="s">
        <v>204</v>
      </c>
      <c r="C46" s="11" t="s">
        <v>205</v>
      </c>
      <c r="D46" s="19" t="s">
        <v>376</v>
      </c>
      <c r="E46" s="19" t="s">
        <v>15</v>
      </c>
      <c r="F46" s="8">
        <v>11.4</v>
      </c>
      <c r="G46" s="9">
        <v>191111.950125</v>
      </c>
      <c r="H46" s="9">
        <v>2178676.2314249999</v>
      </c>
      <c r="I46" s="10">
        <f t="shared" si="4"/>
        <v>0.50951876959127695</v>
      </c>
      <c r="J46" s="10">
        <f t="shared" si="6"/>
        <v>86.37460371096698</v>
      </c>
      <c r="K46" s="19" t="str">
        <f t="shared" si="7"/>
        <v>NO</v>
      </c>
      <c r="L46" s="21" t="str">
        <f t="shared" si="5"/>
        <v/>
      </c>
    </row>
    <row r="47" spans="1:12" ht="30" customHeight="1" x14ac:dyDescent="0.25">
      <c r="A47" s="17">
        <v>44</v>
      </c>
      <c r="B47" s="19" t="s">
        <v>253</v>
      </c>
      <c r="C47" s="11" t="s">
        <v>254</v>
      </c>
      <c r="D47" s="19" t="s">
        <v>376</v>
      </c>
      <c r="E47" s="19" t="s">
        <v>36</v>
      </c>
      <c r="F47" s="8">
        <v>18.47</v>
      </c>
      <c r="G47" s="9">
        <v>110981.70450000001</v>
      </c>
      <c r="H47" s="9">
        <v>2049832.0821150001</v>
      </c>
      <c r="I47" s="10">
        <f t="shared" si="4"/>
        <v>0.47938647573386095</v>
      </c>
      <c r="J47" s="10">
        <f t="shared" si="6"/>
        <v>86.853990186700841</v>
      </c>
      <c r="K47" s="19" t="str">
        <f t="shared" si="7"/>
        <v>NO</v>
      </c>
      <c r="L47" s="21" t="str">
        <f t="shared" si="5"/>
        <v/>
      </c>
    </row>
    <row r="48" spans="1:12" ht="30" customHeight="1" x14ac:dyDescent="0.25">
      <c r="A48" s="17">
        <v>45</v>
      </c>
      <c r="B48" s="19" t="s">
        <v>72</v>
      </c>
      <c r="C48" s="11" t="s">
        <v>73</v>
      </c>
      <c r="D48" s="19" t="s">
        <v>375</v>
      </c>
      <c r="E48" s="19" t="s">
        <v>15</v>
      </c>
      <c r="F48" s="8">
        <v>11.67</v>
      </c>
      <c r="G48" s="9">
        <v>163316.79337500001</v>
      </c>
      <c r="H48" s="9">
        <v>1905906.97868625</v>
      </c>
      <c r="I48" s="10">
        <f t="shared" si="4"/>
        <v>0.44572725617908127</v>
      </c>
      <c r="J48" s="10">
        <f t="shared" si="6"/>
        <v>87.299717442879924</v>
      </c>
      <c r="K48" s="19" t="str">
        <f t="shared" si="7"/>
        <v>NO</v>
      </c>
      <c r="L48" s="21" t="str">
        <f t="shared" si="5"/>
        <v/>
      </c>
    </row>
    <row r="49" spans="1:12" ht="30" customHeight="1" x14ac:dyDescent="0.25">
      <c r="A49" s="17">
        <v>46</v>
      </c>
      <c r="B49" s="19" t="s">
        <v>315</v>
      </c>
      <c r="C49" s="11" t="s">
        <v>316</v>
      </c>
      <c r="D49" s="19" t="s">
        <v>377</v>
      </c>
      <c r="E49" s="19" t="s">
        <v>15</v>
      </c>
      <c r="F49" s="8">
        <v>7.55</v>
      </c>
      <c r="G49" s="9">
        <v>250453.37362500001</v>
      </c>
      <c r="H49" s="9">
        <v>1890922.97086875</v>
      </c>
      <c r="I49" s="10">
        <f t="shared" si="4"/>
        <v>0.44222300294650019</v>
      </c>
      <c r="J49" s="10">
        <f t="shared" si="6"/>
        <v>87.74194044582643</v>
      </c>
      <c r="K49" s="19" t="str">
        <f t="shared" si="7"/>
        <v>NO</v>
      </c>
      <c r="L49" s="21" t="str">
        <f t="shared" si="5"/>
        <v/>
      </c>
    </row>
    <row r="50" spans="1:12" ht="30" customHeight="1" x14ac:dyDescent="0.25">
      <c r="A50" s="17">
        <v>47</v>
      </c>
      <c r="B50" s="19" t="s">
        <v>251</v>
      </c>
      <c r="C50" s="11" t="s">
        <v>252</v>
      </c>
      <c r="D50" s="19" t="s">
        <v>376</v>
      </c>
      <c r="E50" s="19" t="s">
        <v>36</v>
      </c>
      <c r="F50" s="8">
        <v>18.559999999999999</v>
      </c>
      <c r="G50" s="9">
        <v>101763.0675</v>
      </c>
      <c r="H50" s="9">
        <v>1888722.5327999999</v>
      </c>
      <c r="I50" s="10">
        <f t="shared" si="4"/>
        <v>0.44170839481832591</v>
      </c>
      <c r="J50" s="10">
        <f t="shared" si="6"/>
        <v>88.18364884064475</v>
      </c>
      <c r="K50" s="19" t="str">
        <f t="shared" si="7"/>
        <v>NO</v>
      </c>
      <c r="L50" s="21" t="str">
        <f t="shared" si="5"/>
        <v/>
      </c>
    </row>
    <row r="51" spans="1:12" ht="30" customHeight="1" x14ac:dyDescent="0.25">
      <c r="A51" s="17">
        <v>48</v>
      </c>
      <c r="B51" s="19" t="s">
        <v>124</v>
      </c>
      <c r="C51" s="11" t="s">
        <v>125</v>
      </c>
      <c r="D51" s="19" t="s">
        <v>375</v>
      </c>
      <c r="E51" s="19" t="s">
        <v>126</v>
      </c>
      <c r="F51" s="8">
        <v>20</v>
      </c>
      <c r="G51" s="9">
        <v>94223.904750000002</v>
      </c>
      <c r="H51" s="9">
        <v>1884478.095</v>
      </c>
      <c r="I51" s="10">
        <f t="shared" si="4"/>
        <v>0.44071576420425423</v>
      </c>
      <c r="J51" s="10">
        <f t="shared" si="6"/>
        <v>88.624364604849006</v>
      </c>
      <c r="K51" s="19" t="str">
        <f t="shared" si="7"/>
        <v>NO</v>
      </c>
      <c r="L51" s="21" t="str">
        <f t="shared" si="5"/>
        <v/>
      </c>
    </row>
    <row r="52" spans="1:12" ht="30" customHeight="1" x14ac:dyDescent="0.25">
      <c r="A52" s="17">
        <v>49</v>
      </c>
      <c r="B52" s="19" t="s">
        <v>143</v>
      </c>
      <c r="C52" s="11" t="s">
        <v>144</v>
      </c>
      <c r="D52" s="19" t="s">
        <v>375</v>
      </c>
      <c r="E52" s="19" t="s">
        <v>126</v>
      </c>
      <c r="F52" s="8">
        <v>56</v>
      </c>
      <c r="G52" s="9">
        <v>30871.351125000001</v>
      </c>
      <c r="H52" s="9">
        <v>1728795.6629999999</v>
      </c>
      <c r="I52" s="10">
        <f t="shared" si="4"/>
        <v>0.40430690268758224</v>
      </c>
      <c r="J52" s="10">
        <f t="shared" si="6"/>
        <v>89.028671507536586</v>
      </c>
      <c r="K52" s="19" t="str">
        <f t="shared" si="7"/>
        <v>NO</v>
      </c>
      <c r="L52" s="21" t="str">
        <f t="shared" si="5"/>
        <v/>
      </c>
    </row>
    <row r="53" spans="1:12" ht="30" customHeight="1" x14ac:dyDescent="0.25">
      <c r="A53" s="17">
        <v>50</v>
      </c>
      <c r="B53" s="19" t="s">
        <v>345</v>
      </c>
      <c r="C53" s="11" t="s">
        <v>346</v>
      </c>
      <c r="D53" s="19" t="s">
        <v>377</v>
      </c>
      <c r="E53" s="19" t="s">
        <v>36</v>
      </c>
      <c r="F53" s="8">
        <v>39.17</v>
      </c>
      <c r="G53" s="9">
        <v>41417.085375000002</v>
      </c>
      <c r="H53" s="9">
        <v>1622307.23413875</v>
      </c>
      <c r="I53" s="10">
        <f t="shared" si="4"/>
        <v>0.37940285661296014</v>
      </c>
      <c r="J53" s="10">
        <f t="shared" si="6"/>
        <v>89.408074364149542</v>
      </c>
      <c r="K53" s="19" t="str">
        <f t="shared" si="7"/>
        <v>NO</v>
      </c>
      <c r="L53" s="21" t="str">
        <f t="shared" si="5"/>
        <v/>
      </c>
    </row>
    <row r="54" spans="1:12" ht="30" customHeight="1" x14ac:dyDescent="0.25">
      <c r="A54" s="17">
        <v>51</v>
      </c>
      <c r="B54" s="19" t="s">
        <v>85</v>
      </c>
      <c r="C54" s="11" t="s">
        <v>86</v>
      </c>
      <c r="D54" s="19" t="s">
        <v>375</v>
      </c>
      <c r="E54" s="19" t="s">
        <v>15</v>
      </c>
      <c r="F54" s="8">
        <v>28</v>
      </c>
      <c r="G54" s="9">
        <v>55283.404499999997</v>
      </c>
      <c r="H54" s="9">
        <v>1547935.3259999999</v>
      </c>
      <c r="I54" s="10">
        <f t="shared" si="4"/>
        <v>0.36200977976178145</v>
      </c>
      <c r="J54" s="10">
        <f t="shared" si="6"/>
        <v>89.770084143911319</v>
      </c>
      <c r="K54" s="19" t="str">
        <f t="shared" si="7"/>
        <v>NO</v>
      </c>
      <c r="L54" s="21" t="str">
        <f t="shared" si="5"/>
        <v/>
      </c>
    </row>
    <row r="55" spans="1:12" ht="30" customHeight="1" x14ac:dyDescent="0.25">
      <c r="A55" s="17">
        <v>52</v>
      </c>
      <c r="B55" s="19" t="s">
        <v>146</v>
      </c>
      <c r="C55" s="11" t="s">
        <v>147</v>
      </c>
      <c r="D55" s="19" t="s">
        <v>375</v>
      </c>
      <c r="E55" s="19" t="s">
        <v>126</v>
      </c>
      <c r="F55" s="8">
        <v>13</v>
      </c>
      <c r="G55" s="9">
        <v>105535.49062500001</v>
      </c>
      <c r="H55" s="9">
        <v>1371961.378125</v>
      </c>
      <c r="I55" s="10">
        <f t="shared" si="4"/>
        <v>0.32085541817830537</v>
      </c>
      <c r="J55" s="10">
        <f t="shared" si="6"/>
        <v>90.09093956208963</v>
      </c>
      <c r="K55" s="19" t="str">
        <f t="shared" si="7"/>
        <v>NO</v>
      </c>
      <c r="L55" s="21" t="str">
        <f t="shared" si="5"/>
        <v/>
      </c>
    </row>
    <row r="56" spans="1:12" ht="30" customHeight="1" x14ac:dyDescent="0.25">
      <c r="A56" s="17">
        <v>53</v>
      </c>
      <c r="B56" s="19" t="s">
        <v>353</v>
      </c>
      <c r="C56" s="11" t="s">
        <v>354</v>
      </c>
      <c r="D56" s="19" t="s">
        <v>377</v>
      </c>
      <c r="E56" s="19" t="s">
        <v>126</v>
      </c>
      <c r="F56" s="8">
        <v>44</v>
      </c>
      <c r="G56" s="9">
        <v>30871.351125000001</v>
      </c>
      <c r="H56" s="9">
        <v>1358339.4495000001</v>
      </c>
      <c r="I56" s="10">
        <f t="shared" si="4"/>
        <v>0.31766970925452898</v>
      </c>
      <c r="J56" s="10">
        <f t="shared" si="6"/>
        <v>90.408609271344162</v>
      </c>
      <c r="K56" s="19" t="str">
        <f t="shared" si="7"/>
        <v>NO</v>
      </c>
      <c r="L56" s="21" t="str">
        <f t="shared" si="5"/>
        <v/>
      </c>
    </row>
    <row r="57" spans="1:12" ht="30" customHeight="1" x14ac:dyDescent="0.25">
      <c r="A57" s="17">
        <v>54</v>
      </c>
      <c r="B57" s="19" t="s">
        <v>321</v>
      </c>
      <c r="C57" s="11" t="s">
        <v>322</v>
      </c>
      <c r="D57" s="19" t="s">
        <v>377</v>
      </c>
      <c r="E57" s="19" t="s">
        <v>15</v>
      </c>
      <c r="F57" s="8">
        <v>10.5</v>
      </c>
      <c r="G57" s="9">
        <v>129127.699125</v>
      </c>
      <c r="H57" s="9">
        <v>1355840.8408125001</v>
      </c>
      <c r="I57" s="10">
        <f t="shared" si="4"/>
        <v>0.31708536909155194</v>
      </c>
      <c r="J57" s="10">
        <f t="shared" si="6"/>
        <v>90.725694640435719</v>
      </c>
      <c r="K57" s="19" t="str">
        <f t="shared" si="7"/>
        <v>NO</v>
      </c>
      <c r="L57" s="21" t="str">
        <f t="shared" si="5"/>
        <v/>
      </c>
    </row>
    <row r="58" spans="1:12" ht="30" customHeight="1" x14ac:dyDescent="0.25">
      <c r="A58" s="17">
        <v>55</v>
      </c>
      <c r="B58" s="19" t="s">
        <v>259</v>
      </c>
      <c r="C58" s="11" t="s">
        <v>147</v>
      </c>
      <c r="D58" s="19" t="s">
        <v>376</v>
      </c>
      <c r="E58" s="19" t="s">
        <v>126</v>
      </c>
      <c r="F58" s="8">
        <v>11</v>
      </c>
      <c r="G58" s="9">
        <v>122017.640625</v>
      </c>
      <c r="H58" s="9">
        <v>1342194.046875</v>
      </c>
      <c r="I58" s="10">
        <f t="shared" si="4"/>
        <v>0.31389384501119194</v>
      </c>
      <c r="J58" s="10">
        <f t="shared" si="6"/>
        <v>91.039588485446913</v>
      </c>
      <c r="K58" s="19" t="str">
        <f t="shared" si="7"/>
        <v>NO</v>
      </c>
      <c r="L58" s="21" t="str">
        <f t="shared" si="5"/>
        <v/>
      </c>
    </row>
    <row r="59" spans="1:12" ht="30" customHeight="1" x14ac:dyDescent="0.25">
      <c r="A59" s="17">
        <v>56</v>
      </c>
      <c r="B59" s="19" t="s">
        <v>347</v>
      </c>
      <c r="C59" s="11" t="s">
        <v>348</v>
      </c>
      <c r="D59" s="19" t="s">
        <v>377</v>
      </c>
      <c r="E59" s="19" t="s">
        <v>126</v>
      </c>
      <c r="F59" s="8">
        <v>11</v>
      </c>
      <c r="G59" s="9">
        <v>122017.640625</v>
      </c>
      <c r="H59" s="9">
        <v>1342194.046875</v>
      </c>
      <c r="I59" s="10">
        <f t="shared" si="4"/>
        <v>0.31389384501119194</v>
      </c>
      <c r="J59" s="10">
        <f t="shared" si="6"/>
        <v>91.353482330458107</v>
      </c>
      <c r="K59" s="19" t="str">
        <f t="shared" si="7"/>
        <v>NO</v>
      </c>
      <c r="L59" s="21" t="str">
        <f t="shared" si="5"/>
        <v/>
      </c>
    </row>
    <row r="60" spans="1:12" ht="30" customHeight="1" x14ac:dyDescent="0.25">
      <c r="A60" s="17">
        <v>57</v>
      </c>
      <c r="B60" s="19" t="s">
        <v>314</v>
      </c>
      <c r="C60" s="11" t="s">
        <v>200</v>
      </c>
      <c r="D60" s="19" t="s">
        <v>377</v>
      </c>
      <c r="E60" s="19" t="s">
        <v>62</v>
      </c>
      <c r="F60" s="8">
        <v>44.847000000000001</v>
      </c>
      <c r="G60" s="9">
        <v>26901.426374999999</v>
      </c>
      <c r="H60" s="9">
        <v>1206448.2686396299</v>
      </c>
      <c r="I60" s="10">
        <f t="shared" si="4"/>
        <v>0.28214749330180672</v>
      </c>
      <c r="J60" s="10">
        <f t="shared" si="6"/>
        <v>91.635629823759913</v>
      </c>
      <c r="K60" s="19" t="str">
        <f t="shared" si="7"/>
        <v>NO</v>
      </c>
      <c r="L60" s="21" t="str">
        <f t="shared" si="5"/>
        <v/>
      </c>
    </row>
    <row r="61" spans="1:12" ht="30" customHeight="1" x14ac:dyDescent="0.25">
      <c r="A61" s="17">
        <v>58</v>
      </c>
      <c r="B61" s="19" t="s">
        <v>121</v>
      </c>
      <c r="C61" s="11" t="s">
        <v>122</v>
      </c>
      <c r="D61" s="19" t="s">
        <v>375</v>
      </c>
      <c r="E61" s="19" t="s">
        <v>36</v>
      </c>
      <c r="F61" s="8">
        <v>9.85</v>
      </c>
      <c r="G61" s="9">
        <v>121687.997625</v>
      </c>
      <c r="H61" s="9">
        <v>1198626.7766062501</v>
      </c>
      <c r="I61" s="10">
        <f t="shared" si="4"/>
        <v>0.28031831054406897</v>
      </c>
      <c r="J61" s="10">
        <f t="shared" si="6"/>
        <v>91.915948134303989</v>
      </c>
      <c r="K61" s="19" t="str">
        <f t="shared" si="7"/>
        <v>NO</v>
      </c>
      <c r="L61" s="21" t="str">
        <f t="shared" si="5"/>
        <v/>
      </c>
    </row>
    <row r="62" spans="1:12" ht="30" customHeight="1" x14ac:dyDescent="0.25">
      <c r="A62" s="17">
        <v>59</v>
      </c>
      <c r="B62" s="19" t="s">
        <v>199</v>
      </c>
      <c r="C62" s="11" t="s">
        <v>200</v>
      </c>
      <c r="D62" s="19" t="s">
        <v>376</v>
      </c>
      <c r="E62" s="19" t="s">
        <v>62</v>
      </c>
      <c r="F62" s="8">
        <v>42.055199999999999</v>
      </c>
      <c r="G62" s="9">
        <v>26901.426374999999</v>
      </c>
      <c r="H62" s="9">
        <v>1131344.8664859</v>
      </c>
      <c r="I62" s="10">
        <f t="shared" si="4"/>
        <v>0.26458334471215672</v>
      </c>
      <c r="J62" s="10">
        <f t="shared" si="6"/>
        <v>92.180531479016139</v>
      </c>
      <c r="K62" s="19" t="str">
        <f t="shared" si="7"/>
        <v>NO</v>
      </c>
      <c r="L62" s="21" t="str">
        <f t="shared" si="5"/>
        <v/>
      </c>
    </row>
    <row r="63" spans="1:12" ht="30" customHeight="1" x14ac:dyDescent="0.25">
      <c r="A63" s="17">
        <v>60</v>
      </c>
      <c r="B63" s="19" t="s">
        <v>201</v>
      </c>
      <c r="C63" s="11" t="s">
        <v>202</v>
      </c>
      <c r="D63" s="19" t="s">
        <v>376</v>
      </c>
      <c r="E63" s="19" t="s">
        <v>15</v>
      </c>
      <c r="F63" s="8">
        <v>4.16</v>
      </c>
      <c r="G63" s="9">
        <v>250453.37362500001</v>
      </c>
      <c r="H63" s="9">
        <v>1041886.03428</v>
      </c>
      <c r="I63" s="10">
        <f t="shared" si="4"/>
        <v>0.24366194599436297</v>
      </c>
      <c r="J63" s="10">
        <f t="shared" si="6"/>
        <v>92.4241934250105</v>
      </c>
      <c r="K63" s="19" t="str">
        <f t="shared" si="7"/>
        <v>NO</v>
      </c>
      <c r="L63" s="21" t="str">
        <f t="shared" si="5"/>
        <v/>
      </c>
    </row>
    <row r="64" spans="1:12" ht="30" customHeight="1" x14ac:dyDescent="0.25">
      <c r="A64" s="17">
        <v>61</v>
      </c>
      <c r="B64" s="19" t="s">
        <v>115</v>
      </c>
      <c r="C64" s="11" t="s">
        <v>116</v>
      </c>
      <c r="D64" s="19" t="s">
        <v>375</v>
      </c>
      <c r="E64" s="19" t="s">
        <v>36</v>
      </c>
      <c r="F64" s="8">
        <v>20.32</v>
      </c>
      <c r="G64" s="9">
        <v>50675.506874999999</v>
      </c>
      <c r="H64" s="9">
        <v>1029726.2997</v>
      </c>
      <c r="I64" s="10">
        <f t="shared" si="4"/>
        <v>0.24081819486126976</v>
      </c>
      <c r="J64" s="10">
        <f t="shared" si="6"/>
        <v>92.665011619871777</v>
      </c>
      <c r="K64" s="19" t="str">
        <f t="shared" si="7"/>
        <v>NO</v>
      </c>
      <c r="L64" s="21" t="str">
        <f t="shared" si="5"/>
        <v/>
      </c>
    </row>
    <row r="65" spans="1:12" ht="30" customHeight="1" x14ac:dyDescent="0.25">
      <c r="A65" s="17">
        <v>62</v>
      </c>
      <c r="B65" s="19" t="s">
        <v>261</v>
      </c>
      <c r="C65" s="11" t="s">
        <v>262</v>
      </c>
      <c r="D65" s="19" t="s">
        <v>376</v>
      </c>
      <c r="E65" s="19" t="s">
        <v>126</v>
      </c>
      <c r="F65" s="8">
        <v>2</v>
      </c>
      <c r="G65" s="9">
        <v>510706.52212500002</v>
      </c>
      <c r="H65" s="9">
        <v>1021413.04425</v>
      </c>
      <c r="I65" s="10">
        <f t="shared" si="4"/>
        <v>0.23887400525333916</v>
      </c>
      <c r="J65" s="10">
        <f t="shared" si="6"/>
        <v>92.903885625125113</v>
      </c>
      <c r="K65" s="19" t="str">
        <f t="shared" si="7"/>
        <v>NO</v>
      </c>
      <c r="L65" s="21" t="str">
        <f t="shared" si="5"/>
        <v/>
      </c>
    </row>
    <row r="66" spans="1:12" ht="30" customHeight="1" x14ac:dyDescent="0.25">
      <c r="A66" s="17">
        <v>63</v>
      </c>
      <c r="B66" s="19" t="s">
        <v>173</v>
      </c>
      <c r="C66" s="11" t="s">
        <v>174</v>
      </c>
      <c r="D66" s="19" t="s">
        <v>375</v>
      </c>
      <c r="E66" s="19" t="s">
        <v>126</v>
      </c>
      <c r="F66" s="8">
        <v>2</v>
      </c>
      <c r="G66" s="9">
        <v>498441.529125</v>
      </c>
      <c r="H66" s="9">
        <v>996883.05825</v>
      </c>
      <c r="I66" s="10">
        <f t="shared" si="4"/>
        <v>0.23313727021004341</v>
      </c>
      <c r="J66" s="10">
        <f t="shared" si="6"/>
        <v>93.13702289533515</v>
      </c>
      <c r="K66" s="19" t="str">
        <f t="shared" si="7"/>
        <v>NO</v>
      </c>
      <c r="L66" s="21" t="str">
        <f t="shared" si="5"/>
        <v/>
      </c>
    </row>
    <row r="67" spans="1:12" ht="30" customHeight="1" x14ac:dyDescent="0.25">
      <c r="A67" s="17">
        <v>64</v>
      </c>
      <c r="B67" s="19" t="s">
        <v>232</v>
      </c>
      <c r="C67" s="11" t="s">
        <v>83</v>
      </c>
      <c r="D67" s="19" t="s">
        <v>376</v>
      </c>
      <c r="E67" s="19" t="s">
        <v>15</v>
      </c>
      <c r="F67" s="8">
        <v>31.860499999999998</v>
      </c>
      <c r="G67" s="9">
        <v>30666.745125000001</v>
      </c>
      <c r="H67" s="9">
        <v>977057.83305506199</v>
      </c>
      <c r="I67" s="10">
        <f t="shared" si="4"/>
        <v>0.22850081978088174</v>
      </c>
      <c r="J67" s="10">
        <f t="shared" si="6"/>
        <v>93.365523715116026</v>
      </c>
      <c r="K67" s="19" t="str">
        <f t="shared" si="7"/>
        <v>NO</v>
      </c>
      <c r="L67" s="21" t="str">
        <f t="shared" si="5"/>
        <v/>
      </c>
    </row>
    <row r="68" spans="1:12" ht="30" customHeight="1" x14ac:dyDescent="0.25">
      <c r="A68" s="17">
        <v>65</v>
      </c>
      <c r="B68" s="19" t="s">
        <v>340</v>
      </c>
      <c r="C68" s="11" t="s">
        <v>341</v>
      </c>
      <c r="D68" s="19" t="s">
        <v>377</v>
      </c>
      <c r="E68" s="19" t="s">
        <v>126</v>
      </c>
      <c r="F68" s="8">
        <v>7</v>
      </c>
      <c r="G68" s="9">
        <v>135169.25962500001</v>
      </c>
      <c r="H68" s="9">
        <v>946184.81737499998</v>
      </c>
      <c r="I68" s="10">
        <f t="shared" ref="I68:I99" si="8">H68/$H$118*100</f>
        <v>0.2212806643782643</v>
      </c>
      <c r="J68" s="10">
        <f t="shared" si="6"/>
        <v>93.586804379494296</v>
      </c>
      <c r="K68" s="19" t="str">
        <f t="shared" si="7"/>
        <v>NO</v>
      </c>
      <c r="L68" s="21" t="str">
        <f t="shared" ref="L68:L99" si="9">IF(AND(K68="SÍ",I68&gt;=$H$120),"RELEVANTE","")</f>
        <v/>
      </c>
    </row>
    <row r="69" spans="1:12" ht="30" customHeight="1" x14ac:dyDescent="0.25">
      <c r="A69" s="17">
        <v>66</v>
      </c>
      <c r="B69" s="19" t="s">
        <v>149</v>
      </c>
      <c r="C69" s="11" t="s">
        <v>150</v>
      </c>
      <c r="D69" s="19" t="s">
        <v>375</v>
      </c>
      <c r="E69" s="19" t="s">
        <v>126</v>
      </c>
      <c r="F69" s="8">
        <v>3</v>
      </c>
      <c r="G69" s="9">
        <v>312095.19374999998</v>
      </c>
      <c r="H69" s="9">
        <v>936285.58125000005</v>
      </c>
      <c r="I69" s="10">
        <f t="shared" si="8"/>
        <v>0.21896556746870444</v>
      </c>
      <c r="J69" s="10">
        <f t="shared" ref="J69:J100" si="10">J68+I69</f>
        <v>93.805769946962997</v>
      </c>
      <c r="K69" s="19" t="str">
        <f t="shared" ref="K69:K100" si="11">IF(J68&lt;80,"SÍ","NO")</f>
        <v>NO</v>
      </c>
      <c r="L69" s="21" t="str">
        <f t="shared" si="9"/>
        <v/>
      </c>
    </row>
    <row r="70" spans="1:12" ht="30" customHeight="1" x14ac:dyDescent="0.25">
      <c r="A70" s="17">
        <v>67</v>
      </c>
      <c r="B70" s="19" t="s">
        <v>260</v>
      </c>
      <c r="C70" s="11" t="s">
        <v>150</v>
      </c>
      <c r="D70" s="19" t="s">
        <v>376</v>
      </c>
      <c r="E70" s="19" t="s">
        <v>126</v>
      </c>
      <c r="F70" s="8">
        <v>3</v>
      </c>
      <c r="G70" s="9">
        <v>312095.19374999998</v>
      </c>
      <c r="H70" s="9">
        <v>936285.58125000005</v>
      </c>
      <c r="I70" s="10">
        <f t="shared" si="8"/>
        <v>0.21896556746870444</v>
      </c>
      <c r="J70" s="10">
        <f t="shared" si="10"/>
        <v>94.024735514431697</v>
      </c>
      <c r="K70" s="19" t="str">
        <f t="shared" si="11"/>
        <v>NO</v>
      </c>
      <c r="L70" s="21" t="str">
        <f t="shared" si="9"/>
        <v/>
      </c>
    </row>
    <row r="71" spans="1:12" ht="30" customHeight="1" x14ac:dyDescent="0.25">
      <c r="A71" s="17">
        <v>68</v>
      </c>
      <c r="B71" s="19" t="s">
        <v>351</v>
      </c>
      <c r="C71" s="11" t="s">
        <v>352</v>
      </c>
      <c r="D71" s="19" t="s">
        <v>377</v>
      </c>
      <c r="E71" s="19" t="s">
        <v>126</v>
      </c>
      <c r="F71" s="8">
        <v>3</v>
      </c>
      <c r="G71" s="9">
        <v>312095.19374999998</v>
      </c>
      <c r="H71" s="9">
        <v>936285.58125000005</v>
      </c>
      <c r="I71" s="10">
        <f t="shared" si="8"/>
        <v>0.21896556746870444</v>
      </c>
      <c r="J71" s="10">
        <f t="shared" si="10"/>
        <v>94.243701081900397</v>
      </c>
      <c r="K71" s="19" t="str">
        <f t="shared" si="11"/>
        <v>NO</v>
      </c>
      <c r="L71" s="21" t="str">
        <f t="shared" si="9"/>
        <v/>
      </c>
    </row>
    <row r="72" spans="1:12" ht="30" customHeight="1" x14ac:dyDescent="0.25">
      <c r="A72" s="17">
        <v>69</v>
      </c>
      <c r="B72" s="19" t="s">
        <v>327</v>
      </c>
      <c r="C72" s="11" t="s">
        <v>83</v>
      </c>
      <c r="D72" s="19" t="s">
        <v>377</v>
      </c>
      <c r="E72" s="19" t="s">
        <v>15</v>
      </c>
      <c r="F72" s="8">
        <v>28.28</v>
      </c>
      <c r="G72" s="9">
        <v>30666.745125000001</v>
      </c>
      <c r="H72" s="9">
        <v>867255.55213500001</v>
      </c>
      <c r="I72" s="10">
        <f t="shared" si="8"/>
        <v>0.20282177565962051</v>
      </c>
      <c r="J72" s="10">
        <f t="shared" si="10"/>
        <v>94.446522857560012</v>
      </c>
      <c r="K72" s="19" t="str">
        <f t="shared" si="11"/>
        <v>NO</v>
      </c>
      <c r="L72" s="21" t="str">
        <f t="shared" si="9"/>
        <v/>
      </c>
    </row>
    <row r="73" spans="1:12" ht="30" customHeight="1" x14ac:dyDescent="0.25">
      <c r="A73" s="17">
        <v>70</v>
      </c>
      <c r="B73" s="19" t="s">
        <v>266</v>
      </c>
      <c r="C73" s="11" t="s">
        <v>267</v>
      </c>
      <c r="D73" s="19" t="s">
        <v>376</v>
      </c>
      <c r="E73" s="19" t="s">
        <v>126</v>
      </c>
      <c r="F73" s="8">
        <v>2</v>
      </c>
      <c r="G73" s="9">
        <v>407849.38087499997</v>
      </c>
      <c r="H73" s="9">
        <v>815698.76174999995</v>
      </c>
      <c r="I73" s="10">
        <f t="shared" si="8"/>
        <v>0.19076438410132601</v>
      </c>
      <c r="J73" s="10">
        <f t="shared" si="10"/>
        <v>94.63728724166134</v>
      </c>
      <c r="K73" s="19" t="str">
        <f t="shared" si="11"/>
        <v>NO</v>
      </c>
      <c r="L73" s="21" t="str">
        <f t="shared" si="9"/>
        <v/>
      </c>
    </row>
    <row r="74" spans="1:12" ht="30" customHeight="1" x14ac:dyDescent="0.25">
      <c r="A74" s="17">
        <v>71</v>
      </c>
      <c r="B74" s="19" t="s">
        <v>256</v>
      </c>
      <c r="C74" s="11" t="s">
        <v>129</v>
      </c>
      <c r="D74" s="19" t="s">
        <v>376</v>
      </c>
      <c r="E74" s="19" t="s">
        <v>36</v>
      </c>
      <c r="F74" s="8">
        <v>47.5</v>
      </c>
      <c r="G74" s="9">
        <v>16646.9715</v>
      </c>
      <c r="H74" s="9">
        <v>790731.14624999999</v>
      </c>
      <c r="I74" s="10">
        <f t="shared" si="8"/>
        <v>0.18492530230216059</v>
      </c>
      <c r="J74" s="10">
        <f t="shared" si="10"/>
        <v>94.822212543963502</v>
      </c>
      <c r="K74" s="19" t="str">
        <f t="shared" si="11"/>
        <v>NO</v>
      </c>
      <c r="L74" s="21" t="str">
        <f t="shared" si="9"/>
        <v/>
      </c>
    </row>
    <row r="75" spans="1:12" ht="30" customHeight="1" x14ac:dyDescent="0.25">
      <c r="A75" s="17">
        <v>72</v>
      </c>
      <c r="B75" s="19" t="s">
        <v>170</v>
      </c>
      <c r="C75" s="11" t="s">
        <v>171</v>
      </c>
      <c r="D75" s="19" t="s">
        <v>375</v>
      </c>
      <c r="E75" s="19" t="s">
        <v>126</v>
      </c>
      <c r="F75" s="8">
        <v>4</v>
      </c>
      <c r="G75" s="9">
        <v>195106.02974999999</v>
      </c>
      <c r="H75" s="9">
        <v>780424.11899999995</v>
      </c>
      <c r="I75" s="10">
        <f t="shared" si="8"/>
        <v>0.18251483682463118</v>
      </c>
      <c r="J75" s="10">
        <f t="shared" si="10"/>
        <v>95.00472738078814</v>
      </c>
      <c r="K75" s="19" t="str">
        <f t="shared" si="11"/>
        <v>NO</v>
      </c>
      <c r="L75" s="21" t="str">
        <f t="shared" si="9"/>
        <v/>
      </c>
    </row>
    <row r="76" spans="1:12" ht="30" customHeight="1" x14ac:dyDescent="0.25">
      <c r="A76" s="17">
        <v>73</v>
      </c>
      <c r="B76" s="19" t="s">
        <v>287</v>
      </c>
      <c r="C76" s="11" t="s">
        <v>171</v>
      </c>
      <c r="D76" s="19" t="s">
        <v>376</v>
      </c>
      <c r="E76" s="19" t="s">
        <v>126</v>
      </c>
      <c r="F76" s="8">
        <v>4</v>
      </c>
      <c r="G76" s="9">
        <v>195106.02974999999</v>
      </c>
      <c r="H76" s="9">
        <v>780424.11899999995</v>
      </c>
      <c r="I76" s="10">
        <f t="shared" si="8"/>
        <v>0.18251483682463118</v>
      </c>
      <c r="J76" s="10">
        <f t="shared" si="10"/>
        <v>95.187242217612777</v>
      </c>
      <c r="K76" s="19" t="str">
        <f t="shared" si="11"/>
        <v>NO</v>
      </c>
      <c r="L76" s="21" t="str">
        <f t="shared" si="9"/>
        <v/>
      </c>
    </row>
    <row r="77" spans="1:12" ht="30" customHeight="1" x14ac:dyDescent="0.25">
      <c r="A77" s="17">
        <v>74</v>
      </c>
      <c r="B77" s="19" t="s">
        <v>364</v>
      </c>
      <c r="C77" s="11" t="s">
        <v>171</v>
      </c>
      <c r="D77" s="19" t="s">
        <v>377</v>
      </c>
      <c r="E77" s="19" t="s">
        <v>365</v>
      </c>
      <c r="F77" s="8">
        <v>4</v>
      </c>
      <c r="G77" s="9">
        <v>195106.02974999999</v>
      </c>
      <c r="H77" s="9">
        <v>780424.11899999995</v>
      </c>
      <c r="I77" s="10">
        <f t="shared" si="8"/>
        <v>0.18251483682463118</v>
      </c>
      <c r="J77" s="10">
        <f t="shared" si="10"/>
        <v>95.369757054437414</v>
      </c>
      <c r="K77" s="19" t="str">
        <f t="shared" si="11"/>
        <v>NO</v>
      </c>
      <c r="L77" s="21" t="str">
        <f t="shared" si="9"/>
        <v/>
      </c>
    </row>
    <row r="78" spans="1:12" ht="30" customHeight="1" x14ac:dyDescent="0.25">
      <c r="A78" s="17">
        <v>75</v>
      </c>
      <c r="B78" s="19" t="s">
        <v>75</v>
      </c>
      <c r="C78" s="11" t="s">
        <v>76</v>
      </c>
      <c r="D78" s="19" t="s">
        <v>375</v>
      </c>
      <c r="E78" s="19" t="s">
        <v>36</v>
      </c>
      <c r="F78" s="8">
        <v>20</v>
      </c>
      <c r="G78" s="9">
        <v>38332.365749999997</v>
      </c>
      <c r="H78" s="9">
        <v>766647.31499999994</v>
      </c>
      <c r="I78" s="10">
        <f t="shared" si="8"/>
        <v>0.17929290778270607</v>
      </c>
      <c r="J78" s="10">
        <f t="shared" si="10"/>
        <v>95.549049962220124</v>
      </c>
      <c r="K78" s="19" t="str">
        <f t="shared" si="11"/>
        <v>NO</v>
      </c>
      <c r="L78" s="21" t="str">
        <f t="shared" si="9"/>
        <v/>
      </c>
    </row>
    <row r="79" spans="1:12" ht="30" customHeight="1" x14ac:dyDescent="0.25">
      <c r="A79" s="17">
        <v>76</v>
      </c>
      <c r="B79" s="19" t="s">
        <v>255</v>
      </c>
      <c r="C79" s="11" t="s">
        <v>125</v>
      </c>
      <c r="D79" s="19" t="s">
        <v>376</v>
      </c>
      <c r="E79" s="19" t="s">
        <v>126</v>
      </c>
      <c r="F79" s="8">
        <v>8</v>
      </c>
      <c r="G79" s="9">
        <v>94223.904750000002</v>
      </c>
      <c r="H79" s="9">
        <v>753791.23800000001</v>
      </c>
      <c r="I79" s="10">
        <f t="shared" si="8"/>
        <v>0.1762863056817017</v>
      </c>
      <c r="J79" s="10">
        <f t="shared" si="10"/>
        <v>95.725336267901824</v>
      </c>
      <c r="K79" s="19" t="str">
        <f t="shared" si="11"/>
        <v>NO</v>
      </c>
      <c r="L79" s="21" t="str">
        <f t="shared" si="9"/>
        <v/>
      </c>
    </row>
    <row r="80" spans="1:12" ht="30" customHeight="1" x14ac:dyDescent="0.25">
      <c r="A80" s="17">
        <v>77</v>
      </c>
      <c r="B80" s="19" t="s">
        <v>349</v>
      </c>
      <c r="C80" s="11" t="s">
        <v>350</v>
      </c>
      <c r="D80" s="19" t="s">
        <v>377</v>
      </c>
      <c r="E80" s="19" t="s">
        <v>126</v>
      </c>
      <c r="F80" s="8">
        <v>5</v>
      </c>
      <c r="G80" s="9">
        <v>150435.140625</v>
      </c>
      <c r="H80" s="9">
        <v>752175.703125</v>
      </c>
      <c r="I80" s="10">
        <f t="shared" si="8"/>
        <v>0.17590848665110467</v>
      </c>
      <c r="J80" s="10">
        <f t="shared" si="10"/>
        <v>95.901244754552934</v>
      </c>
      <c r="K80" s="19" t="str">
        <f t="shared" si="11"/>
        <v>NO</v>
      </c>
      <c r="L80" s="21" t="str">
        <f t="shared" si="9"/>
        <v/>
      </c>
    </row>
    <row r="81" spans="1:12" ht="30" customHeight="1" x14ac:dyDescent="0.25">
      <c r="A81" s="17">
        <v>78</v>
      </c>
      <c r="B81" s="19" t="s">
        <v>339</v>
      </c>
      <c r="C81" s="11" t="s">
        <v>250</v>
      </c>
      <c r="D81" s="19" t="s">
        <v>377</v>
      </c>
      <c r="E81" s="19" t="s">
        <v>36</v>
      </c>
      <c r="F81" s="8">
        <v>7.83</v>
      </c>
      <c r="G81" s="9">
        <v>94223.904750000002</v>
      </c>
      <c r="H81" s="9">
        <v>737773.17419249995</v>
      </c>
      <c r="I81" s="10">
        <f t="shared" si="8"/>
        <v>0.17254022168596553</v>
      </c>
      <c r="J81" s="10">
        <f t="shared" si="10"/>
        <v>96.073784976238898</v>
      </c>
      <c r="K81" s="19" t="str">
        <f t="shared" si="11"/>
        <v>NO</v>
      </c>
      <c r="L81" s="21" t="str">
        <f t="shared" si="9"/>
        <v/>
      </c>
    </row>
    <row r="82" spans="1:12" ht="30" customHeight="1" x14ac:dyDescent="0.25">
      <c r="A82" s="17">
        <v>79</v>
      </c>
      <c r="B82" s="19" t="s">
        <v>128</v>
      </c>
      <c r="C82" s="11" t="s">
        <v>129</v>
      </c>
      <c r="D82" s="19" t="s">
        <v>375</v>
      </c>
      <c r="E82" s="19" t="s">
        <v>36</v>
      </c>
      <c r="F82" s="8">
        <v>44</v>
      </c>
      <c r="G82" s="9">
        <v>16646.9715</v>
      </c>
      <c r="H82" s="9">
        <v>732466.74600000004</v>
      </c>
      <c r="I82" s="10">
        <f t="shared" si="8"/>
        <v>0.17129922739568562</v>
      </c>
      <c r="J82" s="10">
        <f t="shared" si="10"/>
        <v>96.245084203634576</v>
      </c>
      <c r="K82" s="19" t="str">
        <f t="shared" si="11"/>
        <v>NO</v>
      </c>
      <c r="L82" s="21" t="str">
        <f t="shared" si="9"/>
        <v/>
      </c>
    </row>
    <row r="83" spans="1:12" ht="30" customHeight="1" x14ac:dyDescent="0.25">
      <c r="A83" s="17">
        <v>80</v>
      </c>
      <c r="B83" s="19" t="s">
        <v>230</v>
      </c>
      <c r="C83" s="11" t="s">
        <v>231</v>
      </c>
      <c r="D83" s="19" t="s">
        <v>376</v>
      </c>
      <c r="E83" s="19" t="s">
        <v>126</v>
      </c>
      <c r="F83" s="8">
        <v>1</v>
      </c>
      <c r="G83" s="9">
        <v>693877.20187500003</v>
      </c>
      <c r="H83" s="9">
        <v>693877.20187500003</v>
      </c>
      <c r="I83" s="10">
        <f t="shared" si="8"/>
        <v>0.16227443667274372</v>
      </c>
      <c r="J83" s="10">
        <f t="shared" si="10"/>
        <v>96.407358640307322</v>
      </c>
      <c r="K83" s="19" t="str">
        <f t="shared" si="11"/>
        <v>NO</v>
      </c>
      <c r="L83" s="21" t="str">
        <f t="shared" si="9"/>
        <v/>
      </c>
    </row>
    <row r="84" spans="1:12" ht="30" customHeight="1" x14ac:dyDescent="0.25">
      <c r="A84" s="17">
        <v>81</v>
      </c>
      <c r="B84" s="19" t="s">
        <v>278</v>
      </c>
      <c r="C84" s="11" t="s">
        <v>231</v>
      </c>
      <c r="D84" s="19" t="s">
        <v>376</v>
      </c>
      <c r="E84" s="19" t="s">
        <v>126</v>
      </c>
      <c r="F84" s="8">
        <v>1</v>
      </c>
      <c r="G84" s="9">
        <v>693877.20187500003</v>
      </c>
      <c r="H84" s="9">
        <v>693877.20187500003</v>
      </c>
      <c r="I84" s="10">
        <f t="shared" si="8"/>
        <v>0.16227443667274372</v>
      </c>
      <c r="J84" s="10">
        <f t="shared" si="10"/>
        <v>96.569633076980068</v>
      </c>
      <c r="K84" s="19" t="str">
        <f t="shared" si="11"/>
        <v>NO</v>
      </c>
      <c r="L84" s="21" t="str">
        <f t="shared" si="9"/>
        <v/>
      </c>
    </row>
    <row r="85" spans="1:12" ht="30" customHeight="1" x14ac:dyDescent="0.25">
      <c r="A85" s="17">
        <v>82</v>
      </c>
      <c r="B85" s="19" t="s">
        <v>325</v>
      </c>
      <c r="C85" s="11" t="s">
        <v>326</v>
      </c>
      <c r="D85" s="19" t="s">
        <v>377</v>
      </c>
      <c r="E85" s="19" t="s">
        <v>126</v>
      </c>
      <c r="F85" s="8">
        <v>1</v>
      </c>
      <c r="G85" s="9">
        <v>693877.20187500003</v>
      </c>
      <c r="H85" s="9">
        <v>693877.20187500003</v>
      </c>
      <c r="I85" s="10">
        <f t="shared" si="8"/>
        <v>0.16227443667274372</v>
      </c>
      <c r="J85" s="10">
        <f t="shared" si="10"/>
        <v>96.731907513652814</v>
      </c>
      <c r="K85" s="19" t="str">
        <f t="shared" si="11"/>
        <v>NO</v>
      </c>
      <c r="L85" s="21" t="str">
        <f t="shared" si="9"/>
        <v/>
      </c>
    </row>
    <row r="86" spans="1:12" ht="30" customHeight="1" x14ac:dyDescent="0.25">
      <c r="A86" s="17">
        <v>83</v>
      </c>
      <c r="B86" s="19" t="s">
        <v>357</v>
      </c>
      <c r="C86" s="11" t="s">
        <v>326</v>
      </c>
      <c r="D86" s="19" t="s">
        <v>377</v>
      </c>
      <c r="E86" s="19" t="s">
        <v>126</v>
      </c>
      <c r="F86" s="8">
        <v>1</v>
      </c>
      <c r="G86" s="9">
        <v>693877.20187500003</v>
      </c>
      <c r="H86" s="9">
        <v>693877.20187500003</v>
      </c>
      <c r="I86" s="10">
        <f t="shared" si="8"/>
        <v>0.16227443667274372</v>
      </c>
      <c r="J86" s="10">
        <f t="shared" si="10"/>
        <v>96.89418195032556</v>
      </c>
      <c r="K86" s="19" t="str">
        <f t="shared" si="11"/>
        <v>NO</v>
      </c>
      <c r="L86" s="21" t="str">
        <f t="shared" si="9"/>
        <v/>
      </c>
    </row>
    <row r="87" spans="1:12" ht="30" customHeight="1" x14ac:dyDescent="0.25">
      <c r="A87" s="17">
        <v>84</v>
      </c>
      <c r="B87" s="19" t="s">
        <v>222</v>
      </c>
      <c r="C87" s="11" t="s">
        <v>223</v>
      </c>
      <c r="D87" s="19" t="s">
        <v>376</v>
      </c>
      <c r="E87" s="19" t="s">
        <v>15</v>
      </c>
      <c r="F87" s="8">
        <v>3.33</v>
      </c>
      <c r="G87" s="9">
        <v>204947.01</v>
      </c>
      <c r="H87" s="9">
        <v>682473.54330000002</v>
      </c>
      <c r="I87" s="10">
        <f t="shared" si="8"/>
        <v>0.15960750617514857</v>
      </c>
      <c r="J87" s="10">
        <f t="shared" si="10"/>
        <v>97.053789456500709</v>
      </c>
      <c r="K87" s="19" t="str">
        <f t="shared" si="11"/>
        <v>NO</v>
      </c>
      <c r="L87" s="21" t="str">
        <f t="shared" si="9"/>
        <v/>
      </c>
    </row>
    <row r="88" spans="1:12" ht="30" customHeight="1" x14ac:dyDescent="0.25">
      <c r="A88" s="17">
        <v>85</v>
      </c>
      <c r="B88" s="19" t="s">
        <v>118</v>
      </c>
      <c r="C88" s="11" t="s">
        <v>119</v>
      </c>
      <c r="D88" s="19" t="s">
        <v>375</v>
      </c>
      <c r="E88" s="19" t="s">
        <v>36</v>
      </c>
      <c r="F88" s="8">
        <v>10</v>
      </c>
      <c r="G88" s="9">
        <v>65873.185874999996</v>
      </c>
      <c r="H88" s="9">
        <v>658731.85875000001</v>
      </c>
      <c r="I88" s="10">
        <f t="shared" si="8"/>
        <v>0.15405512821028314</v>
      </c>
      <c r="J88" s="10">
        <f t="shared" si="10"/>
        <v>97.207844584710998</v>
      </c>
      <c r="K88" s="19" t="str">
        <f t="shared" si="11"/>
        <v>NO</v>
      </c>
      <c r="L88" s="21" t="str">
        <f t="shared" si="9"/>
        <v/>
      </c>
    </row>
    <row r="89" spans="1:12" ht="30" customHeight="1" x14ac:dyDescent="0.25">
      <c r="A89" s="17">
        <v>86</v>
      </c>
      <c r="B89" s="19" t="s">
        <v>167</v>
      </c>
      <c r="C89" s="11" t="s">
        <v>168</v>
      </c>
      <c r="D89" s="19" t="s">
        <v>375</v>
      </c>
      <c r="E89" s="19" t="s">
        <v>126</v>
      </c>
      <c r="F89" s="8">
        <v>1</v>
      </c>
      <c r="G89" s="9">
        <v>656285.11199999996</v>
      </c>
      <c r="H89" s="9">
        <v>656285.11199999996</v>
      </c>
      <c r="I89" s="10">
        <f t="shared" si="8"/>
        <v>0.15348291680246598</v>
      </c>
      <c r="J89" s="10">
        <f t="shared" si="10"/>
        <v>97.361327501513458</v>
      </c>
      <c r="K89" s="19" t="str">
        <f t="shared" si="11"/>
        <v>NO</v>
      </c>
      <c r="L89" s="21" t="str">
        <f t="shared" si="9"/>
        <v/>
      </c>
    </row>
    <row r="90" spans="1:12" ht="30" customHeight="1" x14ac:dyDescent="0.25">
      <c r="A90" s="17">
        <v>87</v>
      </c>
      <c r="B90" s="19" t="s">
        <v>285</v>
      </c>
      <c r="C90" s="11" t="s">
        <v>168</v>
      </c>
      <c r="D90" s="19" t="s">
        <v>376</v>
      </c>
      <c r="E90" s="19" t="s">
        <v>126</v>
      </c>
      <c r="F90" s="8">
        <v>1</v>
      </c>
      <c r="G90" s="9">
        <v>656285.11199999996</v>
      </c>
      <c r="H90" s="9">
        <v>656285.11199999996</v>
      </c>
      <c r="I90" s="10">
        <f t="shared" si="8"/>
        <v>0.15348291680246598</v>
      </c>
      <c r="J90" s="10">
        <f t="shared" si="10"/>
        <v>97.514810418315918</v>
      </c>
      <c r="K90" s="19" t="str">
        <f t="shared" si="11"/>
        <v>NO</v>
      </c>
      <c r="L90" s="21" t="str">
        <f t="shared" si="9"/>
        <v/>
      </c>
    </row>
    <row r="91" spans="1:12" ht="30" customHeight="1" x14ac:dyDescent="0.25">
      <c r="A91" s="17">
        <v>88</v>
      </c>
      <c r="B91" s="19" t="s">
        <v>363</v>
      </c>
      <c r="C91" s="11" t="s">
        <v>168</v>
      </c>
      <c r="D91" s="19" t="s">
        <v>377</v>
      </c>
      <c r="E91" s="19" t="s">
        <v>126</v>
      </c>
      <c r="F91" s="8">
        <v>1</v>
      </c>
      <c r="G91" s="9">
        <v>656285.11199999996</v>
      </c>
      <c r="H91" s="9">
        <v>656285.11199999996</v>
      </c>
      <c r="I91" s="10">
        <f t="shared" si="8"/>
        <v>0.15348291680246598</v>
      </c>
      <c r="J91" s="10">
        <f t="shared" si="10"/>
        <v>97.668293335118378</v>
      </c>
      <c r="K91" s="19" t="str">
        <f t="shared" si="11"/>
        <v>NO</v>
      </c>
      <c r="L91" s="21" t="str">
        <f t="shared" si="9"/>
        <v/>
      </c>
    </row>
    <row r="92" spans="1:12" ht="30" customHeight="1" x14ac:dyDescent="0.25">
      <c r="A92" s="17">
        <v>89</v>
      </c>
      <c r="B92" s="19" t="s">
        <v>289</v>
      </c>
      <c r="C92" s="11" t="s">
        <v>290</v>
      </c>
      <c r="D92" s="19" t="s">
        <v>376</v>
      </c>
      <c r="E92" s="19" t="s">
        <v>126</v>
      </c>
      <c r="F92" s="8">
        <v>3</v>
      </c>
      <c r="G92" s="9">
        <v>214059.08137500001</v>
      </c>
      <c r="H92" s="9">
        <v>642177.24412499997</v>
      </c>
      <c r="I92" s="10">
        <f t="shared" si="8"/>
        <v>0.15018356310431474</v>
      </c>
      <c r="J92" s="10">
        <f t="shared" si="10"/>
        <v>97.818476898222698</v>
      </c>
      <c r="K92" s="19" t="str">
        <f t="shared" si="11"/>
        <v>NO</v>
      </c>
      <c r="L92" s="21" t="str">
        <f t="shared" si="9"/>
        <v/>
      </c>
    </row>
    <row r="93" spans="1:12" ht="30" customHeight="1" x14ac:dyDescent="0.25">
      <c r="A93" s="17">
        <v>90</v>
      </c>
      <c r="B93" s="19" t="s">
        <v>225</v>
      </c>
      <c r="C93" s="11" t="s">
        <v>226</v>
      </c>
      <c r="D93" s="19" t="s">
        <v>376</v>
      </c>
      <c r="E93" s="19" t="s">
        <v>36</v>
      </c>
      <c r="F93" s="8">
        <v>3.17</v>
      </c>
      <c r="G93" s="9">
        <v>198747.73237499999</v>
      </c>
      <c r="H93" s="9">
        <v>630030.31162874994</v>
      </c>
      <c r="I93" s="10">
        <f t="shared" si="8"/>
        <v>0.14734280594612537</v>
      </c>
      <c r="J93" s="10">
        <f t="shared" si="10"/>
        <v>97.965819704168823</v>
      </c>
      <c r="K93" s="19" t="str">
        <f t="shared" si="11"/>
        <v>NO</v>
      </c>
      <c r="L93" s="21" t="str">
        <f t="shared" si="9"/>
        <v/>
      </c>
    </row>
    <row r="94" spans="1:12" ht="30" customHeight="1" x14ac:dyDescent="0.25">
      <c r="A94" s="17">
        <v>91</v>
      </c>
      <c r="B94" s="19" t="s">
        <v>134</v>
      </c>
      <c r="C94" s="11" t="s">
        <v>135</v>
      </c>
      <c r="D94" s="19" t="s">
        <v>375</v>
      </c>
      <c r="E94" s="19" t="s">
        <v>126</v>
      </c>
      <c r="F94" s="8">
        <v>8</v>
      </c>
      <c r="G94" s="9">
        <v>75697.115625000006</v>
      </c>
      <c r="H94" s="9">
        <v>605576.92500000005</v>
      </c>
      <c r="I94" s="10">
        <f t="shared" si="8"/>
        <v>0.1416239849080535</v>
      </c>
      <c r="J94" s="10">
        <f t="shared" si="10"/>
        <v>98.107443689076874</v>
      </c>
      <c r="K94" s="19" t="str">
        <f t="shared" si="11"/>
        <v>NO</v>
      </c>
      <c r="L94" s="21" t="str">
        <f t="shared" si="9"/>
        <v/>
      </c>
    </row>
    <row r="95" spans="1:12" ht="30" customHeight="1" x14ac:dyDescent="0.25">
      <c r="A95" s="17">
        <v>92</v>
      </c>
      <c r="B95" s="19" t="s">
        <v>207</v>
      </c>
      <c r="C95" s="11" t="s">
        <v>208</v>
      </c>
      <c r="D95" s="19" t="s">
        <v>376</v>
      </c>
      <c r="E95" s="19" t="s">
        <v>36</v>
      </c>
      <c r="F95" s="8">
        <v>3.15</v>
      </c>
      <c r="G95" s="9">
        <v>191111.950125</v>
      </c>
      <c r="H95" s="9">
        <v>602002.64289374999</v>
      </c>
      <c r="I95" s="10">
        <f t="shared" si="8"/>
        <v>0.14078808107127389</v>
      </c>
      <c r="J95" s="10">
        <f t="shared" si="10"/>
        <v>98.248231770148152</v>
      </c>
      <c r="K95" s="19" t="str">
        <f t="shared" si="11"/>
        <v>NO</v>
      </c>
      <c r="L95" s="21" t="str">
        <f t="shared" si="9"/>
        <v/>
      </c>
    </row>
    <row r="96" spans="1:12" ht="30" customHeight="1" x14ac:dyDescent="0.25">
      <c r="A96" s="17">
        <v>93</v>
      </c>
      <c r="B96" s="19" t="s">
        <v>210</v>
      </c>
      <c r="C96" s="11" t="s">
        <v>211</v>
      </c>
      <c r="D96" s="19" t="s">
        <v>376</v>
      </c>
      <c r="E96" s="19" t="s">
        <v>126</v>
      </c>
      <c r="F96" s="8">
        <v>20</v>
      </c>
      <c r="G96" s="9">
        <v>25737.729749999999</v>
      </c>
      <c r="H96" s="9">
        <v>514754.59499999997</v>
      </c>
      <c r="I96" s="10">
        <f t="shared" si="8"/>
        <v>0.12038371011846459</v>
      </c>
      <c r="J96" s="10">
        <f t="shared" si="10"/>
        <v>98.368615480266612</v>
      </c>
      <c r="K96" s="19" t="str">
        <f t="shared" si="11"/>
        <v>NO</v>
      </c>
      <c r="L96" s="21" t="str">
        <f t="shared" si="9"/>
        <v/>
      </c>
    </row>
    <row r="97" spans="1:12" ht="30" customHeight="1" x14ac:dyDescent="0.25">
      <c r="A97" s="17">
        <v>94</v>
      </c>
      <c r="B97" s="19" t="s">
        <v>292</v>
      </c>
      <c r="C97" s="11" t="s">
        <v>174</v>
      </c>
      <c r="D97" s="19" t="s">
        <v>376</v>
      </c>
      <c r="E97" s="19" t="s">
        <v>126</v>
      </c>
      <c r="F97" s="8">
        <v>1</v>
      </c>
      <c r="G97" s="9">
        <v>498441.529125</v>
      </c>
      <c r="H97" s="9">
        <v>498441.529125</v>
      </c>
      <c r="I97" s="10">
        <f t="shared" si="8"/>
        <v>0.1165686351050217</v>
      </c>
      <c r="J97" s="10">
        <f t="shared" si="10"/>
        <v>98.485184115371638</v>
      </c>
      <c r="K97" s="19" t="str">
        <f t="shared" si="11"/>
        <v>NO</v>
      </c>
      <c r="L97" s="21" t="str">
        <f t="shared" si="9"/>
        <v/>
      </c>
    </row>
    <row r="98" spans="1:12" ht="30" customHeight="1" x14ac:dyDescent="0.25">
      <c r="A98" s="17">
        <v>95</v>
      </c>
      <c r="B98" s="19" t="s">
        <v>367</v>
      </c>
      <c r="C98" s="11" t="s">
        <v>174</v>
      </c>
      <c r="D98" s="19" t="s">
        <v>377</v>
      </c>
      <c r="E98" s="19" t="s">
        <v>365</v>
      </c>
      <c r="F98" s="8">
        <v>1</v>
      </c>
      <c r="G98" s="9">
        <v>498441.529125</v>
      </c>
      <c r="H98" s="9">
        <v>498441.529125</v>
      </c>
      <c r="I98" s="10">
        <f t="shared" si="8"/>
        <v>0.1165686351050217</v>
      </c>
      <c r="J98" s="10">
        <f t="shared" si="10"/>
        <v>98.601752750476663</v>
      </c>
      <c r="K98" s="19" t="str">
        <f t="shared" si="11"/>
        <v>NO</v>
      </c>
      <c r="L98" s="21" t="str">
        <f t="shared" si="9"/>
        <v/>
      </c>
    </row>
    <row r="99" spans="1:12" ht="30" customHeight="1" x14ac:dyDescent="0.25">
      <c r="A99" s="17">
        <v>96</v>
      </c>
      <c r="B99" s="19" t="s">
        <v>249</v>
      </c>
      <c r="C99" s="11" t="s">
        <v>250</v>
      </c>
      <c r="D99" s="19" t="s">
        <v>376</v>
      </c>
      <c r="E99" s="19" t="s">
        <v>36</v>
      </c>
      <c r="F99" s="8">
        <v>5.2</v>
      </c>
      <c r="G99" s="9">
        <v>94223.904750000002</v>
      </c>
      <c r="H99" s="9">
        <v>489964.30469999998</v>
      </c>
      <c r="I99" s="10">
        <f t="shared" si="8"/>
        <v>0.1145860986931061</v>
      </c>
      <c r="J99" s="10">
        <f t="shared" si="10"/>
        <v>98.716338849169773</v>
      </c>
      <c r="K99" s="19" t="str">
        <f t="shared" si="11"/>
        <v>NO</v>
      </c>
      <c r="L99" s="21" t="str">
        <f t="shared" si="9"/>
        <v/>
      </c>
    </row>
    <row r="100" spans="1:12" ht="30" customHeight="1" x14ac:dyDescent="0.25">
      <c r="A100" s="17">
        <v>97</v>
      </c>
      <c r="B100" s="19" t="s">
        <v>343</v>
      </c>
      <c r="C100" s="11" t="s">
        <v>129</v>
      </c>
      <c r="D100" s="19" t="s">
        <v>377</v>
      </c>
      <c r="E100" s="19" t="s">
        <v>36</v>
      </c>
      <c r="F100" s="8">
        <v>26.05</v>
      </c>
      <c r="G100" s="9">
        <v>16646.9715</v>
      </c>
      <c r="H100" s="9">
        <v>433653.60757499997</v>
      </c>
      <c r="I100" s="10">
        <f t="shared" ref="I100:I117" si="12">H100/$H$118*100</f>
        <v>0.10141692894676385</v>
      </c>
      <c r="J100" s="10">
        <f t="shared" si="10"/>
        <v>98.817755778116535</v>
      </c>
      <c r="K100" s="19" t="str">
        <f t="shared" si="11"/>
        <v>NO</v>
      </c>
      <c r="L100" s="21" t="str">
        <f t="shared" ref="L100:L117" si="13">IF(AND(K100="SÍ",I100&gt;=$H$120),"RELEVANTE","")</f>
        <v/>
      </c>
    </row>
    <row r="101" spans="1:12" ht="30" customHeight="1" x14ac:dyDescent="0.25">
      <c r="A101" s="17">
        <v>98</v>
      </c>
      <c r="B101" s="19" t="s">
        <v>296</v>
      </c>
      <c r="C101" s="11" t="s">
        <v>297</v>
      </c>
      <c r="D101" s="19" t="s">
        <v>376</v>
      </c>
      <c r="E101" s="19" t="s">
        <v>126</v>
      </c>
      <c r="F101" s="8">
        <v>1</v>
      </c>
      <c r="G101" s="9">
        <v>425806.399125</v>
      </c>
      <c r="H101" s="9">
        <v>425806.399125</v>
      </c>
      <c r="I101" s="10">
        <f t="shared" si="12"/>
        <v>9.9581731987941235E-2</v>
      </c>
      <c r="J101" s="10">
        <f t="shared" ref="J101:J117" si="14">J100+I101</f>
        <v>98.917337510104474</v>
      </c>
      <c r="K101" s="19" t="str">
        <f t="shared" ref="K101:K117" si="15">IF(J100&lt;80,"SÍ","NO")</f>
        <v>NO</v>
      </c>
      <c r="L101" s="21" t="str">
        <f t="shared" si="13"/>
        <v/>
      </c>
    </row>
    <row r="102" spans="1:12" ht="30" customHeight="1" x14ac:dyDescent="0.25">
      <c r="A102" s="17">
        <v>99</v>
      </c>
      <c r="B102" s="19" t="s">
        <v>338</v>
      </c>
      <c r="C102" s="11" t="s">
        <v>116</v>
      </c>
      <c r="D102" s="19" t="s">
        <v>377</v>
      </c>
      <c r="E102" s="19" t="s">
        <v>36</v>
      </c>
      <c r="F102" s="8">
        <v>8.1</v>
      </c>
      <c r="G102" s="9">
        <v>50675.506874999999</v>
      </c>
      <c r="H102" s="9">
        <v>410471.60568749998</v>
      </c>
      <c r="I102" s="10">
        <f t="shared" si="12"/>
        <v>9.5995441849226634E-2</v>
      </c>
      <c r="J102" s="10">
        <f t="shared" si="14"/>
        <v>99.0133329519537</v>
      </c>
      <c r="K102" s="19" t="str">
        <f t="shared" si="15"/>
        <v>NO</v>
      </c>
      <c r="L102" s="21" t="str">
        <f t="shared" si="13"/>
        <v/>
      </c>
    </row>
    <row r="103" spans="1:12" ht="30" customHeight="1" x14ac:dyDescent="0.25">
      <c r="A103" s="17">
        <v>100</v>
      </c>
      <c r="B103" s="19" t="s">
        <v>248</v>
      </c>
      <c r="C103" s="11" t="s">
        <v>116</v>
      </c>
      <c r="D103" s="19" t="s">
        <v>376</v>
      </c>
      <c r="E103" s="19" t="s">
        <v>36</v>
      </c>
      <c r="F103" s="8">
        <v>8</v>
      </c>
      <c r="G103" s="9">
        <v>50675.506874999999</v>
      </c>
      <c r="H103" s="9">
        <v>405404.05499999999</v>
      </c>
      <c r="I103" s="10">
        <f t="shared" si="12"/>
        <v>9.4810312937507787E-2</v>
      </c>
      <c r="J103" s="10">
        <f t="shared" si="14"/>
        <v>99.108143264891211</v>
      </c>
      <c r="K103" s="19" t="str">
        <f t="shared" si="15"/>
        <v>NO</v>
      </c>
      <c r="L103" s="21" t="str">
        <f t="shared" si="13"/>
        <v/>
      </c>
    </row>
    <row r="104" spans="1:12" ht="30" customHeight="1" x14ac:dyDescent="0.25">
      <c r="A104" s="17">
        <v>101</v>
      </c>
      <c r="B104" s="19" t="s">
        <v>229</v>
      </c>
      <c r="C104" s="11" t="s">
        <v>76</v>
      </c>
      <c r="D104" s="19" t="s">
        <v>376</v>
      </c>
      <c r="E104" s="19" t="s">
        <v>36</v>
      </c>
      <c r="F104" s="8">
        <v>10</v>
      </c>
      <c r="G104" s="9">
        <v>38332.365749999997</v>
      </c>
      <c r="H104" s="9">
        <v>383323.65749999997</v>
      </c>
      <c r="I104" s="10">
        <f t="shared" si="12"/>
        <v>8.9646453891353034E-2</v>
      </c>
      <c r="J104" s="10">
        <f t="shared" si="14"/>
        <v>99.197789718782559</v>
      </c>
      <c r="K104" s="19" t="str">
        <f t="shared" si="15"/>
        <v>NO</v>
      </c>
      <c r="L104" s="21" t="str">
        <f t="shared" si="13"/>
        <v/>
      </c>
    </row>
    <row r="105" spans="1:12" ht="30" customHeight="1" x14ac:dyDescent="0.25">
      <c r="A105" s="17">
        <v>102</v>
      </c>
      <c r="B105" s="19" t="s">
        <v>324</v>
      </c>
      <c r="C105" s="11" t="s">
        <v>76</v>
      </c>
      <c r="D105" s="19" t="s">
        <v>377</v>
      </c>
      <c r="E105" s="19" t="s">
        <v>36</v>
      </c>
      <c r="F105" s="8">
        <v>10</v>
      </c>
      <c r="G105" s="9">
        <v>38332.365749999997</v>
      </c>
      <c r="H105" s="9">
        <v>383323.65749999997</v>
      </c>
      <c r="I105" s="10">
        <f t="shared" si="12"/>
        <v>8.9646453891353034E-2</v>
      </c>
      <c r="J105" s="10">
        <f t="shared" si="14"/>
        <v>99.287436172673907</v>
      </c>
      <c r="K105" s="19" t="str">
        <f t="shared" si="15"/>
        <v>NO</v>
      </c>
      <c r="L105" s="21" t="str">
        <f t="shared" si="13"/>
        <v/>
      </c>
    </row>
    <row r="106" spans="1:12" ht="30" customHeight="1" x14ac:dyDescent="0.25">
      <c r="A106" s="17">
        <v>103</v>
      </c>
      <c r="B106" s="19" t="s">
        <v>294</v>
      </c>
      <c r="C106" s="11" t="s">
        <v>177</v>
      </c>
      <c r="D106" s="19" t="s">
        <v>376</v>
      </c>
      <c r="E106" s="19" t="s">
        <v>126</v>
      </c>
      <c r="F106" s="8">
        <v>4</v>
      </c>
      <c r="G106" s="9">
        <v>95133.264750000002</v>
      </c>
      <c r="H106" s="9">
        <v>380533.05900000001</v>
      </c>
      <c r="I106" s="10">
        <f t="shared" si="12"/>
        <v>8.8993827175352536E-2</v>
      </c>
      <c r="J106" s="10">
        <f t="shared" si="14"/>
        <v>99.376429999849265</v>
      </c>
      <c r="K106" s="19" t="str">
        <f t="shared" si="15"/>
        <v>NO</v>
      </c>
      <c r="L106" s="21" t="str">
        <f t="shared" si="13"/>
        <v/>
      </c>
    </row>
    <row r="107" spans="1:12" ht="30" customHeight="1" x14ac:dyDescent="0.25">
      <c r="A107" s="17">
        <v>104</v>
      </c>
      <c r="B107" s="19" t="s">
        <v>269</v>
      </c>
      <c r="C107" s="11" t="s">
        <v>270</v>
      </c>
      <c r="D107" s="19" t="s">
        <v>376</v>
      </c>
      <c r="E107" s="19" t="s">
        <v>126</v>
      </c>
      <c r="F107" s="8">
        <v>2</v>
      </c>
      <c r="G107" s="9">
        <v>159800.12775000001</v>
      </c>
      <c r="H107" s="9">
        <v>319600.25550000003</v>
      </c>
      <c r="I107" s="10">
        <f t="shared" si="12"/>
        <v>7.4743702893801695E-2</v>
      </c>
      <c r="J107" s="10">
        <f t="shared" si="14"/>
        <v>99.451173702743063</v>
      </c>
      <c r="K107" s="19" t="str">
        <f t="shared" si="15"/>
        <v>NO</v>
      </c>
      <c r="L107" s="21" t="str">
        <f t="shared" si="13"/>
        <v/>
      </c>
    </row>
    <row r="108" spans="1:12" ht="30" customHeight="1" x14ac:dyDescent="0.25">
      <c r="A108" s="17">
        <v>105</v>
      </c>
      <c r="B108" s="19" t="s">
        <v>272</v>
      </c>
      <c r="C108" s="11" t="s">
        <v>273</v>
      </c>
      <c r="D108" s="19" t="s">
        <v>376</v>
      </c>
      <c r="E108" s="19" t="s">
        <v>126</v>
      </c>
      <c r="F108" s="8">
        <v>2</v>
      </c>
      <c r="G108" s="9">
        <v>159800.12775000001</v>
      </c>
      <c r="H108" s="9">
        <v>319600.25550000003</v>
      </c>
      <c r="I108" s="10">
        <f t="shared" si="12"/>
        <v>7.4743702893801695E-2</v>
      </c>
      <c r="J108" s="10">
        <f t="shared" si="14"/>
        <v>99.525917405636861</v>
      </c>
      <c r="K108" s="19" t="str">
        <f t="shared" si="15"/>
        <v>NO</v>
      </c>
      <c r="L108" s="21" t="str">
        <f t="shared" si="13"/>
        <v/>
      </c>
    </row>
    <row r="109" spans="1:12" ht="30" customHeight="1" x14ac:dyDescent="0.25">
      <c r="A109" s="17">
        <v>106</v>
      </c>
      <c r="B109" s="19" t="s">
        <v>275</v>
      </c>
      <c r="C109" s="11" t="s">
        <v>276</v>
      </c>
      <c r="D109" s="19" t="s">
        <v>376</v>
      </c>
      <c r="E109" s="19" t="s">
        <v>126</v>
      </c>
      <c r="F109" s="8">
        <v>2</v>
      </c>
      <c r="G109" s="9">
        <v>159800.12775000001</v>
      </c>
      <c r="H109" s="9">
        <v>319600.25550000003</v>
      </c>
      <c r="I109" s="10">
        <f t="shared" si="12"/>
        <v>7.4743702893801695E-2</v>
      </c>
      <c r="J109" s="10">
        <f t="shared" si="14"/>
        <v>99.600661108530659</v>
      </c>
      <c r="K109" s="19" t="str">
        <f t="shared" si="15"/>
        <v>NO</v>
      </c>
      <c r="L109" s="21" t="str">
        <f t="shared" si="13"/>
        <v/>
      </c>
    </row>
    <row r="110" spans="1:12" ht="30" customHeight="1" x14ac:dyDescent="0.25">
      <c r="A110" s="17">
        <v>107</v>
      </c>
      <c r="B110" s="19" t="s">
        <v>176</v>
      </c>
      <c r="C110" s="11" t="s">
        <v>177</v>
      </c>
      <c r="D110" s="19" t="s">
        <v>375</v>
      </c>
      <c r="E110" s="19" t="s">
        <v>126</v>
      </c>
      <c r="F110" s="8">
        <v>3</v>
      </c>
      <c r="G110" s="9">
        <v>95133.264750000002</v>
      </c>
      <c r="H110" s="9">
        <v>285399.79424999998</v>
      </c>
      <c r="I110" s="10">
        <f t="shared" si="12"/>
        <v>6.6745370381514388E-2</v>
      </c>
      <c r="J110" s="10">
        <f t="shared" si="14"/>
        <v>99.66740647891217</v>
      </c>
      <c r="K110" s="19" t="str">
        <f t="shared" si="15"/>
        <v>NO</v>
      </c>
      <c r="L110" s="21" t="str">
        <f t="shared" si="13"/>
        <v/>
      </c>
    </row>
    <row r="111" spans="1:12" ht="30" customHeight="1" x14ac:dyDescent="0.25">
      <c r="A111" s="17">
        <v>108</v>
      </c>
      <c r="B111" s="19" t="s">
        <v>366</v>
      </c>
      <c r="C111" s="11" t="s">
        <v>177</v>
      </c>
      <c r="D111" s="19" t="s">
        <v>377</v>
      </c>
      <c r="E111" s="19" t="s">
        <v>365</v>
      </c>
      <c r="F111" s="8">
        <v>3</v>
      </c>
      <c r="G111" s="9">
        <v>95133.264750000002</v>
      </c>
      <c r="H111" s="9">
        <v>285399.79424999998</v>
      </c>
      <c r="I111" s="10">
        <f t="shared" si="12"/>
        <v>6.6745370381514388E-2</v>
      </c>
      <c r="J111" s="10">
        <f t="shared" si="14"/>
        <v>99.734151849293681</v>
      </c>
      <c r="K111" s="19" t="str">
        <f t="shared" si="15"/>
        <v>NO</v>
      </c>
      <c r="L111" s="21" t="str">
        <f t="shared" si="13"/>
        <v/>
      </c>
    </row>
    <row r="112" spans="1:12" ht="30" customHeight="1" x14ac:dyDescent="0.25">
      <c r="A112" s="17">
        <v>109</v>
      </c>
      <c r="B112" s="19" t="s">
        <v>342</v>
      </c>
      <c r="C112" s="11" t="s">
        <v>125</v>
      </c>
      <c r="D112" s="19" t="s">
        <v>377</v>
      </c>
      <c r="E112" s="19" t="s">
        <v>126</v>
      </c>
      <c r="F112" s="8">
        <v>3</v>
      </c>
      <c r="G112" s="9">
        <v>94223.904750000002</v>
      </c>
      <c r="H112" s="9">
        <v>282671.71425000002</v>
      </c>
      <c r="I112" s="10">
        <f t="shared" si="12"/>
        <v>6.6107364630638141E-2</v>
      </c>
      <c r="J112" s="10">
        <f t="shared" si="14"/>
        <v>99.800259213924321</v>
      </c>
      <c r="K112" s="19" t="str">
        <f t="shared" si="15"/>
        <v>NO</v>
      </c>
      <c r="L112" s="21" t="str">
        <f t="shared" si="13"/>
        <v/>
      </c>
    </row>
    <row r="113" spans="1:12" ht="30" customHeight="1" x14ac:dyDescent="0.25">
      <c r="A113" s="17">
        <v>110</v>
      </c>
      <c r="B113" s="19" t="s">
        <v>257</v>
      </c>
      <c r="C113" s="11" t="s">
        <v>132</v>
      </c>
      <c r="D113" s="19" t="s">
        <v>376</v>
      </c>
      <c r="E113" s="19" t="s">
        <v>36</v>
      </c>
      <c r="F113" s="8">
        <v>12</v>
      </c>
      <c r="G113" s="9">
        <v>20031.495749999998</v>
      </c>
      <c r="H113" s="9">
        <v>240377.94899999999</v>
      </c>
      <c r="I113" s="10">
        <f t="shared" si="12"/>
        <v>5.6216281724084591E-2</v>
      </c>
      <c r="J113" s="10">
        <f t="shared" si="14"/>
        <v>99.856475495648411</v>
      </c>
      <c r="K113" s="19" t="str">
        <f t="shared" si="15"/>
        <v>NO</v>
      </c>
      <c r="L113" s="21" t="str">
        <f t="shared" si="13"/>
        <v/>
      </c>
    </row>
    <row r="114" spans="1:12" ht="30" customHeight="1" x14ac:dyDescent="0.25">
      <c r="A114" s="17">
        <v>111</v>
      </c>
      <c r="B114" s="19" t="s">
        <v>131</v>
      </c>
      <c r="C114" s="11" t="s">
        <v>132</v>
      </c>
      <c r="D114" s="19" t="s">
        <v>375</v>
      </c>
      <c r="E114" s="19" t="s">
        <v>36</v>
      </c>
      <c r="F114" s="8">
        <v>9</v>
      </c>
      <c r="G114" s="9">
        <v>20031.495749999998</v>
      </c>
      <c r="H114" s="9">
        <v>180283.46174999999</v>
      </c>
      <c r="I114" s="10">
        <f t="shared" si="12"/>
        <v>4.216221129306344E-2</v>
      </c>
      <c r="J114" s="10">
        <f t="shared" si="14"/>
        <v>99.898637706941471</v>
      </c>
      <c r="K114" s="19" t="str">
        <f t="shared" si="15"/>
        <v>NO</v>
      </c>
      <c r="L114" s="21" t="str">
        <f t="shared" si="13"/>
        <v/>
      </c>
    </row>
    <row r="115" spans="1:12" ht="30" customHeight="1" x14ac:dyDescent="0.25">
      <c r="A115" s="17">
        <v>112</v>
      </c>
      <c r="B115" s="19" t="s">
        <v>258</v>
      </c>
      <c r="C115" s="11" t="s">
        <v>138</v>
      </c>
      <c r="D115" s="19" t="s">
        <v>376</v>
      </c>
      <c r="E115" s="19" t="s">
        <v>126</v>
      </c>
      <c r="F115" s="8">
        <v>3</v>
      </c>
      <c r="G115" s="9">
        <v>59401.100250000003</v>
      </c>
      <c r="H115" s="9">
        <v>178203.30074999999</v>
      </c>
      <c r="I115" s="10">
        <f t="shared" si="12"/>
        <v>4.1675731908020298E-2</v>
      </c>
      <c r="J115" s="10">
        <f t="shared" si="14"/>
        <v>99.940313438849486</v>
      </c>
      <c r="K115" s="19" t="str">
        <f t="shared" si="15"/>
        <v>NO</v>
      </c>
      <c r="L115" s="21" t="str">
        <f t="shared" si="13"/>
        <v/>
      </c>
    </row>
    <row r="116" spans="1:12" ht="30" customHeight="1" x14ac:dyDescent="0.25">
      <c r="A116" s="17">
        <v>113</v>
      </c>
      <c r="B116" s="19" t="s">
        <v>344</v>
      </c>
      <c r="C116" s="11" t="s">
        <v>132</v>
      </c>
      <c r="D116" s="19" t="s">
        <v>377</v>
      </c>
      <c r="E116" s="19" t="s">
        <v>36</v>
      </c>
      <c r="F116" s="8">
        <v>6.81</v>
      </c>
      <c r="G116" s="9">
        <v>20031.495749999998</v>
      </c>
      <c r="H116" s="9">
        <v>136414.48605750001</v>
      </c>
      <c r="I116" s="10">
        <f t="shared" si="12"/>
        <v>3.1902739878418011E-2</v>
      </c>
      <c r="J116" s="10">
        <f t="shared" si="14"/>
        <v>99.972216178727905</v>
      </c>
      <c r="K116" s="19" t="str">
        <f t="shared" si="15"/>
        <v>NO</v>
      </c>
      <c r="L116" s="21" t="str">
        <f t="shared" si="13"/>
        <v/>
      </c>
    </row>
    <row r="117" spans="1:12" ht="30" customHeight="1" thickBot="1" x14ac:dyDescent="0.3">
      <c r="A117" s="18">
        <v>114</v>
      </c>
      <c r="B117" s="20" t="s">
        <v>137</v>
      </c>
      <c r="C117" s="23" t="s">
        <v>138</v>
      </c>
      <c r="D117" s="20" t="s">
        <v>375</v>
      </c>
      <c r="E117" s="20" t="s">
        <v>126</v>
      </c>
      <c r="F117" s="12">
        <v>2</v>
      </c>
      <c r="G117" s="13">
        <v>59401.100250000003</v>
      </c>
      <c r="H117" s="13">
        <v>118802.20050000001</v>
      </c>
      <c r="I117" s="14">
        <f t="shared" si="12"/>
        <v>2.7783821272013533E-2</v>
      </c>
      <c r="J117" s="14">
        <f t="shared" si="14"/>
        <v>99.999999999999915</v>
      </c>
      <c r="K117" s="20" t="str">
        <f t="shared" si="15"/>
        <v>NO</v>
      </c>
      <c r="L117" s="22" t="str">
        <f t="shared" si="13"/>
        <v/>
      </c>
    </row>
    <row r="118" spans="1:12" ht="15.75" thickTop="1" x14ac:dyDescent="0.25">
      <c r="A118" s="5" t="s">
        <v>378</v>
      </c>
      <c r="B118" s="35"/>
      <c r="C118" s="35"/>
      <c r="D118" s="35"/>
      <c r="E118" s="35"/>
      <c r="F118" s="35"/>
      <c r="G118" s="35"/>
      <c r="H118" s="6">
        <f>SUM(H4:H117)</f>
        <v>427594891.77850676</v>
      </c>
      <c r="I118" s="5"/>
      <c r="J118" s="5"/>
      <c r="K118" s="5"/>
      <c r="L118" s="5"/>
    </row>
    <row r="120" spans="1:12" x14ac:dyDescent="0.25">
      <c r="G120" s="3" t="s">
        <v>379</v>
      </c>
      <c r="H120" s="4">
        <f>AVERAGEIF(K4:K117,"SÍ",I4:I117)</f>
        <v>2.5019632826872402</v>
      </c>
    </row>
  </sheetData>
  <mergeCells count="2">
    <mergeCell ref="A1:L1"/>
    <mergeCell ref="B118:G118"/>
  </mergeCells>
  <conditionalFormatting sqref="A4:L117">
    <cfRule type="expression" dxfId="5" priority="1">
      <formula>$L4="RELEVANTE"</formula>
    </cfRule>
    <cfRule type="expression" dxfId="4" priority="2">
      <formula>AND($K4="SÍ",$L4&lt;&gt;"RELEVANTE")</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664950-853F-497F-987D-FEAA6122916A}">
  <dimension ref="A1:K7"/>
  <sheetViews>
    <sheetView tabSelected="1" topLeftCell="H1" zoomScaleNormal="100" workbookViewId="0">
      <selection activeCell="U4" sqref="U4"/>
    </sheetView>
  </sheetViews>
  <sheetFormatPr baseColWidth="10" defaultColWidth="11.42578125" defaultRowHeight="15" x14ac:dyDescent="0.25"/>
  <cols>
    <col min="1" max="1" width="10.42578125" style="1" customWidth="1"/>
    <col min="2" max="2" width="45.7109375" style="1" customWidth="1"/>
    <col min="3" max="4" width="34.28515625" style="1" customWidth="1"/>
    <col min="5" max="5" width="17.140625" style="1" customWidth="1"/>
    <col min="6" max="6" width="13.28515625" style="1" customWidth="1"/>
    <col min="7" max="7" width="61" style="1" customWidth="1"/>
    <col min="8" max="8" width="17.140625" style="1" customWidth="1"/>
    <col min="9" max="10" width="18.140625" style="1" customWidth="1"/>
    <col min="11" max="11" width="38.140625" style="1" customWidth="1"/>
    <col min="12" max="16384" width="11.42578125" style="1"/>
  </cols>
  <sheetData>
    <row r="1" spans="1:11" ht="45" customHeight="1" x14ac:dyDescent="0.25">
      <c r="A1" s="24" t="s">
        <v>380</v>
      </c>
      <c r="B1" s="24" t="s">
        <v>381</v>
      </c>
      <c r="C1" s="24" t="s">
        <v>382</v>
      </c>
      <c r="D1" s="24" t="s">
        <v>383</v>
      </c>
      <c r="E1" s="24" t="s">
        <v>384</v>
      </c>
      <c r="F1" s="24" t="s">
        <v>385</v>
      </c>
      <c r="G1" s="24" t="s">
        <v>386</v>
      </c>
      <c r="H1" s="24" t="s">
        <v>387</v>
      </c>
      <c r="I1" s="24" t="s">
        <v>388</v>
      </c>
      <c r="J1" s="24" t="s">
        <v>389</v>
      </c>
      <c r="K1" s="24" t="s">
        <v>390</v>
      </c>
    </row>
    <row r="2" spans="1:11" ht="110.1" customHeight="1" x14ac:dyDescent="0.25">
      <c r="A2" s="25" t="s">
        <v>391</v>
      </c>
      <c r="B2" s="26" t="s">
        <v>392</v>
      </c>
      <c r="C2" s="26" t="s">
        <v>393</v>
      </c>
      <c r="D2" s="26" t="s">
        <v>394</v>
      </c>
      <c r="E2" s="25"/>
      <c r="F2" s="27" t="s">
        <v>395</v>
      </c>
      <c r="G2" s="26"/>
      <c r="H2" s="26"/>
      <c r="I2" s="28"/>
      <c r="J2" s="28"/>
      <c r="K2" s="26" t="e" vm="1">
        <v>#VALUE!</v>
      </c>
    </row>
    <row r="3" spans="1:11" ht="110.1" customHeight="1" x14ac:dyDescent="0.25">
      <c r="A3" s="29" t="s">
        <v>396</v>
      </c>
      <c r="B3" s="30" t="s">
        <v>397</v>
      </c>
      <c r="C3" s="30" t="s">
        <v>398</v>
      </c>
      <c r="D3" s="30" t="s">
        <v>399</v>
      </c>
      <c r="E3" s="29" t="s">
        <v>400</v>
      </c>
      <c r="F3" s="31" t="s">
        <v>401</v>
      </c>
      <c r="G3" s="30" t="s">
        <v>402</v>
      </c>
      <c r="H3" s="30"/>
      <c r="I3" s="32">
        <v>46199</v>
      </c>
      <c r="J3" s="32" t="s">
        <v>395</v>
      </c>
      <c r="K3" s="30" t="e" vm="2">
        <v>#VALUE!</v>
      </c>
    </row>
    <row r="4" spans="1:11" ht="110.1" customHeight="1" x14ac:dyDescent="0.25">
      <c r="A4" s="25">
        <v>3</v>
      </c>
      <c r="B4" s="26" t="s">
        <v>403</v>
      </c>
      <c r="C4" s="26" t="s">
        <v>404</v>
      </c>
      <c r="D4" s="26" t="s">
        <v>405</v>
      </c>
      <c r="E4" s="25"/>
      <c r="F4" s="27" t="s">
        <v>395</v>
      </c>
      <c r="G4" s="26"/>
      <c r="H4" s="26"/>
      <c r="I4" s="28"/>
      <c r="J4" s="28"/>
      <c r="K4" s="26" t="e" vm="3">
        <v>#VALUE!</v>
      </c>
    </row>
    <row r="5" spans="1:11" ht="110.1" customHeight="1" x14ac:dyDescent="0.25">
      <c r="A5" s="29">
        <v>6</v>
      </c>
      <c r="B5" s="30" t="s">
        <v>406</v>
      </c>
      <c r="C5" s="30" t="s">
        <v>407</v>
      </c>
      <c r="D5" s="30" t="s">
        <v>408</v>
      </c>
      <c r="E5" s="29" t="s">
        <v>409</v>
      </c>
      <c r="F5" s="31" t="s">
        <v>401</v>
      </c>
      <c r="G5" s="30" t="s">
        <v>410</v>
      </c>
      <c r="H5" s="30"/>
      <c r="I5" s="32">
        <v>46449</v>
      </c>
      <c r="J5" s="32" t="s">
        <v>401</v>
      </c>
      <c r="K5" s="30" t="e" vm="4">
        <v>#VALUE!</v>
      </c>
    </row>
    <row r="6" spans="1:11" ht="110.1" customHeight="1" x14ac:dyDescent="0.25">
      <c r="A6" s="25">
        <v>7</v>
      </c>
      <c r="B6" s="26" t="s">
        <v>411</v>
      </c>
      <c r="C6" s="26" t="s">
        <v>412</v>
      </c>
      <c r="D6" s="26" t="s">
        <v>413</v>
      </c>
      <c r="E6" s="25"/>
      <c r="F6" s="27" t="s">
        <v>395</v>
      </c>
      <c r="G6" s="26"/>
      <c r="H6" s="26"/>
      <c r="I6" s="28"/>
      <c r="J6" s="28"/>
      <c r="K6" s="26" t="e" vm="5">
        <v>#VALUE!</v>
      </c>
    </row>
    <row r="7" spans="1:11" ht="110.1" customHeight="1" x14ac:dyDescent="0.25">
      <c r="A7" s="29">
        <v>9</v>
      </c>
      <c r="B7" s="30" t="s">
        <v>414</v>
      </c>
      <c r="C7" s="30" t="s">
        <v>415</v>
      </c>
      <c r="D7" s="30" t="s">
        <v>416</v>
      </c>
      <c r="E7" s="29"/>
      <c r="F7" s="31" t="s">
        <v>395</v>
      </c>
      <c r="G7" s="30"/>
      <c r="H7" s="30"/>
      <c r="I7" s="32"/>
      <c r="J7" s="32"/>
      <c r="K7" s="30" t="e" vm="6">
        <v>#VALUE!</v>
      </c>
    </row>
  </sheetData>
  <conditionalFormatting sqref="F2:F7">
    <cfRule type="cellIs" dxfId="3" priority="1" operator="equal">
      <formula>"Si"</formula>
    </cfRule>
    <cfRule type="cellIs" dxfId="2" priority="2" operator="equal">
      <formula>"No"</formula>
    </cfRule>
  </conditionalFormatting>
  <conditionalFormatting sqref="J2:J7">
    <cfRule type="cellIs" dxfId="1" priority="3" operator="equal">
      <formula>"Si"</formula>
    </cfRule>
    <cfRule type="cellIs" dxfId="0" priority="4" operator="equal">
      <formula>"No"</formula>
    </cfRule>
  </conditionalFormatting>
  <pageMargins left="0.7" right="0.7" top="0.75" bottom="0.75" header="0.3" footer="0.3"/>
  <ignoredErrors>
    <ignoredError sqref="A2:A3" twoDigitTextYear="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Bienes Relevantes</vt:lpstr>
      <vt:lpstr>Consulta RPBN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Apoyo Dirección Administrativa - Risaralda - Pereira</dc:creator>
  <cp:keywords/>
  <dc:description/>
  <cp:lastModifiedBy>Profesional Coordinación Administrativa y Financiera -</cp:lastModifiedBy>
  <cp:revision/>
  <dcterms:created xsi:type="dcterms:W3CDTF">2026-05-27T13:10:22Z</dcterms:created>
  <dcterms:modified xsi:type="dcterms:W3CDTF">2026-07-01T20:45:29Z</dcterms:modified>
  <cp:category/>
  <cp:contentStatus/>
</cp:coreProperties>
</file>