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Mi unidad\Contratos ICANH\Contratos 2025\COMBUSTIBLES 2025\COMBUSTIBLE UNGIA\"/>
    </mc:Choice>
  </mc:AlternateContent>
  <bookViews>
    <workbookView xWindow="0" yWindow="0" windowWidth="10170" windowHeight="6540"/>
  </bookViews>
  <sheets>
    <sheet name="Matriz de Riesgo-Combustible" sheetId="1" r:id="rId1"/>
    <sheet name="V1" sheetId="2" state="hidden" r:id="rId2"/>
  </sheets>
  <definedNames>
    <definedName name="_Hlk40285583" localSheetId="0">'Matriz de Riesgo-Combustible'!$A$8</definedName>
  </definedNames>
  <calcPr calcId="162913"/>
</workbook>
</file>

<file path=xl/calcChain.xml><?xml version="1.0" encoding="utf-8"?>
<calcChain xmlns="http://schemas.openxmlformats.org/spreadsheetml/2006/main">
  <c r="M11" i="1" l="1"/>
  <c r="M10" i="1"/>
  <c r="U10" i="1"/>
  <c r="U11" i="1"/>
  <c r="K11" i="1" l="1"/>
  <c r="S14" i="1"/>
  <c r="Q14" i="1"/>
  <c r="K14" i="1"/>
  <c r="I14" i="1"/>
  <c r="S13" i="1"/>
  <c r="Q13" i="1"/>
  <c r="K13" i="1"/>
  <c r="I13" i="1"/>
  <c r="T13" i="1" l="1"/>
  <c r="U13" i="1" s="1"/>
  <c r="T14" i="1"/>
  <c r="U14" i="1" s="1"/>
  <c r="L14" i="1"/>
  <c r="M14" i="1" s="1"/>
  <c r="L13" i="1"/>
  <c r="M13" i="1" s="1"/>
  <c r="I10" i="1"/>
  <c r="K10" i="1"/>
  <c r="I11" i="1"/>
  <c r="Q11" i="1"/>
  <c r="S11" i="1"/>
  <c r="I12" i="1"/>
  <c r="K12" i="1"/>
  <c r="Q12" i="1"/>
  <c r="S12" i="1"/>
  <c r="I15" i="1"/>
  <c r="K15" i="1"/>
  <c r="Q15" i="1"/>
  <c r="S15" i="1"/>
  <c r="I16" i="1"/>
  <c r="K16" i="1"/>
  <c r="Q16" i="1"/>
  <c r="S16" i="1"/>
  <c r="I17" i="1"/>
  <c r="K17" i="1"/>
  <c r="Q17" i="1"/>
  <c r="S17" i="1"/>
  <c r="I18" i="1"/>
  <c r="K18" i="1"/>
  <c r="Q18" i="1"/>
  <c r="S18" i="1"/>
  <c r="L18" i="1" l="1"/>
  <c r="M18" i="1" s="1"/>
  <c r="L17" i="1"/>
  <c r="M17" i="1" s="1"/>
  <c r="L16" i="1"/>
  <c r="M16" i="1" s="1"/>
  <c r="L15" i="1"/>
  <c r="M15" i="1" s="1"/>
  <c r="L12" i="1"/>
  <c r="M12" i="1" s="1"/>
  <c r="L11" i="1"/>
  <c r="T11" i="1"/>
  <c r="T17" i="1"/>
  <c r="U17" i="1" s="1"/>
  <c r="T16" i="1"/>
  <c r="U16" i="1" s="1"/>
  <c r="T15" i="1"/>
  <c r="U15" i="1" s="1"/>
  <c r="T12" i="1"/>
  <c r="U12" i="1" s="1"/>
  <c r="T18" i="1"/>
  <c r="U18" i="1" s="1"/>
  <c r="L10" i="1"/>
</calcChain>
</file>

<file path=xl/sharedStrings.xml><?xml version="1.0" encoding="utf-8"?>
<sst xmlns="http://schemas.openxmlformats.org/spreadsheetml/2006/main" count="243" uniqueCount="118">
  <si>
    <t>CÓDIGO:</t>
  </si>
  <si>
    <t>VERSIÓN:</t>
  </si>
  <si>
    <t>FECHA:</t>
  </si>
  <si>
    <t>DESCRIPCIÓN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</si>
  <si>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</si>
  <si>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</si>
  <si>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</si>
  <si>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</si>
  <si>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</si>
  <si>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</si>
  <si>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</si>
  <si>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Valoración</t>
  </si>
  <si>
    <t>Impacto</t>
  </si>
  <si>
    <t>Calificación total</t>
  </si>
  <si>
    <t>Categoría</t>
  </si>
  <si>
    <t>¿A quién se le asigna?</t>
  </si>
  <si>
    <t>Tratamiento/Controles a ser implementados</t>
  </si>
  <si>
    <t>Impacto después del tratamiento</t>
  </si>
  <si>
    <t>¿Afecta el equilibrio económico del contrato</t>
  </si>
  <si>
    <t>Fecha estimada en que se inicia el tratamiento</t>
  </si>
  <si>
    <t>Fecha estimada en que se completa el tratamiento</t>
  </si>
  <si>
    <t>Monitoreo y revisión</t>
  </si>
  <si>
    <t xml:space="preserve">Calificación </t>
  </si>
  <si>
    <t xml:space="preserve">Calificación total </t>
  </si>
  <si>
    <t>¿Cómo se realiza  el monitoreo?</t>
  </si>
  <si>
    <t>Periodicidad  ¿Cuándo?</t>
  </si>
  <si>
    <t xml:space="preserve">General </t>
  </si>
  <si>
    <t>Riesgos Económicos</t>
  </si>
  <si>
    <t>Raro</t>
  </si>
  <si>
    <t>Insignificante</t>
  </si>
  <si>
    <t>Riesgo Extremo</t>
  </si>
  <si>
    <t>8_10</t>
  </si>
  <si>
    <t>Específico</t>
  </si>
  <si>
    <t>Riesgos Sociales o Políticos</t>
  </si>
  <si>
    <t>Improbable</t>
  </si>
  <si>
    <t>Menor</t>
  </si>
  <si>
    <t>Riesgo alto</t>
  </si>
  <si>
    <t>6_7</t>
  </si>
  <si>
    <t>Riesgos Operacionales</t>
  </si>
  <si>
    <t>Posible</t>
  </si>
  <si>
    <t>Moderado</t>
  </si>
  <si>
    <t>Riesgo Medio</t>
  </si>
  <si>
    <t>Riesgos Financieros</t>
  </si>
  <si>
    <t>Probable</t>
  </si>
  <si>
    <t>Mayor</t>
  </si>
  <si>
    <t>Riesgo Bajo</t>
  </si>
  <si>
    <t>2_4</t>
  </si>
  <si>
    <t>Riesgos Regulatorios</t>
  </si>
  <si>
    <t>Casi cierto</t>
  </si>
  <si>
    <t>Catastrófico</t>
  </si>
  <si>
    <t xml:space="preserve">Interno </t>
  </si>
  <si>
    <t>Riesgos de la Naturaleza</t>
  </si>
  <si>
    <t>Externo</t>
  </si>
  <si>
    <t>Riesgos Ambientales</t>
  </si>
  <si>
    <t>Riesgos Tecnológicos</t>
  </si>
  <si>
    <t>Planeación</t>
  </si>
  <si>
    <t>Selección</t>
  </si>
  <si>
    <t>Contratación</t>
  </si>
  <si>
    <t>Ejecución</t>
  </si>
  <si>
    <t>OBJETO CONTRACTUAL</t>
  </si>
  <si>
    <t>GC-PR-05-FO-09</t>
  </si>
  <si>
    <r>
      <t xml:space="preserve">De acuerdo con el artículo 2.2.1.1.1.3.1 del Decreto 1082 de 2015, se entiende por riesgo el </t>
    </r>
    <r>
      <rPr>
        <i/>
        <sz val="12"/>
        <color rgb="FF000000"/>
        <rFont val="Arial"/>
        <family val="2"/>
      </rPr>
      <t xml:space="preserve">"Evento que puede generar efectos adversos y de distinta magnitud en el logro de los objetivos del proceso de contratación o en la ejecución de un contrato". </t>
    </r>
    <r>
      <rPr>
        <sz val="12"/>
        <color rgb="FF000000"/>
        <rFont val="Arial"/>
        <family val="2"/>
      </rPr>
      <t>El Instituto Colombiano de Antropología e Historia, identifica los siguientes riesgos asociados al proceso de contratación:
Para el análisis del riesgo, se recomienda hacer uso del Manual para la Identificación y Cobertura del Riesgo en los Procesos de Contratación de la Agencia Nacional de Contratación Pública, que podrá ser consultado en el siguiente enlace: https://www.colombiacompra.gov.co/sites/cce_public/files/cce_documents/cce_manual_cobertura_riesgo.pdf</t>
    </r>
  </si>
  <si>
    <t>No.</t>
  </si>
  <si>
    <t>PROCEDIMIENTO DE GESTIÓN PRECONTRACTUAL</t>
  </si>
  <si>
    <t>02</t>
  </si>
  <si>
    <t>ANÁLISIS DEL RIESGO Y MITIGACIÓN</t>
  </si>
  <si>
    <t>Si</t>
  </si>
  <si>
    <t>Persona responsable de atender e implementar el tratamiento</t>
  </si>
  <si>
    <t>Una sola vez/Llegada del estudio previo</t>
  </si>
  <si>
    <t>Profesional asignado - Área funcional de Contratios y Jurídica</t>
  </si>
  <si>
    <t>Elaboración de la minuta</t>
  </si>
  <si>
    <t>Revisando el documento de Estudio Previo</t>
  </si>
  <si>
    <t>Verificando el clausulado de la minita previoo a la firma de las partes</t>
  </si>
  <si>
    <t>Una sola vez/en la eleboración de la minuta por parte del área funcional encargada</t>
  </si>
  <si>
    <t>SI</t>
  </si>
  <si>
    <t>Equipo asignado por las áreas funcionales a la estructuración de la ficha técnica y el estuidio previo</t>
  </si>
  <si>
    <t>Finalización de la ejecución del contrato</t>
  </si>
  <si>
    <t>mediante el seguimiento del contrato</t>
  </si>
  <si>
    <t>Trimestral</t>
  </si>
  <si>
    <t>Supervisor del contrato</t>
  </si>
  <si>
    <t>Contratista</t>
  </si>
  <si>
    <t xml:space="preserve">Fluctuación de los precios del mercado. </t>
  </si>
  <si>
    <t>Afecta el equilibrio económico del contrato</t>
  </si>
  <si>
    <t xml:space="preserve">Retraso en la entrega de los lubricantes y combustible por malas condiciones en la vía hacia el Parque Arqueológico. </t>
  </si>
  <si>
    <t>Afectar y retrasan la ejecución de las actividades de mantenimiento que requieren como insumo los lubricantes y el combustible</t>
  </si>
  <si>
    <t>No firma del contrato por parte del contratista por desacuerdo en el clausulado</t>
  </si>
  <si>
    <t>Expedición de nueva normatividad relacionada al servicio contratado, que puede afectar las condiciones económicas y operativas pactadas inicialmente</t>
  </si>
  <si>
    <t>Incumplimiento de los requisitos de ejecución del contrato que generan dilaciones en su inicio</t>
  </si>
  <si>
    <t xml:space="preserve">Entrega de los lubricantes en envases en mal estado (golpeados, rallados, con fisuras, etc) </t>
  </si>
  <si>
    <t>Contaminación del producto que afectan sus caracteristicas físicas y quimicas y el rendimiento del mismo.</t>
  </si>
  <si>
    <t>Desabastecimiento de gasolina y lubricantes en la región por factores externos al contratista.</t>
  </si>
  <si>
    <t>Gasolina rendida con agua por parte del contratista</t>
  </si>
  <si>
    <t>Limitación del rendimiento del combustible y posibilidad de afectación a los equipos y herramientas en las cuales se use el combustible</t>
  </si>
  <si>
    <t>Solicitud de mayor cantidad mensual de combustible lo genera afectación económica de contrato.</t>
  </si>
  <si>
    <t>Menos cantida de combustible entregado por parte del proveedor</t>
  </si>
  <si>
    <t>Retaso de la ejecución contractual.</t>
  </si>
  <si>
    <t>Afectación del suministro de combustible y lubricantes.</t>
  </si>
  <si>
    <t>Externos y ajenos al contrato</t>
  </si>
  <si>
    <t>Gobierno Nacional</t>
  </si>
  <si>
    <t>El supervisor del contrato apoyado con el administrador del parque realizan seguimiento continuo al contratista en el suministro de los lubricantes y combustibles.</t>
  </si>
  <si>
    <t>En la reunión inicial con el contratista se establecen las condiciones mínimas de recibimiento y aceptación del producto y el procedimiento para su devolución y entrega y subsanación.</t>
  </si>
  <si>
    <t xml:space="preserve">Afectación en la ejecución contractual </t>
  </si>
  <si>
    <t>El contratista establece un plan de contingencia que prevee estas situaciones,</t>
  </si>
  <si>
    <t xml:space="preserve">El contratista mediante certificación asegura que el producto entregado esta conforme a la reglamentación normativa y </t>
  </si>
  <si>
    <t xml:space="preserve">El administrador del parque realiza el control de la cantidad del producto entregado, estableciendo el peso inicial de combustible. </t>
  </si>
  <si>
    <t>El responsable de las clausulas juridicas y contractuales valida la pertinencia de las mismnas antes de remitir documento para firma</t>
  </si>
  <si>
    <t>Gestión oportuna para agilizar los trámites administrativos internos que permitan inicio oportuno de la ejecución del contrato e impidan variación de precios del producto ofertado</t>
  </si>
  <si>
    <t>Supervisión del Contrato</t>
  </si>
  <si>
    <t>Durante la Ejecución del contrato</t>
  </si>
  <si>
    <t>Al finalizar el contrato</t>
  </si>
  <si>
    <t>Cada vez que se presente la situación.</t>
  </si>
  <si>
    <t>Equipo de profesionales del área funcional de contratos</t>
  </si>
  <si>
    <t>Finalización de la etapa de estructuración</t>
  </si>
  <si>
    <t xml:space="preserve">el supervisor del contaro deberá verificar si existe aumento o descenso de los precios del mercado.  </t>
  </si>
  <si>
    <t xml:space="preserve">cambio enlas condiciones contractuales </t>
  </si>
  <si>
    <t>El contratista deberá informar la ocurrencia del cambio que le afecta</t>
  </si>
  <si>
    <t>Suministro a monto agotable de combustibles, aceites y lubricantes para el Parque Arqueológico Santa María La Antigua del Darien, ubicado en ubicado en la vereda de Santuario, corregimiento de Tanela, municipio de Unguía en el departamento de Chocó</t>
  </si>
  <si>
    <t>Elaboró: Leidy Paola Jimenez Zabala - Profesional Universitario de la Secretaria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</si>
</sst>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name val="Calibri"/>
      <scheme val="minor"/>
    </font>
    <font>
      <sz val="12"/>
      <color rgb="FF000000"/>
      <name val="Arial"/>
      <family val="2"/>
    </font>
    <font>
      <sz val="11"/>
      <name val="Calibri"/>
      <family val="2"/>
    </font>
    <font>
      <b/>
      <sz val="12"/>
      <color rgb="FF00000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2"/>
      <color rgb="FF000000"/>
      <name val="Arial"/>
      <family val="2"/>
    </font>
    <font>
      <i/>
      <sz val="12"/>
      <color rgb="FF000000"/>
      <name val="Arial"/>
      <family val="2"/>
    </font>
    <font>
      <sz val="12"/>
      <color rgb="FF00000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9"/>
      <color rgb="FF00000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rgb="FFC5E0B3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E2EFD9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6" fillId="0" borderId="0" xfId="0" applyFont="1"/>
    <xf numFmtId="16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 vertical="center"/>
    </xf>
    <xf numFmtId="49" fontId="8" fillId="0" borderId="16" xfId="0" applyNumberFormat="1" applyFont="1" applyBorder="1" applyAlignment="1">
      <alignment horizontal="center" vertical="center" wrapText="1"/>
    </xf>
    <xf numFmtId="14" fontId="3" fillId="0" borderId="23" xfId="0" applyNumberFormat="1" applyFont="1" applyBorder="1" applyAlignment="1">
      <alignment horizontal="center" vertical="center" wrapText="1"/>
    </xf>
    <xf numFmtId="0" fontId="2" fillId="0" borderId="10" xfId="0" applyFont="1" applyBorder="1"/>
    <xf numFmtId="0" fontId="2" fillId="0" borderId="11" xfId="0" applyFont="1" applyBorder="1"/>
    <xf numFmtId="0" fontId="0" fillId="0" borderId="8" xfId="0" applyBorder="1"/>
    <xf numFmtId="0" fontId="2" fillId="0" borderId="12" xfId="0" applyFont="1" applyBorder="1"/>
    <xf numFmtId="0" fontId="3" fillId="0" borderId="10" xfId="0" applyFont="1" applyBorder="1" applyAlignment="1">
      <alignment horizontal="center" vertical="center" wrapText="1"/>
    </xf>
    <xf numFmtId="14" fontId="3" fillId="0" borderId="10" xfId="0" applyNumberFormat="1" applyFont="1" applyBorder="1" applyAlignment="1">
      <alignment horizontal="center" vertical="center" wrapText="1"/>
    </xf>
    <xf numFmtId="0" fontId="5" fillId="4" borderId="29" xfId="0" applyFont="1" applyFill="1" applyBorder="1" applyAlignment="1">
      <alignment horizontal="center" vertical="center" wrapText="1"/>
    </xf>
    <xf numFmtId="0" fontId="5" fillId="4" borderId="30" xfId="0" applyFont="1" applyFill="1" applyBorder="1" applyAlignment="1">
      <alignment horizontal="center" vertical="center" wrapText="1"/>
    </xf>
    <xf numFmtId="0" fontId="5" fillId="5" borderId="25" xfId="0" applyFont="1" applyFill="1" applyBorder="1" applyAlignment="1">
      <alignment horizontal="center" vertical="center" textRotation="90"/>
    </xf>
    <xf numFmtId="0" fontId="5" fillId="5" borderId="26" xfId="0" applyFont="1" applyFill="1" applyBorder="1" applyAlignment="1">
      <alignment horizontal="center" vertical="center" textRotation="90"/>
    </xf>
    <xf numFmtId="0" fontId="5" fillId="5" borderId="26" xfId="0" applyFont="1" applyFill="1" applyBorder="1" applyAlignment="1">
      <alignment horizontal="center" vertical="center" wrapText="1"/>
    </xf>
    <xf numFmtId="0" fontId="5" fillId="5" borderId="26" xfId="0" applyFont="1" applyFill="1" applyBorder="1" applyAlignment="1">
      <alignment horizontal="center" vertical="center"/>
    </xf>
    <xf numFmtId="0" fontId="5" fillId="5" borderId="26" xfId="0" applyFont="1" applyFill="1" applyBorder="1" applyAlignment="1">
      <alignment horizontal="center" vertical="center" textRotation="90" wrapText="1"/>
    </xf>
    <xf numFmtId="0" fontId="5" fillId="5" borderId="27" xfId="0" applyFont="1" applyFill="1" applyBorder="1" applyAlignment="1">
      <alignment horizontal="center" vertical="center" textRotation="90" wrapText="1"/>
    </xf>
    <xf numFmtId="0" fontId="5" fillId="5" borderId="31" xfId="0" applyFont="1" applyFill="1" applyBorder="1" applyAlignment="1">
      <alignment horizontal="center" vertical="center" textRotation="90"/>
    </xf>
    <xf numFmtId="0" fontId="5" fillId="5" borderId="24" xfId="0" applyFont="1" applyFill="1" applyBorder="1" applyAlignment="1">
      <alignment horizontal="center" vertical="center" textRotation="90"/>
    </xf>
    <xf numFmtId="0" fontId="5" fillId="5" borderId="24" xfId="0" applyFont="1" applyFill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/>
    </xf>
    <xf numFmtId="0" fontId="5" fillId="5" borderId="24" xfId="0" applyFont="1" applyFill="1" applyBorder="1" applyAlignment="1">
      <alignment horizontal="center" vertical="center" textRotation="90" wrapText="1"/>
    </xf>
    <xf numFmtId="0" fontId="5" fillId="5" borderId="32" xfId="0" applyFont="1" applyFill="1" applyBorder="1" applyAlignment="1">
      <alignment horizontal="center" vertical="center" textRotation="90" wrapText="1"/>
    </xf>
    <xf numFmtId="0" fontId="5" fillId="5" borderId="28" xfId="0" applyFont="1" applyFill="1" applyBorder="1" applyAlignment="1">
      <alignment horizontal="center" vertical="center" textRotation="90"/>
    </xf>
    <xf numFmtId="0" fontId="5" fillId="5" borderId="29" xfId="0" applyFont="1" applyFill="1" applyBorder="1" applyAlignment="1">
      <alignment horizontal="center" vertical="center" textRotation="90"/>
    </xf>
    <xf numFmtId="0" fontId="5" fillId="5" borderId="29" xfId="0" applyFont="1" applyFill="1" applyBorder="1" applyAlignment="1">
      <alignment horizontal="center" vertical="center" wrapText="1"/>
    </xf>
    <xf numFmtId="0" fontId="5" fillId="5" borderId="29" xfId="0" applyFont="1" applyFill="1" applyBorder="1" applyAlignment="1">
      <alignment horizontal="center" vertical="center"/>
    </xf>
    <xf numFmtId="0" fontId="5" fillId="5" borderId="29" xfId="0" applyFont="1" applyFill="1" applyBorder="1" applyAlignment="1">
      <alignment horizontal="center" vertical="center" textRotation="90" wrapText="1"/>
    </xf>
    <xf numFmtId="0" fontId="5" fillId="5" borderId="30" xfId="0" applyFont="1" applyFill="1" applyBorder="1" applyAlignment="1">
      <alignment horizontal="center" vertical="center" textRotation="90" wrapText="1"/>
    </xf>
    <xf numFmtId="0" fontId="12" fillId="5" borderId="26" xfId="0" applyFont="1" applyFill="1" applyBorder="1" applyAlignment="1">
      <alignment horizontal="center" vertical="center" wrapText="1"/>
    </xf>
    <xf numFmtId="0" fontId="5" fillId="5" borderId="33" xfId="0" applyFont="1" applyFill="1" applyBorder="1" applyAlignment="1">
      <alignment horizontal="center" vertical="center" textRotation="90"/>
    </xf>
    <xf numFmtId="0" fontId="5" fillId="5" borderId="34" xfId="0" applyFont="1" applyFill="1" applyBorder="1" applyAlignment="1">
      <alignment horizontal="center" vertical="center" textRotation="90"/>
    </xf>
    <xf numFmtId="0" fontId="5" fillId="5" borderId="34" xfId="0" applyFont="1" applyFill="1" applyBorder="1" applyAlignment="1">
      <alignment horizontal="center" vertical="center" wrapText="1"/>
    </xf>
    <xf numFmtId="0" fontId="5" fillId="5" borderId="34" xfId="0" applyFont="1" applyFill="1" applyBorder="1" applyAlignment="1">
      <alignment horizontal="center" vertical="center"/>
    </xf>
    <xf numFmtId="0" fontId="5" fillId="5" borderId="34" xfId="0" applyFont="1" applyFill="1" applyBorder="1" applyAlignment="1">
      <alignment horizontal="center" vertical="center" textRotation="90" wrapText="1"/>
    </xf>
    <xf numFmtId="0" fontId="5" fillId="5" borderId="35" xfId="0" applyFont="1" applyFill="1" applyBorder="1" applyAlignment="1">
      <alignment horizontal="center" vertical="center" textRotation="90" wrapText="1"/>
    </xf>
    <xf numFmtId="0" fontId="5" fillId="5" borderId="24" xfId="0" applyFont="1" applyFill="1" applyBorder="1" applyAlignment="1">
      <alignment horizontal="justify" vertical="center" wrapText="1"/>
    </xf>
    <xf numFmtId="0" fontId="5" fillId="0" borderId="26" xfId="0" applyFont="1" applyFill="1" applyBorder="1" applyAlignment="1">
      <alignment horizontal="justify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justify" vertical="center" wrapText="1"/>
    </xf>
    <xf numFmtId="0" fontId="13" fillId="0" borderId="0" xfId="0" applyFont="1"/>
    <xf numFmtId="0" fontId="3" fillId="0" borderId="25" xfId="0" applyFont="1" applyBorder="1" applyAlignment="1">
      <alignment horizontal="center" vertical="center"/>
    </xf>
    <xf numFmtId="0" fontId="2" fillId="0" borderId="26" xfId="0" applyFont="1" applyBorder="1"/>
    <xf numFmtId="0" fontId="4" fillId="0" borderId="29" xfId="0" applyFont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2" fillId="3" borderId="29" xfId="0" applyFont="1" applyFill="1" applyBorder="1"/>
    <xf numFmtId="0" fontId="10" fillId="0" borderId="26" xfId="0" applyFont="1" applyBorder="1" applyAlignment="1">
      <alignment horizontal="left" vertical="center" wrapText="1"/>
    </xf>
    <xf numFmtId="0" fontId="2" fillId="0" borderId="27" xfId="0" applyFont="1" applyBorder="1"/>
    <xf numFmtId="0" fontId="4" fillId="2" borderId="26" xfId="0" applyFont="1" applyFill="1" applyBorder="1" applyAlignment="1">
      <alignment horizontal="center" vertical="center" textRotation="90" wrapText="1"/>
    </xf>
    <xf numFmtId="0" fontId="2" fillId="3" borderId="27" xfId="0" applyFont="1" applyFill="1" applyBorder="1"/>
    <xf numFmtId="0" fontId="11" fillId="2" borderId="25" xfId="0" applyFont="1" applyFill="1" applyBorder="1" applyAlignment="1">
      <alignment horizontal="center" vertical="center" textRotation="90" wrapText="1"/>
    </xf>
    <xf numFmtId="0" fontId="2" fillId="3" borderId="28" xfId="0" applyFont="1" applyFill="1" applyBorder="1"/>
    <xf numFmtId="0" fontId="8" fillId="0" borderId="13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0" borderId="10" xfId="0" applyFont="1" applyBorder="1"/>
    <xf numFmtId="0" fontId="2" fillId="0" borderId="11" xfId="0" applyFont="1" applyBorder="1"/>
    <xf numFmtId="0" fontId="2" fillId="0" borderId="14" xfId="0" applyFont="1" applyBorder="1"/>
    <xf numFmtId="0" fontId="0" fillId="0" borderId="8" xfId="0" applyBorder="1"/>
    <xf numFmtId="0" fontId="2" fillId="0" borderId="3" xfId="0" applyFont="1" applyBorder="1"/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/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3" fillId="0" borderId="21" xfId="0" applyFont="1" applyBorder="1" applyAlignment="1">
      <alignment horizontal="center" vertical="center" wrapText="1"/>
    </xf>
    <xf numFmtId="0" fontId="2" fillId="0" borderId="22" xfId="0" applyFont="1" applyBorder="1"/>
    <xf numFmtId="0" fontId="3" fillId="0" borderId="12" xfId="0" applyFont="1" applyBorder="1" applyAlignment="1">
      <alignment horizontal="center" vertical="center" wrapText="1"/>
    </xf>
    <xf numFmtId="0" fontId="2" fillId="0" borderId="5" xfId="0" applyFont="1" applyBorder="1"/>
    <xf numFmtId="0" fontId="2" fillId="0" borderId="7" xfId="0" applyFont="1" applyBorder="1"/>
    <xf numFmtId="0" fontId="2" fillId="3" borderId="26" xfId="0" applyFont="1" applyFill="1" applyBorder="1"/>
    <xf numFmtId="0" fontId="8" fillId="0" borderId="12" xfId="0" applyFont="1" applyBorder="1" applyAlignment="1">
      <alignment horizontal="center" vertical="center"/>
    </xf>
    <xf numFmtId="0" fontId="2" fillId="0" borderId="6" xfId="0" applyFont="1" applyBorder="1"/>
    <xf numFmtId="0" fontId="8" fillId="0" borderId="4" xfId="0" applyFont="1" applyBorder="1" applyAlignment="1">
      <alignment horizontal="center" vertical="center"/>
    </xf>
    <xf numFmtId="0" fontId="2" fillId="0" borderId="8" xfId="0" applyFont="1" applyBorder="1"/>
    <xf numFmtId="0" fontId="2" fillId="0" borderId="2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297874</xdr:colOff>
      <xdr:row>0</xdr:row>
      <xdr:rowOff>182705</xdr:rowOff>
    </xdr:from>
    <xdr:ext cx="1208809" cy="1323975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97874" y="182705"/>
          <a:ext cx="1208809" cy="1323975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6</xdr:col>
      <xdr:colOff>1292678</xdr:colOff>
      <xdr:row>21</xdr:row>
      <xdr:rowOff>176893</xdr:rowOff>
    </xdr:from>
    <xdr:to>
      <xdr:col>6</xdr:col>
      <xdr:colOff>1806964</xdr:colOff>
      <xdr:row>23</xdr:row>
      <xdr:rowOff>24464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29892" y="21091072"/>
          <a:ext cx="514286" cy="2285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showGridLines="0" tabSelected="1" view="pageBreakPreview" topLeftCell="C13" zoomScale="60" zoomScaleNormal="70" workbookViewId="0">
      <selection activeCell="H16" sqref="H16"/>
    </sheetView>
  </sheetViews>
  <sheetFormatPr baseColWidth="10" defaultColWidth="14.42578125" defaultRowHeight="15" customHeight="1" x14ac:dyDescent="0.25"/>
  <cols>
    <col min="1" max="5" width="5.85546875" style="8" customWidth="1"/>
    <col min="6" max="6" width="27.85546875" style="8" customWidth="1"/>
    <col min="7" max="7" width="32.5703125" style="8" customWidth="1"/>
    <col min="8" max="11" width="5.85546875" style="8" customWidth="1"/>
    <col min="12" max="12" width="18.42578125" style="8" customWidth="1"/>
    <col min="13" max="13" width="5.85546875" style="8" customWidth="1"/>
    <col min="14" max="14" width="19.7109375" style="8" customWidth="1"/>
    <col min="15" max="15" width="38.28515625" style="8" customWidth="1"/>
    <col min="16" max="21" width="14.7109375" style="8" customWidth="1"/>
    <col min="22" max="22" width="17.5703125" style="8" customWidth="1"/>
    <col min="23" max="23" width="20.7109375" style="8" customWidth="1"/>
    <col min="24" max="24" width="16.7109375" style="8" customWidth="1"/>
    <col min="25" max="25" width="15.85546875" style="8" customWidth="1"/>
    <col min="26" max="27" width="24.5703125" style="8" customWidth="1"/>
    <col min="28" max="16384" width="14.42578125" style="8"/>
  </cols>
  <sheetData>
    <row r="1" spans="1:27" ht="36.75" customHeight="1" x14ac:dyDescent="0.25">
      <c r="A1" s="61"/>
      <c r="B1" s="62"/>
      <c r="C1" s="62"/>
      <c r="D1" s="62"/>
      <c r="E1" s="63"/>
      <c r="F1" s="78" t="s">
        <v>63</v>
      </c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3"/>
      <c r="Y1" s="74" t="s">
        <v>0</v>
      </c>
      <c r="Z1" s="63"/>
      <c r="AA1" s="59" t="s">
        <v>60</v>
      </c>
    </row>
    <row r="2" spans="1:27" ht="33.75" customHeight="1" x14ac:dyDescent="0.25">
      <c r="A2" s="64"/>
      <c r="B2" s="65"/>
      <c r="C2" s="65"/>
      <c r="D2" s="65"/>
      <c r="E2" s="66"/>
      <c r="F2" s="75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6"/>
      <c r="Y2" s="75"/>
      <c r="Z2" s="76"/>
      <c r="AA2" s="60"/>
    </row>
    <row r="3" spans="1:27" ht="35.25" customHeight="1" x14ac:dyDescent="0.25">
      <c r="A3" s="64"/>
      <c r="B3" s="65"/>
      <c r="C3" s="65"/>
      <c r="D3" s="65"/>
      <c r="E3" s="66"/>
      <c r="F3" s="80" t="s">
        <v>65</v>
      </c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66"/>
      <c r="Y3" s="70" t="s">
        <v>1</v>
      </c>
      <c r="Z3" s="71"/>
      <c r="AA3" s="4" t="s">
        <v>64</v>
      </c>
    </row>
    <row r="4" spans="1:27" ht="35.25" customHeight="1" thickBot="1" x14ac:dyDescent="0.3">
      <c r="A4" s="67"/>
      <c r="B4" s="68"/>
      <c r="C4" s="68"/>
      <c r="D4" s="68"/>
      <c r="E4" s="69"/>
      <c r="F4" s="82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9"/>
      <c r="Y4" s="72" t="s">
        <v>2</v>
      </c>
      <c r="Z4" s="73"/>
      <c r="AA4" s="5">
        <v>45261</v>
      </c>
    </row>
    <row r="5" spans="1:27" ht="10.5" customHeight="1" thickBot="1" x14ac:dyDescent="0.3">
      <c r="A5" s="6"/>
      <c r="B5" s="6"/>
      <c r="C5" s="6"/>
      <c r="D5" s="6"/>
      <c r="E5" s="7"/>
      <c r="F5" s="9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10"/>
      <c r="Z5" s="6"/>
      <c r="AA5" s="11"/>
    </row>
    <row r="6" spans="1:27" ht="69" customHeight="1" x14ac:dyDescent="0.25">
      <c r="A6" s="44" t="s">
        <v>3</v>
      </c>
      <c r="B6" s="45"/>
      <c r="C6" s="45"/>
      <c r="D6" s="45"/>
      <c r="E6" s="45"/>
      <c r="F6" s="53" t="s">
        <v>61</v>
      </c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54"/>
    </row>
    <row r="7" spans="1:27" ht="48.75" customHeight="1" thickBot="1" x14ac:dyDescent="0.3">
      <c r="A7" s="49" t="s">
        <v>59</v>
      </c>
      <c r="B7" s="50"/>
      <c r="C7" s="50"/>
      <c r="D7" s="50"/>
      <c r="E7" s="50"/>
      <c r="F7" s="46" t="s">
        <v>116</v>
      </c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8"/>
    </row>
    <row r="8" spans="1:27" ht="63" customHeight="1" x14ac:dyDescent="0.25">
      <c r="A8" s="57" t="s">
        <v>62</v>
      </c>
      <c r="B8" s="55" t="s">
        <v>4</v>
      </c>
      <c r="C8" s="55" t="s">
        <v>5</v>
      </c>
      <c r="D8" s="55" t="s">
        <v>6</v>
      </c>
      <c r="E8" s="55" t="s">
        <v>7</v>
      </c>
      <c r="F8" s="51" t="s">
        <v>8</v>
      </c>
      <c r="G8" s="51" t="s">
        <v>9</v>
      </c>
      <c r="H8" s="55" t="s">
        <v>10</v>
      </c>
      <c r="I8" s="55" t="s">
        <v>11</v>
      </c>
      <c r="J8" s="55" t="s">
        <v>12</v>
      </c>
      <c r="K8" s="55" t="s">
        <v>11</v>
      </c>
      <c r="L8" s="51" t="s">
        <v>13</v>
      </c>
      <c r="M8" s="55" t="s">
        <v>14</v>
      </c>
      <c r="N8" s="51" t="s">
        <v>15</v>
      </c>
      <c r="O8" s="51" t="s">
        <v>16</v>
      </c>
      <c r="P8" s="51" t="s">
        <v>17</v>
      </c>
      <c r="Q8" s="77"/>
      <c r="R8" s="77"/>
      <c r="S8" s="77"/>
      <c r="T8" s="77"/>
      <c r="U8" s="77"/>
      <c r="V8" s="51" t="s">
        <v>18</v>
      </c>
      <c r="W8" s="51" t="s">
        <v>67</v>
      </c>
      <c r="X8" s="51" t="s">
        <v>19</v>
      </c>
      <c r="Y8" s="51" t="s">
        <v>20</v>
      </c>
      <c r="Z8" s="51" t="s">
        <v>21</v>
      </c>
      <c r="AA8" s="56"/>
    </row>
    <row r="9" spans="1:27" ht="48.75" customHeight="1" thickBot="1" x14ac:dyDescent="0.3">
      <c r="A9" s="58"/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12" t="s">
        <v>10</v>
      </c>
      <c r="Q9" s="12" t="s">
        <v>11</v>
      </c>
      <c r="R9" s="12" t="s">
        <v>12</v>
      </c>
      <c r="S9" s="12" t="s">
        <v>11</v>
      </c>
      <c r="T9" s="12" t="s">
        <v>22</v>
      </c>
      <c r="U9" s="12" t="s">
        <v>23</v>
      </c>
      <c r="V9" s="52"/>
      <c r="W9" s="52"/>
      <c r="X9" s="52"/>
      <c r="Y9" s="52"/>
      <c r="Z9" s="12" t="s">
        <v>24</v>
      </c>
      <c r="AA9" s="13" t="s">
        <v>25</v>
      </c>
    </row>
    <row r="10" spans="1:27" ht="167.1" customHeight="1" thickBot="1" x14ac:dyDescent="0.3">
      <c r="A10" s="14">
        <v>1</v>
      </c>
      <c r="B10" s="15" t="s">
        <v>26</v>
      </c>
      <c r="C10" s="15" t="s">
        <v>52</v>
      </c>
      <c r="D10" s="15" t="s">
        <v>58</v>
      </c>
      <c r="E10" s="15" t="s">
        <v>27</v>
      </c>
      <c r="F10" s="32" t="s">
        <v>81</v>
      </c>
      <c r="G10" s="16" t="s">
        <v>82</v>
      </c>
      <c r="H10" s="15" t="s">
        <v>43</v>
      </c>
      <c r="I10" s="17">
        <f>+IFERROR(VLOOKUP(H10,'V1'!$C$2:$D$7,2,FALSE),"")</f>
        <v>4</v>
      </c>
      <c r="J10" s="15" t="s">
        <v>44</v>
      </c>
      <c r="K10" s="17">
        <f>+IFERROR(VLOOKUP(J10,'V1'!$E$2:$F$7,2,FALSE),"")</f>
        <v>4</v>
      </c>
      <c r="L10" s="17">
        <f t="shared" ref="L10:L12" si="0">+IFERROR((I10+K10),"")</f>
        <v>8</v>
      </c>
      <c r="M10" s="15" t="str">
        <f>+IF(L10="","",IF(L10&gt;=8,'V1'!$G$3,IF(L10&gt;=6,'V1'!$G$4,IF(L10&gt;=5,'V1'!$G$5,IF(L10&gt;=2,'V1'!$G$6,"revisar")))))</f>
        <v>Riesgo Extremo</v>
      </c>
      <c r="N10" s="24" t="s">
        <v>97</v>
      </c>
      <c r="O10" s="40" t="s">
        <v>113</v>
      </c>
      <c r="P10" s="17" t="s">
        <v>34</v>
      </c>
      <c r="Q10" s="17">
        <v>2</v>
      </c>
      <c r="R10" s="17" t="s">
        <v>35</v>
      </c>
      <c r="S10" s="17">
        <v>2</v>
      </c>
      <c r="T10" s="17">
        <v>4</v>
      </c>
      <c r="U10" s="21" t="str">
        <f>+IF(T10="","",IF(T10&gt;=8,'V1'!$G$3,IF(T10&gt;=6,'V1'!$G$4,IF(T10&gt;=5,'V1'!$G$5,IF(T10&gt;=2,'V1'!$G$6,"revisar")))))</f>
        <v>Riesgo Bajo</v>
      </c>
      <c r="V10" s="17" t="s">
        <v>66</v>
      </c>
      <c r="W10" s="18" t="s">
        <v>107</v>
      </c>
      <c r="X10" s="18" t="s">
        <v>108</v>
      </c>
      <c r="Y10" s="18" t="s">
        <v>109</v>
      </c>
      <c r="Z10" s="24" t="s">
        <v>77</v>
      </c>
      <c r="AA10" s="19" t="s">
        <v>110</v>
      </c>
    </row>
    <row r="11" spans="1:27" ht="146.1" customHeight="1" thickBot="1" x14ac:dyDescent="0.3">
      <c r="A11" s="20">
        <v>2</v>
      </c>
      <c r="B11" s="21" t="s">
        <v>26</v>
      </c>
      <c r="C11" s="21" t="s">
        <v>52</v>
      </c>
      <c r="D11" s="21" t="s">
        <v>58</v>
      </c>
      <c r="E11" s="21" t="s">
        <v>38</v>
      </c>
      <c r="F11" s="22" t="s">
        <v>83</v>
      </c>
      <c r="G11" s="22" t="s">
        <v>84</v>
      </c>
      <c r="H11" s="21" t="s">
        <v>39</v>
      </c>
      <c r="I11" s="23">
        <f>+IFERROR(VLOOKUP(H11,'V1'!$C$2:$D$7,2,FALSE),"")</f>
        <v>3</v>
      </c>
      <c r="J11" s="21" t="s">
        <v>40</v>
      </c>
      <c r="K11" s="23">
        <f>+IFERROR(VLOOKUP(J11,'V1'!$E$2:$F$7,2,FALSE),"")</f>
        <v>3</v>
      </c>
      <c r="L11" s="23">
        <f t="shared" si="0"/>
        <v>6</v>
      </c>
      <c r="M11" s="21" t="str">
        <f>+IF(L11="","",IF(L11&gt;=8,'V1'!$G$3,IF(L11&gt;=6,'V1'!$G$4,IF(L11&gt;=5,'V1'!$G$5,IF(L11&gt;=2,'V1'!$G$6,"revisar")))))</f>
        <v>Riesgo alto</v>
      </c>
      <c r="N11" s="21" t="s">
        <v>80</v>
      </c>
      <c r="O11" s="39" t="s">
        <v>99</v>
      </c>
      <c r="P11" s="21" t="s">
        <v>34</v>
      </c>
      <c r="Q11" s="23">
        <f>+IFERROR(VLOOKUP(P11,'V1'!$C$2:$D$7,2,FALSE),"")</f>
        <v>2</v>
      </c>
      <c r="R11" s="21" t="s">
        <v>35</v>
      </c>
      <c r="S11" s="23">
        <f>+IFERROR(VLOOKUP(R11,'V1'!$E$2:$F$7,2,FALSE),"")</f>
        <v>2</v>
      </c>
      <c r="T11" s="23">
        <f t="shared" ref="T11:T12" si="1">+IFERROR((Q11+S11),"")</f>
        <v>4</v>
      </c>
      <c r="U11" s="21" t="str">
        <f>+IF(T11="","",IF(T11&gt;=8,'V1'!$G$3,IF(T11&gt;=6,'V1'!$G$4,IF(T11&gt;=5,'V1'!$G$5,IF(T11&gt;=2,'V1'!$G$6,"revisar")))))</f>
        <v>Riesgo Bajo</v>
      </c>
      <c r="V11" s="23" t="s">
        <v>66</v>
      </c>
      <c r="W11" s="18" t="s">
        <v>107</v>
      </c>
      <c r="X11" s="18" t="s">
        <v>108</v>
      </c>
      <c r="Y11" s="18" t="s">
        <v>109</v>
      </c>
      <c r="Z11" s="24" t="s">
        <v>71</v>
      </c>
      <c r="AA11" s="25" t="s">
        <v>68</v>
      </c>
    </row>
    <row r="12" spans="1:27" ht="135.75" customHeight="1" thickBot="1" x14ac:dyDescent="0.3">
      <c r="A12" s="20">
        <v>3</v>
      </c>
      <c r="B12" s="21" t="s">
        <v>32</v>
      </c>
      <c r="C12" s="21" t="s">
        <v>52</v>
      </c>
      <c r="D12" s="21" t="s">
        <v>58</v>
      </c>
      <c r="E12" s="21" t="s">
        <v>38</v>
      </c>
      <c r="F12" s="22" t="s">
        <v>88</v>
      </c>
      <c r="G12" s="22" t="s">
        <v>89</v>
      </c>
      <c r="H12" s="21" t="s">
        <v>34</v>
      </c>
      <c r="I12" s="23">
        <f>+IFERROR(VLOOKUP(H12,'V1'!$C$2:$D$7,2,FALSE),"")</f>
        <v>2</v>
      </c>
      <c r="J12" s="21" t="s">
        <v>44</v>
      </c>
      <c r="K12" s="23">
        <f>+IFERROR(VLOOKUP(J12,'V1'!$E$2:$F$7,2,FALSE),"")</f>
        <v>4</v>
      </c>
      <c r="L12" s="23">
        <f t="shared" si="0"/>
        <v>6</v>
      </c>
      <c r="M12" s="21" t="str">
        <f>+IF(L12="","",IF(L12&gt;=8,'V1'!$G$3,IF(L12&gt;=6,'V1'!$G$4,IF(L12&gt;=5,'V1'!$G$5,IF(L12&gt;=2,'V1'!$G$6,"revisar")))))</f>
        <v>Riesgo alto</v>
      </c>
      <c r="N12" s="21" t="s">
        <v>80</v>
      </c>
      <c r="O12" s="39" t="s">
        <v>100</v>
      </c>
      <c r="P12" s="21" t="s">
        <v>34</v>
      </c>
      <c r="Q12" s="23">
        <f>+IFERROR(VLOOKUP(P12,'V1'!$C$2:$D$7,2,FALSE),"")</f>
        <v>2</v>
      </c>
      <c r="R12" s="21" t="s">
        <v>35</v>
      </c>
      <c r="S12" s="23">
        <f>+IFERROR(VLOOKUP(R12,'V1'!$E$2:$F$7,2,FALSE),"")</f>
        <v>2</v>
      </c>
      <c r="T12" s="23">
        <f t="shared" si="1"/>
        <v>4</v>
      </c>
      <c r="U12" s="21" t="str">
        <f>+IF(T12="","",IF(T12&gt;=8,'V1'!$G$3,IF(T12&gt;=6,'V1'!$G$4,IF(T12&gt;=5,'V1'!$G$5,IF(T12&gt;=2,'V1'!$G$6,"revisar")))))</f>
        <v>Riesgo Bajo</v>
      </c>
      <c r="V12" s="23" t="s">
        <v>66</v>
      </c>
      <c r="W12" s="24" t="s">
        <v>69</v>
      </c>
      <c r="X12" s="18" t="s">
        <v>108</v>
      </c>
      <c r="Y12" s="18" t="s">
        <v>109</v>
      </c>
      <c r="Z12" s="24" t="s">
        <v>72</v>
      </c>
      <c r="AA12" s="25" t="s">
        <v>73</v>
      </c>
    </row>
    <row r="13" spans="1:27" ht="135.75" customHeight="1" thickBot="1" x14ac:dyDescent="0.3">
      <c r="A13" s="20">
        <v>4</v>
      </c>
      <c r="B13" s="21" t="s">
        <v>26</v>
      </c>
      <c r="C13" s="21" t="s">
        <v>52</v>
      </c>
      <c r="D13" s="21" t="s">
        <v>58</v>
      </c>
      <c r="E13" s="24" t="s">
        <v>33</v>
      </c>
      <c r="F13" s="22" t="s">
        <v>90</v>
      </c>
      <c r="G13" s="22" t="s">
        <v>101</v>
      </c>
      <c r="H13" s="21" t="s">
        <v>39</v>
      </c>
      <c r="I13" s="23">
        <f>+IFERROR(VLOOKUP(H13,'V1'!$C$2:$D$7,2,FALSE),"")</f>
        <v>3</v>
      </c>
      <c r="J13" s="21" t="s">
        <v>44</v>
      </c>
      <c r="K13" s="23">
        <f>+IFERROR(VLOOKUP(J13,'V1'!$E$2:$F$7,2,FALSE),"")</f>
        <v>4</v>
      </c>
      <c r="L13" s="23">
        <f t="shared" ref="L13" si="2">+IFERROR((I13+K13),"")</f>
        <v>7</v>
      </c>
      <c r="M13" s="21" t="str">
        <f>+IF(L13="","",IF(L13&gt;=8,'V1'!$G$3,IF(L13&gt;=6,'V1'!$G$4,IF(L13&gt;=5,'V1'!$G$5,IF(L13&gt;=2,'V1'!$G$6,"revisar")))))</f>
        <v>Riesgo alto</v>
      </c>
      <c r="N13" s="24" t="s">
        <v>97</v>
      </c>
      <c r="O13" s="39" t="s">
        <v>102</v>
      </c>
      <c r="P13" s="21" t="s">
        <v>34</v>
      </c>
      <c r="Q13" s="23">
        <f>+IFERROR(VLOOKUP(P13,'V1'!$C$2:$D$7,2,FALSE),"")</f>
        <v>2</v>
      </c>
      <c r="R13" s="21" t="s">
        <v>35</v>
      </c>
      <c r="S13" s="23">
        <f>+IFERROR(VLOOKUP(R13,'V1'!$E$2:$F$7,2,FALSE),"")</f>
        <v>2</v>
      </c>
      <c r="T13" s="23">
        <f t="shared" ref="T13" si="3">+IFERROR((Q13+S13),"")</f>
        <v>4</v>
      </c>
      <c r="U13" s="21" t="str">
        <f>+IF(T13="","",IF(T13&gt;=8,'V1'!$G$3,IF(T13&gt;=6,'V1'!$G$4,IF(T13&gt;=5,'V1'!$G$5,IF(T13&gt;=2,'V1'!$G$6,"revisar")))))</f>
        <v>Riesgo Bajo</v>
      </c>
      <c r="V13" s="23" t="s">
        <v>66</v>
      </c>
      <c r="W13" s="24" t="s">
        <v>69</v>
      </c>
      <c r="X13" s="18" t="s">
        <v>108</v>
      </c>
      <c r="Y13" s="18" t="s">
        <v>109</v>
      </c>
      <c r="Z13" s="24" t="s">
        <v>72</v>
      </c>
      <c r="AA13" s="25" t="s">
        <v>73</v>
      </c>
    </row>
    <row r="14" spans="1:27" ht="135.75" customHeight="1" thickBot="1" x14ac:dyDescent="0.3">
      <c r="A14" s="20">
        <v>5</v>
      </c>
      <c r="B14" s="21" t="s">
        <v>32</v>
      </c>
      <c r="C14" s="21" t="s">
        <v>52</v>
      </c>
      <c r="D14" s="21" t="s">
        <v>58</v>
      </c>
      <c r="E14" s="21" t="s">
        <v>38</v>
      </c>
      <c r="F14" s="22" t="s">
        <v>91</v>
      </c>
      <c r="G14" s="22" t="s">
        <v>92</v>
      </c>
      <c r="H14" s="21" t="s">
        <v>34</v>
      </c>
      <c r="I14" s="23">
        <f>+IFERROR(VLOOKUP(H14,'V1'!$C$2:$D$7,2,FALSE),"")</f>
        <v>2</v>
      </c>
      <c r="J14" s="21" t="s">
        <v>44</v>
      </c>
      <c r="K14" s="23">
        <f>+IFERROR(VLOOKUP(J14,'V1'!$E$2:$F$7,2,FALSE),"")</f>
        <v>4</v>
      </c>
      <c r="L14" s="23">
        <f t="shared" ref="L14" si="4">+IFERROR((I14+K14),"")</f>
        <v>6</v>
      </c>
      <c r="M14" s="21" t="str">
        <f>+IF(L14="","",IF(L14&gt;=8,'V1'!$G$3,IF(L14&gt;=6,'V1'!$G$4,IF(L14&gt;=5,'V1'!$G$5,IF(L14&gt;=2,'V1'!$G$6,"revisar")))))</f>
        <v>Riesgo alto</v>
      </c>
      <c r="N14" s="21" t="s">
        <v>80</v>
      </c>
      <c r="O14" s="39" t="s">
        <v>103</v>
      </c>
      <c r="P14" s="21" t="s">
        <v>34</v>
      </c>
      <c r="Q14" s="23">
        <f>+IFERROR(VLOOKUP(P14,'V1'!$C$2:$D$7,2,FALSE),"")</f>
        <v>2</v>
      </c>
      <c r="R14" s="21" t="s">
        <v>35</v>
      </c>
      <c r="S14" s="23">
        <f>+IFERROR(VLOOKUP(R14,'V1'!$E$2:$F$7,2,FALSE),"")</f>
        <v>2</v>
      </c>
      <c r="T14" s="23">
        <f t="shared" ref="T14" si="5">+IFERROR((Q14+S14),"")</f>
        <v>4</v>
      </c>
      <c r="U14" s="21" t="str">
        <f>+IF(T14="","",IF(T14&gt;=8,'V1'!$G$3,IF(T14&gt;=6,'V1'!$G$4,IF(T14&gt;=5,'V1'!$G$5,IF(T14&gt;=2,'V1'!$G$6,"revisar")))))</f>
        <v>Riesgo Bajo</v>
      </c>
      <c r="V14" s="23" t="s">
        <v>66</v>
      </c>
      <c r="W14" s="24" t="s">
        <v>69</v>
      </c>
      <c r="X14" s="18" t="s">
        <v>108</v>
      </c>
      <c r="Y14" s="18" t="s">
        <v>109</v>
      </c>
      <c r="Z14" s="24" t="s">
        <v>72</v>
      </c>
      <c r="AA14" s="25" t="s">
        <v>73</v>
      </c>
    </row>
    <row r="15" spans="1:27" ht="135.75" customHeight="1" thickBot="1" x14ac:dyDescent="0.3">
      <c r="A15" s="20">
        <v>6</v>
      </c>
      <c r="B15" s="21" t="s">
        <v>26</v>
      </c>
      <c r="C15" s="21" t="s">
        <v>52</v>
      </c>
      <c r="D15" s="21" t="s">
        <v>57</v>
      </c>
      <c r="E15" s="21" t="s">
        <v>38</v>
      </c>
      <c r="F15" s="22" t="s">
        <v>94</v>
      </c>
      <c r="G15" s="22" t="s">
        <v>93</v>
      </c>
      <c r="H15" s="21" t="s">
        <v>34</v>
      </c>
      <c r="I15" s="23">
        <f>+IFERROR(VLOOKUP(H15,'V1'!$C$2:$D$7,2,FALSE),"")</f>
        <v>2</v>
      </c>
      <c r="J15" s="21" t="s">
        <v>44</v>
      </c>
      <c r="K15" s="23">
        <f>+IFERROR(VLOOKUP(J15,'V1'!$E$2:$F$7,2,FALSE),"")</f>
        <v>4</v>
      </c>
      <c r="L15" s="23">
        <f t="shared" ref="L15:L18" si="6">+IFERROR((I15+K15),"")</f>
        <v>6</v>
      </c>
      <c r="M15" s="21" t="str">
        <f>+IF(L15="","",IF(L15&gt;=8,'V1'!$G$3,IF(L15&gt;=6,'V1'!$G$4,IF(L15&gt;=5,'V1'!$G$5,IF(L15&gt;=2,'V1'!$G$6,"revisar")))))</f>
        <v>Riesgo alto</v>
      </c>
      <c r="N15" s="21" t="s">
        <v>80</v>
      </c>
      <c r="O15" s="39" t="s">
        <v>104</v>
      </c>
      <c r="P15" s="21" t="s">
        <v>39</v>
      </c>
      <c r="Q15" s="23">
        <f>+IFERROR(VLOOKUP(P15,'V1'!$C$2:$D$7,2,FALSE),"")</f>
        <v>3</v>
      </c>
      <c r="R15" s="21" t="s">
        <v>40</v>
      </c>
      <c r="S15" s="23">
        <f>+IFERROR(VLOOKUP(R15,'V1'!$E$2:$F$7,2,FALSE),"")</f>
        <v>3</v>
      </c>
      <c r="T15" s="23">
        <f t="shared" ref="T15:T18" si="7">+IFERROR((Q15+S15),"")</f>
        <v>6</v>
      </c>
      <c r="U15" s="21" t="str">
        <f>+IF(T15="","",IF(T15&gt;=8,'V1'!$G$3,IF(T15&gt;=6,'V1'!$G$4,IF(T15&gt;=5,'V1'!$G$5,IF(T15&gt;=2,'V1'!$G$6,"revisar")))))</f>
        <v>Riesgo alto</v>
      </c>
      <c r="V15" s="23" t="s">
        <v>66</v>
      </c>
      <c r="W15" s="24" t="s">
        <v>75</v>
      </c>
      <c r="X15" s="18" t="s">
        <v>108</v>
      </c>
      <c r="Y15" s="18" t="s">
        <v>109</v>
      </c>
      <c r="Z15" s="24" t="s">
        <v>77</v>
      </c>
      <c r="AA15" s="25" t="s">
        <v>78</v>
      </c>
    </row>
    <row r="16" spans="1:27" ht="135.75" customHeight="1" x14ac:dyDescent="0.25">
      <c r="A16" s="20">
        <v>7</v>
      </c>
      <c r="B16" s="21" t="s">
        <v>26</v>
      </c>
      <c r="C16" s="21" t="s">
        <v>50</v>
      </c>
      <c r="D16" s="21" t="s">
        <v>58</v>
      </c>
      <c r="E16" s="21" t="s">
        <v>38</v>
      </c>
      <c r="F16" s="22" t="s">
        <v>86</v>
      </c>
      <c r="G16" s="41" t="s">
        <v>114</v>
      </c>
      <c r="H16" s="21" t="s">
        <v>39</v>
      </c>
      <c r="I16" s="23">
        <f>+IFERROR(VLOOKUP(H16,'V1'!$C$2:$D$7,2,FALSE),"")</f>
        <v>3</v>
      </c>
      <c r="J16" s="21" t="s">
        <v>40</v>
      </c>
      <c r="K16" s="23">
        <f>+IFERROR(VLOOKUP(J16,'V1'!$E$2:$F$7,2,FALSE),"")</f>
        <v>3</v>
      </c>
      <c r="L16" s="23">
        <f t="shared" si="6"/>
        <v>6</v>
      </c>
      <c r="M16" s="21" t="str">
        <f>+IF(L16="","",IF(L16&gt;=8,'V1'!$G$3,IF(L16&gt;=6,'V1'!$G$4,IF(L16&gt;=5,'V1'!$G$5,IF(L16&gt;=2,'V1'!$G$6,"revisar")))))</f>
        <v>Riesgo alto</v>
      </c>
      <c r="N16" s="21" t="s">
        <v>98</v>
      </c>
      <c r="O16" s="42" t="s">
        <v>115</v>
      </c>
      <c r="P16" s="21" t="s">
        <v>39</v>
      </c>
      <c r="Q16" s="23">
        <f>+IFERROR(VLOOKUP(P16,'V1'!$C$2:$D$7,2,FALSE),"")</f>
        <v>3</v>
      </c>
      <c r="R16" s="21" t="s">
        <v>44</v>
      </c>
      <c r="S16" s="23">
        <f>+IFERROR(VLOOKUP(R16,'V1'!$E$2:$F$7,2,FALSE),"")</f>
        <v>4</v>
      </c>
      <c r="T16" s="23">
        <f t="shared" si="7"/>
        <v>7</v>
      </c>
      <c r="U16" s="21" t="str">
        <f>+IF(T16="","",IF(T16&gt;=8,'V1'!$G$3,IF(T16&gt;=6,'V1'!$G$4,IF(T16&gt;=5,'V1'!$G$5,IF(T16&gt;=2,'V1'!$G$6,"revisar")))))</f>
        <v>Riesgo alto</v>
      </c>
      <c r="V16" s="23" t="s">
        <v>74</v>
      </c>
      <c r="W16" s="24" t="s">
        <v>79</v>
      </c>
      <c r="X16" s="18" t="s">
        <v>108</v>
      </c>
      <c r="Y16" s="24" t="s">
        <v>76</v>
      </c>
      <c r="Z16" s="24" t="s">
        <v>77</v>
      </c>
      <c r="AA16" s="25" t="s">
        <v>78</v>
      </c>
    </row>
    <row r="17" spans="1:27" ht="135.75" customHeight="1" thickBot="1" x14ac:dyDescent="0.3">
      <c r="A17" s="20">
        <v>8</v>
      </c>
      <c r="B17" s="21" t="s">
        <v>26</v>
      </c>
      <c r="C17" s="21" t="s">
        <v>50</v>
      </c>
      <c r="D17" s="21" t="s">
        <v>58</v>
      </c>
      <c r="E17" s="21" t="s">
        <v>47</v>
      </c>
      <c r="F17" s="22" t="s">
        <v>85</v>
      </c>
      <c r="G17" s="22" t="s">
        <v>95</v>
      </c>
      <c r="H17" s="21" t="s">
        <v>34</v>
      </c>
      <c r="I17" s="23">
        <f>+IFERROR(VLOOKUP(H17,'V1'!$C$2:$D$7,2,FALSE),"")</f>
        <v>2</v>
      </c>
      <c r="J17" s="21" t="s">
        <v>44</v>
      </c>
      <c r="K17" s="23">
        <f>+IFERROR(VLOOKUP(J17,'V1'!$E$2:$F$7,2,FALSE),"")</f>
        <v>4</v>
      </c>
      <c r="L17" s="23">
        <f t="shared" si="6"/>
        <v>6</v>
      </c>
      <c r="M17" s="21" t="str">
        <f>+IF(L17="","",IF(L17&gt;=8,'V1'!$G$3,IF(L17&gt;=6,'V1'!$G$4,IF(L17&gt;=5,'V1'!$G$5,IF(L17&gt;=2,'V1'!$G$6,"revisar")))))</f>
        <v>Riesgo alto</v>
      </c>
      <c r="N17" s="21" t="s">
        <v>80</v>
      </c>
      <c r="O17" s="39" t="s">
        <v>105</v>
      </c>
      <c r="P17" s="21" t="s">
        <v>34</v>
      </c>
      <c r="Q17" s="23">
        <f>+IFERROR(VLOOKUP(P17,'V1'!$C$2:$D$7,2,FALSE),"")</f>
        <v>2</v>
      </c>
      <c r="R17" s="21" t="s">
        <v>44</v>
      </c>
      <c r="S17" s="23">
        <f>+IFERROR(VLOOKUP(R17,'V1'!$E$2:$F$7,2,FALSE),"")</f>
        <v>4</v>
      </c>
      <c r="T17" s="23">
        <f t="shared" si="7"/>
        <v>6</v>
      </c>
      <c r="U17" s="21" t="str">
        <f>+IF(T17="","",IF(T17&gt;=8,'V1'!$G$3,IF(T17&gt;=6,'V1'!$G$4,IF(T17&gt;=5,'V1'!$G$5,IF(T17&gt;=2,'V1'!$G$6,"revisar")))))</f>
        <v>Riesgo alto</v>
      </c>
      <c r="V17" s="23" t="s">
        <v>66</v>
      </c>
      <c r="W17" s="24" t="s">
        <v>79</v>
      </c>
      <c r="X17" s="24" t="s">
        <v>70</v>
      </c>
      <c r="Y17" s="24" t="s">
        <v>76</v>
      </c>
      <c r="Z17" s="24" t="s">
        <v>77</v>
      </c>
      <c r="AA17" s="25" t="s">
        <v>78</v>
      </c>
    </row>
    <row r="18" spans="1:27" ht="135.75" customHeight="1" thickBot="1" x14ac:dyDescent="0.3">
      <c r="A18" s="26">
        <v>9</v>
      </c>
      <c r="B18" s="27" t="s">
        <v>32</v>
      </c>
      <c r="C18" s="27" t="s">
        <v>50</v>
      </c>
      <c r="D18" s="27" t="s">
        <v>58</v>
      </c>
      <c r="E18" s="27" t="s">
        <v>38</v>
      </c>
      <c r="F18" s="22" t="s">
        <v>87</v>
      </c>
      <c r="G18" s="28" t="s">
        <v>96</v>
      </c>
      <c r="H18" s="27" t="s">
        <v>34</v>
      </c>
      <c r="I18" s="29">
        <f>+IFERROR(VLOOKUP(H18,'V1'!$C$2:$D$7,2,FALSE),"")</f>
        <v>2</v>
      </c>
      <c r="J18" s="27" t="s">
        <v>44</v>
      </c>
      <c r="K18" s="29">
        <f>+IFERROR(VLOOKUP(J18,'V1'!$E$2:$F$7,2,FALSE),"")</f>
        <v>4</v>
      </c>
      <c r="L18" s="29">
        <f t="shared" si="6"/>
        <v>6</v>
      </c>
      <c r="M18" s="27" t="str">
        <f>+IF(L18="","",IF(L18&gt;=8,'V1'!$G$3,IF(L18&gt;=6,'V1'!$G$4,IF(L18&gt;=5,'V1'!$G$5,IF(L18&gt;=2,'V1'!$G$6,"revisar")))))</f>
        <v>Riesgo alto</v>
      </c>
      <c r="N18" s="27" t="s">
        <v>80</v>
      </c>
      <c r="O18" s="39" t="s">
        <v>106</v>
      </c>
      <c r="P18" s="27" t="s">
        <v>34</v>
      </c>
      <c r="Q18" s="29">
        <f>+IFERROR(VLOOKUP(P18,'V1'!$C$2:$D$7,2,FALSE),"")</f>
        <v>2</v>
      </c>
      <c r="R18" s="27" t="s">
        <v>40</v>
      </c>
      <c r="S18" s="29">
        <f>+IFERROR(VLOOKUP(R18,'V1'!$E$2:$F$7,2,FALSE),"")</f>
        <v>3</v>
      </c>
      <c r="T18" s="29">
        <f t="shared" si="7"/>
        <v>5</v>
      </c>
      <c r="U18" s="27" t="str">
        <f>+IF(T18="","",IF(T18&gt;=8,'V1'!$G$3,IF(T18&gt;=6,'V1'!$G$4,IF(T18&gt;=5,'V1'!$G$5,IF(T18&gt;=2,'V1'!$G$6,"revisar")))))</f>
        <v>Riesgo Medio</v>
      </c>
      <c r="V18" s="29" t="s">
        <v>66</v>
      </c>
      <c r="W18" s="30" t="s">
        <v>111</v>
      </c>
      <c r="X18" s="18" t="s">
        <v>108</v>
      </c>
      <c r="Y18" s="24" t="s">
        <v>112</v>
      </c>
      <c r="Z18" s="30" t="s">
        <v>77</v>
      </c>
      <c r="AA18" s="31" t="s">
        <v>78</v>
      </c>
    </row>
    <row r="19" spans="1:27" ht="135.75" hidden="1" customHeight="1" x14ac:dyDescent="0.25">
      <c r="A19" s="33"/>
      <c r="B19" s="34"/>
      <c r="C19" s="34"/>
      <c r="D19" s="34"/>
      <c r="E19" s="34"/>
      <c r="F19" s="35"/>
      <c r="G19" s="35"/>
      <c r="H19" s="34"/>
      <c r="I19" s="36"/>
      <c r="J19" s="34"/>
      <c r="K19" s="36"/>
      <c r="L19" s="36"/>
      <c r="M19" s="34"/>
      <c r="N19" s="34"/>
      <c r="O19" s="35"/>
      <c r="P19" s="34"/>
      <c r="Q19" s="36"/>
      <c r="R19" s="34"/>
      <c r="S19" s="36"/>
      <c r="T19" s="36"/>
      <c r="U19" s="34"/>
      <c r="V19" s="36"/>
      <c r="W19" s="37"/>
      <c r="X19" s="37"/>
      <c r="Y19" s="37"/>
      <c r="Z19" s="37"/>
      <c r="AA19" s="38"/>
    </row>
    <row r="20" spans="1:27" ht="135.75" hidden="1" customHeight="1" x14ac:dyDescent="0.25">
      <c r="A20" s="20"/>
      <c r="B20" s="21"/>
      <c r="C20" s="21"/>
      <c r="D20" s="21"/>
      <c r="E20" s="21"/>
      <c r="F20" s="22"/>
      <c r="G20" s="22"/>
      <c r="H20" s="21"/>
      <c r="I20" s="23"/>
      <c r="J20" s="21"/>
      <c r="K20" s="23"/>
      <c r="L20" s="23"/>
      <c r="M20" s="21"/>
      <c r="N20" s="21"/>
      <c r="O20" s="22"/>
      <c r="P20" s="21"/>
      <c r="Q20" s="23"/>
      <c r="R20" s="21"/>
      <c r="S20" s="23"/>
      <c r="T20" s="23"/>
      <c r="U20" s="21"/>
      <c r="V20" s="23"/>
      <c r="W20" s="24"/>
      <c r="X20" s="24"/>
      <c r="Y20" s="24"/>
      <c r="Z20" s="24"/>
      <c r="AA20" s="25"/>
    </row>
    <row r="21" spans="1:27" ht="135.75" hidden="1" customHeight="1" thickBot="1" x14ac:dyDescent="0.3">
      <c r="A21" s="26"/>
      <c r="B21" s="27"/>
      <c r="C21" s="27"/>
      <c r="D21" s="27"/>
      <c r="E21" s="27"/>
      <c r="F21" s="28"/>
      <c r="G21" s="28"/>
      <c r="H21" s="27"/>
      <c r="I21" s="29"/>
      <c r="J21" s="27"/>
      <c r="K21" s="29"/>
      <c r="L21" s="29"/>
      <c r="M21" s="27"/>
      <c r="N21" s="27"/>
      <c r="O21" s="28"/>
      <c r="P21" s="27"/>
      <c r="Q21" s="29"/>
      <c r="R21" s="27"/>
      <c r="S21" s="29"/>
      <c r="T21" s="29"/>
      <c r="U21" s="27"/>
      <c r="V21" s="29"/>
      <c r="W21" s="30"/>
      <c r="X21" s="30"/>
      <c r="Y21" s="30"/>
      <c r="Z21" s="30"/>
      <c r="AA21" s="31"/>
    </row>
    <row r="23" spans="1:27" ht="15" customHeight="1" x14ac:dyDescent="0.25">
      <c r="C23" s="43" t="s">
        <v>117</v>
      </c>
    </row>
  </sheetData>
  <mergeCells count="32">
    <mergeCell ref="C8:C9"/>
    <mergeCell ref="D8:D9"/>
    <mergeCell ref="E8:E9"/>
    <mergeCell ref="F8:F9"/>
    <mergeCell ref="H8:H9"/>
    <mergeCell ref="L8:L9"/>
    <mergeCell ref="P8:U8"/>
    <mergeCell ref="V8:V9"/>
    <mergeCell ref="G8:G9"/>
    <mergeCell ref="F1:X2"/>
    <mergeCell ref="F3:X4"/>
    <mergeCell ref="AA1:AA2"/>
    <mergeCell ref="A1:E4"/>
    <mergeCell ref="Y3:Z3"/>
    <mergeCell ref="Y4:Z4"/>
    <mergeCell ref="Y1:Z2"/>
    <mergeCell ref="A6:E6"/>
    <mergeCell ref="F7:AA7"/>
    <mergeCell ref="A7:E7"/>
    <mergeCell ref="O8:O9"/>
    <mergeCell ref="W8:W9"/>
    <mergeCell ref="F6:AA6"/>
    <mergeCell ref="M8:M9"/>
    <mergeCell ref="Y8:Y9"/>
    <mergeCell ref="Z8:AA8"/>
    <mergeCell ref="I8:I9"/>
    <mergeCell ref="K8:K9"/>
    <mergeCell ref="J8:J9"/>
    <mergeCell ref="N8:N9"/>
    <mergeCell ref="X8:X9"/>
    <mergeCell ref="A8:A9"/>
    <mergeCell ref="B8:B9"/>
  </mergeCells>
  <pageMargins left="0.7" right="0.7" top="0.75" bottom="0.75" header="0" footer="0"/>
  <pageSetup scale="31" orientation="landscape" r:id="rId1"/>
  <colBreaks count="1" manualBreakCount="1">
    <brk id="27" man="1"/>
  </colBreaks>
  <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ErrorMessage="1">
          <x14:formula1>
            <xm:f>'V1'!$A$3:$A$4</xm:f>
          </x14:formula1>
          <xm:sqref>B10:B21</xm:sqref>
        </x14:dataValidation>
        <x14:dataValidation type="list" allowBlank="1" showErrorMessage="1">
          <x14:formula1>
            <xm:f>'V1'!$A$12:$A$15</xm:f>
          </x14:formula1>
          <xm:sqref>D10:D21</xm:sqref>
        </x14:dataValidation>
        <x14:dataValidation type="list" allowBlank="1" showErrorMessage="1">
          <x14:formula1>
            <xm:f>'V1'!$B$3:$B$10</xm:f>
          </x14:formula1>
          <xm:sqref>E10:E21</xm:sqref>
        </x14:dataValidation>
        <x14:dataValidation type="list" allowBlank="1" showErrorMessage="1">
          <x14:formula1>
            <xm:f>'V1'!$C$3:$C$7</xm:f>
          </x14:formula1>
          <xm:sqref>H10:H21 P10:P21</xm:sqref>
        </x14:dataValidation>
        <x14:dataValidation type="list" allowBlank="1" showErrorMessage="1">
          <x14:formula1>
            <xm:f>'V1'!$E$3:$E$7</xm:f>
          </x14:formula1>
          <xm:sqref>J10:J21 R10:R21</xm:sqref>
        </x14:dataValidation>
        <x14:dataValidation type="list" allowBlank="1" showErrorMessage="1">
          <x14:formula1>
            <xm:f>'V1'!$A$8:$A$9</xm:f>
          </x14:formula1>
          <xm:sqref>C10:C21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00"/>
  <sheetViews>
    <sheetView workbookViewId="0"/>
  </sheetViews>
  <sheetFormatPr baseColWidth="10" defaultColWidth="14.42578125" defaultRowHeight="15" customHeight="1" x14ac:dyDescent="0.25"/>
  <cols>
    <col min="1" max="1" width="10.7109375" customWidth="1"/>
    <col min="2" max="2" width="23.28515625" customWidth="1"/>
    <col min="3" max="6" width="10.7109375" customWidth="1"/>
    <col min="7" max="7" width="14.7109375" customWidth="1"/>
    <col min="8" max="11" width="10.7109375" customWidth="1"/>
  </cols>
  <sheetData>
    <row r="2" spans="1:8" x14ac:dyDescent="0.25">
      <c r="A2" s="1" t="s">
        <v>4</v>
      </c>
      <c r="B2" s="1" t="s">
        <v>7</v>
      </c>
      <c r="C2" s="1" t="s">
        <v>10</v>
      </c>
      <c r="E2" s="1" t="s">
        <v>12</v>
      </c>
      <c r="F2" s="1"/>
      <c r="G2" s="1" t="s">
        <v>14</v>
      </c>
    </row>
    <row r="3" spans="1:8" x14ac:dyDescent="0.25">
      <c r="A3" t="s">
        <v>26</v>
      </c>
      <c r="B3" t="s">
        <v>27</v>
      </c>
      <c r="C3" t="s">
        <v>28</v>
      </c>
      <c r="D3">
        <v>1</v>
      </c>
      <c r="E3" t="s">
        <v>29</v>
      </c>
      <c r="F3">
        <v>1</v>
      </c>
      <c r="G3" t="s">
        <v>30</v>
      </c>
      <c r="H3" s="2" t="s">
        <v>31</v>
      </c>
    </row>
    <row r="4" spans="1:8" x14ac:dyDescent="0.25">
      <c r="A4" t="s">
        <v>32</v>
      </c>
      <c r="B4" t="s">
        <v>33</v>
      </c>
      <c r="C4" t="s">
        <v>34</v>
      </c>
      <c r="D4">
        <v>2</v>
      </c>
      <c r="E4" t="s">
        <v>35</v>
      </c>
      <c r="F4">
        <v>2</v>
      </c>
      <c r="G4" t="s">
        <v>36</v>
      </c>
      <c r="H4" s="2" t="s">
        <v>37</v>
      </c>
    </row>
    <row r="5" spans="1:8" x14ac:dyDescent="0.25">
      <c r="B5" t="s">
        <v>38</v>
      </c>
      <c r="C5" t="s">
        <v>39</v>
      </c>
      <c r="D5">
        <v>3</v>
      </c>
      <c r="E5" t="s">
        <v>40</v>
      </c>
      <c r="F5">
        <v>3</v>
      </c>
      <c r="G5" t="s">
        <v>41</v>
      </c>
      <c r="H5" s="3">
        <v>5</v>
      </c>
    </row>
    <row r="6" spans="1:8" x14ac:dyDescent="0.25">
      <c r="B6" t="s">
        <v>42</v>
      </c>
      <c r="C6" t="s">
        <v>43</v>
      </c>
      <c r="D6">
        <v>4</v>
      </c>
      <c r="E6" t="s">
        <v>44</v>
      </c>
      <c r="F6">
        <v>4</v>
      </c>
      <c r="G6" t="s">
        <v>45</v>
      </c>
      <c r="H6" s="2" t="s">
        <v>46</v>
      </c>
    </row>
    <row r="7" spans="1:8" x14ac:dyDescent="0.25">
      <c r="A7" s="1" t="s">
        <v>5</v>
      </c>
      <c r="B7" t="s">
        <v>47</v>
      </c>
      <c r="C7" t="s">
        <v>48</v>
      </c>
      <c r="D7">
        <v>5</v>
      </c>
      <c r="E7" t="s">
        <v>49</v>
      </c>
      <c r="F7">
        <v>5</v>
      </c>
    </row>
    <row r="8" spans="1:8" x14ac:dyDescent="0.25">
      <c r="A8" t="s">
        <v>50</v>
      </c>
      <c r="B8" t="s">
        <v>51</v>
      </c>
    </row>
    <row r="9" spans="1:8" x14ac:dyDescent="0.25">
      <c r="A9" t="s">
        <v>52</v>
      </c>
      <c r="B9" t="s">
        <v>53</v>
      </c>
    </row>
    <row r="10" spans="1:8" x14ac:dyDescent="0.25">
      <c r="B10" t="s">
        <v>54</v>
      </c>
    </row>
    <row r="11" spans="1:8" x14ac:dyDescent="0.25">
      <c r="A11" s="1" t="s">
        <v>6</v>
      </c>
    </row>
    <row r="12" spans="1:8" x14ac:dyDescent="0.25">
      <c r="A12" t="s">
        <v>55</v>
      </c>
    </row>
    <row r="13" spans="1:8" x14ac:dyDescent="0.25">
      <c r="A13" t="s">
        <v>56</v>
      </c>
    </row>
    <row r="14" spans="1:8" x14ac:dyDescent="0.25">
      <c r="A14" t="s">
        <v>57</v>
      </c>
    </row>
    <row r="15" spans="1:8" x14ac:dyDescent="0.25">
      <c r="A15" t="s">
        <v>58</v>
      </c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Matriz de Riesgo-Combustible</vt:lpstr>
      <vt:lpstr>V1</vt:lpstr>
      <vt:lpstr>'Matriz de Riesgo-Combustible'!_Hlk40285583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Vargas</dc:creator>
  <cp:lastModifiedBy>Leidy Paola Jimenez</cp:lastModifiedBy>
  <cp:lastPrinted>2025-02-11T16:40:21Z</cp:lastPrinted>
  <dcterms:created xsi:type="dcterms:W3CDTF">2023-02-21T18:21:33Z</dcterms:created>
  <dcterms:modified xsi:type="dcterms:W3CDTF">2025-02-11T16:40:27Z</dcterms:modified>
</cp:coreProperties>
</file>