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cesar.tinjaca\Desktop\ESAP TRABAJO\ESAP\PROCESOS DE CONTRATACION ESAP 2026\26. PROCESO ELEMENTOS DEPORTIVOS\EVALUACION FINANCIERA Y ECONOMICA\"/>
    </mc:Choice>
  </mc:AlternateContent>
  <xr:revisionPtr revIDLastSave="0" documentId="13_ncr:1_{720B4B9B-B99C-4610-85C7-12D6C8B82452}" xr6:coauthVersionLast="47" xr6:coauthVersionMax="47" xr10:uidLastSave="{00000000-0000-0000-0000-000000000000}"/>
  <bookViews>
    <workbookView xWindow="-120" yWindow="-120" windowWidth="20730" windowHeight="11160" activeTab="3" xr2:uid="{0BB4F068-BC75-49F9-9B1F-B6C6286EA524}"/>
  </bookViews>
  <sheets>
    <sheet name="EVALUACIÓN ECO" sheetId="1" r:id="rId1"/>
    <sheet name="VERIFICACIÓN OFERTA" sheetId="7" r:id="rId2"/>
    <sheet name="CHECK LIST" sheetId="8" state="hidden" r:id="rId3"/>
    <sheet name="VALORES SECOP II" sheetId="3" r:id="rId4"/>
  </sheets>
  <externalReferences>
    <externalReference r:id="rId5"/>
  </externalReferences>
  <definedNames>
    <definedName name="_xlnm._FilterDatabase" localSheetId="3" hidden="1">'VALORES SECOP II'!$M$8:$O$18</definedName>
    <definedName name="_xlnm._FilterDatabase" localSheetId="1" hidden="1">'VERIFICACIÓN OFERTA'!$J$8:$L$62</definedName>
    <definedName name="FASE_1">'[1]CAPITULOS '!$B$2</definedName>
    <definedName name="PRODUCTOS">'[1]CAPITULOS '!$B$4:$B$12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63" i="7" l="1"/>
  <c r="X63" i="7" l="1"/>
  <c r="BD63" i="7"/>
  <c r="BD62" i="7"/>
  <c r="BC63" i="7"/>
  <c r="BC62" i="7"/>
  <c r="BB63" i="7"/>
  <c r="BA63" i="7"/>
  <c r="BB62" i="7"/>
  <c r="BB61" i="7"/>
  <c r="BB60" i="7"/>
  <c r="BB59" i="7"/>
  <c r="BB58" i="7"/>
  <c r="BB57" i="7"/>
  <c r="BB56" i="7"/>
  <c r="BB55" i="7"/>
  <c r="BB54" i="7"/>
  <c r="BB53" i="7"/>
  <c r="BB52" i="7"/>
  <c r="BB51" i="7"/>
  <c r="BB50" i="7"/>
  <c r="BB49" i="7"/>
  <c r="BB48" i="7"/>
  <c r="BB47" i="7"/>
  <c r="BB46" i="7"/>
  <c r="BB45" i="7"/>
  <c r="BB44" i="7"/>
  <c r="BB43" i="7"/>
  <c r="BB42" i="7"/>
  <c r="BB41" i="7"/>
  <c r="BB40" i="7"/>
  <c r="BB39" i="7"/>
  <c r="BB38" i="7"/>
  <c r="BB37" i="7"/>
  <c r="BB36" i="7"/>
  <c r="BB35" i="7"/>
  <c r="BB34" i="7"/>
  <c r="BB33" i="7"/>
  <c r="BB32" i="7"/>
  <c r="BB31" i="7"/>
  <c r="BB30" i="7"/>
  <c r="BB29" i="7"/>
  <c r="BB28" i="7"/>
  <c r="BB27" i="7"/>
  <c r="BB26" i="7"/>
  <c r="BB25" i="7"/>
  <c r="BB24" i="7"/>
  <c r="BB23" i="7"/>
  <c r="BB22" i="7"/>
  <c r="BB21" i="7"/>
  <c r="BB20" i="7"/>
  <c r="BB19" i="7"/>
  <c r="BB18" i="7"/>
  <c r="BB17" i="7"/>
  <c r="BB16" i="7"/>
  <c r="BB15" i="7"/>
  <c r="BB14" i="7"/>
  <c r="BB13" i="7"/>
  <c r="BB12" i="7"/>
  <c r="BB11" i="7"/>
  <c r="BB10" i="7"/>
  <c r="AV63" i="7"/>
  <c r="AW62" i="7"/>
  <c r="AW61" i="7"/>
  <c r="AW60" i="7"/>
  <c r="AW59" i="7"/>
  <c r="AW58" i="7"/>
  <c r="AW57" i="7"/>
  <c r="AW56" i="7"/>
  <c r="AW55" i="7"/>
  <c r="AW54" i="7"/>
  <c r="AW53" i="7"/>
  <c r="AW52" i="7"/>
  <c r="AW51" i="7"/>
  <c r="AW50" i="7"/>
  <c r="AW49" i="7"/>
  <c r="AW48" i="7"/>
  <c r="AW47" i="7"/>
  <c r="AW46" i="7"/>
  <c r="AW45" i="7"/>
  <c r="AW44" i="7"/>
  <c r="AW43" i="7"/>
  <c r="AW42" i="7"/>
  <c r="AW41" i="7"/>
  <c r="AW40" i="7"/>
  <c r="AW39" i="7"/>
  <c r="AW38" i="7"/>
  <c r="AW37" i="7"/>
  <c r="AW36" i="7"/>
  <c r="AW35" i="7"/>
  <c r="AW34" i="7"/>
  <c r="AW33" i="7"/>
  <c r="AW32" i="7"/>
  <c r="AW31" i="7"/>
  <c r="AW30" i="7"/>
  <c r="AW29" i="7"/>
  <c r="AW28" i="7"/>
  <c r="AW27" i="7"/>
  <c r="AW26" i="7"/>
  <c r="AW25" i="7"/>
  <c r="AW24" i="7"/>
  <c r="AW23" i="7"/>
  <c r="AW22" i="7"/>
  <c r="AW21" i="7"/>
  <c r="AW20" i="7"/>
  <c r="AW19" i="7"/>
  <c r="AW18" i="7"/>
  <c r="AW17" i="7"/>
  <c r="AW16" i="7"/>
  <c r="AW15" i="7"/>
  <c r="AW14" i="7"/>
  <c r="AW13" i="7"/>
  <c r="AW12" i="7"/>
  <c r="AW11" i="7"/>
  <c r="AW10" i="7"/>
  <c r="AQ63" i="7"/>
  <c r="AR62" i="7"/>
  <c r="AR61" i="7"/>
  <c r="AR60" i="7"/>
  <c r="AR59" i="7"/>
  <c r="AR58" i="7"/>
  <c r="AR57" i="7"/>
  <c r="AR56" i="7"/>
  <c r="AR55" i="7"/>
  <c r="AR54" i="7"/>
  <c r="AR53" i="7"/>
  <c r="AR52" i="7"/>
  <c r="AR51" i="7"/>
  <c r="AR50" i="7"/>
  <c r="AR49" i="7"/>
  <c r="AR48" i="7"/>
  <c r="AR47" i="7"/>
  <c r="AR46" i="7"/>
  <c r="AR45" i="7"/>
  <c r="AR44" i="7"/>
  <c r="AR43" i="7"/>
  <c r="AR42" i="7"/>
  <c r="AR41" i="7"/>
  <c r="AR40" i="7"/>
  <c r="AR39" i="7"/>
  <c r="AR38" i="7"/>
  <c r="AR37" i="7"/>
  <c r="AR36" i="7"/>
  <c r="AR35" i="7"/>
  <c r="AR34" i="7"/>
  <c r="AR33" i="7"/>
  <c r="AR32" i="7"/>
  <c r="AR31" i="7"/>
  <c r="AR30" i="7"/>
  <c r="AR29" i="7"/>
  <c r="AR28" i="7"/>
  <c r="AR27" i="7"/>
  <c r="AR26" i="7"/>
  <c r="AR25" i="7"/>
  <c r="AR24" i="7"/>
  <c r="AR23" i="7"/>
  <c r="AR22" i="7"/>
  <c r="AR21" i="7"/>
  <c r="AR20" i="7"/>
  <c r="AR19" i="7"/>
  <c r="AR18" i="7"/>
  <c r="AR17" i="7"/>
  <c r="AR16" i="7"/>
  <c r="AR15" i="7"/>
  <c r="AR14" i="7"/>
  <c r="AR13" i="7"/>
  <c r="AR12" i="7"/>
  <c r="AR11" i="7"/>
  <c r="AR10" i="7"/>
  <c r="AL63" i="7"/>
  <c r="AM62" i="7"/>
  <c r="AM61" i="7"/>
  <c r="AM60" i="7"/>
  <c r="AM59" i="7"/>
  <c r="AM58" i="7"/>
  <c r="AM57" i="7"/>
  <c r="AM56" i="7"/>
  <c r="AM55" i="7"/>
  <c r="AM54" i="7"/>
  <c r="AM53" i="7"/>
  <c r="AM52" i="7"/>
  <c r="AM51" i="7"/>
  <c r="AM50" i="7"/>
  <c r="AM49" i="7"/>
  <c r="AM48" i="7"/>
  <c r="AM47" i="7"/>
  <c r="AM46" i="7"/>
  <c r="AM45" i="7"/>
  <c r="AM44" i="7"/>
  <c r="AM43" i="7"/>
  <c r="AM42" i="7"/>
  <c r="AM41" i="7"/>
  <c r="AM40" i="7"/>
  <c r="AM39" i="7"/>
  <c r="AM38" i="7"/>
  <c r="AM37" i="7"/>
  <c r="AM36" i="7"/>
  <c r="AM35" i="7"/>
  <c r="AM34" i="7"/>
  <c r="AM33" i="7"/>
  <c r="AM32" i="7"/>
  <c r="AM31" i="7"/>
  <c r="AM30" i="7"/>
  <c r="AM29" i="7"/>
  <c r="AM28" i="7"/>
  <c r="AM27" i="7"/>
  <c r="AM26" i="7"/>
  <c r="AM25" i="7"/>
  <c r="AM24" i="7"/>
  <c r="AM23" i="7"/>
  <c r="AM22" i="7"/>
  <c r="AM21" i="7"/>
  <c r="AM20" i="7"/>
  <c r="AM19" i="7"/>
  <c r="AM18" i="7"/>
  <c r="AM17" i="7"/>
  <c r="AM16" i="7"/>
  <c r="AM15" i="7"/>
  <c r="AM14" i="7"/>
  <c r="AM13" i="7"/>
  <c r="AM12" i="7"/>
  <c r="AM11" i="7"/>
  <c r="AM10" i="7"/>
  <c r="AM63" i="7" s="1"/>
  <c r="AH62" i="7"/>
  <c r="AI62" i="7" s="1"/>
  <c r="AJ62" i="7"/>
  <c r="AH10" i="7"/>
  <c r="AJ10" i="7" s="1"/>
  <c r="AK10" i="7" s="1"/>
  <c r="AG63" i="7"/>
  <c r="AH61" i="7"/>
  <c r="AH60" i="7"/>
  <c r="AH59" i="7"/>
  <c r="AH58" i="7"/>
  <c r="AH57" i="7"/>
  <c r="AH56" i="7"/>
  <c r="AH55" i="7"/>
  <c r="AH54" i="7"/>
  <c r="AH53" i="7"/>
  <c r="AH52" i="7"/>
  <c r="AH51" i="7"/>
  <c r="AH50" i="7"/>
  <c r="AH49" i="7"/>
  <c r="AH48" i="7"/>
  <c r="AH47" i="7"/>
  <c r="AH46" i="7"/>
  <c r="AH45" i="7"/>
  <c r="AH44" i="7"/>
  <c r="AH43" i="7"/>
  <c r="AH42" i="7"/>
  <c r="AH41" i="7"/>
  <c r="AH40" i="7"/>
  <c r="AH39" i="7"/>
  <c r="AH38" i="7"/>
  <c r="AH37" i="7"/>
  <c r="AH36" i="7"/>
  <c r="AH35" i="7"/>
  <c r="AH34" i="7"/>
  <c r="AH33" i="7"/>
  <c r="AH32" i="7"/>
  <c r="AH31" i="7"/>
  <c r="AH30" i="7"/>
  <c r="AH29" i="7"/>
  <c r="AH28" i="7"/>
  <c r="AH27" i="7"/>
  <c r="AH26" i="7"/>
  <c r="AH25" i="7"/>
  <c r="AH24" i="7"/>
  <c r="AH23" i="7"/>
  <c r="AH22" i="7"/>
  <c r="AH21" i="7"/>
  <c r="AH20" i="7"/>
  <c r="AH19" i="7"/>
  <c r="AH18" i="7"/>
  <c r="AH17" i="7"/>
  <c r="AH16" i="7"/>
  <c r="AH15" i="7"/>
  <c r="AH14" i="7"/>
  <c r="AH13" i="7"/>
  <c r="AH12" i="7"/>
  <c r="AH11" i="7"/>
  <c r="AC62" i="7"/>
  <c r="AC10" i="7"/>
  <c r="AB63" i="7"/>
  <c r="AC61" i="7"/>
  <c r="AC60" i="7"/>
  <c r="AC59" i="7"/>
  <c r="AC58" i="7"/>
  <c r="AC57" i="7"/>
  <c r="AC56" i="7"/>
  <c r="AC55" i="7"/>
  <c r="AC54" i="7"/>
  <c r="AC53" i="7"/>
  <c r="AC52" i="7"/>
  <c r="AC51" i="7"/>
  <c r="AC50" i="7"/>
  <c r="AC49" i="7"/>
  <c r="AC48" i="7"/>
  <c r="AC47" i="7"/>
  <c r="AC46" i="7"/>
  <c r="AC45" i="7"/>
  <c r="AC44" i="7"/>
  <c r="AC43" i="7"/>
  <c r="AC42" i="7"/>
  <c r="AC41" i="7"/>
  <c r="AC40" i="7"/>
  <c r="AC39" i="7"/>
  <c r="AC38" i="7"/>
  <c r="AC37" i="7"/>
  <c r="AC36" i="7"/>
  <c r="AC35" i="7"/>
  <c r="AC34" i="7"/>
  <c r="AC33" i="7"/>
  <c r="AC32" i="7"/>
  <c r="AC31" i="7"/>
  <c r="AC30" i="7"/>
  <c r="AC29" i="7"/>
  <c r="AC28" i="7"/>
  <c r="AC27" i="7"/>
  <c r="AC26" i="7"/>
  <c r="AC25" i="7"/>
  <c r="AC24" i="7"/>
  <c r="AC23" i="7"/>
  <c r="AC22" i="7"/>
  <c r="AC21" i="7"/>
  <c r="AC20" i="7"/>
  <c r="AC19" i="7"/>
  <c r="AC18" i="7"/>
  <c r="AC17" i="7"/>
  <c r="AC16" i="7"/>
  <c r="AC15" i="7"/>
  <c r="AC14" i="7"/>
  <c r="AC13" i="7"/>
  <c r="AC12" i="7"/>
  <c r="AC11" i="7"/>
  <c r="W63" i="7"/>
  <c r="X62" i="7"/>
  <c r="X61" i="7"/>
  <c r="X60" i="7"/>
  <c r="X59" i="7"/>
  <c r="X58" i="7"/>
  <c r="X57" i="7"/>
  <c r="X56" i="7"/>
  <c r="X55" i="7"/>
  <c r="X54" i="7"/>
  <c r="X53" i="7"/>
  <c r="X52" i="7"/>
  <c r="X51" i="7"/>
  <c r="X50" i="7"/>
  <c r="X49" i="7"/>
  <c r="X48" i="7"/>
  <c r="X47" i="7"/>
  <c r="X46" i="7"/>
  <c r="X45" i="7"/>
  <c r="X44" i="7"/>
  <c r="X43" i="7"/>
  <c r="X42" i="7"/>
  <c r="X41" i="7"/>
  <c r="X40" i="7"/>
  <c r="X39" i="7"/>
  <c r="X38" i="7"/>
  <c r="X37" i="7"/>
  <c r="X36" i="7"/>
  <c r="X35" i="7"/>
  <c r="X34" i="7"/>
  <c r="X33" i="7"/>
  <c r="X32" i="7"/>
  <c r="X31" i="7"/>
  <c r="X30" i="7"/>
  <c r="X29" i="7"/>
  <c r="X28" i="7"/>
  <c r="X27" i="7"/>
  <c r="X26" i="7"/>
  <c r="X25" i="7"/>
  <c r="X24" i="7"/>
  <c r="X23" i="7"/>
  <c r="X22" i="7"/>
  <c r="X21" i="7"/>
  <c r="X20" i="7"/>
  <c r="X19" i="7"/>
  <c r="X18" i="7"/>
  <c r="X17" i="7"/>
  <c r="X16" i="7"/>
  <c r="X15" i="7"/>
  <c r="X14" i="7"/>
  <c r="X13" i="7"/>
  <c r="X12" i="7"/>
  <c r="X11" i="7"/>
  <c r="X10" i="7"/>
  <c r="S11" i="7"/>
  <c r="S12" i="7"/>
  <c r="S13" i="7"/>
  <c r="S14" i="7"/>
  <c r="S15" i="7"/>
  <c r="S16" i="7"/>
  <c r="S17" i="7"/>
  <c r="S18" i="7"/>
  <c r="S19" i="7"/>
  <c r="S20" i="7"/>
  <c r="S21" i="7"/>
  <c r="S22" i="7"/>
  <c r="S23" i="7"/>
  <c r="S24" i="7"/>
  <c r="S25" i="7"/>
  <c r="S26" i="7"/>
  <c r="S27" i="7"/>
  <c r="S28" i="7"/>
  <c r="S29" i="7"/>
  <c r="S30" i="7"/>
  <c r="S31" i="7"/>
  <c r="S32" i="7"/>
  <c r="S33" i="7"/>
  <c r="S34" i="7"/>
  <c r="S35" i="7"/>
  <c r="S36" i="7"/>
  <c r="S37" i="7"/>
  <c r="S38" i="7"/>
  <c r="S39" i="7"/>
  <c r="S40" i="7"/>
  <c r="S41" i="7"/>
  <c r="S42" i="7"/>
  <c r="S43" i="7"/>
  <c r="S44" i="7"/>
  <c r="S45" i="7"/>
  <c r="S46" i="7"/>
  <c r="S47" i="7"/>
  <c r="S48" i="7"/>
  <c r="S49" i="7"/>
  <c r="S50" i="7"/>
  <c r="S51" i="7"/>
  <c r="S52" i="7"/>
  <c r="S53" i="7"/>
  <c r="S54" i="7"/>
  <c r="S55" i="7"/>
  <c r="S56" i="7"/>
  <c r="S57" i="7"/>
  <c r="S58" i="7"/>
  <c r="S59" i="7"/>
  <c r="S60" i="7"/>
  <c r="S61" i="7"/>
  <c r="S62" i="7"/>
  <c r="S10" i="7"/>
  <c r="N11" i="7"/>
  <c r="N12" i="7"/>
  <c r="N13" i="7"/>
  <c r="N14" i="7"/>
  <c r="N15" i="7"/>
  <c r="N16" i="7"/>
  <c r="N17" i="7"/>
  <c r="N18" i="7"/>
  <c r="N19" i="7"/>
  <c r="N20" i="7"/>
  <c r="N21" i="7"/>
  <c r="N22" i="7"/>
  <c r="N23" i="7"/>
  <c r="N24" i="7"/>
  <c r="N25" i="7"/>
  <c r="N26" i="7"/>
  <c r="N27" i="7"/>
  <c r="N28" i="7"/>
  <c r="N29" i="7"/>
  <c r="N30" i="7"/>
  <c r="N31" i="7"/>
  <c r="N32" i="7"/>
  <c r="N33" i="7"/>
  <c r="N34" i="7"/>
  <c r="N35" i="7"/>
  <c r="N36" i="7"/>
  <c r="N37" i="7"/>
  <c r="N38" i="7"/>
  <c r="N39" i="7"/>
  <c r="N40" i="7"/>
  <c r="N41" i="7"/>
  <c r="N42" i="7"/>
  <c r="N43" i="7"/>
  <c r="N44" i="7"/>
  <c r="N45" i="7"/>
  <c r="N46" i="7"/>
  <c r="N47" i="7"/>
  <c r="N48" i="7"/>
  <c r="N49" i="7"/>
  <c r="N50" i="7"/>
  <c r="N51" i="7"/>
  <c r="N52" i="7"/>
  <c r="N53" i="7"/>
  <c r="N54" i="7"/>
  <c r="N55" i="7"/>
  <c r="N56" i="7"/>
  <c r="N57" i="7"/>
  <c r="N58" i="7"/>
  <c r="N59" i="7"/>
  <c r="N60" i="7"/>
  <c r="N61" i="7"/>
  <c r="N62" i="7"/>
  <c r="N10" i="7"/>
  <c r="I10" i="7"/>
  <c r="I11" i="7"/>
  <c r="I12" i="7"/>
  <c r="I13" i="7"/>
  <c r="I14" i="7"/>
  <c r="I15" i="7"/>
  <c r="I16" i="7"/>
  <c r="I17" i="7"/>
  <c r="I18" i="7"/>
  <c r="I19" i="7"/>
  <c r="I20" i="7"/>
  <c r="I21" i="7"/>
  <c r="I22" i="7"/>
  <c r="I23" i="7"/>
  <c r="I24" i="7"/>
  <c r="I25" i="7"/>
  <c r="I26" i="7"/>
  <c r="I27" i="7"/>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G63" i="7"/>
  <c r="F63" i="7"/>
  <c r="R63" i="7"/>
  <c r="BC11" i="7" l="1"/>
  <c r="BD11" i="7"/>
  <c r="BE11" i="7" s="1"/>
  <c r="AX23" i="7"/>
  <c r="AY23" i="7"/>
  <c r="AZ23" i="7" s="1"/>
  <c r="AT62" i="7"/>
  <c r="AS62" i="7"/>
  <c r="AO62" i="7"/>
  <c r="AN62" i="7"/>
  <c r="AN63" i="7"/>
  <c r="AO63" i="7"/>
  <c r="J10" i="7"/>
  <c r="K10" i="7"/>
  <c r="L10" i="7" s="1"/>
  <c r="AS18" i="7"/>
  <c r="AT18" i="7"/>
  <c r="AU18" i="7" s="1"/>
  <c r="BE62" i="7"/>
  <c r="BC61" i="7"/>
  <c r="BD61" i="7"/>
  <c r="BE61" i="7" s="1"/>
  <c r="BC60" i="7"/>
  <c r="BD60" i="7"/>
  <c r="BE60" i="7" s="1"/>
  <c r="BC59" i="7"/>
  <c r="BD59" i="7"/>
  <c r="BE59" i="7" s="1"/>
  <c r="BD58" i="7"/>
  <c r="BE58" i="7" s="1"/>
  <c r="BC58" i="7"/>
  <c r="BC57" i="7"/>
  <c r="BD57" i="7"/>
  <c r="BE57" i="7" s="1"/>
  <c r="BD56" i="7"/>
  <c r="BE56" i="7" s="1"/>
  <c r="BC56" i="7"/>
  <c r="BD55" i="7"/>
  <c r="BE55" i="7" s="1"/>
  <c r="BC55" i="7"/>
  <c r="BC54" i="7"/>
  <c r="BD54" i="7"/>
  <c r="BE54" i="7" s="1"/>
  <c r="BD53" i="7"/>
  <c r="BE53" i="7" s="1"/>
  <c r="BC53" i="7"/>
  <c r="BC52" i="7"/>
  <c r="BD52" i="7"/>
  <c r="BE52" i="7" s="1"/>
  <c r="BD51" i="7"/>
  <c r="BE51" i="7" s="1"/>
  <c r="BC51" i="7"/>
  <c r="BD50" i="7"/>
  <c r="BE50" i="7" s="1"/>
  <c r="BC50" i="7"/>
  <c r="BC49" i="7"/>
  <c r="BD49" i="7"/>
  <c r="BE49" i="7" s="1"/>
  <c r="BC48" i="7"/>
  <c r="BD48" i="7"/>
  <c r="BE48" i="7" s="1"/>
  <c r="BC47" i="7"/>
  <c r="BD47" i="7"/>
  <c r="BE47" i="7" s="1"/>
  <c r="BC46" i="7"/>
  <c r="BD46" i="7"/>
  <c r="BE46" i="7" s="1"/>
  <c r="BD45" i="7"/>
  <c r="BE45" i="7" s="1"/>
  <c r="BC45" i="7"/>
  <c r="BD44" i="7"/>
  <c r="BE44" i="7" s="1"/>
  <c r="BC44" i="7"/>
  <c r="BC43" i="7"/>
  <c r="BD43" i="7"/>
  <c r="BE43" i="7" s="1"/>
  <c r="BD42" i="7"/>
  <c r="BE42" i="7" s="1"/>
  <c r="BC42" i="7"/>
  <c r="BC41" i="7"/>
  <c r="BD41" i="7"/>
  <c r="BE41" i="7" s="1"/>
  <c r="BC40" i="7"/>
  <c r="BD40" i="7"/>
  <c r="BE40" i="7" s="1"/>
  <c r="BD39" i="7"/>
  <c r="BE39" i="7" s="1"/>
  <c r="BC39" i="7"/>
  <c r="BD38" i="7"/>
  <c r="BE38" i="7" s="1"/>
  <c r="BC38" i="7"/>
  <c r="BD37" i="7"/>
  <c r="BE37" i="7" s="1"/>
  <c r="BC37" i="7"/>
  <c r="BC36" i="7"/>
  <c r="BD36" i="7"/>
  <c r="BE36" i="7" s="1"/>
  <c r="BD35" i="7"/>
  <c r="BE35" i="7" s="1"/>
  <c r="BC35" i="7"/>
  <c r="BC34" i="7"/>
  <c r="BD34" i="7"/>
  <c r="BE34" i="7" s="1"/>
  <c r="BC33" i="7"/>
  <c r="BD33" i="7"/>
  <c r="BE33" i="7" s="1"/>
  <c r="BD32" i="7"/>
  <c r="BE32" i="7" s="1"/>
  <c r="BC32" i="7"/>
  <c r="BD31" i="7"/>
  <c r="BE31" i="7" s="1"/>
  <c r="BC31" i="7"/>
  <c r="BC30" i="7"/>
  <c r="BD30" i="7"/>
  <c r="BE30" i="7" s="1"/>
  <c r="BC29" i="7"/>
  <c r="BD29" i="7"/>
  <c r="BE29" i="7" s="1"/>
  <c r="BC28" i="7"/>
  <c r="BD28" i="7"/>
  <c r="BE28" i="7" s="1"/>
  <c r="BD27" i="7"/>
  <c r="BE27" i="7" s="1"/>
  <c r="BC27" i="7"/>
  <c r="BC26" i="7"/>
  <c r="BD26" i="7"/>
  <c r="BE26" i="7" s="1"/>
  <c r="BC25" i="7"/>
  <c r="BD25" i="7"/>
  <c r="BE25" i="7" s="1"/>
  <c r="BC24" i="7"/>
  <c r="BD24" i="7"/>
  <c r="BE24" i="7" s="1"/>
  <c r="BC23" i="7"/>
  <c r="BD23" i="7"/>
  <c r="BE23" i="7" s="1"/>
  <c r="BC22" i="7"/>
  <c r="BD22" i="7"/>
  <c r="BE22" i="7" s="1"/>
  <c r="BD21" i="7"/>
  <c r="BE21" i="7" s="1"/>
  <c r="BC21" i="7"/>
  <c r="BC20" i="7"/>
  <c r="BD20" i="7"/>
  <c r="BE20" i="7" s="1"/>
  <c r="BC19" i="7"/>
  <c r="BD19" i="7"/>
  <c r="BE19" i="7" s="1"/>
  <c r="BD18" i="7"/>
  <c r="BE18" i="7" s="1"/>
  <c r="BC18" i="7"/>
  <c r="BC17" i="7"/>
  <c r="BD17" i="7"/>
  <c r="BE17" i="7" s="1"/>
  <c r="BD16" i="7"/>
  <c r="BE16" i="7" s="1"/>
  <c r="BC16" i="7"/>
  <c r="BC15" i="7"/>
  <c r="BD15" i="7"/>
  <c r="BE15" i="7" s="1"/>
  <c r="BD14" i="7"/>
  <c r="BE14" i="7" s="1"/>
  <c r="BC14" i="7"/>
  <c r="BD13" i="7"/>
  <c r="BE13" i="7" s="1"/>
  <c r="BC13" i="7"/>
  <c r="BC12" i="7"/>
  <c r="BD12" i="7"/>
  <c r="BE12" i="7" s="1"/>
  <c r="BC10" i="7"/>
  <c r="BD10" i="7"/>
  <c r="BE10" i="7" s="1"/>
  <c r="AY62" i="7"/>
  <c r="AZ62" i="7" s="1"/>
  <c r="AX62" i="7"/>
  <c r="AX61" i="7"/>
  <c r="AY61" i="7"/>
  <c r="AZ61" i="7" s="1"/>
  <c r="AY60" i="7"/>
  <c r="AZ60" i="7" s="1"/>
  <c r="AX60" i="7"/>
  <c r="AY59" i="7"/>
  <c r="AZ59" i="7" s="1"/>
  <c r="AX59" i="7"/>
  <c r="AX58" i="7"/>
  <c r="AY58" i="7"/>
  <c r="AZ58" i="7" s="1"/>
  <c r="AX57" i="7"/>
  <c r="AY57" i="7"/>
  <c r="AZ57" i="7" s="1"/>
  <c r="AX56" i="7"/>
  <c r="AY56" i="7"/>
  <c r="AZ56" i="7" s="1"/>
  <c r="AX55" i="7"/>
  <c r="AY55" i="7"/>
  <c r="AZ55" i="7" s="1"/>
  <c r="AX54" i="7"/>
  <c r="AY54" i="7"/>
  <c r="AZ54" i="7" s="1"/>
  <c r="AX53" i="7"/>
  <c r="AY53" i="7"/>
  <c r="AZ53" i="7" s="1"/>
  <c r="AY52" i="7"/>
  <c r="AZ52" i="7" s="1"/>
  <c r="AX52" i="7"/>
  <c r="AX51" i="7"/>
  <c r="AY51" i="7"/>
  <c r="AZ51" i="7" s="1"/>
  <c r="AY50" i="7"/>
  <c r="AZ50" i="7" s="1"/>
  <c r="AX50" i="7"/>
  <c r="AX49" i="7"/>
  <c r="AY49" i="7"/>
  <c r="AZ49" i="7" s="1"/>
  <c r="AX48" i="7"/>
  <c r="AY48" i="7"/>
  <c r="AZ48" i="7" s="1"/>
  <c r="AY47" i="7"/>
  <c r="AZ47" i="7" s="1"/>
  <c r="AX47" i="7"/>
  <c r="AX46" i="7"/>
  <c r="AY46" i="7"/>
  <c r="AZ46" i="7" s="1"/>
  <c r="AY45" i="7"/>
  <c r="AZ45" i="7" s="1"/>
  <c r="AX45" i="7"/>
  <c r="AY44" i="7"/>
  <c r="AZ44" i="7" s="1"/>
  <c r="AX44" i="7"/>
  <c r="AY43" i="7"/>
  <c r="AZ43" i="7" s="1"/>
  <c r="AX43" i="7"/>
  <c r="AX42" i="7"/>
  <c r="AY42" i="7"/>
  <c r="AZ42" i="7" s="1"/>
  <c r="AY41" i="7"/>
  <c r="AZ41" i="7" s="1"/>
  <c r="AX41" i="7"/>
  <c r="AY40" i="7"/>
  <c r="AZ40" i="7" s="1"/>
  <c r="AX40" i="7"/>
  <c r="AX39" i="7"/>
  <c r="AY39" i="7"/>
  <c r="AZ39" i="7" s="1"/>
  <c r="AY38" i="7"/>
  <c r="AZ38" i="7" s="1"/>
  <c r="AX38" i="7"/>
  <c r="AX37" i="7"/>
  <c r="AY37" i="7"/>
  <c r="AZ37" i="7" s="1"/>
  <c r="AX36" i="7"/>
  <c r="AY36" i="7"/>
  <c r="AZ36" i="7" s="1"/>
  <c r="AX35" i="7"/>
  <c r="AY35" i="7"/>
  <c r="AZ35" i="7" s="1"/>
  <c r="AY34" i="7"/>
  <c r="AZ34" i="7" s="1"/>
  <c r="AX34" i="7"/>
  <c r="AY33" i="7"/>
  <c r="AZ33" i="7" s="1"/>
  <c r="AX33" i="7"/>
  <c r="AX32" i="7"/>
  <c r="AY32" i="7"/>
  <c r="AZ32" i="7" s="1"/>
  <c r="AX31" i="7"/>
  <c r="AY31" i="7"/>
  <c r="AZ31" i="7" s="1"/>
  <c r="AX30" i="7"/>
  <c r="AY30" i="7"/>
  <c r="AZ30" i="7" s="1"/>
  <c r="AX29" i="7"/>
  <c r="AY29" i="7"/>
  <c r="AZ29" i="7" s="1"/>
  <c r="AX28" i="7"/>
  <c r="AY28" i="7"/>
  <c r="AZ28" i="7" s="1"/>
  <c r="AY27" i="7"/>
  <c r="AZ27" i="7" s="1"/>
  <c r="AX27" i="7"/>
  <c r="AY26" i="7"/>
  <c r="AZ26" i="7" s="1"/>
  <c r="AX26" i="7"/>
  <c r="AX25" i="7"/>
  <c r="AY25" i="7"/>
  <c r="AZ25" i="7" s="1"/>
  <c r="AX24" i="7"/>
  <c r="AY24" i="7"/>
  <c r="AZ24" i="7" s="1"/>
  <c r="AY22" i="7"/>
  <c r="AZ22" i="7" s="1"/>
  <c r="AX22" i="7"/>
  <c r="AY21" i="7"/>
  <c r="AZ21" i="7" s="1"/>
  <c r="AX21" i="7"/>
  <c r="AY20" i="7"/>
  <c r="AZ20" i="7" s="1"/>
  <c r="AX20" i="7"/>
  <c r="AY19" i="7"/>
  <c r="AZ19" i="7" s="1"/>
  <c r="AX19" i="7"/>
  <c r="AY18" i="7"/>
  <c r="AZ18" i="7" s="1"/>
  <c r="AX18" i="7"/>
  <c r="AY17" i="7"/>
  <c r="AZ17" i="7" s="1"/>
  <c r="AX17" i="7"/>
  <c r="AY16" i="7"/>
  <c r="AZ16" i="7" s="1"/>
  <c r="AX16" i="7"/>
  <c r="AY15" i="7"/>
  <c r="AZ15" i="7" s="1"/>
  <c r="AX15" i="7"/>
  <c r="AY14" i="7"/>
  <c r="AZ14" i="7" s="1"/>
  <c r="AX14" i="7"/>
  <c r="AX13" i="7"/>
  <c r="AY13" i="7"/>
  <c r="AZ13" i="7" s="1"/>
  <c r="AX12" i="7"/>
  <c r="AY12" i="7"/>
  <c r="AZ12" i="7" s="1"/>
  <c r="AX11" i="7"/>
  <c r="AY11" i="7"/>
  <c r="AZ11" i="7" s="1"/>
  <c r="AY10" i="7"/>
  <c r="AZ10" i="7" s="1"/>
  <c r="AX10" i="7"/>
  <c r="AW63" i="7"/>
  <c r="AU62" i="7"/>
  <c r="AT61" i="7"/>
  <c r="AU61" i="7" s="1"/>
  <c r="AS61" i="7"/>
  <c r="AS60" i="7"/>
  <c r="AT60" i="7"/>
  <c r="AU60" i="7" s="1"/>
  <c r="AS59" i="7"/>
  <c r="AT59" i="7"/>
  <c r="AU59" i="7" s="1"/>
  <c r="AS58" i="7"/>
  <c r="AT58" i="7"/>
  <c r="AU58" i="7" s="1"/>
  <c r="AS57" i="7"/>
  <c r="AT57" i="7"/>
  <c r="AU57" i="7" s="1"/>
  <c r="AT56" i="7"/>
  <c r="AU56" i="7" s="1"/>
  <c r="AS56" i="7"/>
  <c r="AT55" i="7"/>
  <c r="AU55" i="7" s="1"/>
  <c r="AS55" i="7"/>
  <c r="AS54" i="7"/>
  <c r="AT54" i="7"/>
  <c r="AU54" i="7" s="1"/>
  <c r="AT53" i="7"/>
  <c r="AU53" i="7" s="1"/>
  <c r="AS53" i="7"/>
  <c r="AT52" i="7"/>
  <c r="AU52" i="7" s="1"/>
  <c r="AS52" i="7"/>
  <c r="AS51" i="7"/>
  <c r="AT51" i="7"/>
  <c r="AU51" i="7" s="1"/>
  <c r="AT50" i="7"/>
  <c r="AU50" i="7" s="1"/>
  <c r="AS50" i="7"/>
  <c r="AT49" i="7"/>
  <c r="AU49" i="7" s="1"/>
  <c r="AS49" i="7"/>
  <c r="AS48" i="7"/>
  <c r="AT48" i="7"/>
  <c r="AU48" i="7" s="1"/>
  <c r="AT47" i="7"/>
  <c r="AU47" i="7" s="1"/>
  <c r="AS47" i="7"/>
  <c r="AS46" i="7"/>
  <c r="AT46" i="7"/>
  <c r="AU46" i="7" s="1"/>
  <c r="AT45" i="7"/>
  <c r="AU45" i="7" s="1"/>
  <c r="AS45" i="7"/>
  <c r="AT44" i="7"/>
  <c r="AU44" i="7" s="1"/>
  <c r="AS44" i="7"/>
  <c r="AS43" i="7"/>
  <c r="AT43" i="7"/>
  <c r="AU43" i="7" s="1"/>
  <c r="AT42" i="7"/>
  <c r="AU42" i="7" s="1"/>
  <c r="AS42" i="7"/>
  <c r="AS41" i="7"/>
  <c r="AT41" i="7"/>
  <c r="AU41" i="7" s="1"/>
  <c r="AT40" i="7"/>
  <c r="AU40" i="7" s="1"/>
  <c r="AS40" i="7"/>
  <c r="AT39" i="7"/>
  <c r="AU39" i="7" s="1"/>
  <c r="AS39" i="7"/>
  <c r="AT38" i="7"/>
  <c r="AU38" i="7" s="1"/>
  <c r="AS38" i="7"/>
  <c r="AT37" i="7"/>
  <c r="AU37" i="7" s="1"/>
  <c r="AS37" i="7"/>
  <c r="AT36" i="7"/>
  <c r="AU36" i="7" s="1"/>
  <c r="AS36" i="7"/>
  <c r="AS35" i="7"/>
  <c r="AT35" i="7"/>
  <c r="AU35" i="7" s="1"/>
  <c r="AS34" i="7"/>
  <c r="AT34" i="7"/>
  <c r="AU34" i="7" s="1"/>
  <c r="AT33" i="7"/>
  <c r="AU33" i="7" s="1"/>
  <c r="AS33" i="7"/>
  <c r="AS32" i="7"/>
  <c r="AT32" i="7"/>
  <c r="AU32" i="7" s="1"/>
  <c r="AT31" i="7"/>
  <c r="AU31" i="7" s="1"/>
  <c r="AS31" i="7"/>
  <c r="AS30" i="7"/>
  <c r="AT30" i="7"/>
  <c r="AU30" i="7" s="1"/>
  <c r="AS29" i="7"/>
  <c r="AT29" i="7"/>
  <c r="AU29" i="7" s="1"/>
  <c r="AS28" i="7"/>
  <c r="AT28" i="7"/>
  <c r="AU28" i="7" s="1"/>
  <c r="AS27" i="7"/>
  <c r="AT27" i="7"/>
  <c r="AU27" i="7" s="1"/>
  <c r="AT26" i="7"/>
  <c r="AU26" i="7" s="1"/>
  <c r="AS26" i="7"/>
  <c r="AT25" i="7"/>
  <c r="AU25" i="7" s="1"/>
  <c r="AS25" i="7"/>
  <c r="AS24" i="7"/>
  <c r="AT24" i="7"/>
  <c r="AU24" i="7" s="1"/>
  <c r="AT23" i="7"/>
  <c r="AU23" i="7" s="1"/>
  <c r="AS23" i="7"/>
  <c r="AS22" i="7"/>
  <c r="AT22" i="7"/>
  <c r="AU22" i="7" s="1"/>
  <c r="AT21" i="7"/>
  <c r="AU21" i="7" s="1"/>
  <c r="AS21" i="7"/>
  <c r="AS20" i="7"/>
  <c r="AT20" i="7"/>
  <c r="AU20" i="7" s="1"/>
  <c r="AT19" i="7"/>
  <c r="AU19" i="7" s="1"/>
  <c r="AS19" i="7"/>
  <c r="AT17" i="7"/>
  <c r="AU17" i="7" s="1"/>
  <c r="AS17" i="7"/>
  <c r="AS16" i="7"/>
  <c r="AT16" i="7"/>
  <c r="AU16" i="7" s="1"/>
  <c r="AS15" i="7"/>
  <c r="AT15" i="7"/>
  <c r="AU15" i="7" s="1"/>
  <c r="AS14" i="7"/>
  <c r="AT14" i="7"/>
  <c r="AU14" i="7" s="1"/>
  <c r="AS13" i="7"/>
  <c r="AT13" i="7"/>
  <c r="AU13" i="7" s="1"/>
  <c r="AT12" i="7"/>
  <c r="AU12" i="7" s="1"/>
  <c r="AS12" i="7"/>
  <c r="AS11" i="7"/>
  <c r="AT11" i="7"/>
  <c r="AU11" i="7" s="1"/>
  <c r="AT10" i="7"/>
  <c r="AU10" i="7" s="1"/>
  <c r="AS10" i="7"/>
  <c r="AR63" i="7"/>
  <c r="Z10" i="7"/>
  <c r="Y10" i="7"/>
  <c r="O44" i="7"/>
  <c r="P44" i="7"/>
  <c r="Q44" i="7" s="1"/>
  <c r="K20" i="7"/>
  <c r="L20" i="7" s="1"/>
  <c r="J20" i="7"/>
  <c r="AE62" i="7"/>
  <c r="AD62" i="7"/>
  <c r="T11" i="7"/>
  <c r="U11" i="7"/>
  <c r="V11" i="7" s="1"/>
  <c r="U12" i="7"/>
  <c r="V12" i="7" s="1"/>
  <c r="T12" i="7"/>
  <c r="U13" i="7"/>
  <c r="V13" i="7" s="1"/>
  <c r="T13" i="7"/>
  <c r="T14" i="7"/>
  <c r="U14" i="7"/>
  <c r="V14" i="7" s="1"/>
  <c r="T15" i="7"/>
  <c r="U15" i="7"/>
  <c r="V15" i="7" s="1"/>
  <c r="U16" i="7"/>
  <c r="V16" i="7" s="1"/>
  <c r="T16" i="7"/>
  <c r="U17" i="7"/>
  <c r="V17" i="7" s="1"/>
  <c r="T17" i="7"/>
  <c r="T18" i="7"/>
  <c r="U18" i="7"/>
  <c r="V18" i="7" s="1"/>
  <c r="U19" i="7"/>
  <c r="V19" i="7" s="1"/>
  <c r="T19" i="7"/>
  <c r="U20" i="7"/>
  <c r="V20" i="7" s="1"/>
  <c r="T20" i="7"/>
  <c r="U21" i="7"/>
  <c r="V21" i="7" s="1"/>
  <c r="T21" i="7"/>
  <c r="U22" i="7"/>
  <c r="V22" i="7" s="1"/>
  <c r="T22" i="7"/>
  <c r="U23" i="7"/>
  <c r="V23" i="7" s="1"/>
  <c r="T23" i="7"/>
  <c r="U24" i="7"/>
  <c r="V24" i="7" s="1"/>
  <c r="T24" i="7"/>
  <c r="T25" i="7"/>
  <c r="U25" i="7"/>
  <c r="V25" i="7" s="1"/>
  <c r="T26" i="7"/>
  <c r="U26" i="7"/>
  <c r="V26" i="7" s="1"/>
  <c r="T27" i="7"/>
  <c r="U27" i="7"/>
  <c r="V27" i="7" s="1"/>
  <c r="T28" i="7"/>
  <c r="U28" i="7"/>
  <c r="V28" i="7" s="1"/>
  <c r="U29" i="7"/>
  <c r="V29" i="7" s="1"/>
  <c r="T29" i="7"/>
  <c r="T30" i="7"/>
  <c r="U30" i="7"/>
  <c r="V30" i="7" s="1"/>
  <c r="T31" i="7"/>
  <c r="U31" i="7"/>
  <c r="V31" i="7" s="1"/>
  <c r="U32" i="7"/>
  <c r="V32" i="7" s="1"/>
  <c r="T32" i="7"/>
  <c r="U33" i="7"/>
  <c r="V33" i="7" s="1"/>
  <c r="T33" i="7"/>
  <c r="T34" i="7"/>
  <c r="U34" i="7"/>
  <c r="V34" i="7" s="1"/>
  <c r="T35" i="7"/>
  <c r="U35" i="7"/>
  <c r="V35" i="7" s="1"/>
  <c r="T36" i="7"/>
  <c r="U36" i="7"/>
  <c r="V36" i="7" s="1"/>
  <c r="T37" i="7"/>
  <c r="U37" i="7"/>
  <c r="V37" i="7" s="1"/>
  <c r="U38" i="7"/>
  <c r="V38" i="7" s="1"/>
  <c r="T38" i="7"/>
  <c r="T39" i="7"/>
  <c r="U39" i="7"/>
  <c r="V39" i="7" s="1"/>
  <c r="T40" i="7"/>
  <c r="U40" i="7"/>
  <c r="V40" i="7" s="1"/>
  <c r="T41" i="7"/>
  <c r="U41" i="7"/>
  <c r="V41" i="7" s="1"/>
  <c r="T42" i="7"/>
  <c r="U42" i="7"/>
  <c r="V42" i="7" s="1"/>
  <c r="T43" i="7"/>
  <c r="U43" i="7"/>
  <c r="V43" i="7" s="1"/>
  <c r="U44" i="7"/>
  <c r="V44" i="7" s="1"/>
  <c r="T44" i="7"/>
  <c r="U45" i="7"/>
  <c r="V45" i="7" s="1"/>
  <c r="T45" i="7"/>
  <c r="T46" i="7"/>
  <c r="U46" i="7"/>
  <c r="V46" i="7" s="1"/>
  <c r="T47" i="7"/>
  <c r="U47" i="7"/>
  <c r="V47" i="7" s="1"/>
  <c r="T48" i="7"/>
  <c r="U48" i="7"/>
  <c r="V48" i="7" s="1"/>
  <c r="U49" i="7"/>
  <c r="V49" i="7" s="1"/>
  <c r="T49" i="7"/>
  <c r="T50" i="7"/>
  <c r="U50" i="7"/>
  <c r="V50" i="7" s="1"/>
  <c r="U51" i="7"/>
  <c r="V51" i="7" s="1"/>
  <c r="T51" i="7"/>
  <c r="T52" i="7"/>
  <c r="U52" i="7"/>
  <c r="V52" i="7" s="1"/>
  <c r="T53" i="7"/>
  <c r="U53" i="7"/>
  <c r="V53" i="7" s="1"/>
  <c r="U54" i="7"/>
  <c r="V54" i="7" s="1"/>
  <c r="T54" i="7"/>
  <c r="U55" i="7"/>
  <c r="V55" i="7" s="1"/>
  <c r="T55" i="7"/>
  <c r="U56" i="7"/>
  <c r="V56" i="7" s="1"/>
  <c r="T56" i="7"/>
  <c r="T57" i="7"/>
  <c r="U57" i="7"/>
  <c r="V57" i="7" s="1"/>
  <c r="U58" i="7"/>
  <c r="V58" i="7" s="1"/>
  <c r="T58" i="7"/>
  <c r="T59" i="7"/>
  <c r="U59" i="7"/>
  <c r="V59" i="7" s="1"/>
  <c r="U60" i="7"/>
  <c r="V60" i="7" s="1"/>
  <c r="T60" i="7"/>
  <c r="T61" i="7"/>
  <c r="U61" i="7"/>
  <c r="V61" i="7" s="1"/>
  <c r="T62" i="7"/>
  <c r="U62" i="7"/>
  <c r="V62" i="7" s="1"/>
  <c r="P11" i="7"/>
  <c r="Q11" i="7" s="1"/>
  <c r="O11" i="7"/>
  <c r="O12" i="7"/>
  <c r="P12" i="7"/>
  <c r="Q12" i="7" s="1"/>
  <c r="O13" i="7"/>
  <c r="P13" i="7"/>
  <c r="Q13" i="7" s="1"/>
  <c r="O14" i="7"/>
  <c r="P14" i="7"/>
  <c r="Q14" i="7" s="1"/>
  <c r="O15" i="7"/>
  <c r="P15" i="7"/>
  <c r="Q15" i="7" s="1"/>
  <c r="O16" i="7"/>
  <c r="P16" i="7"/>
  <c r="Q16" i="7" s="1"/>
  <c r="O17" i="7"/>
  <c r="P17" i="7"/>
  <c r="Q17" i="7" s="1"/>
  <c r="P18" i="7"/>
  <c r="Q18" i="7" s="1"/>
  <c r="O18" i="7"/>
  <c r="P19" i="7"/>
  <c r="Q19" i="7" s="1"/>
  <c r="O19" i="7"/>
  <c r="P20" i="7"/>
  <c r="Q20" i="7" s="1"/>
  <c r="O20" i="7"/>
  <c r="O21" i="7"/>
  <c r="P21" i="7"/>
  <c r="Q21" i="7" s="1"/>
  <c r="P22" i="7"/>
  <c r="Q22" i="7" s="1"/>
  <c r="O22" i="7"/>
  <c r="O23" i="7"/>
  <c r="P23" i="7"/>
  <c r="Q23" i="7" s="1"/>
  <c r="P24" i="7"/>
  <c r="Q24" i="7" s="1"/>
  <c r="O24" i="7"/>
  <c r="P25" i="7"/>
  <c r="Q25" i="7" s="1"/>
  <c r="O25" i="7"/>
  <c r="P26" i="7"/>
  <c r="Q26" i="7" s="1"/>
  <c r="O26" i="7"/>
  <c r="P27" i="7"/>
  <c r="Q27" i="7" s="1"/>
  <c r="O27" i="7"/>
  <c r="O28" i="7"/>
  <c r="P28" i="7"/>
  <c r="Q28" i="7" s="1"/>
  <c r="P29" i="7"/>
  <c r="Q29" i="7" s="1"/>
  <c r="O29" i="7"/>
  <c r="P30" i="7"/>
  <c r="Q30" i="7" s="1"/>
  <c r="O30" i="7"/>
  <c r="O31" i="7"/>
  <c r="P31" i="7"/>
  <c r="Q31" i="7" s="1"/>
  <c r="O32" i="7"/>
  <c r="P32" i="7"/>
  <c r="Q32" i="7" s="1"/>
  <c r="P33" i="7"/>
  <c r="Q33" i="7" s="1"/>
  <c r="O33" i="7"/>
  <c r="P34" i="7"/>
  <c r="Q34" i="7" s="1"/>
  <c r="O34" i="7"/>
  <c r="P35" i="7"/>
  <c r="Q35" i="7" s="1"/>
  <c r="O35" i="7"/>
  <c r="P36" i="7"/>
  <c r="Q36" i="7" s="1"/>
  <c r="O36" i="7"/>
  <c r="P37" i="7"/>
  <c r="Q37" i="7" s="1"/>
  <c r="O37" i="7"/>
  <c r="P38" i="7"/>
  <c r="Q38" i="7" s="1"/>
  <c r="O38" i="7"/>
  <c r="O39" i="7"/>
  <c r="P39" i="7"/>
  <c r="Q39" i="7" s="1"/>
  <c r="P40" i="7"/>
  <c r="Q40" i="7" s="1"/>
  <c r="O40" i="7"/>
  <c r="P41" i="7"/>
  <c r="Q41" i="7" s="1"/>
  <c r="O41" i="7"/>
  <c r="P42" i="7"/>
  <c r="Q42" i="7" s="1"/>
  <c r="O42" i="7"/>
  <c r="O43" i="7"/>
  <c r="P43" i="7"/>
  <c r="Q43" i="7" s="1"/>
  <c r="P45" i="7"/>
  <c r="Q45" i="7" s="1"/>
  <c r="O45" i="7"/>
  <c r="O46" i="7"/>
  <c r="P46" i="7"/>
  <c r="Q46" i="7" s="1"/>
  <c r="O47" i="7"/>
  <c r="P47" i="7"/>
  <c r="Q47" i="7" s="1"/>
  <c r="O48" i="7"/>
  <c r="P48" i="7"/>
  <c r="Q48" i="7" s="1"/>
  <c r="O49" i="7"/>
  <c r="P49" i="7"/>
  <c r="Q49" i="7" s="1"/>
  <c r="O50" i="7"/>
  <c r="P50" i="7"/>
  <c r="Q50" i="7" s="1"/>
  <c r="O51" i="7"/>
  <c r="P51" i="7"/>
  <c r="Q51" i="7" s="1"/>
  <c r="O52" i="7"/>
  <c r="P52" i="7"/>
  <c r="Q52" i="7" s="1"/>
  <c r="P53" i="7"/>
  <c r="Q53" i="7" s="1"/>
  <c r="O53" i="7"/>
  <c r="O54" i="7"/>
  <c r="P54" i="7"/>
  <c r="Q54" i="7" s="1"/>
  <c r="O55" i="7"/>
  <c r="P55" i="7"/>
  <c r="Q55" i="7" s="1"/>
  <c r="O56" i="7"/>
  <c r="P56" i="7"/>
  <c r="Q56" i="7" s="1"/>
  <c r="O57" i="7"/>
  <c r="P57" i="7"/>
  <c r="Q57" i="7" s="1"/>
  <c r="O58" i="7"/>
  <c r="P58" i="7"/>
  <c r="Q58" i="7" s="1"/>
  <c r="O59" i="7"/>
  <c r="P59" i="7"/>
  <c r="Q59" i="7" s="1"/>
  <c r="O60" i="7"/>
  <c r="P60" i="7"/>
  <c r="Q60" i="7" s="1"/>
  <c r="O61" i="7"/>
  <c r="P61" i="7"/>
  <c r="Q61" i="7" s="1"/>
  <c r="O62" i="7"/>
  <c r="P62" i="7"/>
  <c r="Q62" i="7" s="1"/>
  <c r="K11" i="7"/>
  <c r="L11" i="7" s="1"/>
  <c r="J11" i="7"/>
  <c r="K12" i="7"/>
  <c r="L12" i="7" s="1"/>
  <c r="J12" i="7"/>
  <c r="K13" i="7"/>
  <c r="L13" i="7" s="1"/>
  <c r="J13" i="7"/>
  <c r="J14" i="7"/>
  <c r="K14" i="7"/>
  <c r="L14" i="7" s="1"/>
  <c r="K15" i="7"/>
  <c r="L15" i="7" s="1"/>
  <c r="J15" i="7"/>
  <c r="K16" i="7"/>
  <c r="L16" i="7" s="1"/>
  <c r="J16" i="7"/>
  <c r="K17" i="7"/>
  <c r="L17" i="7" s="1"/>
  <c r="J17" i="7"/>
  <c r="J18" i="7"/>
  <c r="K18" i="7"/>
  <c r="L18" i="7" s="1"/>
  <c r="K19" i="7"/>
  <c r="L19" i="7" s="1"/>
  <c r="J19" i="7"/>
  <c r="J21" i="7"/>
  <c r="K21" i="7"/>
  <c r="L21" i="7" s="1"/>
  <c r="K22" i="7"/>
  <c r="L22" i="7" s="1"/>
  <c r="J22" i="7"/>
  <c r="K23" i="7"/>
  <c r="L23" i="7" s="1"/>
  <c r="J23" i="7"/>
  <c r="J24" i="7"/>
  <c r="K24" i="7"/>
  <c r="L24" i="7" s="1"/>
  <c r="J25" i="7"/>
  <c r="K25" i="7"/>
  <c r="L25" i="7" s="1"/>
  <c r="J26" i="7"/>
  <c r="K26" i="7"/>
  <c r="L26" i="7" s="1"/>
  <c r="J27" i="7"/>
  <c r="K27" i="7"/>
  <c r="L27" i="7" s="1"/>
  <c r="J28" i="7"/>
  <c r="K28" i="7"/>
  <c r="L28" i="7" s="1"/>
  <c r="J29" i="7"/>
  <c r="K29" i="7"/>
  <c r="L29" i="7" s="1"/>
  <c r="J30" i="7"/>
  <c r="K30" i="7"/>
  <c r="L30" i="7" s="1"/>
  <c r="J31" i="7"/>
  <c r="K31" i="7"/>
  <c r="L31" i="7" s="1"/>
  <c r="J32" i="7"/>
  <c r="K32" i="7"/>
  <c r="L32" i="7" s="1"/>
  <c r="J33" i="7"/>
  <c r="K33" i="7"/>
  <c r="L33" i="7" s="1"/>
  <c r="J34" i="7"/>
  <c r="K34" i="7"/>
  <c r="L34" i="7" s="1"/>
  <c r="J35" i="7"/>
  <c r="K35" i="7"/>
  <c r="L35" i="7" s="1"/>
  <c r="J36" i="7"/>
  <c r="K36" i="7"/>
  <c r="L36" i="7" s="1"/>
  <c r="J37" i="7"/>
  <c r="K37" i="7"/>
  <c r="L37" i="7" s="1"/>
  <c r="J38" i="7"/>
  <c r="K38" i="7"/>
  <c r="L38" i="7" s="1"/>
  <c r="J39" i="7"/>
  <c r="K39" i="7"/>
  <c r="L39" i="7" s="1"/>
  <c r="J40" i="7"/>
  <c r="K40" i="7"/>
  <c r="L40" i="7" s="1"/>
  <c r="J41" i="7"/>
  <c r="K41" i="7"/>
  <c r="L41" i="7" s="1"/>
  <c r="J42" i="7"/>
  <c r="K42" i="7"/>
  <c r="L42" i="7" s="1"/>
  <c r="K43" i="7"/>
  <c r="L43" i="7" s="1"/>
  <c r="J43" i="7"/>
  <c r="J44" i="7"/>
  <c r="K44" i="7"/>
  <c r="L44" i="7" s="1"/>
  <c r="J45" i="7"/>
  <c r="K45" i="7"/>
  <c r="L45" i="7" s="1"/>
  <c r="J46" i="7"/>
  <c r="K46" i="7"/>
  <c r="L46" i="7" s="1"/>
  <c r="K47" i="7"/>
  <c r="L47" i="7" s="1"/>
  <c r="J47" i="7"/>
  <c r="K48" i="7"/>
  <c r="L48" i="7" s="1"/>
  <c r="J48" i="7"/>
  <c r="K49" i="7"/>
  <c r="L49" i="7" s="1"/>
  <c r="J49" i="7"/>
  <c r="J50" i="7"/>
  <c r="K50" i="7"/>
  <c r="L50" i="7" s="1"/>
  <c r="K51" i="7"/>
  <c r="L51" i="7" s="1"/>
  <c r="J51" i="7"/>
  <c r="J52" i="7"/>
  <c r="K52" i="7"/>
  <c r="L52" i="7" s="1"/>
  <c r="J53" i="7"/>
  <c r="K53" i="7"/>
  <c r="L53" i="7" s="1"/>
  <c r="K54" i="7"/>
  <c r="L54" i="7" s="1"/>
  <c r="J54" i="7"/>
  <c r="K55" i="7"/>
  <c r="L55" i="7" s="1"/>
  <c r="J55" i="7"/>
  <c r="J56" i="7"/>
  <c r="K56" i="7"/>
  <c r="L56" i="7" s="1"/>
  <c r="K57" i="7"/>
  <c r="L57" i="7" s="1"/>
  <c r="J57" i="7"/>
  <c r="K58" i="7"/>
  <c r="L58" i="7" s="1"/>
  <c r="J58" i="7"/>
  <c r="J59" i="7"/>
  <c r="K59" i="7"/>
  <c r="L59" i="7" s="1"/>
  <c r="J60" i="7"/>
  <c r="K60" i="7"/>
  <c r="L60" i="7" s="1"/>
  <c r="K61" i="7"/>
  <c r="L61" i="7" s="1"/>
  <c r="J61" i="7"/>
  <c r="J62" i="7"/>
  <c r="K62" i="7"/>
  <c r="L62" i="7" s="1"/>
  <c r="AP63" i="7"/>
  <c r="AP62" i="7"/>
  <c r="AO61" i="7"/>
  <c r="AP61" i="7" s="1"/>
  <c r="AN61" i="7"/>
  <c r="AO60" i="7"/>
  <c r="AP60" i="7" s="1"/>
  <c r="AN60" i="7"/>
  <c r="AO59" i="7"/>
  <c r="AP59" i="7" s="1"/>
  <c r="AN59" i="7"/>
  <c r="AO58" i="7"/>
  <c r="AP58" i="7" s="1"/>
  <c r="AN58" i="7"/>
  <c r="AO57" i="7"/>
  <c r="AP57" i="7" s="1"/>
  <c r="AN57" i="7"/>
  <c r="AO56" i="7"/>
  <c r="AP56" i="7" s="1"/>
  <c r="AN56" i="7"/>
  <c r="AO55" i="7"/>
  <c r="AP55" i="7" s="1"/>
  <c r="AN55" i="7"/>
  <c r="AO54" i="7"/>
  <c r="AP54" i="7" s="1"/>
  <c r="AN54" i="7"/>
  <c r="AO53" i="7"/>
  <c r="AP53" i="7" s="1"/>
  <c r="AN53" i="7"/>
  <c r="AO52" i="7"/>
  <c r="AP52" i="7" s="1"/>
  <c r="AN52" i="7"/>
  <c r="AO51" i="7"/>
  <c r="AP51" i="7" s="1"/>
  <c r="AN51" i="7"/>
  <c r="AO50" i="7"/>
  <c r="AP50" i="7" s="1"/>
  <c r="AN50" i="7"/>
  <c r="AO49" i="7"/>
  <c r="AP49" i="7" s="1"/>
  <c r="AN49" i="7"/>
  <c r="AN48" i="7"/>
  <c r="AO48" i="7"/>
  <c r="AP48" i="7" s="1"/>
  <c r="AO47" i="7"/>
  <c r="AP47" i="7" s="1"/>
  <c r="AN47" i="7"/>
  <c r="AN46" i="7"/>
  <c r="AO46" i="7"/>
  <c r="AP46" i="7" s="1"/>
  <c r="AO45" i="7"/>
  <c r="AP45" i="7" s="1"/>
  <c r="AN45" i="7"/>
  <c r="AO44" i="7"/>
  <c r="AP44" i="7" s="1"/>
  <c r="AN44" i="7"/>
  <c r="AO43" i="7"/>
  <c r="AP43" i="7" s="1"/>
  <c r="AN43" i="7"/>
  <c r="AO42" i="7"/>
  <c r="AP42" i="7" s="1"/>
  <c r="AN42" i="7"/>
  <c r="AN41" i="7"/>
  <c r="AO41" i="7"/>
  <c r="AP41" i="7" s="1"/>
  <c r="AO40" i="7"/>
  <c r="AP40" i="7" s="1"/>
  <c r="AN40" i="7"/>
  <c r="AO39" i="7"/>
  <c r="AP39" i="7" s="1"/>
  <c r="AN39" i="7"/>
  <c r="AO38" i="7"/>
  <c r="AP38" i="7" s="1"/>
  <c r="AN38" i="7"/>
  <c r="AO37" i="7"/>
  <c r="AP37" i="7" s="1"/>
  <c r="AN37" i="7"/>
  <c r="AO36" i="7"/>
  <c r="AP36" i="7" s="1"/>
  <c r="AN36" i="7"/>
  <c r="AN35" i="7"/>
  <c r="AO35" i="7"/>
  <c r="AP35" i="7" s="1"/>
  <c r="AO34" i="7"/>
  <c r="AP34" i="7" s="1"/>
  <c r="AN34" i="7"/>
  <c r="AN33" i="7"/>
  <c r="AO33" i="7"/>
  <c r="AP33" i="7" s="1"/>
  <c r="AN32" i="7"/>
  <c r="AO32" i="7"/>
  <c r="AP32" i="7" s="1"/>
  <c r="AO31" i="7"/>
  <c r="AP31" i="7" s="1"/>
  <c r="AN31" i="7"/>
  <c r="AO30" i="7"/>
  <c r="AP30" i="7" s="1"/>
  <c r="AN30" i="7"/>
  <c r="AO29" i="7"/>
  <c r="AP29" i="7" s="1"/>
  <c r="AN29" i="7"/>
  <c r="AN28" i="7"/>
  <c r="AO28" i="7"/>
  <c r="AP28" i="7" s="1"/>
  <c r="AO27" i="7"/>
  <c r="AP27" i="7" s="1"/>
  <c r="AN27" i="7"/>
  <c r="AN26" i="7"/>
  <c r="AO26" i="7"/>
  <c r="AP26" i="7" s="1"/>
  <c r="AO25" i="7"/>
  <c r="AP25" i="7" s="1"/>
  <c r="AN25" i="7"/>
  <c r="AO24" i="7"/>
  <c r="AP24" i="7" s="1"/>
  <c r="AN24" i="7"/>
  <c r="AO23" i="7"/>
  <c r="AP23" i="7" s="1"/>
  <c r="AN23" i="7"/>
  <c r="AO22" i="7"/>
  <c r="AP22" i="7" s="1"/>
  <c r="AN22" i="7"/>
  <c r="AO21" i="7"/>
  <c r="AP21" i="7" s="1"/>
  <c r="AN21" i="7"/>
  <c r="AO20" i="7"/>
  <c r="AP20" i="7" s="1"/>
  <c r="AN20" i="7"/>
  <c r="AN19" i="7"/>
  <c r="AO19" i="7"/>
  <c r="AP19" i="7" s="1"/>
  <c r="AN18" i="7"/>
  <c r="AO18" i="7"/>
  <c r="AP18" i="7" s="1"/>
  <c r="AN17" i="7"/>
  <c r="AO17" i="7"/>
  <c r="AP17" i="7" s="1"/>
  <c r="AN16" i="7"/>
  <c r="AO16" i="7"/>
  <c r="AP16" i="7" s="1"/>
  <c r="AO15" i="7"/>
  <c r="AP15" i="7" s="1"/>
  <c r="AN15" i="7"/>
  <c r="AN14" i="7"/>
  <c r="AO14" i="7"/>
  <c r="AP14" i="7" s="1"/>
  <c r="AN13" i="7"/>
  <c r="AO13" i="7"/>
  <c r="AP13" i="7" s="1"/>
  <c r="AO12" i="7"/>
  <c r="AP12" i="7" s="1"/>
  <c r="AN12" i="7"/>
  <c r="AN11" i="7"/>
  <c r="AO11" i="7"/>
  <c r="AP11" i="7" s="1"/>
  <c r="AO10" i="7"/>
  <c r="AP10" i="7" s="1"/>
  <c r="AN10" i="7"/>
  <c r="AK62" i="7"/>
  <c r="AJ61" i="7"/>
  <c r="AK61" i="7" s="1"/>
  <c r="AI61" i="7"/>
  <c r="AI60" i="7"/>
  <c r="AJ60" i="7"/>
  <c r="AK60" i="7" s="1"/>
  <c r="AJ59" i="7"/>
  <c r="AK59" i="7" s="1"/>
  <c r="AI59" i="7"/>
  <c r="AJ58" i="7"/>
  <c r="AK58" i="7" s="1"/>
  <c r="AI58" i="7"/>
  <c r="AI57" i="7"/>
  <c r="AJ57" i="7"/>
  <c r="AK57" i="7" s="1"/>
  <c r="AJ56" i="7"/>
  <c r="AK56" i="7" s="1"/>
  <c r="AI56" i="7"/>
  <c r="AJ55" i="7"/>
  <c r="AK55" i="7" s="1"/>
  <c r="AI55" i="7"/>
  <c r="AJ54" i="7"/>
  <c r="AK54" i="7" s="1"/>
  <c r="AI54" i="7"/>
  <c r="AJ53" i="7"/>
  <c r="AK53" i="7" s="1"/>
  <c r="AI53" i="7"/>
  <c r="AJ52" i="7"/>
  <c r="AK52" i="7" s="1"/>
  <c r="AI52" i="7"/>
  <c r="AJ51" i="7"/>
  <c r="AK51" i="7" s="1"/>
  <c r="AI51" i="7"/>
  <c r="AI50" i="7"/>
  <c r="AJ50" i="7"/>
  <c r="AK50" i="7" s="1"/>
  <c r="AJ49" i="7"/>
  <c r="AK49" i="7" s="1"/>
  <c r="AI49" i="7"/>
  <c r="AJ48" i="7"/>
  <c r="AK48" i="7" s="1"/>
  <c r="AI48" i="7"/>
  <c r="AI47" i="7"/>
  <c r="AJ47" i="7"/>
  <c r="AK47" i="7" s="1"/>
  <c r="AJ46" i="7"/>
  <c r="AK46" i="7" s="1"/>
  <c r="AI46" i="7"/>
  <c r="AJ45" i="7"/>
  <c r="AK45" i="7" s="1"/>
  <c r="AI45" i="7"/>
  <c r="AJ44" i="7"/>
  <c r="AK44" i="7" s="1"/>
  <c r="AI44" i="7"/>
  <c r="AJ43" i="7"/>
  <c r="AK43" i="7" s="1"/>
  <c r="AI43" i="7"/>
  <c r="AJ42" i="7"/>
  <c r="AK42" i="7" s="1"/>
  <c r="AI42" i="7"/>
  <c r="AJ41" i="7"/>
  <c r="AK41" i="7" s="1"/>
  <c r="AI41" i="7"/>
  <c r="AJ40" i="7"/>
  <c r="AK40" i="7" s="1"/>
  <c r="AI40" i="7"/>
  <c r="AJ39" i="7"/>
  <c r="AK39" i="7" s="1"/>
  <c r="AI39" i="7"/>
  <c r="AJ38" i="7"/>
  <c r="AK38" i="7" s="1"/>
  <c r="AI38" i="7"/>
  <c r="AI37" i="7"/>
  <c r="AJ37" i="7"/>
  <c r="AK37" i="7" s="1"/>
  <c r="AI36" i="7"/>
  <c r="AJ36" i="7"/>
  <c r="AK36" i="7" s="1"/>
  <c r="AJ35" i="7"/>
  <c r="AK35" i="7" s="1"/>
  <c r="AI35" i="7"/>
  <c r="AJ34" i="7"/>
  <c r="AK34" i="7" s="1"/>
  <c r="AI34" i="7"/>
  <c r="AI33" i="7"/>
  <c r="AJ33" i="7"/>
  <c r="AK33" i="7" s="1"/>
  <c r="AJ32" i="7"/>
  <c r="AK32" i="7" s="1"/>
  <c r="AI32" i="7"/>
  <c r="AJ31" i="7"/>
  <c r="AK31" i="7" s="1"/>
  <c r="AI31" i="7"/>
  <c r="AI30" i="7"/>
  <c r="AJ30" i="7"/>
  <c r="AK30" i="7" s="1"/>
  <c r="AJ29" i="7"/>
  <c r="AK29" i="7" s="1"/>
  <c r="AI29" i="7"/>
  <c r="AJ28" i="7"/>
  <c r="AK28" i="7" s="1"/>
  <c r="AI28" i="7"/>
  <c r="AJ27" i="7"/>
  <c r="AK27" i="7" s="1"/>
  <c r="AI27" i="7"/>
  <c r="AJ26" i="7"/>
  <c r="AK26" i="7" s="1"/>
  <c r="AI26" i="7"/>
  <c r="AJ25" i="7"/>
  <c r="AK25" i="7" s="1"/>
  <c r="AI25" i="7"/>
  <c r="AI24" i="7"/>
  <c r="AJ24" i="7"/>
  <c r="AK24" i="7" s="1"/>
  <c r="AI23" i="7"/>
  <c r="AJ23" i="7"/>
  <c r="AK23" i="7" s="1"/>
  <c r="AJ22" i="7"/>
  <c r="AK22" i="7" s="1"/>
  <c r="AI22" i="7"/>
  <c r="AJ21" i="7"/>
  <c r="AK21" i="7" s="1"/>
  <c r="AI21" i="7"/>
  <c r="AJ20" i="7"/>
  <c r="AK20" i="7" s="1"/>
  <c r="AI20" i="7"/>
  <c r="AJ19" i="7"/>
  <c r="AK19" i="7" s="1"/>
  <c r="AI19" i="7"/>
  <c r="AJ18" i="7"/>
  <c r="AK18" i="7" s="1"/>
  <c r="AI18" i="7"/>
  <c r="AJ17" i="7"/>
  <c r="AK17" i="7" s="1"/>
  <c r="AI17" i="7"/>
  <c r="AJ16" i="7"/>
  <c r="AK16" i="7" s="1"/>
  <c r="AI16" i="7"/>
  <c r="AJ15" i="7"/>
  <c r="AK15" i="7" s="1"/>
  <c r="AI15" i="7"/>
  <c r="AJ14" i="7"/>
  <c r="AK14" i="7" s="1"/>
  <c r="AI14" i="7"/>
  <c r="AJ13" i="7"/>
  <c r="AK13" i="7" s="1"/>
  <c r="AI13" i="7"/>
  <c r="AJ12" i="7"/>
  <c r="AK12" i="7" s="1"/>
  <c r="AI12" i="7"/>
  <c r="AJ11" i="7"/>
  <c r="AK11" i="7" s="1"/>
  <c r="AI11" i="7"/>
  <c r="AH63" i="7"/>
  <c r="AI10" i="7"/>
  <c r="AF62" i="7"/>
  <c r="AE61" i="7"/>
  <c r="AF61" i="7" s="1"/>
  <c r="AD61" i="7"/>
  <c r="AD60" i="7"/>
  <c r="AE60" i="7"/>
  <c r="AF60" i="7" s="1"/>
  <c r="AE59" i="7"/>
  <c r="AF59" i="7" s="1"/>
  <c r="AD59" i="7"/>
  <c r="AE58" i="7"/>
  <c r="AF58" i="7" s="1"/>
  <c r="AD58" i="7"/>
  <c r="AD57" i="7"/>
  <c r="AE57" i="7"/>
  <c r="AF57" i="7" s="1"/>
  <c r="AE56" i="7"/>
  <c r="AF56" i="7" s="1"/>
  <c r="AD56" i="7"/>
  <c r="AE55" i="7"/>
  <c r="AF55" i="7" s="1"/>
  <c r="AD55" i="7"/>
  <c r="AE54" i="7"/>
  <c r="AF54" i="7" s="1"/>
  <c r="AD54" i="7"/>
  <c r="AE53" i="7"/>
  <c r="AF53" i="7" s="1"/>
  <c r="AD53" i="7"/>
  <c r="AE52" i="7"/>
  <c r="AF52" i="7" s="1"/>
  <c r="AD52" i="7"/>
  <c r="AE51" i="7"/>
  <c r="AF51" i="7" s="1"/>
  <c r="AD51" i="7"/>
  <c r="AD50" i="7"/>
  <c r="AE50" i="7"/>
  <c r="AF50" i="7" s="1"/>
  <c r="AE49" i="7"/>
  <c r="AF49" i="7" s="1"/>
  <c r="AD49" i="7"/>
  <c r="AE48" i="7"/>
  <c r="AF48" i="7" s="1"/>
  <c r="AD48" i="7"/>
  <c r="AD47" i="7"/>
  <c r="AE47" i="7"/>
  <c r="AF47" i="7" s="1"/>
  <c r="AE46" i="7"/>
  <c r="AF46" i="7" s="1"/>
  <c r="AD46" i="7"/>
  <c r="AE45" i="7"/>
  <c r="AF45" i="7" s="1"/>
  <c r="AD45" i="7"/>
  <c r="AE44" i="7"/>
  <c r="AF44" i="7" s="1"/>
  <c r="AD44" i="7"/>
  <c r="AE43" i="7"/>
  <c r="AF43" i="7" s="1"/>
  <c r="AD43" i="7"/>
  <c r="AE42" i="7"/>
  <c r="AF42" i="7" s="1"/>
  <c r="AD42" i="7"/>
  <c r="AE41" i="7"/>
  <c r="AF41" i="7" s="1"/>
  <c r="AD41" i="7"/>
  <c r="AE40" i="7"/>
  <c r="AF40" i="7" s="1"/>
  <c r="AD40" i="7"/>
  <c r="AE39" i="7"/>
  <c r="AF39" i="7" s="1"/>
  <c r="AD39" i="7"/>
  <c r="AE38" i="7"/>
  <c r="AF38" i="7" s="1"/>
  <c r="AD38" i="7"/>
  <c r="AD37" i="7"/>
  <c r="AE37" i="7"/>
  <c r="AF37" i="7" s="1"/>
  <c r="AD36" i="7"/>
  <c r="AE36" i="7"/>
  <c r="AF36" i="7" s="1"/>
  <c r="AE35" i="7"/>
  <c r="AF35" i="7" s="1"/>
  <c r="AD35" i="7"/>
  <c r="AE34" i="7"/>
  <c r="AF34" i="7" s="1"/>
  <c r="AD34" i="7"/>
  <c r="AD33" i="7"/>
  <c r="AE33" i="7"/>
  <c r="AF33" i="7" s="1"/>
  <c r="AE32" i="7"/>
  <c r="AF32" i="7" s="1"/>
  <c r="AD32" i="7"/>
  <c r="AE31" i="7"/>
  <c r="AF31" i="7" s="1"/>
  <c r="AD31" i="7"/>
  <c r="AD30" i="7"/>
  <c r="AE30" i="7"/>
  <c r="AF30" i="7" s="1"/>
  <c r="AE29" i="7"/>
  <c r="AF29" i="7" s="1"/>
  <c r="AD29" i="7"/>
  <c r="AE28" i="7"/>
  <c r="AF28" i="7" s="1"/>
  <c r="AD28" i="7"/>
  <c r="AE27" i="7"/>
  <c r="AF27" i="7" s="1"/>
  <c r="AD27" i="7"/>
  <c r="AE26" i="7"/>
  <c r="AF26" i="7" s="1"/>
  <c r="AD26" i="7"/>
  <c r="AE25" i="7"/>
  <c r="AF25" i="7" s="1"/>
  <c r="AD25" i="7"/>
  <c r="AD24" i="7"/>
  <c r="AE24" i="7"/>
  <c r="AF24" i="7" s="1"/>
  <c r="AD23" i="7"/>
  <c r="AE23" i="7"/>
  <c r="AF23" i="7" s="1"/>
  <c r="AE22" i="7"/>
  <c r="AF22" i="7" s="1"/>
  <c r="AD22" i="7"/>
  <c r="AE21" i="7"/>
  <c r="AF21" i="7" s="1"/>
  <c r="AD21" i="7"/>
  <c r="AE20" i="7"/>
  <c r="AF20" i="7" s="1"/>
  <c r="AD20" i="7"/>
  <c r="AE19" i="7"/>
  <c r="AF19" i="7" s="1"/>
  <c r="AD19" i="7"/>
  <c r="AE18" i="7"/>
  <c r="AF18" i="7" s="1"/>
  <c r="AD18" i="7"/>
  <c r="AE17" i="7"/>
  <c r="AF17" i="7" s="1"/>
  <c r="AD17" i="7"/>
  <c r="AE16" i="7"/>
  <c r="AF16" i="7" s="1"/>
  <c r="AD16" i="7"/>
  <c r="AE15" i="7"/>
  <c r="AF15" i="7" s="1"/>
  <c r="AD15" i="7"/>
  <c r="AE14" i="7"/>
  <c r="AF14" i="7" s="1"/>
  <c r="AD14" i="7"/>
  <c r="AE13" i="7"/>
  <c r="AF13" i="7" s="1"/>
  <c r="AD13" i="7"/>
  <c r="AE12" i="7"/>
  <c r="AF12" i="7" s="1"/>
  <c r="AD12" i="7"/>
  <c r="AE11" i="7"/>
  <c r="AF11" i="7" s="1"/>
  <c r="AD11" i="7"/>
  <c r="AC63" i="7"/>
  <c r="AE63" i="7" s="1"/>
  <c r="AE10" i="7"/>
  <c r="AF10" i="7" s="1"/>
  <c r="AD10" i="7"/>
  <c r="Z62" i="7"/>
  <c r="AA62" i="7" s="1"/>
  <c r="Y62" i="7"/>
  <c r="Z61" i="7"/>
  <c r="AA61" i="7" s="1"/>
  <c r="Y61" i="7"/>
  <c r="Z60" i="7"/>
  <c r="AA60" i="7" s="1"/>
  <c r="Y60" i="7"/>
  <c r="Z59" i="7"/>
  <c r="AA59" i="7" s="1"/>
  <c r="Y59" i="7"/>
  <c r="Z58" i="7"/>
  <c r="AA58" i="7" s="1"/>
  <c r="Y58" i="7"/>
  <c r="Z57" i="7"/>
  <c r="AA57" i="7" s="1"/>
  <c r="Y57" i="7"/>
  <c r="Z56" i="7"/>
  <c r="AA56" i="7" s="1"/>
  <c r="Y56" i="7"/>
  <c r="Z55" i="7"/>
  <c r="AA55" i="7" s="1"/>
  <c r="Y55" i="7"/>
  <c r="Z54" i="7"/>
  <c r="AA54" i="7" s="1"/>
  <c r="Y54" i="7"/>
  <c r="Z53" i="7"/>
  <c r="AA53" i="7" s="1"/>
  <c r="Y53" i="7"/>
  <c r="Z52" i="7"/>
  <c r="AA52" i="7" s="1"/>
  <c r="Y52" i="7"/>
  <c r="Z51" i="7"/>
  <c r="AA51" i="7" s="1"/>
  <c r="Y51" i="7"/>
  <c r="Z50" i="7"/>
  <c r="AA50" i="7" s="1"/>
  <c r="Y50" i="7"/>
  <c r="Z49" i="7"/>
  <c r="AA49" i="7" s="1"/>
  <c r="Y49" i="7"/>
  <c r="Z48" i="7"/>
  <c r="AA48" i="7" s="1"/>
  <c r="Y48" i="7"/>
  <c r="Z47" i="7"/>
  <c r="AA47" i="7" s="1"/>
  <c r="Y47" i="7"/>
  <c r="Z46" i="7"/>
  <c r="AA46" i="7" s="1"/>
  <c r="Y46" i="7"/>
  <c r="Z45" i="7"/>
  <c r="AA45" i="7" s="1"/>
  <c r="Y45" i="7"/>
  <c r="Z44" i="7"/>
  <c r="AA44" i="7" s="1"/>
  <c r="Y44" i="7"/>
  <c r="Z43" i="7"/>
  <c r="AA43" i="7" s="1"/>
  <c r="Y43" i="7"/>
  <c r="Z42" i="7"/>
  <c r="AA42" i="7" s="1"/>
  <c r="Y42" i="7"/>
  <c r="Z41" i="7"/>
  <c r="AA41" i="7" s="1"/>
  <c r="Y41" i="7"/>
  <c r="Z40" i="7"/>
  <c r="AA40" i="7" s="1"/>
  <c r="Y40" i="7"/>
  <c r="Z39" i="7"/>
  <c r="AA39" i="7" s="1"/>
  <c r="Y39" i="7"/>
  <c r="Z38" i="7"/>
  <c r="AA38" i="7" s="1"/>
  <c r="Y38" i="7"/>
  <c r="Z37" i="7"/>
  <c r="AA37" i="7" s="1"/>
  <c r="Y37" i="7"/>
  <c r="Z36" i="7"/>
  <c r="AA36" i="7" s="1"/>
  <c r="Y36" i="7"/>
  <c r="Z35" i="7"/>
  <c r="AA35" i="7" s="1"/>
  <c r="Y35" i="7"/>
  <c r="Z34" i="7"/>
  <c r="AA34" i="7" s="1"/>
  <c r="Y34" i="7"/>
  <c r="Z33" i="7"/>
  <c r="AA33" i="7" s="1"/>
  <c r="Y33" i="7"/>
  <c r="Z32" i="7"/>
  <c r="AA32" i="7" s="1"/>
  <c r="Y32" i="7"/>
  <c r="Z31" i="7"/>
  <c r="AA31" i="7" s="1"/>
  <c r="Y31" i="7"/>
  <c r="Z30" i="7"/>
  <c r="AA30" i="7" s="1"/>
  <c r="Y30" i="7"/>
  <c r="Z29" i="7"/>
  <c r="AA29" i="7" s="1"/>
  <c r="Y29" i="7"/>
  <c r="Z28" i="7"/>
  <c r="AA28" i="7" s="1"/>
  <c r="Y28" i="7"/>
  <c r="Z27" i="7"/>
  <c r="AA27" i="7" s="1"/>
  <c r="Y27" i="7"/>
  <c r="Z26" i="7"/>
  <c r="AA26" i="7" s="1"/>
  <c r="Y26" i="7"/>
  <c r="Z25" i="7"/>
  <c r="AA25" i="7" s="1"/>
  <c r="Y25" i="7"/>
  <c r="Z24" i="7"/>
  <c r="AA24" i="7" s="1"/>
  <c r="Y24" i="7"/>
  <c r="Z23" i="7"/>
  <c r="AA23" i="7" s="1"/>
  <c r="Y23" i="7"/>
  <c r="Z22" i="7"/>
  <c r="AA22" i="7" s="1"/>
  <c r="Y22" i="7"/>
  <c r="Z21" i="7"/>
  <c r="AA21" i="7" s="1"/>
  <c r="Y21" i="7"/>
  <c r="Z20" i="7"/>
  <c r="AA20" i="7" s="1"/>
  <c r="Y20" i="7"/>
  <c r="Z19" i="7"/>
  <c r="AA19" i="7" s="1"/>
  <c r="Y19" i="7"/>
  <c r="Z18" i="7"/>
  <c r="AA18" i="7" s="1"/>
  <c r="Y18" i="7"/>
  <c r="Z17" i="7"/>
  <c r="AA17" i="7" s="1"/>
  <c r="Y17" i="7"/>
  <c r="Z16" i="7"/>
  <c r="AA16" i="7" s="1"/>
  <c r="Y16" i="7"/>
  <c r="Z15" i="7"/>
  <c r="AA15" i="7" s="1"/>
  <c r="Y15" i="7"/>
  <c r="Z14" i="7"/>
  <c r="AA14" i="7" s="1"/>
  <c r="Y14" i="7"/>
  <c r="Z13" i="7"/>
  <c r="AA13" i="7" s="1"/>
  <c r="Y13" i="7"/>
  <c r="Z12" i="7"/>
  <c r="AA12" i="7" s="1"/>
  <c r="Y12" i="7"/>
  <c r="Z11" i="7"/>
  <c r="AA11" i="7" s="1"/>
  <c r="Y11" i="7"/>
  <c r="AA10" i="7"/>
  <c r="U10" i="7"/>
  <c r="V10" i="7" s="1"/>
  <c r="T10" i="7"/>
  <c r="M63" i="7"/>
  <c r="I63" i="7"/>
  <c r="H63" i="7"/>
  <c r="S63" i="7"/>
  <c r="P10" i="7"/>
  <c r="Q10" i="7" s="1"/>
  <c r="O10" i="7"/>
  <c r="AT63" i="7" l="1"/>
  <c r="AS63" i="7"/>
  <c r="BE63" i="7"/>
  <c r="AX63" i="7"/>
  <c r="AY63" i="7"/>
  <c r="AZ63" i="7" s="1"/>
  <c r="AU63" i="7"/>
  <c r="AJ63" i="7"/>
  <c r="AI63" i="7"/>
  <c r="P63" i="7"/>
  <c r="Q63" i="7" s="1"/>
  <c r="O63" i="7"/>
  <c r="J63" i="7"/>
  <c r="K63" i="7"/>
  <c r="L63" i="7" s="1"/>
  <c r="T63" i="7"/>
  <c r="U63" i="7"/>
  <c r="AK63" i="7"/>
  <c r="AD63" i="7"/>
  <c r="AF63" i="7"/>
  <c r="Y63" i="7"/>
  <c r="Z63" i="7"/>
  <c r="AA63" i="7" s="1"/>
  <c r="V63" i="7" l="1"/>
</calcChain>
</file>

<file path=xl/sharedStrings.xml><?xml version="1.0" encoding="utf-8"?>
<sst xmlns="http://schemas.openxmlformats.org/spreadsheetml/2006/main" count="531" uniqueCount="176">
  <si>
    <t>PLANTILLA
VERIFICACIÓN ECONÓMICA</t>
  </si>
  <si>
    <t>CÓDIGO</t>
  </si>
  <si>
    <t>GF-FO-039</t>
  </si>
  <si>
    <t>VERSIÓN</t>
  </si>
  <si>
    <t>FECHA</t>
  </si>
  <si>
    <t xml:space="preserve">Proceso: Gestión Financiera	</t>
  </si>
  <si>
    <t>Documento de referencia: Instructivo Estructuración Financiera y Económica de los Porcesos Contractuales; Manual de Contratación</t>
  </si>
  <si>
    <t>PROCESO No.</t>
  </si>
  <si>
    <t>OBJETO:</t>
  </si>
  <si>
    <t>PRESUPUESTO OFICIAL TOTAL:</t>
  </si>
  <si>
    <t>RAZON SOCIAL Y/O ESTABLECIMIENTO DE COMERCIO (PROPONENTE)</t>
  </si>
  <si>
    <t>VALOR DE LA OFERTA (Plataforma SECOP II):</t>
  </si>
  <si>
    <t>Esta sección se debe ajustar de acuerdo a la necesidad del proceso, es importante mantener la línea de colores y fuentes de esta plantilla.</t>
  </si>
  <si>
    <t>REQUISITOS DE VERIFICACIÓN OFERTA</t>
  </si>
  <si>
    <t>SI</t>
  </si>
  <si>
    <t>NO</t>
  </si>
  <si>
    <t>CUMPLE/NO
CUMPLE</t>
  </si>
  <si>
    <t>OBSERVACIONES</t>
  </si>
  <si>
    <t>SOBREPASA EL PRESUPUESTO OFICIAL TOTAL</t>
  </si>
  <si>
    <t>SOBREPASA    EL    VALOR    UNITARIO ESTABLECIDO EN EL ANÁLISIS DEL SECTOR DEL PROCESO (VALOR TECHO)</t>
  </si>
  <si>
    <t>VERIFICACIÓN   OPERACIONES   ARITMÉTICAS   (Ver cuadro adjunto)</t>
  </si>
  <si>
    <t>REVISIÓN   CIFRAS   EN   PLATAFORMA   SECOP   II   - PROPUESTA ECONÓMICA.</t>
  </si>
  <si>
    <t>POSIBLE PRECIO ARTIFICIALMENTE BAJO (Artículo 2.2.1.1.2.2.4 del Decreto 1082 de 2015)</t>
  </si>
  <si>
    <t>PUNTAJE ASUGNADO (Si aplica)</t>
  </si>
  <si>
    <t>RESULTADO</t>
  </si>
  <si>
    <r>
      <rPr>
        <b/>
        <sz val="10"/>
        <color rgb="FF000000"/>
        <rFont val="Arial Narrow"/>
        <family val="2"/>
      </rPr>
      <t xml:space="preserve">ANEXOS: </t>
    </r>
    <r>
      <rPr>
        <sz val="10"/>
        <color rgb="FF000000"/>
        <rFont val="Arial Narrow"/>
        <family val="2"/>
      </rPr>
      <t xml:space="preserve"> </t>
    </r>
  </si>
  <si>
    <t xml:space="preserve">Fecha elaboración Informe: </t>
  </si>
  <si>
    <t>ELABORÓ</t>
  </si>
  <si>
    <t>Proceso: Gestión Financiera</t>
  </si>
  <si>
    <t>N°.</t>
  </si>
  <si>
    <t>DESCRIPCIÓN-CONCEPTO-ACTIVIDAD</t>
  </si>
  <si>
    <t>UNIDAD DE MEDIDA</t>
  </si>
  <si>
    <t>CANTIDADES ESTIMADAS Y APROXIMADAS</t>
  </si>
  <si>
    <t>VERIFICACION TECHOS TOTALES</t>
  </si>
  <si>
    <t>VERIFICACIÓN PRECIOS ARTIFICIALMENTE BAJOS 
PRECIO TOTAL</t>
  </si>
  <si>
    <t>VERIFICACIÓN PAB</t>
  </si>
  <si>
    <t xml:space="preserve">PROCESO MINIMA CUANTIA </t>
  </si>
  <si>
    <t>PROCESO SUBASTA Y LICITACIÓN PUBLICA</t>
  </si>
  <si>
    <t>ITEM</t>
  </si>
  <si>
    <t>ACTIVIDAD</t>
  </si>
  <si>
    <t>REVISIÓN</t>
  </si>
  <si>
    <t>REVISIÓN FORMATO</t>
  </si>
  <si>
    <t>Asignar numero de :PROCESO DE No.</t>
  </si>
  <si>
    <t>Diligenciar PRESUPUESTO OFICIAL TOTAL  del contrato (casilla A6)</t>
  </si>
  <si>
    <t>Nombre de Razon Social</t>
  </si>
  <si>
    <t>Diligenciar VALOR DE LA OFERTA (Plataforma SECOP II) (casilla A8)</t>
  </si>
  <si>
    <t>Verificar si: SOBREPASA EL PRESUPUESTO OFICIAL TOTAL</t>
  </si>
  <si>
    <t>Verificar si: SOBREPASA    EL    VALOR    UNITARIO ESTABLECIDO EN EL ANÁLISIS DEL SECTOR DEL PROCESO (VALOR TECHO)</t>
  </si>
  <si>
    <t>Verificar si: VERIFICACIÓN   OPERACIONES   ARITMÉTICAS   (Ver cuadro adjunto)</t>
  </si>
  <si>
    <t>Verificar si: REVISIÓN   CIFRAS   EN   PLATAFORMA   SECOP   II   - PROPUESTA ECONÓMICA.</t>
  </si>
  <si>
    <t>Verificación de :POSIBLE PRECIO ARTIFICIALMENTE BAJO (Artículo 2.2.1.1.2.2.4 del Decreto 1082 de 2015)</t>
  </si>
  <si>
    <r>
      <t xml:space="preserve">Verificacion si: </t>
    </r>
    <r>
      <rPr>
        <b/>
        <sz val="11"/>
        <color theme="1"/>
        <rFont val="Calibri"/>
        <family val="2"/>
        <scheme val="minor"/>
      </rPr>
      <t>FORMATO REGISTRO DE PROVEEDORES</t>
    </r>
  </si>
  <si>
    <r>
      <t xml:space="preserve">Verificacion si: </t>
    </r>
    <r>
      <rPr>
        <b/>
        <sz val="11"/>
        <color theme="1"/>
        <rFont val="Calibri"/>
        <family val="2"/>
        <scheme val="minor"/>
      </rPr>
      <t>FORMATO REGISTRO DE PROVEEDORES</t>
    </r>
    <r>
      <rPr>
        <sz val="11"/>
        <color theme="1"/>
        <rFont val="Calibri"/>
        <family val="2"/>
        <scheme val="minor"/>
      </rPr>
      <t xml:space="preserve">  N/A</t>
    </r>
  </si>
  <si>
    <r>
      <t xml:space="preserve">Verificacion si: </t>
    </r>
    <r>
      <rPr>
        <b/>
        <sz val="11"/>
        <color theme="1"/>
        <rFont val="Calibri"/>
        <family val="2"/>
        <scheme val="minor"/>
      </rPr>
      <t>REGISTRO ÚNICO TRIBUTARIO (RUT)</t>
    </r>
  </si>
  <si>
    <r>
      <t xml:space="preserve">Verificacion si: </t>
    </r>
    <r>
      <rPr>
        <b/>
        <sz val="11"/>
        <color theme="1"/>
        <rFont val="Calibri"/>
        <family val="2"/>
        <scheme val="minor"/>
      </rPr>
      <t>REGISTRO ÚNICO TRIBUTARIO (RUT)</t>
    </r>
    <r>
      <rPr>
        <sz val="11"/>
        <color theme="1"/>
        <rFont val="Calibri"/>
        <family val="2"/>
        <scheme val="minor"/>
      </rPr>
      <t xml:space="preserve"> N/A</t>
    </r>
  </si>
  <si>
    <t xml:space="preserve">Fecha de Elaboración informe </t>
  </si>
  <si>
    <r>
      <t xml:space="preserve">Revisar en el pliego de condiciones el Numeral </t>
    </r>
    <r>
      <rPr>
        <b/>
        <sz val="11"/>
        <color theme="1"/>
        <rFont val="Calibri"/>
        <family val="2"/>
        <scheme val="minor"/>
      </rPr>
      <t>3.2. REQUISITOS ECONÓMICOS</t>
    </r>
  </si>
  <si>
    <t xml:space="preserve">Verificar como se debe diligenciar los sobres económicos </t>
  </si>
  <si>
    <t>Verificar metodo de ponderación y puntuación con relación a la TRM</t>
  </si>
  <si>
    <t>PANTALLAZO SECOP II</t>
  </si>
  <si>
    <t>No</t>
  </si>
  <si>
    <t>Entidad</t>
  </si>
  <si>
    <t>Oferta</t>
  </si>
  <si>
    <t>VALOR UNITARIO TECHO</t>
  </si>
  <si>
    <t>VALOR TOTAL TECHO</t>
  </si>
  <si>
    <t>TOTAL</t>
  </si>
  <si>
    <t>VALOR TOTAL
IVA INCLUIDO</t>
  </si>
  <si>
    <t>VALOR UNITARIO
IVA INCLUIDO</t>
  </si>
  <si>
    <t>X</t>
  </si>
  <si>
    <t>CUMPLE</t>
  </si>
  <si>
    <t>Karen Lizeth Villamizar Martínez - Contratista- Dirección Financiera</t>
  </si>
  <si>
    <t>Cesar Eduardo Tinjaca Guayacan - Contratista- Dirección Financiera</t>
  </si>
  <si>
    <t>RAQUETAS TENIS DE MESA: Color del Mango: Café, Color del Caucho: Negro con rojo, Medidas Malla: 15cm de diámetro, Categoría: 3 estrellas, Spin (Giro): 50, Speed (Velocidad): 60, Control (Dominio): 80, Mango de madera y cauchos en goma.</t>
  </si>
  <si>
    <t>PAR</t>
  </si>
  <si>
    <t xml:space="preserve">BALÓN FUTBOL: Balón futbol profesional N°5, multicolor Color aprobado por FIFA Y DIMAYOR Construcción: THERMO TECH, Circunferencia: 68,5 - 69,5 cm, Peso: 420 – 445 g, Rebote: 135 a 155 cm, Superficie de juego: Natural – Artificial, Microestructura de PU de alta calidad con triple recubrimiento de backing de alta densidad, Espuma POE (Espuma EVA) de alta densidad, Envoltura laminada cruzada diseñada con tejidos de poli- algodón de alta densidad, desempeño y el respaldo de una marca original en hilo 100% nylon de alta tenacidad. </t>
  </si>
  <si>
    <t>UNIDAD</t>
  </si>
  <si>
    <t>BALÓN AVALADO PARA FUTBOL SALA: Balón N° 4 Cubierta en PVC, construcción laminada. Peso: 400 a 440 grs, Circunferencia: 62 a 64 cm, Rebote: 50 a 65 cm</t>
  </si>
  <si>
    <t>BALÓN BALONCESTO: Balón N° 6 para baloncesto aprobado por FCB y FIBA, para competencia femenina, talla 6, circunferencia 72 - 74 cm, peso 500 - 540 grs, color marrón.</t>
  </si>
  <si>
    <t>BALÓN BALONCESTO: Balón N°7 para baloncesto aprobado por FCB y FIBA, para competencia masculina, talla 7, circunferencia 75 - 78 cm, peso 569 - 610 grs, color marrón.</t>
  </si>
  <si>
    <t>BALÓN VOLEIBOL PISO: Balón N°5 para Voleibol piso, colores: blanco con verde y rojo, circunferencia 65 - 67 cm, talla 5, 260 - 280 grs, aprobado por FIVB</t>
  </si>
  <si>
    <t>AROS: Aro plano plástico 50 cm de diámetro, colores surtidos. Material plástico ABS, espesor de 18 mm</t>
  </si>
  <si>
    <t>BOLAS TENIS DE MESA BLANCO: Material plástico ABS y/o polipropileno, 40 mm de diámetro, color blanco, 1 estrella, cell free</t>
  </si>
  <si>
    <t>PAQUETE X 6 UNIDADES</t>
  </si>
  <si>
    <t>BOLAS TENIS DE MESA AMARILLO: Material ABS y/o polipropileno, 40 mm de diámetro, color naranja, 1 estrella, cell free</t>
  </si>
  <si>
    <t>MALLA PARA MESA DE TENIS DE MESA: Malla con sistema de fijación de postes con rosca, fijación de la red interior a los postes. Color azul oscuro - negro - blanco, con ribete. Material de la red algodón, postes metálicos, medidas oficiales de competencia.</t>
  </si>
  <si>
    <t>LASO PARA SALTO: Cuerda para salto, mango en plástico y/o madera, 2 mts largo. Laso en algodón y/o nylon trenzado, para adultos.</t>
  </si>
  <si>
    <t>PETOS: Colores brillantes, laterales abiertos, números grandes frontal y posterior, absorbente y lavable, poliéster.</t>
  </si>
  <si>
    <t>JUEGO X 6 UNIDADES</t>
  </si>
  <si>
    <t xml:space="preserve">AJEDREZ: Tablero en lona enrollable, práctico estuche con cargadera, con piezas grandes, Tamaño 43 Cms. x 43 Cms. Piezas en poliestireno de alto impacto, tamaño de la pieza N° 4 o N° 5 </t>
  </si>
  <si>
    <t>BALÓN DE YOGA: Látex de alta resistencia, texturizado, anti-explosión, diámetro de 55 a 75 cm, con válvula para inflar.</t>
  </si>
  <si>
    <t>COLCHONETA: Colchoneta 1mt x 50 cms x 3 cms. Impermeable, espuma prensada y cubierta con s+T4, densidad entre 18 kg/m3 – 24 kg/m3. Cubierta en lona vinílica, costuras reforzadas y selladas, superficie antideslizante.</t>
  </si>
  <si>
    <t>MALLA PARA BALONCESTO: Red en nylon, alta resistencia, impermeabilizada. Hilo de 6 mm gruesa, robusta y duradera.</t>
  </si>
  <si>
    <t>MANCUERNA ENCAUCHETADA HEXAGONAL: Material Hierro fundido, forrada en caucho inyectado, eje acerado cromado, profundidad 8 cms, ancho 24,5 cm, alto 7 cm. 15 kilos</t>
  </si>
  <si>
    <t>MANCUERNA ENCAUCHETADA HEXAGONAL: Material Hierro fundido, forrada en caucho inyectado, eje acerado cromado, profundidad 8 cms, ancho 24,5 cm, alto 7 cm. 12,5 kilos</t>
  </si>
  <si>
    <t>MANCUERNA ENCAUCHETADA HEXAGONAL: Material Hierro fundido, forrada en caucho inyectado, eje acerado cromado, profundidad 8 cms, ancho 24,5 cm, alto 7 cm. 10 kilos</t>
  </si>
  <si>
    <t>MANCUERNA ENCAUCHETADA HEXAGONAL: Material Hierro fundido, forrada en caucho inyectado, eje acerado cromado, profundidad 8 cms, ancho 24,5 cm, alto 7 cm. 5 kilos</t>
  </si>
  <si>
    <t>MANCUERNA ENCAUCHETADA HEXAGONAL: Material Hierro fundido, forrada en caucho inyectado, eje acerado cromado, profundidad 8 cms, ancho 24,5 cm, alto 7 cm. 2 Kilos</t>
  </si>
  <si>
    <t>MANCUERNA ENCAUCHETADA HEXAGONAL: Material Hierro fundido, forrada en caucho inyectado, eje acerado cromado, profundidad 8 cms, ancho 24,5 cm, alto 7 cm. 1 Kilo</t>
  </si>
  <si>
    <t>POSTES PARA MALLA DE VOLEIBOL: Aluminio, móviles, con diámetro interno de 2", altura mínima de 2,5 mts, más 50 cm para ser empotrados en el piso. PAR</t>
  </si>
  <si>
    <t>MALLA DE VOLEIBOL: Malla en Nylon impermeabilizada y con borde sintético, con guaya tensora arriba e hilo grueso de algodón para cortina abajo.</t>
  </si>
  <si>
    <t>BANDA ELASTICA DE PODER - AZUL: En látex de alta resistencia, medidas largo 200 cm, Ancho 6,5 cm Espesor 4,5 mm. Resistencia 120 - 175 libras. Color Azul</t>
  </si>
  <si>
    <t>PAQUETE X 3 UNIDADES</t>
  </si>
  <si>
    <t>BANDA ELASTICA DE PODER -VERDE: En látex de alta resistencia, medidas largo 200 cm, Ancho 4,4 cm Espesor 4,5 mm. Resistencia 100 - 200 libras. Color Verde</t>
  </si>
  <si>
    <t>BANDA ELASTICA DE PODER - ROJO: En látex de alta resistencia, medidas largo 200 cm, Ancho 1,3 cm Espesor 4,5 mm. Resistencia 15 - 25 libras. Color Rojo</t>
  </si>
  <si>
    <t>BANDA ELASTICA DE PODER - NEGRO: En látex de alta resistencia, medidas largo 200 cm, Ancho 2,2 cm Espesor 4,5 mm. Resistencia 25 - 50 libras. Color Negro</t>
  </si>
  <si>
    <t>BANDA ELASTICA DE PODER - AMARILLO: En látex de alta resistencia, medidas largo 200 cm, Ancho 1 cm Espesor 4,5 mm. Resistencia 5 - 15 libras. Color Amarillo</t>
  </si>
  <si>
    <t>BANDA ELASTICA DE PODER - MORADO: En látex de alta resistencia, medidas largo 200 cm, Ancho 3,2 cm Espesor 4,5 mm. Resistencia 50 - 75 libras. Color Morado</t>
  </si>
  <si>
    <t>BANDA ELASTICA ABIERTA AMARILLO: Banda en látex 2 mts, color amarillo, resistencia baja. Ancho de la banda: 15 cm.</t>
  </si>
  <si>
    <t>BANDA ELASTICA ABIERTA ROJO: Banda en látex 2 mts, color rojo, resistencia baja. Ancho de la banda: 15 cm.</t>
  </si>
  <si>
    <t xml:space="preserve">BANDA ELASTICA ABIERTA VERDE: Banda en látex 2 mts, color verde, resistencia media baja.  Ancho de la banda: 15 cm. </t>
  </si>
  <si>
    <t xml:space="preserve">BANDA ELASTICA ABIERTA AZUL: Banda en látex 2 mts, color azul, resistencia media. Ancho de la banda: 15 cm. </t>
  </si>
  <si>
    <t xml:space="preserve">BANDA ELASTICA ABIERTA COLOR NEGRO: Banda en látex 2 mts, color negro, resistencia media - alta. Ancho de la banda: 15 cm. </t>
  </si>
  <si>
    <t>BANDA ELASTICA ABIERTA GRIS: Banda en látex 2 mts, color gris, resistencia alta. Ancho de la banda: 15 cm.</t>
  </si>
  <si>
    <t>BANDA ELASTICA ABIERTA DORADO: Banda en látex 2 mts, color dorado, resistencia máxima. Ancho de la banda: 15 cm.</t>
  </si>
  <si>
    <t>BALON MEDICINAL DE REBOTE: Material caucho macizo de rebote de alta resistencia. 75 cm de diámetro. Peso 6 kg</t>
  </si>
  <si>
    <t>BALON MEDICINAL DE REBOTE: Material caucho macizo de rebote de alta resistencia. 68 cm de diámetro. Peso 4 kg</t>
  </si>
  <si>
    <t>BALON MEDICINAL DE REBOTE: Material caucho macizo de rebote de alta resistencia. 60 cm de diámetro. Peso 2 kg</t>
  </si>
  <si>
    <t>COJIN INESTABLE: Material Látex de alta resistencia, 31,5 cm a 36 cm de diámetro, textura granulosa, superficie antideslizante.</t>
  </si>
  <si>
    <t>MALLA DE PRECISIÓN PARA ARCO DE FUTBOL SALA: Material Polietileno, 3x2 m, color negro, con sistema de anclaje al poste.</t>
  </si>
  <si>
    <t>CAJÓN DE PLIOMETRÍA (CAJÓN PARA SALTO): Medidas reglamentarias para competencias funcionales, cajón 3 en uno, en madera contrachapada de alta resistencia, 50 cm * 60 cm * 75 cm</t>
  </si>
  <si>
    <t>RODILLO SECAPISTAS / RODILLO PARA SECAR CANCHAS CEMENTO.: Formado por una barra de aluminio y un rodillo para absorber el agua mientras rueda, Rodillo de 90 cm de ancho, diámetro de 26 cm, espuma de alta densidad, Largo del mango mínimo un metro</t>
  </si>
  <si>
    <t>MALLA PARA FUTBOL TENIS: Ancho 4 m, alto 1 m., malla sin nudos, en nylon o polietileno de alta resistencia, grueso del hilo 1mm aprox., cada cuadro aproximadamente de 3x3 cm., estructura del marco en tubo plástico de aproximadamente 25 mm de diámetro, puntas metálicas en aluminio, con cuerda elástica interna para la unión, incluye todos los elementos para el anclaje y estabilidad, diseño desmontable, fácil de armar y transportar. Incluye estuche de transporte.</t>
  </si>
  <si>
    <t>BALÓN PARA VOLEIBOL PLAYA : Balón para Vóley playa autorizado por la FIVB para competencias oficiales, superficie antideslizante y suave, resistente al agua, y válvula resistente a la arena. Tamaño: N°5. Circunferencia: 66 – 68 cm. Peso: 260 – 280 g.</t>
  </si>
  <si>
    <t>SEGUROS PARA BARRAS DE PESO : Par de seguros para Barra Estándar 25mm. Acero cromado, puntas plásticas</t>
  </si>
  <si>
    <t>LLAVE DE SEGURIDAD PARA TROTADORA: Llave de seguridad magnética para caminadoras, cordón de 70 cm de largo, ojo magnético en un extremo y gancho de pinza en el otro.</t>
  </si>
  <si>
    <t>CONOS PARA ENTRENAMIENTO: Paquete de 15 conos cada uno con las siguientes dimensiones: Largo: 20 cm, Ancho: 20 cm, Alto: 38 cm. Colores surtidos. Material de los conos: Polietileno flexible de alta resistencia.</t>
  </si>
  <si>
    <t xml:space="preserve">PAQUETE X 15 UNIDADES </t>
  </si>
  <si>
    <t>CONOS MEDIOS (PLATILLOS): Paquete de 30 conos medios, material en plástico indeformable. Cada platillo tendrá las siguientes medidas: diámetro: 19,5 cm, altura: 6 cm, Incluye: Soporte organizador y bolsa de transporte en nylon. Colores surtidos.</t>
  </si>
  <si>
    <t xml:space="preserve">PAQUETE X 30 UNIDADES </t>
  </si>
  <si>
    <t>PLATAFORMA STEPS PARA AEROBICOS: Plataforma para aeróbicos con tres niveles de altura ajustable, superficie antideslizante. Medidas Largo 110 cm, ancho 41 cm y alturas 10 – 15 y 20 cm.</t>
  </si>
  <si>
    <t>CUERDA DE BATIDA: Cuerda en fique con topes en plástico, 10 metros de largo, diámetro de 3 cm. Peso: entre 7.5 y 9 kg.</t>
  </si>
  <si>
    <t>BANDERINES TRIANGULARES: Banderines triangulares, cuerda de 100 m, cada banderín deberá ser de 30 cm por lado (aprox. 300 banderines en 100 m), colores surtidos, material tela impermeable, cuerda en nylon o plástico de alta resistencia. Resistente a rayos UV</t>
  </si>
  <si>
    <t xml:space="preserve">UNIDAD </t>
  </si>
  <si>
    <t>OFERTA 1 - SISCOM SERVICIOS INTEGRALES SAS</t>
  </si>
  <si>
    <t>OFERTA 2 - GESCOM SAS</t>
  </si>
  <si>
    <t>SISCOM SERVICIOS INTEGRALES SAS</t>
  </si>
  <si>
    <t>GESCOM SAS</t>
  </si>
  <si>
    <t>OFERTA 3 - TEMPOEFECTIVA SAS</t>
  </si>
  <si>
    <t>TEMPOEFECTIVA SAS</t>
  </si>
  <si>
    <t>GRUPO EMPRESARIAL SACSU SAS</t>
  </si>
  <si>
    <t>OFERTA 4 - GRUPO EMPRESARIAL SACSU SAS</t>
  </si>
  <si>
    <t xml:space="preserve">OFERTA 5 - COMERCIALIZADORA VINARTA SAS </t>
  </si>
  <si>
    <t xml:space="preserve">COMERCIALIZADORA VINARTA SAS </t>
  </si>
  <si>
    <t>OFERTA 6 - INTEGRA DE COLOMBIA SAS</t>
  </si>
  <si>
    <t>INTEGRA DE COLOMBIA SAS</t>
  </si>
  <si>
    <t>OFERTA 8 - INGENIERIA CR SAS</t>
  </si>
  <si>
    <t>INGENIERIA CR SAS</t>
  </si>
  <si>
    <t>OFERTA 9 - ACIERTO EMPRESARIAL 7 S.A.S</t>
  </si>
  <si>
    <t>ACIERTO EMPRESARIAL 7 S.A.S</t>
  </si>
  <si>
    <t>PEDRO JESUS BLANCO FORERO- D' ANDREWS</t>
  </si>
  <si>
    <t>OFERTA 11 - PEDRO JESUS BLANCO FORERO- D' ANDREWS</t>
  </si>
  <si>
    <t>GRUPO EMPRESARIAL ALIANZAS S.A.S</t>
  </si>
  <si>
    <t>OFERTA 12 - GRUPO EMPRESARIAL ALIANZAS S.A.S</t>
  </si>
  <si>
    <t>Adquirir elementos deportivos para la ejecución de los programas de bienestar universitario a nivel nacional.</t>
  </si>
  <si>
    <t>ESAP-SASI-003-2026</t>
  </si>
  <si>
    <t>OFERTA 1- SISCOM SERVICIOS INTEGRALES SAS</t>
  </si>
  <si>
    <t>OFERTA 2-  GESCOM SAS</t>
  </si>
  <si>
    <t>OFERTA 3- TEMPOEFECTIVA SAS</t>
  </si>
  <si>
    <t>LA OFERTA ECONOMICA DEL PROPONENTE SISCOM SERVICIOS INTEGRALES SAS CUMPLE ECONÓMICAMENTE</t>
  </si>
  <si>
    <t>LA OFERTA ECONOMICA DEL PROPONENTE GESCOM SAS CUMPLE ECONÓMICAMENTE</t>
  </si>
  <si>
    <t>LA OFERTA ECONOMICA DEL PROPONENTE TEMPOEFECTIVA SAS CUMPLE ECONÓMICAMENTE</t>
  </si>
  <si>
    <t>OFERTA 4- GRUPO EMPRESARIAL SACSU SAS</t>
  </si>
  <si>
    <t>LA OFERTA ECONOMICA DEL PROPONENTE GRUPO EMPRESARIAL SACSU SAS CUMPLE ECONÓMICAMENTE</t>
  </si>
  <si>
    <t xml:space="preserve">OFERTA 5- COMERCIALIZADORA VINARTA SAS </t>
  </si>
  <si>
    <t>LA OFERTA ECONOMICA DEL PROPONENTE COMERCIALIZADORA VINARTA SAS  CUMPLE ECONÓMICAMENTE</t>
  </si>
  <si>
    <t>OFERTA 6- INTEGRA DE COLOMBIA SAS</t>
  </si>
  <si>
    <t>LA OFERTA ECONOMICA DEL PROPONENTE INTEGRA DE COLOMBIA SAS CUMPLE ECONÓMICAMENTE</t>
  </si>
  <si>
    <t>OFERTA 8- INGENIERIA CR SAS</t>
  </si>
  <si>
    <t>LA OFERTA ECONOMICA DEL PROPONENTE INGENIERIA CR SAS CUMPLE ECONÓMICAMENTE</t>
  </si>
  <si>
    <t>OFERTA 9- ACIERTO EMPRESARIAL 7 S.A.S</t>
  </si>
  <si>
    <t>LA OFERTA ECONOMICA DEL PROPONENTE ACIERTO EMPRESARIAL 7 S.A.S CUMPLE ECONÓMICAMENTE</t>
  </si>
  <si>
    <t>OFERTA 11- PEDRO JESUS BLANCO FORERO- D' ANDREWS</t>
  </si>
  <si>
    <t>LA OFERTA ECONOMICA DEL PROPONENTE PEDRO JESUS BLANCO FORERO- D' ANDREWS CUMPLE ECONÓMICAMENTE</t>
  </si>
  <si>
    <t>OFERTA 12- GRUPO EMPRESARIAL ALIANZAS S.A.S</t>
  </si>
  <si>
    <t>LA OFERTA ECONOMICA DEL PROPONENTE GRUPO EMPRESARIAL ALIANZAS S.A.S CUMPLE ECONÓMICAMENTE</t>
  </si>
  <si>
    <t>MENOR 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</si>
</sst>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 #,##0.00;[Red]\-&quot;$&quot;\ #,##0.00"/>
    <numFmt numFmtId="44" formatCode="_-&quot;$&quot;\ * #,##0.00_-;\-&quot;$&quot;\ * #,##0.00_-;_-&quot;$&quot;\ * &quot;-&quot;??_-;_-@_-"/>
    <numFmt numFmtId="43" formatCode="_-* #,##0.00_-;\-* #,##0.00_-;_-* &quot;-&quot;??_-;_-@_-"/>
    <numFmt numFmtId="164" formatCode="\$#,##0.00"/>
  </numFmts>
  <fonts count="39"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Narrow"/>
      <family val="2"/>
    </font>
    <font>
      <sz val="11"/>
      <name val="Calibri"/>
      <family val="2"/>
    </font>
    <font>
      <sz val="10"/>
      <color theme="1"/>
      <name val="Arial Narrow"/>
      <family val="2"/>
    </font>
    <font>
      <sz val="10"/>
      <color rgb="FF000000"/>
      <name val="Arial Narrow"/>
      <family val="2"/>
    </font>
    <font>
      <sz val="11"/>
      <color theme="1"/>
      <name val="Calibri"/>
      <family val="2"/>
      <scheme val="minor"/>
    </font>
    <font>
      <b/>
      <sz val="10"/>
      <color rgb="FF000000"/>
      <name val="Arial Narrow"/>
      <family val="2"/>
    </font>
    <font>
      <b/>
      <sz val="8"/>
      <color theme="1"/>
      <name val="Arial Narrow"/>
      <family val="2"/>
    </font>
    <font>
      <b/>
      <sz val="11"/>
      <color theme="0"/>
      <name val="Calibri"/>
      <family val="2"/>
      <scheme val="minor"/>
    </font>
    <font>
      <sz val="11"/>
      <color theme="1"/>
      <name val="Calibri"/>
      <family val="2"/>
      <scheme val="minor"/>
    </font>
    <font>
      <b/>
      <sz val="11"/>
      <color theme="1"/>
      <name val="Calibri"/>
      <family val="2"/>
      <scheme val="minor"/>
    </font>
    <font>
      <b/>
      <sz val="11"/>
      <color theme="2"/>
      <name val="Calibri"/>
      <family val="2"/>
      <scheme val="minor"/>
    </font>
    <font>
      <sz val="12"/>
      <color theme="1"/>
      <name val="Arial Narrow"/>
      <family val="2"/>
    </font>
    <font>
      <b/>
      <sz val="11"/>
      <color theme="1"/>
      <name val="Calibri"/>
      <family val="2"/>
      <scheme val="minor"/>
    </font>
    <font>
      <b/>
      <sz val="10"/>
      <color theme="0"/>
      <name val="Arial Narrow"/>
      <family val="2"/>
    </font>
    <font>
      <b/>
      <sz val="10"/>
      <color theme="0" tint="-0.249977111117893"/>
      <name val="Arial Narrow"/>
      <family val="2"/>
    </font>
    <font>
      <b/>
      <sz val="10"/>
      <color theme="0" tint="-0.34998626667073579"/>
      <name val="Arial Narrow"/>
      <family val="2"/>
    </font>
    <font>
      <sz val="10"/>
      <color rgb="FF000000"/>
      <name val="Arial Narrow"/>
      <family val="2"/>
    </font>
    <font>
      <sz val="12"/>
      <color theme="1"/>
      <name val="Arial"/>
      <family val="2"/>
    </font>
    <font>
      <b/>
      <sz val="16"/>
      <color theme="1"/>
      <name val="Arial"/>
      <family val="2"/>
    </font>
    <font>
      <sz val="14"/>
      <color theme="1"/>
      <name val="Arial Narrow"/>
      <family val="2"/>
    </font>
    <font>
      <i/>
      <sz val="14"/>
      <color theme="0" tint="-0.34998626667073579"/>
      <name val="Aptos Narrow"/>
      <family val="2"/>
    </font>
    <font>
      <b/>
      <sz val="14"/>
      <color theme="0"/>
      <name val="Arial Narrow"/>
      <family val="2"/>
    </font>
    <font>
      <b/>
      <sz val="14"/>
      <color theme="1"/>
      <name val="Arial Narrow"/>
      <family val="2"/>
    </font>
    <font>
      <sz val="14"/>
      <color rgb="FF000000"/>
      <name val="Arial Narrow"/>
      <family val="2"/>
    </font>
    <font>
      <sz val="16"/>
      <color theme="1"/>
      <name val="Arial"/>
      <family val="2"/>
    </font>
    <font>
      <sz val="11"/>
      <color theme="1"/>
      <name val="Arial"/>
      <family val="2"/>
    </font>
    <font>
      <sz val="14"/>
      <color theme="1"/>
      <name val="Arial"/>
      <family val="2"/>
    </font>
    <font>
      <b/>
      <i/>
      <sz val="11"/>
      <color theme="1"/>
      <name val="Arial"/>
      <family val="2"/>
    </font>
    <font>
      <b/>
      <sz val="16"/>
      <color theme="0"/>
      <name val="Arial"/>
      <family val="2"/>
    </font>
    <font>
      <sz val="10"/>
      <name val="Arial Narrow"/>
      <family val="2"/>
    </font>
    <font>
      <b/>
      <sz val="11"/>
      <color theme="1"/>
      <name val="Arial"/>
      <family val="2"/>
    </font>
    <font>
      <b/>
      <sz val="14"/>
      <name val="Arial Narrow"/>
      <family val="2"/>
    </font>
  </fonts>
  <fills count="9">
    <fill>
      <patternFill patternType="none"/>
    </fill>
    <fill>
      <patternFill patternType="gray125"/>
    </fill>
    <fill>
      <patternFill patternType="solid">
        <fgColor theme="4" tint="-0.249977111117893"/>
        <bgColor indexed="64"/>
      </patternFill>
    </fill>
    <fill>
      <patternFill patternType="solid">
        <fgColor theme="0"/>
        <bgColor indexed="64"/>
      </patternFill>
    </fill>
    <fill>
      <patternFill patternType="solid">
        <fgColor theme="4" tint="-0.49998474074526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5" tint="0.79998168889431442"/>
        <bgColor indexed="64"/>
      </patternFill>
    </fill>
  </fills>
  <borders count="46">
    <border>
      <left/>
      <right/>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indexed="64"/>
      </left>
      <right/>
      <top style="medium">
        <color indexed="64"/>
      </top>
      <bottom style="medium">
        <color indexed="64"/>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rgb="FF000000"/>
      </right>
      <top style="medium">
        <color indexed="64"/>
      </top>
      <bottom style="medium">
        <color indexed="64"/>
      </bottom>
      <diagonal/>
    </border>
    <border>
      <left style="thin">
        <color rgb="FF000000"/>
      </left>
      <right style="thin">
        <color indexed="64"/>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thin">
        <color indexed="64"/>
      </right>
      <top style="thin">
        <color rgb="FF000000"/>
      </top>
      <bottom style="thin">
        <color rgb="FF000000"/>
      </bottom>
      <diagonal/>
    </border>
  </borders>
  <cellStyleXfs count="18">
    <xf numFmtId="0" fontId="0" fillId="0" borderId="0"/>
    <xf numFmtId="44" fontId="11" fillId="0" borderId="0" applyFont="0" applyFill="0" applyBorder="0" applyAlignment="0" applyProtection="0"/>
    <xf numFmtId="0" fontId="6" fillId="0" borderId="0"/>
    <xf numFmtId="43" fontId="6" fillId="0" borderId="0" applyFont="0" applyFill="0" applyBorder="0" applyAlignment="0" applyProtection="0"/>
    <xf numFmtId="9" fontId="6" fillId="0" borderId="0" applyFont="0" applyFill="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9" fontId="15"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0" fontId="2" fillId="0" borderId="0"/>
    <xf numFmtId="43" fontId="2" fillId="0" borderId="0" applyFont="0" applyFill="0" applyBorder="0" applyAlignment="0" applyProtection="0"/>
  </cellStyleXfs>
  <cellXfs count="159">
    <xf numFmtId="0" fontId="0" fillId="0" borderId="0" xfId="0"/>
    <xf numFmtId="0" fontId="9" fillId="0" borderId="2" xfId="0" applyFont="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0" fillId="0" borderId="4" xfId="0" applyBorder="1" applyAlignment="1">
      <alignment horizontal="justify"/>
    </xf>
    <xf numFmtId="0" fontId="0" fillId="0" borderId="12" xfId="0" applyBorder="1" applyAlignment="1">
      <alignment horizontal="justify"/>
    </xf>
    <xf numFmtId="0" fontId="0" fillId="0" borderId="4" xfId="0" applyBorder="1" applyAlignment="1">
      <alignment horizontal="justify" vertical="center"/>
    </xf>
    <xf numFmtId="0" fontId="17" fillId="4" borderId="4" xfId="0" applyFont="1" applyFill="1" applyBorder="1" applyAlignment="1">
      <alignment horizontal="center" vertical="center"/>
    </xf>
    <xf numFmtId="0" fontId="17" fillId="4" borderId="10" xfId="0" applyFont="1" applyFill="1"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18" fillId="0" borderId="0" xfId="9" applyFont="1" applyProtection="1">
      <protection locked="0"/>
    </xf>
    <xf numFmtId="0" fontId="18" fillId="0" borderId="0" xfId="9" applyFont="1" applyAlignment="1" applyProtection="1">
      <alignment horizontal="left" vertical="center"/>
      <protection locked="0"/>
    </xf>
    <xf numFmtId="0" fontId="18" fillId="0" borderId="0" xfId="9" applyFont="1"/>
    <xf numFmtId="0" fontId="18" fillId="0" borderId="0" xfId="9" applyFont="1" applyAlignment="1">
      <alignment horizontal="center" vertical="center"/>
    </xf>
    <xf numFmtId="0" fontId="18" fillId="0" borderId="0" xfId="9" applyFont="1" applyAlignment="1" applyProtection="1">
      <alignment vertical="center"/>
      <protection locked="0"/>
    </xf>
    <xf numFmtId="0" fontId="18" fillId="0" borderId="0" xfId="9" applyFont="1" applyAlignment="1" applyProtection="1">
      <alignment horizontal="center" vertical="center"/>
      <protection locked="0"/>
    </xf>
    <xf numFmtId="0" fontId="0" fillId="0" borderId="22" xfId="0" applyBorder="1" applyAlignment="1">
      <alignment horizontal="center" vertical="center"/>
    </xf>
    <xf numFmtId="0" fontId="0" fillId="0" borderId="23" xfId="0" applyBorder="1" applyAlignment="1">
      <alignment horizontal="center" vertical="center"/>
    </xf>
    <xf numFmtId="0" fontId="20" fillId="2" borderId="2" xfId="0" applyFont="1" applyFill="1" applyBorder="1" applyAlignment="1">
      <alignment horizontal="center" vertical="center" wrapText="1"/>
    </xf>
    <xf numFmtId="0" fontId="3" fillId="0" borderId="4" xfId="0" applyFont="1" applyBorder="1" applyAlignment="1">
      <alignment horizontal="justify"/>
    </xf>
    <xf numFmtId="0" fontId="3" fillId="0" borderId="4" xfId="0" applyFont="1" applyBorder="1" applyAlignment="1">
      <alignment horizontal="justify" vertical="center"/>
    </xf>
    <xf numFmtId="0" fontId="3" fillId="0" borderId="4" xfId="0" applyFont="1" applyBorder="1" applyAlignment="1">
      <alignment horizontal="justify" wrapText="1"/>
    </xf>
    <xf numFmtId="0" fontId="3" fillId="0" borderId="4" xfId="0" applyFont="1" applyBorder="1" applyAlignment="1">
      <alignment horizontal="justify" vertical="center" wrapText="1"/>
    </xf>
    <xf numFmtId="0" fontId="3" fillId="0" borderId="12" xfId="0" applyFont="1" applyBorder="1" applyAlignment="1">
      <alignment horizontal="justify"/>
    </xf>
    <xf numFmtId="0" fontId="0" fillId="0" borderId="2" xfId="0" applyBorder="1" applyAlignment="1">
      <alignment horizontal="center" vertical="center"/>
    </xf>
    <xf numFmtId="14" fontId="0" fillId="0" borderId="6" xfId="0" applyNumberFormat="1" applyBorder="1" applyAlignment="1">
      <alignment horizontal="center" vertical="center"/>
    </xf>
    <xf numFmtId="0" fontId="20" fillId="0" borderId="0" xfId="0" applyFont="1" applyAlignment="1">
      <alignment horizontal="left" vertical="center" wrapText="1"/>
    </xf>
    <xf numFmtId="164" fontId="10" fillId="0" borderId="0" xfId="0" applyNumberFormat="1" applyFont="1" applyAlignment="1">
      <alignment horizontal="center" vertical="center" shrinkToFit="1"/>
    </xf>
    <xf numFmtId="0" fontId="20" fillId="0" borderId="0" xfId="0" applyFont="1" applyAlignment="1">
      <alignment horizontal="center" vertical="center" wrapText="1"/>
    </xf>
    <xf numFmtId="0" fontId="13" fillId="0" borderId="0" xfId="0" applyFont="1" applyAlignment="1">
      <alignment horizontal="justify" vertical="center" wrapText="1"/>
    </xf>
    <xf numFmtId="0" fontId="25" fillId="0" borderId="2" xfId="9" applyFont="1" applyBorder="1" applyAlignment="1" applyProtection="1">
      <alignment vertical="center"/>
      <protection locked="0"/>
    </xf>
    <xf numFmtId="0" fontId="26" fillId="0" borderId="0" xfId="9" applyFont="1" applyProtection="1">
      <protection locked="0"/>
    </xf>
    <xf numFmtId="0" fontId="28" fillId="4" borderId="37" xfId="9" applyFont="1" applyFill="1" applyBorder="1" applyAlignment="1">
      <alignment horizontal="center" vertical="center" wrapText="1"/>
    </xf>
    <xf numFmtId="0" fontId="26" fillId="0" borderId="8" xfId="9" applyFont="1" applyBorder="1" applyAlignment="1" applyProtection="1">
      <alignment horizontal="left" vertical="center"/>
      <protection locked="0"/>
    </xf>
    <xf numFmtId="9" fontId="26" fillId="0" borderId="7" xfId="12" applyFont="1" applyBorder="1" applyAlignment="1" applyProtection="1">
      <alignment horizontal="center" vertical="center"/>
      <protection locked="0"/>
    </xf>
    <xf numFmtId="0" fontId="26" fillId="0" borderId="7" xfId="9" applyFont="1" applyBorder="1" applyAlignment="1" applyProtection="1">
      <alignment horizontal="left" vertical="center"/>
      <protection locked="0"/>
    </xf>
    <xf numFmtId="0" fontId="26" fillId="0" borderId="0" xfId="9" applyFont="1" applyAlignment="1" applyProtection="1">
      <alignment horizontal="left" vertical="center"/>
      <protection locked="0"/>
    </xf>
    <xf numFmtId="0" fontId="26" fillId="0" borderId="4" xfId="9" applyFont="1" applyBorder="1" applyAlignment="1">
      <alignment horizontal="justify" vertical="center" wrapText="1"/>
    </xf>
    <xf numFmtId="0" fontId="32" fillId="0" borderId="0" xfId="0" applyFont="1"/>
    <xf numFmtId="0" fontId="24" fillId="0" borderId="0" xfId="9" applyFont="1" applyAlignment="1" applyProtection="1">
      <alignment horizontal="left" vertical="center"/>
      <protection locked="0"/>
    </xf>
    <xf numFmtId="44" fontId="32" fillId="0" borderId="0" xfId="1" applyFont="1"/>
    <xf numFmtId="0" fontId="37" fillId="0" borderId="4" xfId="0" applyFont="1" applyBorder="1" applyAlignment="1">
      <alignment horizontal="center"/>
    </xf>
    <xf numFmtId="44" fontId="37" fillId="0" borderId="4" xfId="1" applyFont="1" applyBorder="1" applyAlignment="1">
      <alignment horizontal="center"/>
    </xf>
    <xf numFmtId="0" fontId="28" fillId="4" borderId="41" xfId="9" applyFont="1" applyFill="1" applyBorder="1" applyAlignment="1">
      <alignment horizontal="center" vertical="center" wrapText="1"/>
    </xf>
    <xf numFmtId="44" fontId="26" fillId="0" borderId="4" xfId="1" applyFont="1" applyBorder="1" applyAlignment="1">
      <alignment horizontal="center" vertical="center"/>
    </xf>
    <xf numFmtId="44" fontId="26" fillId="0" borderId="4" xfId="1" applyFont="1" applyBorder="1" applyAlignment="1" applyProtection="1">
      <alignment horizontal="center" vertical="center"/>
      <protection locked="0"/>
    </xf>
    <xf numFmtId="44" fontId="30" fillId="0" borderId="9" xfId="1" applyFont="1" applyBorder="1" applyAlignment="1">
      <alignment horizontal="right" vertical="center"/>
    </xf>
    <xf numFmtId="8" fontId="30" fillId="0" borderId="9" xfId="1" applyNumberFormat="1" applyFont="1" applyBorder="1" applyAlignment="1">
      <alignment horizontal="right" vertical="center"/>
    </xf>
    <xf numFmtId="44" fontId="32" fillId="0" borderId="0" xfId="1" applyFont="1" applyFill="1" applyBorder="1"/>
    <xf numFmtId="0" fontId="29" fillId="3" borderId="5" xfId="9" applyFont="1" applyFill="1" applyBorder="1" applyAlignment="1">
      <alignment horizontal="center" vertical="center"/>
    </xf>
    <xf numFmtId="0" fontId="26" fillId="0" borderId="0" xfId="9" applyFont="1"/>
    <xf numFmtId="44" fontId="38" fillId="6" borderId="4" xfId="1" applyFont="1" applyFill="1" applyBorder="1" applyAlignment="1">
      <alignment horizontal="center" vertical="center"/>
    </xf>
    <xf numFmtId="44" fontId="38" fillId="6" borderId="4" xfId="1" applyFont="1" applyFill="1" applyBorder="1" applyAlignment="1" applyProtection="1">
      <alignment horizontal="center" vertical="center"/>
      <protection locked="0"/>
    </xf>
    <xf numFmtId="0" fontId="28" fillId="4" borderId="4" xfId="9" applyFont="1" applyFill="1" applyBorder="1" applyAlignment="1" applyProtection="1">
      <alignment horizontal="center"/>
      <protection locked="0"/>
    </xf>
    <xf numFmtId="44" fontId="38" fillId="6" borderId="4" xfId="1" applyFont="1" applyFill="1" applyBorder="1" applyProtection="1">
      <protection locked="0"/>
    </xf>
    <xf numFmtId="0" fontId="38" fillId="6" borderId="4" xfId="9" applyFont="1" applyFill="1" applyBorder="1" applyAlignment="1" applyProtection="1">
      <alignment horizontal="left" vertical="center"/>
      <protection locked="0"/>
    </xf>
    <xf numFmtId="9" fontId="38" fillId="6" borderId="4" xfId="12" applyFont="1" applyFill="1" applyBorder="1" applyAlignment="1" applyProtection="1">
      <alignment horizontal="center" vertical="center"/>
      <protection locked="0"/>
    </xf>
    <xf numFmtId="8" fontId="38" fillId="6" borderId="4" xfId="1" applyNumberFormat="1" applyFont="1" applyFill="1" applyBorder="1" applyAlignment="1" applyProtection="1">
      <alignment horizontal="right" vertical="center"/>
      <protection locked="0"/>
    </xf>
    <xf numFmtId="0" fontId="32" fillId="7" borderId="0" xfId="0" applyFont="1" applyFill="1"/>
    <xf numFmtId="0" fontId="9" fillId="0" borderId="2" xfId="0" applyFont="1" applyBorder="1" applyAlignment="1">
      <alignment horizontal="left" vertical="center" wrapText="1"/>
    </xf>
    <xf numFmtId="0" fontId="9" fillId="0" borderId="1"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22" xfId="0" applyFont="1" applyBorder="1" applyAlignment="1">
      <alignment horizontal="center" vertical="center" wrapText="1"/>
    </xf>
    <xf numFmtId="0" fontId="20" fillId="2" borderId="2" xfId="0" applyFont="1" applyFill="1" applyBorder="1" applyAlignment="1">
      <alignment horizontal="center" vertical="center" wrapText="1"/>
    </xf>
    <xf numFmtId="0" fontId="13" fillId="0" borderId="2" xfId="0" applyFont="1" applyBorder="1" applyAlignment="1">
      <alignment horizontal="justify" vertical="center" wrapText="1"/>
    </xf>
    <xf numFmtId="0" fontId="9" fillId="0" borderId="2" xfId="0" applyFont="1" applyBorder="1" applyAlignment="1">
      <alignment horizontal="center" vertical="center" wrapText="1"/>
    </xf>
    <xf numFmtId="0" fontId="20" fillId="2" borderId="1" xfId="0" applyFont="1" applyFill="1" applyBorder="1" applyAlignment="1">
      <alignment horizontal="center" vertical="center" wrapText="1"/>
    </xf>
    <xf numFmtId="0" fontId="20" fillId="2" borderId="22" xfId="0" applyFont="1" applyFill="1" applyBorder="1" applyAlignment="1">
      <alignment horizontal="center" vertical="center" wrapText="1"/>
    </xf>
    <xf numFmtId="0" fontId="20" fillId="2" borderId="2" xfId="0" applyFont="1" applyFill="1" applyBorder="1" applyAlignment="1">
      <alignment horizontal="left" vertical="center" wrapText="1"/>
    </xf>
    <xf numFmtId="0" fontId="7" fillId="0" borderId="6" xfId="0" applyFont="1" applyBorder="1" applyAlignment="1">
      <alignment horizontal="center" vertical="center" wrapText="1"/>
    </xf>
    <xf numFmtId="0" fontId="20" fillId="2" borderId="6" xfId="0" applyFont="1" applyFill="1" applyBorder="1" applyAlignment="1">
      <alignment horizontal="left" vertical="center" wrapText="1"/>
    </xf>
    <xf numFmtId="0" fontId="20" fillId="2" borderId="25" xfId="0" applyFont="1" applyFill="1" applyBorder="1" applyAlignment="1">
      <alignment horizontal="left" vertical="center" wrapText="1"/>
    </xf>
    <xf numFmtId="164" fontId="10" fillId="0" borderId="2" xfId="0" applyNumberFormat="1" applyFont="1" applyBorder="1" applyAlignment="1">
      <alignment horizontal="center" vertical="center" shrinkToFit="1"/>
    </xf>
    <xf numFmtId="0" fontId="22" fillId="0" borderId="29" xfId="0" applyFont="1" applyBorder="1" applyAlignment="1">
      <alignment horizontal="center" vertical="center" wrapText="1"/>
    </xf>
    <xf numFmtId="0" fontId="23" fillId="0" borderId="2" xfId="0" applyFont="1" applyBorder="1" applyAlignment="1">
      <alignment horizontal="left" vertical="center" wrapText="1"/>
    </xf>
    <xf numFmtId="0" fontId="8" fillId="0" borderId="2" xfId="0" applyFont="1" applyBorder="1"/>
    <xf numFmtId="0" fontId="36" fillId="0" borderId="1" xfId="0" applyFont="1" applyBorder="1" applyAlignment="1">
      <alignment horizontal="center" vertical="center" wrapText="1"/>
    </xf>
    <xf numFmtId="0" fontId="36" fillId="0" borderId="24" xfId="0" applyFont="1" applyBorder="1" applyAlignment="1">
      <alignment horizontal="center" vertical="center" wrapText="1"/>
    </xf>
    <xf numFmtId="0" fontId="36" fillId="0" borderId="22" xfId="0" applyFont="1" applyBorder="1" applyAlignment="1">
      <alignment horizontal="center" vertical="center" wrapText="1"/>
    </xf>
    <xf numFmtId="0" fontId="21" fillId="0" borderId="2" xfId="0" applyFont="1" applyBorder="1" applyAlignment="1">
      <alignment horizontal="center"/>
    </xf>
    <xf numFmtId="164" fontId="36" fillId="0" borderId="2" xfId="0" applyNumberFormat="1" applyFont="1" applyBorder="1" applyAlignment="1">
      <alignment horizontal="center" vertical="center" shrinkToFit="1"/>
    </xf>
    <xf numFmtId="0" fontId="9" fillId="0" borderId="2" xfId="0" applyFont="1" applyBorder="1" applyAlignment="1">
      <alignment horizontal="center" vertical="top" wrapText="1"/>
    </xf>
    <xf numFmtId="0" fontId="20" fillId="2" borderId="2" xfId="0" applyFont="1" applyFill="1" applyBorder="1" applyAlignment="1">
      <alignment horizontal="center" vertical="center"/>
    </xf>
    <xf numFmtId="14" fontId="9" fillId="0" borderId="18" xfId="0" applyNumberFormat="1" applyFont="1" applyBorder="1" applyAlignment="1">
      <alignment horizontal="center" vertical="top" wrapText="1"/>
    </xf>
    <xf numFmtId="0" fontId="9" fillId="0" borderId="18" xfId="0" applyFont="1" applyBorder="1" applyAlignment="1">
      <alignment horizontal="center" vertical="top" wrapText="1"/>
    </xf>
    <xf numFmtId="0" fontId="7" fillId="0" borderId="18" xfId="0" applyFont="1" applyBorder="1" applyAlignment="1">
      <alignment horizontal="left" vertical="top" wrapText="1"/>
    </xf>
    <xf numFmtId="0" fontId="0" fillId="0" borderId="1" xfId="0" applyBorder="1" applyAlignment="1">
      <alignment horizontal="left"/>
    </xf>
    <xf numFmtId="0" fontId="0" fillId="0" borderId="24" xfId="0" applyBorder="1" applyAlignment="1">
      <alignment horizontal="left"/>
    </xf>
    <xf numFmtId="0" fontId="0" fillId="0" borderId="22" xfId="0" applyBorder="1" applyAlignment="1">
      <alignment horizontal="left"/>
    </xf>
    <xf numFmtId="0" fontId="19" fillId="0" borderId="25"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26" xfId="0" applyFont="1" applyBorder="1" applyAlignment="1">
      <alignment horizontal="center" vertical="center" wrapText="1"/>
    </xf>
    <xf numFmtId="0" fontId="19" fillId="0" borderId="0" xfId="0" applyFont="1" applyAlignment="1">
      <alignment horizontal="center" vertical="center" wrapText="1"/>
    </xf>
    <xf numFmtId="0" fontId="19" fillId="0" borderId="27" xfId="0" applyFont="1" applyBorder="1" applyAlignment="1">
      <alignment horizontal="center" vertical="center" wrapText="1"/>
    </xf>
    <xf numFmtId="0" fontId="19" fillId="0" borderId="28" xfId="0" applyFont="1" applyBorder="1" applyAlignment="1">
      <alignment horizontal="center" vertical="center" wrapText="1"/>
    </xf>
    <xf numFmtId="0" fontId="19" fillId="0" borderId="29" xfId="0" applyFont="1" applyBorder="1" applyAlignment="1">
      <alignment horizontal="center" vertical="center" wrapText="1"/>
    </xf>
    <xf numFmtId="0" fontId="19" fillId="0" borderId="30" xfId="0" applyFont="1" applyBorder="1" applyAlignment="1">
      <alignment horizontal="center" vertical="center" wrapText="1"/>
    </xf>
    <xf numFmtId="0" fontId="0" fillId="0" borderId="25" xfId="0" applyBorder="1" applyAlignment="1">
      <alignment horizontal="center"/>
    </xf>
    <xf numFmtId="0" fontId="0" fillId="0" borderId="23" xfId="0" applyBorder="1" applyAlignment="1">
      <alignment horizontal="center"/>
    </xf>
    <xf numFmtId="0" fontId="0" fillId="0" borderId="26" xfId="0"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30" xfId="0" applyBorder="1" applyAlignment="1">
      <alignment horizontal="center"/>
    </xf>
    <xf numFmtId="0" fontId="0" fillId="0" borderId="2" xfId="0" applyBorder="1" applyAlignment="1">
      <alignment horizontal="left"/>
    </xf>
    <xf numFmtId="0" fontId="28" fillId="4" borderId="37" xfId="9" applyFont="1" applyFill="1" applyBorder="1" applyAlignment="1" applyProtection="1">
      <alignment horizontal="center" vertical="center" wrapText="1"/>
      <protection locked="0"/>
    </xf>
    <xf numFmtId="0" fontId="28" fillId="4" borderId="42" xfId="9" applyFont="1" applyFill="1" applyBorder="1" applyAlignment="1" applyProtection="1">
      <alignment horizontal="center" vertical="center" wrapText="1"/>
      <protection locked="0"/>
    </xf>
    <xf numFmtId="0" fontId="28" fillId="4" borderId="31" xfId="9" applyFont="1" applyFill="1" applyBorder="1" applyAlignment="1">
      <alignment horizontal="center" vertical="center" wrapText="1"/>
    </xf>
    <xf numFmtId="0" fontId="28" fillId="4" borderId="34" xfId="9" applyFont="1" applyFill="1" applyBorder="1" applyAlignment="1">
      <alignment horizontal="center" vertical="center" wrapText="1"/>
    </xf>
    <xf numFmtId="0" fontId="28" fillId="4" borderId="32" xfId="9" applyFont="1" applyFill="1" applyBorder="1" applyAlignment="1">
      <alignment horizontal="center" vertical="center" wrapText="1"/>
    </xf>
    <xf numFmtId="0" fontId="28" fillId="4" borderId="35" xfId="9" applyFont="1" applyFill="1" applyBorder="1" applyAlignment="1">
      <alignment horizontal="center" vertical="center" wrapText="1"/>
    </xf>
    <xf numFmtId="0" fontId="28" fillId="4" borderId="33" xfId="9" applyFont="1" applyFill="1" applyBorder="1" applyAlignment="1">
      <alignment horizontal="center" vertical="center" wrapText="1"/>
    </xf>
    <xf numFmtId="0" fontId="28" fillId="4" borderId="36" xfId="9" applyFont="1" applyFill="1" applyBorder="1" applyAlignment="1">
      <alignment horizontal="center" vertical="center" wrapText="1"/>
    </xf>
    <xf numFmtId="0" fontId="28" fillId="4" borderId="37" xfId="9" applyFont="1" applyFill="1" applyBorder="1" applyAlignment="1" applyProtection="1">
      <alignment horizontal="center" vertical="center"/>
      <protection locked="0"/>
    </xf>
    <xf numFmtId="0" fontId="28" fillId="4" borderId="42" xfId="9" applyFont="1" applyFill="1" applyBorder="1" applyAlignment="1" applyProtection="1">
      <alignment horizontal="center" vertical="center"/>
      <protection locked="0"/>
    </xf>
    <xf numFmtId="0" fontId="29" fillId="3" borderId="5" xfId="9" applyFont="1" applyFill="1" applyBorder="1" applyAlignment="1">
      <alignment horizontal="center" vertical="center"/>
    </xf>
    <xf numFmtId="0" fontId="29" fillId="3" borderId="7" xfId="9" applyFont="1" applyFill="1" applyBorder="1" applyAlignment="1">
      <alignment horizontal="center" vertical="center"/>
    </xf>
    <xf numFmtId="0" fontId="18" fillId="0" borderId="2" xfId="9" applyFont="1" applyBorder="1" applyAlignment="1" applyProtection="1">
      <alignment horizontal="center" vertical="center"/>
      <protection locked="0"/>
    </xf>
    <xf numFmtId="0" fontId="26" fillId="0" borderId="18" xfId="9" applyFont="1" applyBorder="1" applyAlignment="1" applyProtection="1">
      <alignment horizontal="left" vertical="center"/>
      <protection locked="0"/>
    </xf>
    <xf numFmtId="0" fontId="26" fillId="0" borderId="2" xfId="9" applyFont="1" applyBorder="1" applyAlignment="1" applyProtection="1">
      <alignment horizontal="left" vertical="center"/>
      <protection locked="0"/>
    </xf>
    <xf numFmtId="0" fontId="28" fillId="4" borderId="4" xfId="9" applyFont="1" applyFill="1" applyBorder="1" applyAlignment="1">
      <alignment horizontal="center" vertical="center"/>
    </xf>
    <xf numFmtId="0" fontId="28" fillId="4" borderId="4" xfId="9" applyFont="1" applyFill="1" applyBorder="1" applyAlignment="1">
      <alignment horizontal="center" vertical="center" wrapText="1"/>
    </xf>
    <xf numFmtId="0" fontId="27" fillId="0" borderId="0" xfId="0" applyFont="1" applyAlignment="1">
      <alignment horizontal="left"/>
    </xf>
    <xf numFmtId="0" fontId="25" fillId="0" borderId="2" xfId="9" applyFont="1" applyBorder="1" applyAlignment="1">
      <alignment horizontal="center" vertical="center" wrapText="1"/>
    </xf>
    <xf numFmtId="0" fontId="25" fillId="0" borderId="2" xfId="9" applyFont="1" applyBorder="1" applyAlignment="1">
      <alignment horizontal="center" vertical="center"/>
    </xf>
    <xf numFmtId="0" fontId="25" fillId="0" borderId="2" xfId="9" applyFont="1" applyBorder="1" applyAlignment="1" applyProtection="1">
      <alignment horizontal="center" vertical="center"/>
      <protection locked="0"/>
    </xf>
    <xf numFmtId="14" fontId="25" fillId="0" borderId="2" xfId="9" applyNumberFormat="1" applyFont="1" applyBorder="1" applyAlignment="1" applyProtection="1">
      <alignment horizontal="center" vertical="center"/>
      <protection locked="0"/>
    </xf>
    <xf numFmtId="0" fontId="0" fillId="0" borderId="12" xfId="0" applyBorder="1" applyAlignment="1">
      <alignment horizontal="center" vertical="center"/>
      <extLst>
        <ext xmlns:xfpb="http://schemas.microsoft.com/office/spreadsheetml/2022/featurepropertybag" uri="{C7286773-470A-42A8-94C5-96B5CB345126}">
          <xfpb:xfComplement i="0"/>
        </ext>
      </extLst>
    </xf>
    <xf numFmtId="0" fontId="0" fillId="0" borderId="14" xfId="0" applyBorder="1" applyAlignment="1">
      <alignment horizontal="center" vertical="center"/>
      <extLst>
        <ext xmlns:xfpb="http://schemas.microsoft.com/office/spreadsheetml/2022/featurepropertybag" uri="{C7286773-470A-42A8-94C5-96B5CB345126}">
          <xfpb:xfComplement i="0"/>
        </ext>
      </extLst>
    </xf>
    <xf numFmtId="0" fontId="0" fillId="0" borderId="4" xfId="0" applyBorder="1" applyAlignment="1">
      <alignment horizontal="center" vertical="center"/>
      <extLst>
        <ext xmlns:xfpb="http://schemas.microsoft.com/office/spreadsheetml/2022/featurepropertybag" uri="{C7286773-470A-42A8-94C5-96B5CB345126}">
          <xfpb:xfComplement i="0"/>
        </ext>
      </extLst>
    </xf>
    <xf numFmtId="0" fontId="0" fillId="0" borderId="13" xfId="0" applyBorder="1" applyAlignment="1">
      <alignment horizontal="center" vertical="center"/>
      <extLst>
        <ext xmlns:xfpb="http://schemas.microsoft.com/office/spreadsheetml/2022/featurepropertybag" uri="{C7286773-470A-42A8-94C5-96B5CB345126}">
          <xfpb:xfComplement i="0"/>
        </ext>
      </extLst>
    </xf>
    <xf numFmtId="0" fontId="14" fillId="4" borderId="19" xfId="0" applyFont="1" applyFill="1" applyBorder="1" applyAlignment="1">
      <alignment horizontal="center" vertical="center"/>
    </xf>
    <xf numFmtId="0" fontId="14" fillId="4" borderId="20" xfId="0" applyFont="1" applyFill="1" applyBorder="1" applyAlignment="1">
      <alignment horizontal="center" vertical="center"/>
    </xf>
    <xf numFmtId="0" fontId="14" fillId="4" borderId="21"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4" xfId="0" applyFont="1" applyFill="1" applyBorder="1" applyAlignment="1">
      <alignment horizontal="center" vertical="center"/>
    </xf>
    <xf numFmtId="0" fontId="14" fillId="4" borderId="13" xfId="0" applyFont="1" applyFill="1" applyBorder="1" applyAlignment="1">
      <alignment horizontal="center" vertical="center"/>
    </xf>
    <xf numFmtId="0" fontId="17" fillId="4" borderId="4" xfId="0" applyFont="1" applyFill="1" applyBorder="1" applyAlignment="1">
      <alignment horizontal="center" vertical="center"/>
    </xf>
    <xf numFmtId="0" fontId="17" fillId="4" borderId="13" xfId="0" applyFont="1" applyFill="1" applyBorder="1" applyAlignment="1">
      <alignment horizontal="center" vertical="center"/>
    </xf>
    <xf numFmtId="0" fontId="17" fillId="4" borderId="15" xfId="0" applyFont="1" applyFill="1" applyBorder="1" applyAlignment="1">
      <alignment horizontal="center" vertical="center"/>
    </xf>
    <xf numFmtId="0" fontId="17" fillId="4" borderId="17" xfId="0" applyFont="1" applyFill="1" applyBorder="1" applyAlignment="1">
      <alignment horizontal="center" vertical="center"/>
    </xf>
    <xf numFmtId="0" fontId="17" fillId="4" borderId="16" xfId="0" applyFont="1" applyFill="1" applyBorder="1" applyAlignment="1">
      <alignment horizontal="center" vertical="center"/>
    </xf>
    <xf numFmtId="0" fontId="33" fillId="0" borderId="2" xfId="9" applyFont="1" applyBorder="1" applyAlignment="1" applyProtection="1">
      <alignment horizontal="left" vertical="center"/>
      <protection locked="0"/>
    </xf>
    <xf numFmtId="0" fontId="34" fillId="0" borderId="44" xfId="0" applyFont="1" applyBorder="1" applyAlignment="1">
      <alignment horizontal="left" vertical="top"/>
    </xf>
    <xf numFmtId="0" fontId="34" fillId="0" borderId="43" xfId="0" applyFont="1" applyBorder="1" applyAlignment="1">
      <alignment horizontal="left" vertical="top"/>
    </xf>
    <xf numFmtId="0" fontId="34" fillId="0" borderId="2" xfId="0" applyFont="1" applyBorder="1" applyAlignment="1">
      <alignment horizontal="left" vertical="top"/>
    </xf>
    <xf numFmtId="0" fontId="34" fillId="0" borderId="45" xfId="0" applyFont="1" applyBorder="1" applyAlignment="1">
      <alignment horizontal="left" vertical="top"/>
    </xf>
    <xf numFmtId="0" fontId="35" fillId="4" borderId="38" xfId="0" applyFont="1" applyFill="1" applyBorder="1" applyAlignment="1">
      <alignment horizontal="center" vertical="center"/>
    </xf>
    <xf numFmtId="0" fontId="35" fillId="4" borderId="39" xfId="0" applyFont="1" applyFill="1" applyBorder="1" applyAlignment="1">
      <alignment horizontal="center" vertical="center"/>
    </xf>
    <xf numFmtId="0" fontId="35" fillId="4" borderId="40" xfId="0" applyFont="1" applyFill="1" applyBorder="1" applyAlignment="1">
      <alignment horizontal="center" vertical="center"/>
    </xf>
    <xf numFmtId="0" fontId="33" fillId="0" borderId="18" xfId="9" applyFont="1" applyBorder="1" applyAlignment="1" applyProtection="1">
      <alignment horizontal="left" vertical="center"/>
      <protection locked="0"/>
    </xf>
    <xf numFmtId="0" fontId="31" fillId="0" borderId="2" xfId="9" applyFont="1" applyBorder="1" applyAlignment="1" applyProtection="1">
      <alignment horizontal="center" vertical="center"/>
      <protection locked="0"/>
    </xf>
    <xf numFmtId="0" fontId="32" fillId="5" borderId="4" xfId="0" applyFont="1" applyFill="1" applyBorder="1" applyAlignment="1">
      <alignment horizontal="center" vertical="center"/>
    </xf>
    <xf numFmtId="0" fontId="32" fillId="5" borderId="4" xfId="0" applyFont="1" applyFill="1" applyBorder="1"/>
    <xf numFmtId="44" fontId="32" fillId="5" borderId="4" xfId="1" applyFont="1" applyFill="1" applyBorder="1"/>
    <xf numFmtId="0" fontId="32" fillId="8" borderId="4" xfId="0" applyFont="1" applyFill="1" applyBorder="1" applyAlignment="1">
      <alignment horizontal="center" vertical="center"/>
    </xf>
    <xf numFmtId="0" fontId="32" fillId="8" borderId="4" xfId="0" applyFont="1" applyFill="1" applyBorder="1"/>
    <xf numFmtId="44" fontId="32" fillId="8" borderId="4" xfId="1" applyFont="1" applyFill="1" applyBorder="1"/>
  </cellXfs>
  <cellStyles count="18">
    <cellStyle name="Comma 2" xfId="14" xr:uid="{D2137E16-82D3-4F41-B683-2DE30331006E}"/>
    <cellStyle name="Comma 2 2" xfId="17" xr:uid="{81F273A2-FEB8-49C2-B848-CE249084ABD8}"/>
    <cellStyle name="Currency 2" xfId="15" xr:uid="{081842F9-E045-4CA6-8073-FFBE3B70B8B0}"/>
    <cellStyle name="Millares 2" xfId="3" xr:uid="{00000000-0005-0000-0000-000001000000}"/>
    <cellStyle name="Millares 3" xfId="8" xr:uid="{CEDBF1B1-4840-46A5-AE64-DE62CB4FCC93}"/>
    <cellStyle name="Millares 4" xfId="10" xr:uid="{CD160F4C-79DF-4CAA-BFCF-FC267072EBFC}"/>
    <cellStyle name="Moneda" xfId="1" builtinId="4"/>
    <cellStyle name="Moneda 2" xfId="6" xr:uid="{EC7C3958-42C1-4A10-AF60-1B5908916D82}"/>
    <cellStyle name="Moneda 3" xfId="11" xr:uid="{77665FE4-552D-4836-942F-B29807E3FE0C}"/>
    <cellStyle name="Normal" xfId="0" builtinId="0"/>
    <cellStyle name="Normal 2" xfId="2" xr:uid="{00000000-0005-0000-0000-000004000000}"/>
    <cellStyle name="Normal 2 2" xfId="5" xr:uid="{7D0A5355-E0A4-45AC-A96E-C84B440641CD}"/>
    <cellStyle name="Normal 2 3" xfId="16" xr:uid="{1BACC0C2-B7B5-4B11-9B30-534396FA1DCA}"/>
    <cellStyle name="Normal 3" xfId="9" xr:uid="{9D5CEAAC-65FA-4DB7-AB2D-4B60F594F98A}"/>
    <cellStyle name="Normal 4" xfId="13" xr:uid="{8DE783D6-E46A-49C4-BD4E-8F502EAEA266}"/>
    <cellStyle name="Porcentaje" xfId="12" builtinId="5"/>
    <cellStyle name="Porcentaje 2" xfId="4" xr:uid="{00000000-0005-0000-0000-000007000000}"/>
    <cellStyle name="Porcentaje 3" xfId="7" xr:uid="{1C62621C-DBAF-461A-88D8-2DA1B97DABB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22/11/relationships/FeaturePropertyBag" Target="featurePropertyBag/featurePropertyBag.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657225</xdr:colOff>
      <xdr:row>0</xdr:row>
      <xdr:rowOff>19050</xdr:rowOff>
    </xdr:from>
    <xdr:to>
      <xdr:col>1</xdr:col>
      <xdr:colOff>419100</xdr:colOff>
      <xdr:row>2</xdr:row>
      <xdr:rowOff>209550</xdr:rowOff>
    </xdr:to>
    <xdr:pic>
      <xdr:nvPicPr>
        <xdr:cNvPr id="3" name="Imagen 2">
          <a:extLst>
            <a:ext uri="{FF2B5EF4-FFF2-40B4-BE49-F238E27FC236}">
              <a16:creationId xmlns:a16="http://schemas.microsoft.com/office/drawing/2014/main" id="{00000000-0008-0000-0000-000003000000}"/>
            </a:ext>
            <a:ext uri="{147F2762-F138-4A5C-976F-8EAC2B608ADB}">
              <a16:predDERef xmlns:a16="http://schemas.microsoft.com/office/drawing/2014/main" pred="{00000000-0008-0000-0100-000009000000}"/>
            </a:ext>
          </a:extLst>
        </xdr:cNvPr>
        <xdr:cNvPicPr>
          <a:picLocks noChangeAspect="1"/>
        </xdr:cNvPicPr>
      </xdr:nvPicPr>
      <xdr:blipFill>
        <a:blip xmlns:r="http://schemas.openxmlformats.org/officeDocument/2006/relationships" r:embed="rId1"/>
        <a:stretch>
          <a:fillRect/>
        </a:stretch>
      </xdr:blipFill>
      <xdr:spPr>
        <a:xfrm>
          <a:off x="657225" y="19050"/>
          <a:ext cx="1028700" cy="819150"/>
        </a:xfrm>
        <a:prstGeom prst="rect">
          <a:avLst/>
        </a:prstGeom>
      </xdr:spPr>
    </xdr:pic>
    <xdr:clientData/>
  </xdr:twoCellAnchor>
  <xdr:twoCellAnchor editAs="oneCell">
    <xdr:from>
      <xdr:col>5</xdr:col>
      <xdr:colOff>435429</xdr:colOff>
      <xdr:row>24</xdr:row>
      <xdr:rowOff>81644</xdr:rowOff>
    </xdr:from>
    <xdr:to>
      <xdr:col>6</xdr:col>
      <xdr:colOff>453572</xdr:colOff>
      <xdr:row>25</xdr:row>
      <xdr:rowOff>213191</xdr:rowOff>
    </xdr:to>
    <xdr:pic>
      <xdr:nvPicPr>
        <xdr:cNvPr id="5" name="Imagen 4">
          <a:extLst>
            <a:ext uri="{FF2B5EF4-FFF2-40B4-BE49-F238E27FC236}">
              <a16:creationId xmlns:a16="http://schemas.microsoft.com/office/drawing/2014/main" id="{AE9472AC-797C-456E-A2C4-42022D3A8D91}"/>
            </a:ext>
          </a:extLst>
        </xdr:cNvPr>
        <xdr:cNvPicPr>
          <a:picLocks noChangeAspect="1"/>
        </xdr:cNvPicPr>
      </xdr:nvPicPr>
      <xdr:blipFill>
        <a:blip xmlns:r="http://schemas.openxmlformats.org/officeDocument/2006/relationships" r:embed="rId2"/>
        <a:stretch>
          <a:fillRect/>
        </a:stretch>
      </xdr:blipFill>
      <xdr:spPr>
        <a:xfrm>
          <a:off x="5633358" y="12192001"/>
          <a:ext cx="1424214" cy="521618"/>
        </a:xfrm>
        <a:prstGeom prst="rect">
          <a:avLst/>
        </a:prstGeom>
      </xdr:spPr>
    </xdr:pic>
    <xdr:clientData/>
  </xdr:twoCellAnchor>
  <xdr:twoCellAnchor editAs="oneCell">
    <xdr:from>
      <xdr:col>5</xdr:col>
      <xdr:colOff>453571</xdr:colOff>
      <xdr:row>26</xdr:row>
      <xdr:rowOff>45357</xdr:rowOff>
    </xdr:from>
    <xdr:to>
      <xdr:col>6</xdr:col>
      <xdr:colOff>290286</xdr:colOff>
      <xdr:row>27</xdr:row>
      <xdr:rowOff>185439</xdr:rowOff>
    </xdr:to>
    <xdr:pic>
      <xdr:nvPicPr>
        <xdr:cNvPr id="7" name="Imagen 6">
          <a:extLst>
            <a:ext uri="{FF2B5EF4-FFF2-40B4-BE49-F238E27FC236}">
              <a16:creationId xmlns:a16="http://schemas.microsoft.com/office/drawing/2014/main" id="{93D35D5B-D413-48FA-8F72-95D67D8E56E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651500" y="12935857"/>
          <a:ext cx="1242786" cy="530153"/>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2</xdr:col>
      <xdr:colOff>3543301</xdr:colOff>
      <xdr:row>2</xdr:row>
      <xdr:rowOff>311150</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184150" y="0"/>
          <a:ext cx="4044950" cy="13017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800100</xdr:colOff>
      <xdr:row>3</xdr:row>
      <xdr:rowOff>120650</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0" y="0"/>
          <a:ext cx="2127250" cy="1301750"/>
        </a:xfrm>
        <a:prstGeom prst="rect">
          <a:avLst/>
        </a:prstGeom>
      </xdr:spPr>
    </xdr:pic>
    <xdr:clientData/>
  </xdr:twoCellAnchor>
  <xdr:twoCellAnchor editAs="oneCell">
    <xdr:from>
      <xdr:col>0</xdr:col>
      <xdr:colOff>508000</xdr:colOff>
      <xdr:row>9</xdr:row>
      <xdr:rowOff>117929</xdr:rowOff>
    </xdr:from>
    <xdr:to>
      <xdr:col>9</xdr:col>
      <xdr:colOff>610683</xdr:colOff>
      <xdr:row>16</xdr:row>
      <xdr:rowOff>108857</xdr:rowOff>
    </xdr:to>
    <xdr:pic>
      <xdr:nvPicPr>
        <xdr:cNvPr id="4" name="Imagen 3">
          <a:extLst>
            <a:ext uri="{FF2B5EF4-FFF2-40B4-BE49-F238E27FC236}">
              <a16:creationId xmlns:a16="http://schemas.microsoft.com/office/drawing/2014/main" id="{50671FE3-3171-5DC4-23AC-FA3182126C69}"/>
            </a:ext>
          </a:extLst>
        </xdr:cNvPr>
        <xdr:cNvPicPr>
          <a:picLocks noChangeAspect="1"/>
        </xdr:cNvPicPr>
      </xdr:nvPicPr>
      <xdr:blipFill>
        <a:blip xmlns:r="http://schemas.openxmlformats.org/officeDocument/2006/relationships" r:embed="rId2"/>
        <a:stretch>
          <a:fillRect/>
        </a:stretch>
      </xdr:blipFill>
      <xdr:spPr>
        <a:xfrm>
          <a:off x="508000" y="2676072"/>
          <a:ext cx="10915826" cy="126092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LENOVO/AppData/Local/Temp/Rar$DIa12236.31770/ESTUDIO%20DE%20MERCADO%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heetName val="MATRIZ DE PRODUCTOS"/>
      <sheetName val="SEDE CENTRAL"/>
      <sheetName val="BOLIVAR-SUCRE"/>
      <sheetName val="CHOCÓ"/>
      <sheetName val="N. DE SANTANDER"/>
      <sheetName val="TOLIMA "/>
      <sheetName val="RESUMEN COSTOS DIRECTOS"/>
      <sheetName val="CAPITULOS "/>
      <sheetName val="ESTUDIO DE MERCADO"/>
      <sheetName val="TABLAS DE HONORARIOS "/>
    </sheetNames>
    <sheetDataSet>
      <sheetData sheetId="0">
        <row r="35">
          <cell r="C35">
            <v>2.21</v>
          </cell>
        </row>
      </sheetData>
      <sheetData sheetId="1"/>
      <sheetData sheetId="2"/>
      <sheetData sheetId="3"/>
      <sheetData sheetId="4"/>
      <sheetData sheetId="5"/>
      <sheetData sheetId="6"/>
      <sheetData sheetId="7">
        <row r="10">
          <cell r="D10">
            <v>105744553.68115568</v>
          </cell>
        </row>
      </sheetData>
      <sheetData sheetId="8">
        <row r="2">
          <cell r="B2" t="str">
            <v xml:space="preserve">RECOPILACION, REVISION Y COMPLEMENTACION DE LA INFORMACIÓN EXISTENTE </v>
          </cell>
        </row>
        <row r="4">
          <cell r="B4" t="str">
            <v>REDES ELÉCTRICAS, ELECTRÓNICA Y DE CABLEADO ESTRUCTURADO</v>
          </cell>
        </row>
        <row r="5">
          <cell r="B5" t="str">
            <v>SISTEMAS Y REDES HIDROSANITARIAS</v>
          </cell>
        </row>
        <row r="6">
          <cell r="B6" t="str">
            <v>ADECUACIONES LOCATIVAS</v>
          </cell>
        </row>
        <row r="7">
          <cell r="B7" t="str">
            <v>CONSTRUCCIÓN DE ANDENES</v>
          </cell>
        </row>
        <row r="8">
          <cell r="B8" t="str">
            <v>VULNERABILIDAD SÍSMICA – REFORZAMIENTO ESTRUCTURAL</v>
          </cell>
        </row>
        <row r="9">
          <cell r="B9" t="str">
            <v>AMBIENTAL</v>
          </cell>
        </row>
        <row r="10">
          <cell r="B10" t="str">
            <v>CONDICIONES DE ACCESIBILIDAD</v>
          </cell>
        </row>
        <row r="11">
          <cell r="B11" t="str">
            <v>PRESUPUESTO Y PROGRAMACIÓN DE OBRA</v>
          </cell>
        </row>
        <row r="12">
          <cell r="B12" t="str">
            <v>GESTIÓN Y OBTENCIÓN DE LICIENCIAS</v>
          </cell>
        </row>
      </sheetData>
      <sheetData sheetId="9"/>
      <sheetData sheetId="10">
        <row r="56">
          <cell r="L56">
            <v>7471911.5162813505</v>
          </cell>
        </row>
      </sheetData>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B1005"/>
  <sheetViews>
    <sheetView topLeftCell="A5" zoomScale="85" zoomScaleNormal="85" workbookViewId="0">
      <selection activeCell="J8" sqref="J8"/>
    </sheetView>
  </sheetViews>
  <sheetFormatPr baseColWidth="10" defaultColWidth="14.42578125" defaultRowHeight="15" customHeight="1" x14ac:dyDescent="0.25"/>
  <cols>
    <col min="1" max="1" width="19" customWidth="1"/>
    <col min="2" max="2" width="12.42578125" customWidth="1"/>
    <col min="3" max="3" width="19" customWidth="1"/>
    <col min="4" max="4" width="10.42578125" customWidth="1"/>
    <col min="5" max="5" width="13.42578125" customWidth="1"/>
    <col min="6" max="7" width="20.140625" customWidth="1"/>
    <col min="9" max="13" width="14.42578125" customWidth="1"/>
    <col min="14" max="14" width="23.85546875" customWidth="1"/>
    <col min="15" max="16" width="35.7109375" customWidth="1"/>
    <col min="17" max="21" width="14.42578125" customWidth="1"/>
    <col min="22" max="22" width="16.42578125" customWidth="1"/>
    <col min="23" max="24" width="35.7109375" customWidth="1"/>
  </cols>
  <sheetData>
    <row r="1" spans="1:80" ht="24.75" customHeight="1" x14ac:dyDescent="0.25">
      <c r="A1" s="99"/>
      <c r="B1" s="100"/>
      <c r="C1" s="90" t="s">
        <v>0</v>
      </c>
      <c r="D1" s="91"/>
      <c r="E1" s="91"/>
      <c r="F1" s="92"/>
      <c r="G1" s="17" t="s">
        <v>1</v>
      </c>
      <c r="H1" s="25" t="s">
        <v>2</v>
      </c>
    </row>
    <row r="2" spans="1:80" ht="24.75" customHeight="1" x14ac:dyDescent="0.25">
      <c r="A2" s="101"/>
      <c r="B2" s="102"/>
      <c r="C2" s="93"/>
      <c r="D2" s="94"/>
      <c r="E2" s="94"/>
      <c r="F2" s="95"/>
      <c r="G2" s="17" t="s">
        <v>3</v>
      </c>
      <c r="H2" s="25">
        <v>1</v>
      </c>
    </row>
    <row r="3" spans="1:80" ht="24.75" customHeight="1" x14ac:dyDescent="0.25">
      <c r="A3" s="103"/>
      <c r="B3" s="104"/>
      <c r="C3" s="96"/>
      <c r="D3" s="97"/>
      <c r="E3" s="97"/>
      <c r="F3" s="98"/>
      <c r="G3" s="18" t="s">
        <v>4</v>
      </c>
      <c r="H3" s="26">
        <v>45611</v>
      </c>
    </row>
    <row r="4" spans="1:80" ht="15" customHeight="1" x14ac:dyDescent="0.25">
      <c r="A4" s="87" t="s">
        <v>5</v>
      </c>
      <c r="B4" s="88"/>
      <c r="C4" s="88"/>
      <c r="D4" s="88"/>
      <c r="E4" s="88"/>
      <c r="F4" s="88"/>
      <c r="G4" s="88"/>
      <c r="H4" s="89"/>
    </row>
    <row r="5" spans="1:80" ht="15" customHeight="1" x14ac:dyDescent="0.25">
      <c r="A5" s="105" t="s">
        <v>6</v>
      </c>
      <c r="B5" s="105"/>
      <c r="C5" s="105"/>
      <c r="D5" s="105"/>
      <c r="E5" s="105"/>
      <c r="F5" s="105"/>
      <c r="G5" s="105"/>
      <c r="H5" s="105"/>
    </row>
    <row r="7" spans="1:80" ht="21" customHeight="1" x14ac:dyDescent="0.25">
      <c r="A7" s="69" t="s">
        <v>7</v>
      </c>
      <c r="B7" s="69"/>
      <c r="C7" s="69"/>
      <c r="D7" s="66" t="s">
        <v>154</v>
      </c>
      <c r="E7" s="66"/>
      <c r="F7" s="66"/>
      <c r="G7" s="66"/>
      <c r="H7" s="66"/>
    </row>
    <row r="8" spans="1:80" ht="44.25" customHeight="1" x14ac:dyDescent="0.25">
      <c r="A8" s="69" t="s">
        <v>8</v>
      </c>
      <c r="B8" s="69"/>
      <c r="C8" s="69"/>
      <c r="D8" s="77" t="s">
        <v>153</v>
      </c>
      <c r="E8" s="78"/>
      <c r="F8" s="78"/>
      <c r="G8" s="78"/>
      <c r="H8" s="79"/>
    </row>
    <row r="9" spans="1:80" ht="27" customHeight="1" x14ac:dyDescent="0.25">
      <c r="A9" s="69" t="s">
        <v>9</v>
      </c>
      <c r="B9" s="69"/>
      <c r="C9" s="69"/>
      <c r="D9" s="73">
        <v>196989958</v>
      </c>
      <c r="E9" s="73"/>
      <c r="F9" s="73"/>
      <c r="G9" s="73"/>
      <c r="H9" s="73"/>
    </row>
    <row r="10" spans="1:80" ht="33" customHeight="1" x14ac:dyDescent="0.25">
      <c r="A10" s="69" t="s">
        <v>10</v>
      </c>
      <c r="B10" s="69"/>
      <c r="C10" s="69"/>
      <c r="D10" s="70" t="s">
        <v>155</v>
      </c>
      <c r="E10" s="70"/>
      <c r="F10" s="70"/>
      <c r="G10" s="70"/>
      <c r="H10" s="70"/>
      <c r="I10" s="69" t="s">
        <v>10</v>
      </c>
      <c r="J10" s="69"/>
      <c r="K10" s="69"/>
      <c r="L10" s="70" t="s">
        <v>156</v>
      </c>
      <c r="M10" s="70"/>
      <c r="N10" s="70"/>
      <c r="O10" s="70"/>
      <c r="P10" s="70"/>
      <c r="Q10" s="69" t="s">
        <v>10</v>
      </c>
      <c r="R10" s="69"/>
      <c r="S10" s="69"/>
      <c r="T10" s="70" t="s">
        <v>157</v>
      </c>
      <c r="U10" s="70"/>
      <c r="V10" s="70"/>
      <c r="W10" s="70"/>
      <c r="X10" s="70"/>
      <c r="Y10" s="69" t="s">
        <v>10</v>
      </c>
      <c r="Z10" s="69"/>
      <c r="AA10" s="69"/>
      <c r="AB10" s="70" t="s">
        <v>161</v>
      </c>
      <c r="AC10" s="70"/>
      <c r="AD10" s="70"/>
      <c r="AE10" s="70"/>
      <c r="AF10" s="70"/>
      <c r="AG10" s="69" t="s">
        <v>10</v>
      </c>
      <c r="AH10" s="69"/>
      <c r="AI10" s="69"/>
      <c r="AJ10" s="70" t="s">
        <v>163</v>
      </c>
      <c r="AK10" s="70"/>
      <c r="AL10" s="70"/>
      <c r="AM10" s="70"/>
      <c r="AN10" s="70"/>
      <c r="AO10" s="69" t="s">
        <v>10</v>
      </c>
      <c r="AP10" s="69"/>
      <c r="AQ10" s="69"/>
      <c r="AR10" s="70" t="s">
        <v>165</v>
      </c>
      <c r="AS10" s="70"/>
      <c r="AT10" s="70"/>
      <c r="AU10" s="70"/>
      <c r="AV10" s="70"/>
      <c r="AW10" s="69" t="s">
        <v>10</v>
      </c>
      <c r="AX10" s="69"/>
      <c r="AY10" s="69"/>
      <c r="AZ10" s="70" t="s">
        <v>167</v>
      </c>
      <c r="BA10" s="70"/>
      <c r="BB10" s="70"/>
      <c r="BC10" s="70"/>
      <c r="BD10" s="70"/>
      <c r="BE10" s="69" t="s">
        <v>10</v>
      </c>
      <c r="BF10" s="69"/>
      <c r="BG10" s="69"/>
      <c r="BH10" s="70" t="s">
        <v>169</v>
      </c>
      <c r="BI10" s="70"/>
      <c r="BJ10" s="70"/>
      <c r="BK10" s="70"/>
      <c r="BL10" s="70"/>
      <c r="BM10" s="69" t="s">
        <v>10</v>
      </c>
      <c r="BN10" s="69"/>
      <c r="BO10" s="69"/>
      <c r="BP10" s="70" t="s">
        <v>171</v>
      </c>
      <c r="BQ10" s="70"/>
      <c r="BR10" s="70"/>
      <c r="BS10" s="70"/>
      <c r="BT10" s="70"/>
      <c r="BU10" s="69" t="s">
        <v>10</v>
      </c>
      <c r="BV10" s="69"/>
      <c r="BW10" s="69"/>
      <c r="BX10" s="70" t="s">
        <v>173</v>
      </c>
      <c r="BY10" s="70"/>
      <c r="BZ10" s="70"/>
      <c r="CA10" s="70"/>
      <c r="CB10" s="70"/>
    </row>
    <row r="11" spans="1:80" ht="34.5" customHeight="1" x14ac:dyDescent="0.25">
      <c r="A11" s="71" t="s">
        <v>11</v>
      </c>
      <c r="B11" s="71"/>
      <c r="C11" s="72"/>
      <c r="D11" s="81">
        <v>196988982</v>
      </c>
      <c r="E11" s="81"/>
      <c r="F11" s="81"/>
      <c r="G11" s="81"/>
      <c r="H11" s="81"/>
      <c r="I11" s="71" t="s">
        <v>11</v>
      </c>
      <c r="J11" s="71"/>
      <c r="K11" s="72"/>
      <c r="L11" s="73">
        <v>196907800</v>
      </c>
      <c r="M11" s="73"/>
      <c r="N11" s="73"/>
      <c r="O11" s="73"/>
      <c r="P11" s="73"/>
      <c r="Q11" s="71" t="s">
        <v>11</v>
      </c>
      <c r="R11" s="71"/>
      <c r="S11" s="72"/>
      <c r="T11" s="73">
        <v>196987860</v>
      </c>
      <c r="U11" s="73"/>
      <c r="V11" s="73"/>
      <c r="W11" s="73"/>
      <c r="X11" s="73"/>
      <c r="Y11" s="71" t="s">
        <v>11</v>
      </c>
      <c r="Z11" s="71"/>
      <c r="AA11" s="72"/>
      <c r="AB11" s="73">
        <v>196979468</v>
      </c>
      <c r="AC11" s="73"/>
      <c r="AD11" s="73"/>
      <c r="AE11" s="73"/>
      <c r="AF11" s="73"/>
      <c r="AG11" s="71" t="s">
        <v>11</v>
      </c>
      <c r="AH11" s="71"/>
      <c r="AI11" s="72"/>
      <c r="AJ11" s="73">
        <v>196915614</v>
      </c>
      <c r="AK11" s="73"/>
      <c r="AL11" s="73"/>
      <c r="AM11" s="73"/>
      <c r="AN11" s="73"/>
      <c r="AO11" s="71" t="s">
        <v>11</v>
      </c>
      <c r="AP11" s="71"/>
      <c r="AQ11" s="72"/>
      <c r="AR11" s="73">
        <v>196983664</v>
      </c>
      <c r="AS11" s="73"/>
      <c r="AT11" s="73"/>
      <c r="AU11" s="73"/>
      <c r="AV11" s="73"/>
      <c r="AW11" s="71" t="s">
        <v>11</v>
      </c>
      <c r="AX11" s="71"/>
      <c r="AY11" s="72"/>
      <c r="AZ11" s="73">
        <v>196985762</v>
      </c>
      <c r="BA11" s="73"/>
      <c r="BB11" s="73"/>
      <c r="BC11" s="73"/>
      <c r="BD11" s="73"/>
      <c r="BE11" s="71" t="s">
        <v>11</v>
      </c>
      <c r="BF11" s="71"/>
      <c r="BG11" s="72"/>
      <c r="BH11" s="73">
        <v>196344600</v>
      </c>
      <c r="BI11" s="73"/>
      <c r="BJ11" s="73"/>
      <c r="BK11" s="73"/>
      <c r="BL11" s="73"/>
      <c r="BM11" s="71" t="s">
        <v>11</v>
      </c>
      <c r="BN11" s="71"/>
      <c r="BO11" s="72"/>
      <c r="BP11" s="73">
        <v>196780158</v>
      </c>
      <c r="BQ11" s="73"/>
      <c r="BR11" s="73"/>
      <c r="BS11" s="73"/>
      <c r="BT11" s="73"/>
      <c r="BU11" s="71" t="s">
        <v>11</v>
      </c>
      <c r="BV11" s="71"/>
      <c r="BW11" s="72"/>
      <c r="BX11" s="73">
        <v>196780158</v>
      </c>
      <c r="BY11" s="73"/>
      <c r="BZ11" s="73"/>
      <c r="CA11" s="73"/>
      <c r="CB11" s="73"/>
    </row>
    <row r="12" spans="1:80" ht="15" customHeight="1" x14ac:dyDescent="0.25">
      <c r="A12" s="27"/>
      <c r="B12" s="27"/>
      <c r="C12" s="27"/>
      <c r="D12" s="28"/>
      <c r="E12" s="28"/>
      <c r="F12" s="28"/>
      <c r="G12" s="28"/>
      <c r="H12" s="28"/>
      <c r="I12" s="27"/>
      <c r="J12" s="27"/>
      <c r="K12" s="27"/>
      <c r="L12" s="28"/>
      <c r="M12" s="28"/>
      <c r="N12" s="28"/>
      <c r="O12" s="28"/>
      <c r="P12" s="28"/>
      <c r="Q12" s="27"/>
      <c r="R12" s="27"/>
      <c r="S12" s="27"/>
      <c r="T12" s="28"/>
      <c r="U12" s="28"/>
      <c r="V12" s="28"/>
      <c r="W12" s="28"/>
      <c r="X12" s="28"/>
      <c r="Y12" s="27"/>
      <c r="Z12" s="27"/>
      <c r="AA12" s="27"/>
      <c r="AB12" s="28"/>
      <c r="AC12" s="28"/>
      <c r="AD12" s="28"/>
      <c r="AE12" s="28"/>
      <c r="AF12" s="28"/>
      <c r="AG12" s="27"/>
      <c r="AH12" s="27"/>
      <c r="AI12" s="27"/>
      <c r="AJ12" s="28"/>
      <c r="AK12" s="28"/>
      <c r="AL12" s="28"/>
      <c r="AM12" s="28"/>
      <c r="AN12" s="28"/>
      <c r="AO12" s="27"/>
      <c r="AP12" s="27"/>
      <c r="AQ12" s="27"/>
      <c r="AR12" s="28"/>
      <c r="AS12" s="28"/>
      <c r="AT12" s="28"/>
      <c r="AU12" s="28"/>
      <c r="AV12" s="28"/>
      <c r="AW12" s="27"/>
      <c r="AX12" s="27"/>
      <c r="AY12" s="27"/>
      <c r="AZ12" s="28"/>
      <c r="BA12" s="28"/>
      <c r="BB12" s="28"/>
      <c r="BC12" s="28"/>
      <c r="BD12" s="28"/>
      <c r="BE12" s="27"/>
      <c r="BF12" s="27"/>
      <c r="BG12" s="27"/>
      <c r="BH12" s="28"/>
      <c r="BI12" s="28"/>
      <c r="BJ12" s="28"/>
      <c r="BK12" s="28"/>
      <c r="BL12" s="28"/>
      <c r="BM12" s="27"/>
      <c r="BN12" s="27"/>
      <c r="BO12" s="27"/>
      <c r="BP12" s="28"/>
      <c r="BQ12" s="28"/>
      <c r="BR12" s="28"/>
      <c r="BS12" s="28"/>
      <c r="BT12" s="28"/>
      <c r="BU12" s="27"/>
      <c r="BV12" s="27"/>
      <c r="BW12" s="27"/>
      <c r="BX12" s="28"/>
      <c r="BY12" s="28"/>
      <c r="BZ12" s="28"/>
      <c r="CA12" s="28"/>
      <c r="CB12" s="28"/>
    </row>
    <row r="13" spans="1:80" ht="34.5" customHeight="1" x14ac:dyDescent="0.25">
      <c r="A13" s="74" t="s">
        <v>12</v>
      </c>
      <c r="B13" s="74"/>
      <c r="C13" s="74"/>
      <c r="D13" s="74"/>
      <c r="E13" s="74"/>
      <c r="F13" s="74"/>
      <c r="G13" s="74"/>
      <c r="H13" s="74"/>
      <c r="I13" s="74" t="s">
        <v>12</v>
      </c>
      <c r="J13" s="74"/>
      <c r="K13" s="74"/>
      <c r="L13" s="74"/>
      <c r="M13" s="74"/>
      <c r="N13" s="74"/>
      <c r="O13" s="74"/>
      <c r="P13" s="74"/>
      <c r="Q13" s="74" t="s">
        <v>12</v>
      </c>
      <c r="R13" s="74"/>
      <c r="S13" s="74"/>
      <c r="T13" s="74"/>
      <c r="U13" s="74"/>
      <c r="V13" s="74"/>
      <c r="W13" s="74"/>
      <c r="X13" s="74"/>
      <c r="Y13" s="74" t="s">
        <v>12</v>
      </c>
      <c r="Z13" s="74"/>
      <c r="AA13" s="74"/>
      <c r="AB13" s="74"/>
      <c r="AC13" s="74"/>
      <c r="AD13" s="74"/>
      <c r="AE13" s="74"/>
      <c r="AF13" s="74"/>
      <c r="AG13" s="74" t="s">
        <v>12</v>
      </c>
      <c r="AH13" s="74"/>
      <c r="AI13" s="74"/>
      <c r="AJ13" s="74"/>
      <c r="AK13" s="74"/>
      <c r="AL13" s="74"/>
      <c r="AM13" s="74"/>
      <c r="AN13" s="74"/>
      <c r="AO13" s="74" t="s">
        <v>12</v>
      </c>
      <c r="AP13" s="74"/>
      <c r="AQ13" s="74"/>
      <c r="AR13" s="74"/>
      <c r="AS13" s="74"/>
      <c r="AT13" s="74"/>
      <c r="AU13" s="74"/>
      <c r="AV13" s="74"/>
      <c r="AW13" s="74" t="s">
        <v>12</v>
      </c>
      <c r="AX13" s="74"/>
      <c r="AY13" s="74"/>
      <c r="AZ13" s="74"/>
      <c r="BA13" s="74"/>
      <c r="BB13" s="74"/>
      <c r="BC13" s="74"/>
      <c r="BD13" s="74"/>
      <c r="BE13" s="74" t="s">
        <v>12</v>
      </c>
      <c r="BF13" s="74"/>
      <c r="BG13" s="74"/>
      <c r="BH13" s="74"/>
      <c r="BI13" s="74"/>
      <c r="BJ13" s="74"/>
      <c r="BK13" s="74"/>
      <c r="BL13" s="74"/>
      <c r="BM13" s="74" t="s">
        <v>12</v>
      </c>
      <c r="BN13" s="74"/>
      <c r="BO13" s="74"/>
      <c r="BP13" s="74"/>
      <c r="BQ13" s="74"/>
      <c r="BR13" s="74"/>
      <c r="BS13" s="74"/>
      <c r="BT13" s="74"/>
      <c r="BU13" s="74" t="s">
        <v>12</v>
      </c>
      <c r="BV13" s="74"/>
      <c r="BW13" s="74"/>
      <c r="BX13" s="74"/>
      <c r="BY13" s="74"/>
      <c r="BZ13" s="74"/>
      <c r="CA13" s="74"/>
      <c r="CB13" s="74"/>
    </row>
    <row r="14" spans="1:80" ht="30.75" customHeight="1" x14ac:dyDescent="0.25">
      <c r="A14" s="64" t="s">
        <v>13</v>
      </c>
      <c r="B14" s="64"/>
      <c r="C14" s="64"/>
      <c r="D14" s="19" t="s">
        <v>14</v>
      </c>
      <c r="E14" s="19" t="s">
        <v>15</v>
      </c>
      <c r="F14" s="19" t="s">
        <v>16</v>
      </c>
      <c r="G14" s="64" t="s">
        <v>17</v>
      </c>
      <c r="H14" s="64"/>
      <c r="I14" s="64" t="s">
        <v>13</v>
      </c>
      <c r="J14" s="64"/>
      <c r="K14" s="64"/>
      <c r="L14" s="19" t="s">
        <v>14</v>
      </c>
      <c r="M14" s="19" t="s">
        <v>15</v>
      </c>
      <c r="N14" s="19" t="s">
        <v>16</v>
      </c>
      <c r="O14" s="64" t="s">
        <v>17</v>
      </c>
      <c r="P14" s="64"/>
      <c r="Q14" s="64" t="s">
        <v>13</v>
      </c>
      <c r="R14" s="64"/>
      <c r="S14" s="64"/>
      <c r="T14" s="19" t="s">
        <v>14</v>
      </c>
      <c r="U14" s="19" t="s">
        <v>15</v>
      </c>
      <c r="V14" s="19" t="s">
        <v>16</v>
      </c>
      <c r="W14" s="67" t="s">
        <v>17</v>
      </c>
      <c r="X14" s="68"/>
      <c r="Y14" s="64" t="s">
        <v>13</v>
      </c>
      <c r="Z14" s="64"/>
      <c r="AA14" s="64"/>
      <c r="AB14" s="19" t="s">
        <v>14</v>
      </c>
      <c r="AC14" s="19" t="s">
        <v>15</v>
      </c>
      <c r="AD14" s="19" t="s">
        <v>16</v>
      </c>
      <c r="AE14" s="67" t="s">
        <v>17</v>
      </c>
      <c r="AF14" s="68"/>
      <c r="AG14" s="64" t="s">
        <v>13</v>
      </c>
      <c r="AH14" s="64"/>
      <c r="AI14" s="64"/>
      <c r="AJ14" s="19" t="s">
        <v>14</v>
      </c>
      <c r="AK14" s="19" t="s">
        <v>15</v>
      </c>
      <c r="AL14" s="19" t="s">
        <v>16</v>
      </c>
      <c r="AM14" s="67" t="s">
        <v>17</v>
      </c>
      <c r="AN14" s="68"/>
      <c r="AO14" s="64" t="s">
        <v>13</v>
      </c>
      <c r="AP14" s="64"/>
      <c r="AQ14" s="64"/>
      <c r="AR14" s="19" t="s">
        <v>14</v>
      </c>
      <c r="AS14" s="19" t="s">
        <v>15</v>
      </c>
      <c r="AT14" s="19" t="s">
        <v>16</v>
      </c>
      <c r="AU14" s="67" t="s">
        <v>17</v>
      </c>
      <c r="AV14" s="68"/>
      <c r="AW14" s="64" t="s">
        <v>13</v>
      </c>
      <c r="AX14" s="64"/>
      <c r="AY14" s="64"/>
      <c r="AZ14" s="19" t="s">
        <v>14</v>
      </c>
      <c r="BA14" s="19" t="s">
        <v>15</v>
      </c>
      <c r="BB14" s="19" t="s">
        <v>16</v>
      </c>
      <c r="BC14" s="67" t="s">
        <v>17</v>
      </c>
      <c r="BD14" s="68"/>
      <c r="BE14" s="64" t="s">
        <v>13</v>
      </c>
      <c r="BF14" s="64"/>
      <c r="BG14" s="64"/>
      <c r="BH14" s="19" t="s">
        <v>14</v>
      </c>
      <c r="BI14" s="19" t="s">
        <v>15</v>
      </c>
      <c r="BJ14" s="19" t="s">
        <v>16</v>
      </c>
      <c r="BK14" s="67" t="s">
        <v>17</v>
      </c>
      <c r="BL14" s="68"/>
      <c r="BM14" s="64" t="s">
        <v>13</v>
      </c>
      <c r="BN14" s="64"/>
      <c r="BO14" s="64"/>
      <c r="BP14" s="19" t="s">
        <v>14</v>
      </c>
      <c r="BQ14" s="19" t="s">
        <v>15</v>
      </c>
      <c r="BR14" s="19" t="s">
        <v>16</v>
      </c>
      <c r="BS14" s="67" t="s">
        <v>17</v>
      </c>
      <c r="BT14" s="68"/>
      <c r="BU14" s="64" t="s">
        <v>13</v>
      </c>
      <c r="BV14" s="64"/>
      <c r="BW14" s="64"/>
      <c r="BX14" s="19" t="s">
        <v>14</v>
      </c>
      <c r="BY14" s="19" t="s">
        <v>15</v>
      </c>
      <c r="BZ14" s="19" t="s">
        <v>16</v>
      </c>
      <c r="CA14" s="67" t="s">
        <v>17</v>
      </c>
      <c r="CB14" s="68"/>
    </row>
    <row r="15" spans="1:80" ht="36" customHeight="1" x14ac:dyDescent="0.25">
      <c r="A15" s="60" t="s">
        <v>18</v>
      </c>
      <c r="B15" s="60"/>
      <c r="C15" s="60"/>
      <c r="D15" s="1"/>
      <c r="E15" s="1" t="s">
        <v>68</v>
      </c>
      <c r="F15" s="1" t="s">
        <v>69</v>
      </c>
      <c r="G15" s="66"/>
      <c r="H15" s="66"/>
      <c r="I15" s="60" t="s">
        <v>18</v>
      </c>
      <c r="J15" s="60"/>
      <c r="K15" s="60"/>
      <c r="L15" s="1"/>
      <c r="M15" s="1" t="s">
        <v>68</v>
      </c>
      <c r="N15" s="1" t="s">
        <v>69</v>
      </c>
      <c r="O15" s="66"/>
      <c r="P15" s="66"/>
      <c r="Q15" s="60" t="s">
        <v>18</v>
      </c>
      <c r="R15" s="60"/>
      <c r="S15" s="60"/>
      <c r="T15" s="1"/>
      <c r="U15" s="1" t="s">
        <v>68</v>
      </c>
      <c r="V15" s="1" t="s">
        <v>69</v>
      </c>
      <c r="W15" s="66"/>
      <c r="X15" s="66"/>
      <c r="Y15" s="60" t="s">
        <v>18</v>
      </c>
      <c r="Z15" s="60"/>
      <c r="AA15" s="60"/>
      <c r="AB15" s="1"/>
      <c r="AC15" s="1" t="s">
        <v>68</v>
      </c>
      <c r="AD15" s="1" t="s">
        <v>69</v>
      </c>
      <c r="AE15" s="66"/>
      <c r="AF15" s="66"/>
      <c r="AG15" s="60" t="s">
        <v>18</v>
      </c>
      <c r="AH15" s="60"/>
      <c r="AI15" s="60"/>
      <c r="AJ15" s="1"/>
      <c r="AK15" s="1" t="s">
        <v>68</v>
      </c>
      <c r="AL15" s="1" t="s">
        <v>69</v>
      </c>
      <c r="AM15" s="66"/>
      <c r="AN15" s="66"/>
      <c r="AO15" s="60" t="s">
        <v>18</v>
      </c>
      <c r="AP15" s="60"/>
      <c r="AQ15" s="60"/>
      <c r="AR15" s="1"/>
      <c r="AS15" s="1" t="s">
        <v>68</v>
      </c>
      <c r="AT15" s="1" t="s">
        <v>69</v>
      </c>
      <c r="AU15" s="66"/>
      <c r="AV15" s="66"/>
      <c r="AW15" s="60" t="s">
        <v>18</v>
      </c>
      <c r="AX15" s="60"/>
      <c r="AY15" s="60"/>
      <c r="AZ15" s="1"/>
      <c r="BA15" s="1" t="s">
        <v>68</v>
      </c>
      <c r="BB15" s="1" t="s">
        <v>69</v>
      </c>
      <c r="BC15" s="66"/>
      <c r="BD15" s="66"/>
      <c r="BE15" s="60" t="s">
        <v>18</v>
      </c>
      <c r="BF15" s="60"/>
      <c r="BG15" s="60"/>
      <c r="BH15" s="1"/>
      <c r="BI15" s="1" t="s">
        <v>68</v>
      </c>
      <c r="BJ15" s="1" t="s">
        <v>69</v>
      </c>
      <c r="BK15" s="66"/>
      <c r="BL15" s="66"/>
      <c r="BM15" s="60" t="s">
        <v>18</v>
      </c>
      <c r="BN15" s="60"/>
      <c r="BO15" s="60"/>
      <c r="BP15" s="1"/>
      <c r="BQ15" s="1" t="s">
        <v>68</v>
      </c>
      <c r="BR15" s="1" t="s">
        <v>69</v>
      </c>
      <c r="BS15" s="66"/>
      <c r="BT15" s="66"/>
      <c r="BU15" s="60" t="s">
        <v>18</v>
      </c>
      <c r="BV15" s="60"/>
      <c r="BW15" s="60"/>
      <c r="BX15" s="1"/>
      <c r="BY15" s="1" t="s">
        <v>68</v>
      </c>
      <c r="BZ15" s="1" t="s">
        <v>69</v>
      </c>
      <c r="CA15" s="66"/>
      <c r="CB15" s="66"/>
    </row>
    <row r="16" spans="1:80" ht="36" customHeight="1" x14ac:dyDescent="0.25">
      <c r="A16" s="60" t="s">
        <v>19</v>
      </c>
      <c r="B16" s="60"/>
      <c r="C16" s="60"/>
      <c r="D16" s="1"/>
      <c r="E16" s="1" t="s">
        <v>68</v>
      </c>
      <c r="F16" s="1" t="s">
        <v>69</v>
      </c>
      <c r="G16" s="66"/>
      <c r="H16" s="66"/>
      <c r="I16" s="60" t="s">
        <v>19</v>
      </c>
      <c r="J16" s="60"/>
      <c r="K16" s="60"/>
      <c r="L16" s="1"/>
      <c r="M16" s="1" t="s">
        <v>68</v>
      </c>
      <c r="N16" s="1" t="s">
        <v>69</v>
      </c>
      <c r="O16" s="66"/>
      <c r="P16" s="66"/>
      <c r="Q16" s="60" t="s">
        <v>19</v>
      </c>
      <c r="R16" s="60"/>
      <c r="S16" s="60"/>
      <c r="T16" s="1"/>
      <c r="U16" s="1" t="s">
        <v>68</v>
      </c>
      <c r="V16" s="1" t="s">
        <v>69</v>
      </c>
      <c r="W16" s="66"/>
      <c r="X16" s="66"/>
      <c r="Y16" s="60" t="s">
        <v>19</v>
      </c>
      <c r="Z16" s="60"/>
      <c r="AA16" s="60"/>
      <c r="AB16" s="1"/>
      <c r="AC16" s="1" t="s">
        <v>68</v>
      </c>
      <c r="AD16" s="1" t="s">
        <v>69</v>
      </c>
      <c r="AE16" s="66"/>
      <c r="AF16" s="66"/>
      <c r="AG16" s="60" t="s">
        <v>19</v>
      </c>
      <c r="AH16" s="60"/>
      <c r="AI16" s="60"/>
      <c r="AJ16" s="1"/>
      <c r="AK16" s="1" t="s">
        <v>68</v>
      </c>
      <c r="AL16" s="1" t="s">
        <v>69</v>
      </c>
      <c r="AM16" s="66"/>
      <c r="AN16" s="66"/>
      <c r="AO16" s="60" t="s">
        <v>19</v>
      </c>
      <c r="AP16" s="60"/>
      <c r="AQ16" s="60"/>
      <c r="AR16" s="1"/>
      <c r="AS16" s="1" t="s">
        <v>68</v>
      </c>
      <c r="AT16" s="1" t="s">
        <v>69</v>
      </c>
      <c r="AU16" s="66"/>
      <c r="AV16" s="66"/>
      <c r="AW16" s="60" t="s">
        <v>19</v>
      </c>
      <c r="AX16" s="60"/>
      <c r="AY16" s="60"/>
      <c r="AZ16" s="1"/>
      <c r="BA16" s="1" t="s">
        <v>68</v>
      </c>
      <c r="BB16" s="1" t="s">
        <v>69</v>
      </c>
      <c r="BC16" s="66"/>
      <c r="BD16" s="66"/>
      <c r="BE16" s="60" t="s">
        <v>19</v>
      </c>
      <c r="BF16" s="60"/>
      <c r="BG16" s="60"/>
      <c r="BH16" s="1"/>
      <c r="BI16" s="1" t="s">
        <v>68</v>
      </c>
      <c r="BJ16" s="1" t="s">
        <v>69</v>
      </c>
      <c r="BK16" s="66"/>
      <c r="BL16" s="66"/>
      <c r="BM16" s="60" t="s">
        <v>19</v>
      </c>
      <c r="BN16" s="60"/>
      <c r="BO16" s="60"/>
      <c r="BP16" s="1"/>
      <c r="BQ16" s="1" t="s">
        <v>68</v>
      </c>
      <c r="BR16" s="1" t="s">
        <v>69</v>
      </c>
      <c r="BS16" s="66"/>
      <c r="BT16" s="66"/>
      <c r="BU16" s="60" t="s">
        <v>19</v>
      </c>
      <c r="BV16" s="60"/>
      <c r="BW16" s="60"/>
      <c r="BX16" s="1"/>
      <c r="BY16" s="1" t="s">
        <v>68</v>
      </c>
      <c r="BZ16" s="1" t="s">
        <v>69</v>
      </c>
      <c r="CA16" s="66"/>
      <c r="CB16" s="66"/>
    </row>
    <row r="17" spans="1:80" ht="61.5" customHeight="1" x14ac:dyDescent="0.25">
      <c r="A17" s="60" t="s">
        <v>20</v>
      </c>
      <c r="B17" s="60"/>
      <c r="C17" s="60"/>
      <c r="D17" s="1" t="s">
        <v>68</v>
      </c>
      <c r="E17" s="1"/>
      <c r="F17" s="1" t="s">
        <v>69</v>
      </c>
      <c r="G17" s="66"/>
      <c r="H17" s="66"/>
      <c r="I17" s="60" t="s">
        <v>20</v>
      </c>
      <c r="J17" s="60"/>
      <c r="K17" s="60"/>
      <c r="L17" s="1" t="s">
        <v>68</v>
      </c>
      <c r="M17" s="1"/>
      <c r="N17" s="1" t="s">
        <v>69</v>
      </c>
      <c r="O17" s="66"/>
      <c r="P17" s="66"/>
      <c r="Q17" s="60" t="s">
        <v>20</v>
      </c>
      <c r="R17" s="60"/>
      <c r="S17" s="60"/>
      <c r="T17" s="1" t="s">
        <v>68</v>
      </c>
      <c r="U17" s="1"/>
      <c r="V17" s="1" t="s">
        <v>69</v>
      </c>
      <c r="W17" s="66"/>
      <c r="X17" s="66"/>
      <c r="Y17" s="60" t="s">
        <v>20</v>
      </c>
      <c r="Z17" s="60"/>
      <c r="AA17" s="60"/>
      <c r="AB17" s="1" t="s">
        <v>68</v>
      </c>
      <c r="AC17" s="1"/>
      <c r="AD17" s="1" t="s">
        <v>69</v>
      </c>
      <c r="AE17" s="66"/>
      <c r="AF17" s="66"/>
      <c r="AG17" s="60" t="s">
        <v>20</v>
      </c>
      <c r="AH17" s="60"/>
      <c r="AI17" s="60"/>
      <c r="AJ17" s="1" t="s">
        <v>68</v>
      </c>
      <c r="AK17" s="1"/>
      <c r="AL17" s="1" t="s">
        <v>69</v>
      </c>
      <c r="AM17" s="66"/>
      <c r="AN17" s="66"/>
      <c r="AO17" s="60" t="s">
        <v>20</v>
      </c>
      <c r="AP17" s="60"/>
      <c r="AQ17" s="60"/>
      <c r="AR17" s="1" t="s">
        <v>68</v>
      </c>
      <c r="AS17" s="1"/>
      <c r="AT17" s="1" t="s">
        <v>69</v>
      </c>
      <c r="AU17" s="66"/>
      <c r="AV17" s="66"/>
      <c r="AW17" s="60" t="s">
        <v>20</v>
      </c>
      <c r="AX17" s="60"/>
      <c r="AY17" s="60"/>
      <c r="AZ17" s="1" t="s">
        <v>68</v>
      </c>
      <c r="BA17" s="1"/>
      <c r="BB17" s="1" t="s">
        <v>69</v>
      </c>
      <c r="BC17" s="66"/>
      <c r="BD17" s="66"/>
      <c r="BE17" s="60" t="s">
        <v>20</v>
      </c>
      <c r="BF17" s="60"/>
      <c r="BG17" s="60"/>
      <c r="BH17" s="1" t="s">
        <v>68</v>
      </c>
      <c r="BI17" s="1"/>
      <c r="BJ17" s="1" t="s">
        <v>69</v>
      </c>
      <c r="BK17" s="66"/>
      <c r="BL17" s="66"/>
      <c r="BM17" s="60" t="s">
        <v>20</v>
      </c>
      <c r="BN17" s="60"/>
      <c r="BO17" s="60"/>
      <c r="BP17" s="1" t="s">
        <v>68</v>
      </c>
      <c r="BQ17" s="1"/>
      <c r="BR17" s="1" t="s">
        <v>69</v>
      </c>
      <c r="BS17" s="66"/>
      <c r="BT17" s="66"/>
      <c r="BU17" s="60" t="s">
        <v>20</v>
      </c>
      <c r="BV17" s="60"/>
      <c r="BW17" s="60"/>
      <c r="BX17" s="1" t="s">
        <v>68</v>
      </c>
      <c r="BY17" s="1"/>
      <c r="BZ17" s="1" t="s">
        <v>69</v>
      </c>
      <c r="CA17" s="66"/>
      <c r="CB17" s="66"/>
    </row>
    <row r="18" spans="1:80" ht="61.5" customHeight="1" x14ac:dyDescent="0.25">
      <c r="A18" s="60" t="s">
        <v>21</v>
      </c>
      <c r="B18" s="60"/>
      <c r="C18" s="60"/>
      <c r="D18" s="1" t="s">
        <v>68</v>
      </c>
      <c r="E18" s="1"/>
      <c r="F18" s="1" t="s">
        <v>69</v>
      </c>
      <c r="G18" s="66"/>
      <c r="H18" s="66"/>
      <c r="I18" s="60" t="s">
        <v>21</v>
      </c>
      <c r="J18" s="60"/>
      <c r="K18" s="60"/>
      <c r="L18" s="1" t="s">
        <v>68</v>
      </c>
      <c r="M18" s="1"/>
      <c r="N18" s="1" t="s">
        <v>69</v>
      </c>
      <c r="O18" s="66"/>
      <c r="P18" s="66"/>
      <c r="Q18" s="60" t="s">
        <v>21</v>
      </c>
      <c r="R18" s="60"/>
      <c r="S18" s="60"/>
      <c r="T18" s="1" t="s">
        <v>68</v>
      </c>
      <c r="U18" s="1"/>
      <c r="V18" s="1" t="s">
        <v>69</v>
      </c>
      <c r="W18" s="66"/>
      <c r="X18" s="66"/>
      <c r="Y18" s="60" t="s">
        <v>21</v>
      </c>
      <c r="Z18" s="60"/>
      <c r="AA18" s="60"/>
      <c r="AB18" s="1" t="s">
        <v>68</v>
      </c>
      <c r="AC18" s="1"/>
      <c r="AD18" s="1" t="s">
        <v>69</v>
      </c>
      <c r="AE18" s="66"/>
      <c r="AF18" s="66"/>
      <c r="AG18" s="60" t="s">
        <v>21</v>
      </c>
      <c r="AH18" s="60"/>
      <c r="AI18" s="60"/>
      <c r="AJ18" s="1" t="s">
        <v>68</v>
      </c>
      <c r="AK18" s="1"/>
      <c r="AL18" s="1" t="s">
        <v>69</v>
      </c>
      <c r="AM18" s="66"/>
      <c r="AN18" s="66"/>
      <c r="AO18" s="60" t="s">
        <v>21</v>
      </c>
      <c r="AP18" s="60"/>
      <c r="AQ18" s="60"/>
      <c r="AR18" s="1" t="s">
        <v>68</v>
      </c>
      <c r="AS18" s="1"/>
      <c r="AT18" s="1" t="s">
        <v>69</v>
      </c>
      <c r="AU18" s="66"/>
      <c r="AV18" s="66"/>
      <c r="AW18" s="60" t="s">
        <v>21</v>
      </c>
      <c r="AX18" s="60"/>
      <c r="AY18" s="60"/>
      <c r="AZ18" s="1" t="s">
        <v>68</v>
      </c>
      <c r="BA18" s="1"/>
      <c r="BB18" s="1" t="s">
        <v>69</v>
      </c>
      <c r="BC18" s="66"/>
      <c r="BD18" s="66"/>
      <c r="BE18" s="60" t="s">
        <v>21</v>
      </c>
      <c r="BF18" s="60"/>
      <c r="BG18" s="60"/>
      <c r="BH18" s="1" t="s">
        <v>68</v>
      </c>
      <c r="BI18" s="1"/>
      <c r="BJ18" s="1" t="s">
        <v>69</v>
      </c>
      <c r="BK18" s="66"/>
      <c r="BL18" s="66"/>
      <c r="BM18" s="60" t="s">
        <v>21</v>
      </c>
      <c r="BN18" s="60"/>
      <c r="BO18" s="60"/>
      <c r="BP18" s="1" t="s">
        <v>68</v>
      </c>
      <c r="BQ18" s="1"/>
      <c r="BR18" s="1" t="s">
        <v>69</v>
      </c>
      <c r="BS18" s="66"/>
      <c r="BT18" s="66"/>
      <c r="BU18" s="60" t="s">
        <v>21</v>
      </c>
      <c r="BV18" s="60"/>
      <c r="BW18" s="60"/>
      <c r="BX18" s="1" t="s">
        <v>68</v>
      </c>
      <c r="BY18" s="1"/>
      <c r="BZ18" s="1" t="s">
        <v>69</v>
      </c>
      <c r="CA18" s="66"/>
      <c r="CB18" s="66"/>
    </row>
    <row r="19" spans="1:80" ht="61.5" customHeight="1" x14ac:dyDescent="0.25">
      <c r="A19" s="60" t="s">
        <v>22</v>
      </c>
      <c r="B19" s="60"/>
      <c r="C19" s="60"/>
      <c r="D19" s="1"/>
      <c r="E19" s="1" t="s">
        <v>68</v>
      </c>
      <c r="F19" s="1" t="s">
        <v>69</v>
      </c>
      <c r="G19" s="82"/>
      <c r="H19" s="82"/>
      <c r="I19" s="60" t="s">
        <v>22</v>
      </c>
      <c r="J19" s="60"/>
      <c r="K19" s="60"/>
      <c r="L19" s="1"/>
      <c r="M19" s="1" t="s">
        <v>68</v>
      </c>
      <c r="N19" s="1" t="s">
        <v>69</v>
      </c>
      <c r="O19" s="82"/>
      <c r="P19" s="82"/>
      <c r="Q19" s="60" t="s">
        <v>22</v>
      </c>
      <c r="R19" s="60"/>
      <c r="S19" s="60"/>
      <c r="T19" s="1"/>
      <c r="U19" s="1" t="s">
        <v>68</v>
      </c>
      <c r="V19" s="1" t="s">
        <v>69</v>
      </c>
      <c r="W19" s="66"/>
      <c r="X19" s="66"/>
      <c r="Y19" s="60" t="s">
        <v>22</v>
      </c>
      <c r="Z19" s="60"/>
      <c r="AA19" s="60"/>
      <c r="AB19" s="1"/>
      <c r="AC19" s="1" t="s">
        <v>68</v>
      </c>
      <c r="AD19" s="1" t="s">
        <v>69</v>
      </c>
      <c r="AE19" s="66"/>
      <c r="AF19" s="66"/>
      <c r="AG19" s="60" t="s">
        <v>22</v>
      </c>
      <c r="AH19" s="60"/>
      <c r="AI19" s="60"/>
      <c r="AJ19" s="1"/>
      <c r="AK19" s="1" t="s">
        <v>68</v>
      </c>
      <c r="AL19" s="1" t="s">
        <v>69</v>
      </c>
      <c r="AM19" s="66"/>
      <c r="AN19" s="66"/>
      <c r="AO19" s="60" t="s">
        <v>22</v>
      </c>
      <c r="AP19" s="60"/>
      <c r="AQ19" s="60"/>
      <c r="AR19" s="1"/>
      <c r="AS19" s="1" t="s">
        <v>68</v>
      </c>
      <c r="AT19" s="1" t="s">
        <v>69</v>
      </c>
      <c r="AU19" s="66"/>
      <c r="AV19" s="66"/>
      <c r="AW19" s="60" t="s">
        <v>22</v>
      </c>
      <c r="AX19" s="60"/>
      <c r="AY19" s="60"/>
      <c r="AZ19" s="1"/>
      <c r="BA19" s="1" t="s">
        <v>68</v>
      </c>
      <c r="BB19" s="1" t="s">
        <v>69</v>
      </c>
      <c r="BC19" s="66"/>
      <c r="BD19" s="66"/>
      <c r="BE19" s="60" t="s">
        <v>22</v>
      </c>
      <c r="BF19" s="60"/>
      <c r="BG19" s="60"/>
      <c r="BH19" s="1"/>
      <c r="BI19" s="1" t="s">
        <v>68</v>
      </c>
      <c r="BJ19" s="1" t="s">
        <v>69</v>
      </c>
      <c r="BK19" s="66"/>
      <c r="BL19" s="66"/>
      <c r="BM19" s="60" t="s">
        <v>22</v>
      </c>
      <c r="BN19" s="60"/>
      <c r="BO19" s="60"/>
      <c r="BP19" s="1"/>
      <c r="BQ19" s="1" t="s">
        <v>68</v>
      </c>
      <c r="BR19" s="1" t="s">
        <v>69</v>
      </c>
      <c r="BS19" s="66"/>
      <c r="BT19" s="66"/>
      <c r="BU19" s="60" t="s">
        <v>22</v>
      </c>
      <c r="BV19" s="60"/>
      <c r="BW19" s="60"/>
      <c r="BX19" s="1"/>
      <c r="BY19" s="1" t="s">
        <v>68</v>
      </c>
      <c r="BZ19" s="1" t="s">
        <v>69</v>
      </c>
      <c r="CA19" s="66"/>
      <c r="CB19" s="66"/>
    </row>
    <row r="20" spans="1:80" ht="36" customHeight="1" x14ac:dyDescent="0.25">
      <c r="A20" s="60" t="s">
        <v>23</v>
      </c>
      <c r="B20" s="60"/>
      <c r="C20" s="60"/>
      <c r="D20" s="61"/>
      <c r="E20" s="62"/>
      <c r="F20" s="62"/>
      <c r="G20" s="62"/>
      <c r="H20" s="63"/>
      <c r="I20" s="60" t="s">
        <v>23</v>
      </c>
      <c r="J20" s="60"/>
      <c r="K20" s="60"/>
      <c r="L20" s="61"/>
      <c r="M20" s="62"/>
      <c r="N20" s="62"/>
      <c r="O20" s="62"/>
      <c r="P20" s="63"/>
      <c r="Q20" s="60" t="s">
        <v>23</v>
      </c>
      <c r="R20" s="60"/>
      <c r="S20" s="60"/>
      <c r="T20" s="61"/>
      <c r="U20" s="62"/>
      <c r="V20" s="62"/>
      <c r="W20" s="62"/>
      <c r="X20" s="63"/>
      <c r="Y20" s="60" t="s">
        <v>23</v>
      </c>
      <c r="Z20" s="60"/>
      <c r="AA20" s="60"/>
      <c r="AB20" s="61"/>
      <c r="AC20" s="62"/>
      <c r="AD20" s="62"/>
      <c r="AE20" s="62"/>
      <c r="AF20" s="63"/>
      <c r="AG20" s="60" t="s">
        <v>23</v>
      </c>
      <c r="AH20" s="60"/>
      <c r="AI20" s="60"/>
      <c r="AJ20" s="61"/>
      <c r="AK20" s="62"/>
      <c r="AL20" s="62"/>
      <c r="AM20" s="62"/>
      <c r="AN20" s="63"/>
      <c r="AO20" s="60" t="s">
        <v>23</v>
      </c>
      <c r="AP20" s="60"/>
      <c r="AQ20" s="60"/>
      <c r="AR20" s="61"/>
      <c r="AS20" s="62"/>
      <c r="AT20" s="62"/>
      <c r="AU20" s="62"/>
      <c r="AV20" s="63"/>
      <c r="AW20" s="60" t="s">
        <v>23</v>
      </c>
      <c r="AX20" s="60"/>
      <c r="AY20" s="60"/>
      <c r="AZ20" s="61"/>
      <c r="BA20" s="62"/>
      <c r="BB20" s="62"/>
      <c r="BC20" s="62"/>
      <c r="BD20" s="63"/>
      <c r="BE20" s="60" t="s">
        <v>23</v>
      </c>
      <c r="BF20" s="60"/>
      <c r="BG20" s="60"/>
      <c r="BH20" s="61"/>
      <c r="BI20" s="62"/>
      <c r="BJ20" s="62"/>
      <c r="BK20" s="62"/>
      <c r="BL20" s="63"/>
      <c r="BM20" s="60" t="s">
        <v>23</v>
      </c>
      <c r="BN20" s="60"/>
      <c r="BO20" s="60"/>
      <c r="BP20" s="61"/>
      <c r="BQ20" s="62"/>
      <c r="BR20" s="62"/>
      <c r="BS20" s="62"/>
      <c r="BT20" s="63"/>
      <c r="BU20" s="60" t="s">
        <v>23</v>
      </c>
      <c r="BV20" s="60"/>
      <c r="BW20" s="60"/>
      <c r="BX20" s="61"/>
      <c r="BY20" s="62"/>
      <c r="BZ20" s="62"/>
      <c r="CA20" s="62"/>
      <c r="CB20" s="63"/>
    </row>
    <row r="21" spans="1:80" ht="73.5" customHeight="1" x14ac:dyDescent="0.25">
      <c r="A21" s="64" t="s">
        <v>24</v>
      </c>
      <c r="B21" s="64"/>
      <c r="C21" s="64"/>
      <c r="D21" s="65" t="s">
        <v>158</v>
      </c>
      <c r="E21" s="65"/>
      <c r="F21" s="65"/>
      <c r="G21" s="65"/>
      <c r="H21" s="65"/>
      <c r="I21" s="64" t="s">
        <v>24</v>
      </c>
      <c r="J21" s="64"/>
      <c r="K21" s="64"/>
      <c r="L21" s="65" t="s">
        <v>159</v>
      </c>
      <c r="M21" s="65"/>
      <c r="N21" s="65"/>
      <c r="O21" s="65"/>
      <c r="P21" s="65"/>
      <c r="Q21" s="64" t="s">
        <v>24</v>
      </c>
      <c r="R21" s="64"/>
      <c r="S21" s="64"/>
      <c r="T21" s="65" t="s">
        <v>160</v>
      </c>
      <c r="U21" s="65"/>
      <c r="V21" s="65"/>
      <c r="W21" s="65"/>
      <c r="X21" s="65"/>
      <c r="Y21" s="64" t="s">
        <v>24</v>
      </c>
      <c r="Z21" s="64"/>
      <c r="AA21" s="64"/>
      <c r="AB21" s="65" t="s">
        <v>162</v>
      </c>
      <c r="AC21" s="65"/>
      <c r="AD21" s="65"/>
      <c r="AE21" s="65"/>
      <c r="AF21" s="65"/>
      <c r="AG21" s="64" t="s">
        <v>24</v>
      </c>
      <c r="AH21" s="64"/>
      <c r="AI21" s="64"/>
      <c r="AJ21" s="65" t="s">
        <v>164</v>
      </c>
      <c r="AK21" s="65"/>
      <c r="AL21" s="65"/>
      <c r="AM21" s="65"/>
      <c r="AN21" s="65"/>
      <c r="AO21" s="64" t="s">
        <v>24</v>
      </c>
      <c r="AP21" s="64"/>
      <c r="AQ21" s="64"/>
      <c r="AR21" s="65" t="s">
        <v>166</v>
      </c>
      <c r="AS21" s="65"/>
      <c r="AT21" s="65"/>
      <c r="AU21" s="65"/>
      <c r="AV21" s="65"/>
      <c r="AW21" s="64" t="s">
        <v>24</v>
      </c>
      <c r="AX21" s="64"/>
      <c r="AY21" s="64"/>
      <c r="AZ21" s="65" t="s">
        <v>168</v>
      </c>
      <c r="BA21" s="65"/>
      <c r="BB21" s="65"/>
      <c r="BC21" s="65"/>
      <c r="BD21" s="65"/>
      <c r="BE21" s="64" t="s">
        <v>24</v>
      </c>
      <c r="BF21" s="64"/>
      <c r="BG21" s="64"/>
      <c r="BH21" s="65" t="s">
        <v>170</v>
      </c>
      <c r="BI21" s="65"/>
      <c r="BJ21" s="65"/>
      <c r="BK21" s="65"/>
      <c r="BL21" s="65"/>
      <c r="BM21" s="64" t="s">
        <v>24</v>
      </c>
      <c r="BN21" s="64"/>
      <c r="BO21" s="64"/>
      <c r="BP21" s="65" t="s">
        <v>172</v>
      </c>
      <c r="BQ21" s="65"/>
      <c r="BR21" s="65"/>
      <c r="BS21" s="65"/>
      <c r="BT21" s="65"/>
      <c r="BU21" s="64" t="s">
        <v>24</v>
      </c>
      <c r="BV21" s="64"/>
      <c r="BW21" s="64"/>
      <c r="BX21" s="65" t="s">
        <v>174</v>
      </c>
      <c r="BY21" s="65"/>
      <c r="BZ21" s="65"/>
      <c r="CA21" s="65"/>
      <c r="CB21" s="65"/>
    </row>
    <row r="22" spans="1:80" ht="26.25" customHeight="1" x14ac:dyDescent="0.25">
      <c r="A22" s="29"/>
      <c r="B22" s="29"/>
      <c r="C22" s="29"/>
      <c r="D22" s="30"/>
      <c r="E22" s="30"/>
      <c r="F22" s="30"/>
      <c r="G22" s="30"/>
      <c r="H22" s="30"/>
    </row>
    <row r="23" spans="1:80" ht="22.5" customHeight="1" x14ac:dyDescent="0.25">
      <c r="A23" s="75" t="s">
        <v>25</v>
      </c>
      <c r="B23" s="60"/>
      <c r="C23" s="60"/>
      <c r="D23" s="76"/>
      <c r="E23" s="76"/>
      <c r="F23" s="76"/>
      <c r="G23" s="76"/>
      <c r="H23" s="76"/>
    </row>
    <row r="24" spans="1:80" ht="14.25" customHeight="1" x14ac:dyDescent="0.25">
      <c r="A24" s="86" t="s">
        <v>26</v>
      </c>
      <c r="B24" s="86"/>
      <c r="C24" s="84">
        <v>46595</v>
      </c>
      <c r="D24" s="85"/>
      <c r="E24" s="85"/>
      <c r="F24" s="85"/>
      <c r="G24" s="85"/>
      <c r="H24" s="85"/>
    </row>
    <row r="25" spans="1:80" ht="30.75" customHeight="1" x14ac:dyDescent="0.25">
      <c r="A25" s="83" t="s">
        <v>27</v>
      </c>
      <c r="B25" s="83"/>
      <c r="C25" s="83"/>
      <c r="D25" s="80" t="s">
        <v>70</v>
      </c>
      <c r="E25" s="80"/>
      <c r="F25" s="80"/>
      <c r="G25" s="80"/>
      <c r="H25" s="80"/>
    </row>
    <row r="26" spans="1:80" ht="30.75" customHeight="1" x14ac:dyDescent="0.25">
      <c r="A26" s="83"/>
      <c r="B26" s="83"/>
      <c r="C26" s="83"/>
      <c r="D26" s="80"/>
      <c r="E26" s="80"/>
      <c r="F26" s="80"/>
      <c r="G26" s="80"/>
      <c r="H26" s="80"/>
    </row>
    <row r="27" spans="1:80" ht="30.75" customHeight="1" x14ac:dyDescent="0.25">
      <c r="A27" s="83"/>
      <c r="B27" s="83"/>
      <c r="C27" s="83"/>
      <c r="D27" s="80" t="s">
        <v>71</v>
      </c>
      <c r="E27" s="80"/>
      <c r="F27" s="80"/>
      <c r="G27" s="80"/>
      <c r="H27" s="80"/>
    </row>
    <row r="28" spans="1:80" ht="30.75" customHeight="1" x14ac:dyDescent="0.25">
      <c r="A28" s="83"/>
      <c r="B28" s="83"/>
      <c r="C28" s="83"/>
      <c r="D28" s="80"/>
      <c r="E28" s="80"/>
      <c r="F28" s="80"/>
      <c r="G28" s="80"/>
      <c r="H28" s="80"/>
    </row>
    <row r="29" spans="1:80" ht="14.25" customHeight="1" x14ac:dyDescent="0.25"/>
    <row r="30" spans="1:80" ht="14.25" customHeight="1" x14ac:dyDescent="0.25"/>
    <row r="31" spans="1:80" ht="14.25" customHeight="1" x14ac:dyDescent="0.25"/>
    <row r="32" spans="1:80"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sheetData>
  <mergeCells count="226">
    <mergeCell ref="T21:X21"/>
    <mergeCell ref="W18:X18"/>
    <mergeCell ref="T10:X10"/>
    <mergeCell ref="T11:X11"/>
    <mergeCell ref="Q13:X13"/>
    <mergeCell ref="Q14:S14"/>
    <mergeCell ref="W14:X14"/>
    <mergeCell ref="W19:X19"/>
    <mergeCell ref="T20:X20"/>
    <mergeCell ref="W15:X15"/>
    <mergeCell ref="Q16:S16"/>
    <mergeCell ref="W16:X16"/>
    <mergeCell ref="Q17:S17"/>
    <mergeCell ref="W17:X17"/>
    <mergeCell ref="Q10:S10"/>
    <mergeCell ref="Q15:S15"/>
    <mergeCell ref="A25:C28"/>
    <mergeCell ref="C24:H24"/>
    <mergeCell ref="A24:B24"/>
    <mergeCell ref="A4:H4"/>
    <mergeCell ref="C1:F3"/>
    <mergeCell ref="A1:B3"/>
    <mergeCell ref="A21:C21"/>
    <mergeCell ref="A5:H5"/>
    <mergeCell ref="I10:K10"/>
    <mergeCell ref="I11:K11"/>
    <mergeCell ref="I13:P13"/>
    <mergeCell ref="I14:K14"/>
    <mergeCell ref="O14:P14"/>
    <mergeCell ref="I15:K15"/>
    <mergeCell ref="O15:P15"/>
    <mergeCell ref="I16:K16"/>
    <mergeCell ref="O16:P16"/>
    <mergeCell ref="I17:K17"/>
    <mergeCell ref="O17:P17"/>
    <mergeCell ref="I18:K18"/>
    <mergeCell ref="O18:P18"/>
    <mergeCell ref="I19:K19"/>
    <mergeCell ref="O19:P19"/>
    <mergeCell ref="I20:K20"/>
    <mergeCell ref="D27:H28"/>
    <mergeCell ref="G14:H14"/>
    <mergeCell ref="D9:H9"/>
    <mergeCell ref="D10:H10"/>
    <mergeCell ref="D11:H11"/>
    <mergeCell ref="D21:H21"/>
    <mergeCell ref="Q11:S11"/>
    <mergeCell ref="Q18:S18"/>
    <mergeCell ref="Q21:S21"/>
    <mergeCell ref="I21:K21"/>
    <mergeCell ref="L21:P21"/>
    <mergeCell ref="Q19:S19"/>
    <mergeCell ref="Q20:S20"/>
    <mergeCell ref="D25:H26"/>
    <mergeCell ref="G19:H19"/>
    <mergeCell ref="L10:P10"/>
    <mergeCell ref="L11:P11"/>
    <mergeCell ref="L20:P20"/>
    <mergeCell ref="A7:C7"/>
    <mergeCell ref="D7:H7"/>
    <mergeCell ref="G18:H18"/>
    <mergeCell ref="A13:H13"/>
    <mergeCell ref="A23:H23"/>
    <mergeCell ref="A19:C19"/>
    <mergeCell ref="A20:C20"/>
    <mergeCell ref="G15:H15"/>
    <mergeCell ref="G16:H16"/>
    <mergeCell ref="G17:H17"/>
    <mergeCell ref="A16:C16"/>
    <mergeCell ref="A17:C17"/>
    <mergeCell ref="D20:H20"/>
    <mergeCell ref="A8:C8"/>
    <mergeCell ref="D8:H8"/>
    <mergeCell ref="A10:C10"/>
    <mergeCell ref="A11:C11"/>
    <mergeCell ref="A9:C9"/>
    <mergeCell ref="A14:C14"/>
    <mergeCell ref="A15:C15"/>
    <mergeCell ref="A18:C18"/>
    <mergeCell ref="AG10:AI10"/>
    <mergeCell ref="AG15:AI15"/>
    <mergeCell ref="AG18:AI18"/>
    <mergeCell ref="AG21:AI21"/>
    <mergeCell ref="Y17:AA17"/>
    <mergeCell ref="AE17:AF17"/>
    <mergeCell ref="Y18:AA18"/>
    <mergeCell ref="AE18:AF18"/>
    <mergeCell ref="Y19:AA19"/>
    <mergeCell ref="AE19:AF19"/>
    <mergeCell ref="Y14:AA14"/>
    <mergeCell ref="AE14:AF14"/>
    <mergeCell ref="Y15:AA15"/>
    <mergeCell ref="AE15:AF15"/>
    <mergeCell ref="Y16:AA16"/>
    <mergeCell ref="AE16:AF16"/>
    <mergeCell ref="Y10:AA10"/>
    <mergeCell ref="AB10:AF10"/>
    <mergeCell ref="Y11:AA11"/>
    <mergeCell ref="AB11:AF11"/>
    <mergeCell ref="Y13:AF13"/>
    <mergeCell ref="AG11:AI11"/>
    <mergeCell ref="AJ11:AN11"/>
    <mergeCell ref="AG13:AN13"/>
    <mergeCell ref="AG14:AI14"/>
    <mergeCell ref="AM14:AN14"/>
    <mergeCell ref="Y20:AA20"/>
    <mergeCell ref="AB20:AF20"/>
    <mergeCell ref="Y21:AA21"/>
    <mergeCell ref="AB21:AF21"/>
    <mergeCell ref="AG19:AI19"/>
    <mergeCell ref="AM19:AN19"/>
    <mergeCell ref="AG20:AI20"/>
    <mergeCell ref="AJ20:AN20"/>
    <mergeCell ref="AM15:AN15"/>
    <mergeCell ref="AG16:AI16"/>
    <mergeCell ref="AM16:AN16"/>
    <mergeCell ref="AG17:AI17"/>
    <mergeCell ref="AM17:AN17"/>
    <mergeCell ref="AO19:AQ19"/>
    <mergeCell ref="AU19:AV19"/>
    <mergeCell ref="AO20:AQ20"/>
    <mergeCell ref="AR20:AV20"/>
    <mergeCell ref="AO21:AQ21"/>
    <mergeCell ref="AR21:AV21"/>
    <mergeCell ref="AJ21:AN21"/>
    <mergeCell ref="AO10:AQ10"/>
    <mergeCell ref="AR10:AV10"/>
    <mergeCell ref="AO11:AQ11"/>
    <mergeCell ref="AR11:AV11"/>
    <mergeCell ref="AO13:AV13"/>
    <mergeCell ref="AO14:AQ14"/>
    <mergeCell ref="AU14:AV14"/>
    <mergeCell ref="AO15:AQ15"/>
    <mergeCell ref="AU15:AV15"/>
    <mergeCell ref="AO16:AQ16"/>
    <mergeCell ref="AU16:AV16"/>
    <mergeCell ref="AO17:AQ17"/>
    <mergeCell ref="AU17:AV17"/>
    <mergeCell ref="AO18:AQ18"/>
    <mergeCell ref="AU18:AV18"/>
    <mergeCell ref="AM18:AN18"/>
    <mergeCell ref="AJ10:AN10"/>
    <mergeCell ref="BE10:BG10"/>
    <mergeCell ref="BE15:BG15"/>
    <mergeCell ref="BE18:BG18"/>
    <mergeCell ref="BE21:BG21"/>
    <mergeCell ref="AW17:AY17"/>
    <mergeCell ref="BC17:BD17"/>
    <mergeCell ref="AW18:AY18"/>
    <mergeCell ref="BC18:BD18"/>
    <mergeCell ref="AW19:AY19"/>
    <mergeCell ref="BC19:BD19"/>
    <mergeCell ref="AW14:AY14"/>
    <mergeCell ref="BC14:BD14"/>
    <mergeCell ref="AW15:AY15"/>
    <mergeCell ref="BC15:BD15"/>
    <mergeCell ref="AW16:AY16"/>
    <mergeCell ref="BC16:BD16"/>
    <mergeCell ref="AW10:AY10"/>
    <mergeCell ref="AZ10:BD10"/>
    <mergeCell ref="AW11:AY11"/>
    <mergeCell ref="AZ11:BD11"/>
    <mergeCell ref="AW13:BD13"/>
    <mergeCell ref="BE11:BG11"/>
    <mergeCell ref="BH11:BL11"/>
    <mergeCell ref="BE13:BL13"/>
    <mergeCell ref="BE14:BG14"/>
    <mergeCell ref="BK14:BL14"/>
    <mergeCell ref="AW20:AY20"/>
    <mergeCell ref="AZ20:BD20"/>
    <mergeCell ref="AW21:AY21"/>
    <mergeCell ref="AZ21:BD21"/>
    <mergeCell ref="BE19:BG19"/>
    <mergeCell ref="BK19:BL19"/>
    <mergeCell ref="BE20:BG20"/>
    <mergeCell ref="BH20:BL20"/>
    <mergeCell ref="BK15:BL15"/>
    <mergeCell ref="BE16:BG16"/>
    <mergeCell ref="BK16:BL16"/>
    <mergeCell ref="BE17:BG17"/>
    <mergeCell ref="BK17:BL17"/>
    <mergeCell ref="BM19:BO19"/>
    <mergeCell ref="BS19:BT19"/>
    <mergeCell ref="BM20:BO20"/>
    <mergeCell ref="BP20:BT20"/>
    <mergeCell ref="BM21:BO21"/>
    <mergeCell ref="BP21:BT21"/>
    <mergeCell ref="BH21:BL21"/>
    <mergeCell ref="BM10:BO10"/>
    <mergeCell ref="BP10:BT10"/>
    <mergeCell ref="BM11:BO11"/>
    <mergeCell ref="BP11:BT11"/>
    <mergeCell ref="BM13:BT13"/>
    <mergeCell ref="BM14:BO14"/>
    <mergeCell ref="BS14:BT14"/>
    <mergeCell ref="BM15:BO15"/>
    <mergeCell ref="BS15:BT15"/>
    <mergeCell ref="BM16:BO16"/>
    <mergeCell ref="BS16:BT16"/>
    <mergeCell ref="BM17:BO17"/>
    <mergeCell ref="BS17:BT17"/>
    <mergeCell ref="BM18:BO18"/>
    <mergeCell ref="BS18:BT18"/>
    <mergeCell ref="BK18:BL18"/>
    <mergeCell ref="BH10:BL10"/>
    <mergeCell ref="BU14:BW14"/>
    <mergeCell ref="CA14:CB14"/>
    <mergeCell ref="BU15:BW15"/>
    <mergeCell ref="CA15:CB15"/>
    <mergeCell ref="BU16:BW16"/>
    <mergeCell ref="CA16:CB16"/>
    <mergeCell ref="BU10:BW10"/>
    <mergeCell ref="BX10:CB10"/>
    <mergeCell ref="BU11:BW11"/>
    <mergeCell ref="BX11:CB11"/>
    <mergeCell ref="BU13:CB13"/>
    <mergeCell ref="BU20:BW20"/>
    <mergeCell ref="BX20:CB20"/>
    <mergeCell ref="BU21:BW21"/>
    <mergeCell ref="BX21:CB21"/>
    <mergeCell ref="BU17:BW17"/>
    <mergeCell ref="CA17:CB17"/>
    <mergeCell ref="BU18:BW18"/>
    <mergeCell ref="CA18:CB18"/>
    <mergeCell ref="BU19:BW19"/>
    <mergeCell ref="CA19:CB19"/>
  </mergeCells>
  <pageMargins left="1.3779527559055118" right="0.59055118110236227" top="0.59055118110236227" bottom="0.59055118110236227" header="0.51181102362204722" footer="0.51181102362204722"/>
  <pageSetup scale="6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BFCF3-EA1B-4604-AF11-5B6A2530DBA7}">
  <sheetPr>
    <pageSetUpPr fitToPage="1"/>
  </sheetPr>
  <dimension ref="B1:BE63"/>
  <sheetViews>
    <sheetView topLeftCell="AJ1" zoomScale="50" zoomScaleNormal="50" workbookViewId="0">
      <selection activeCell="BB62" sqref="BB62"/>
    </sheetView>
  </sheetViews>
  <sheetFormatPr baseColWidth="10" defaultColWidth="11.42578125" defaultRowHeight="15.75" x14ac:dyDescent="0.25"/>
  <cols>
    <col min="1" max="1" width="2.5703125" style="11" customWidth="1"/>
    <col min="2" max="2" width="7.140625" style="15" customWidth="1"/>
    <col min="3" max="3" width="100.5703125" style="12" customWidth="1"/>
    <col min="4" max="4" width="22.5703125" style="13" bestFit="1" customWidth="1"/>
    <col min="5" max="5" width="22" style="14" customWidth="1"/>
    <col min="6" max="6" width="25.7109375" style="14" customWidth="1"/>
    <col min="7" max="8" width="28.85546875" style="16" customWidth="1"/>
    <col min="9" max="9" width="30" style="11" customWidth="1"/>
    <col min="10" max="10" width="22.42578125" style="11" customWidth="1"/>
    <col min="11" max="11" width="31.42578125" style="11" customWidth="1"/>
    <col min="12" max="12" width="18.140625" style="11" customWidth="1"/>
    <col min="13" max="13" width="26.85546875" style="11" customWidth="1"/>
    <col min="14" max="14" width="30.5703125" style="11" customWidth="1"/>
    <col min="15" max="17" width="25.7109375" style="11" customWidth="1"/>
    <col min="18" max="18" width="27.140625" style="11" customWidth="1"/>
    <col min="19" max="19" width="28.85546875" style="11" customWidth="1"/>
    <col min="20" max="23" width="25.7109375" style="11" customWidth="1"/>
    <col min="24" max="24" width="29.42578125" style="11" customWidth="1"/>
    <col min="25" max="28" width="25.7109375" style="11" customWidth="1"/>
    <col min="29" max="29" width="30.5703125" style="11" customWidth="1"/>
    <col min="30" max="32" width="25.7109375" style="11" customWidth="1"/>
    <col min="33" max="33" width="30.85546875" style="11" customWidth="1"/>
    <col min="34" max="34" width="32" style="11" customWidth="1"/>
    <col min="35" max="37" width="25.7109375" style="11" customWidth="1"/>
    <col min="38" max="38" width="28" style="11" customWidth="1"/>
    <col min="39" max="39" width="28.85546875" style="11" customWidth="1"/>
    <col min="40" max="42" width="25.7109375" style="11" customWidth="1"/>
    <col min="43" max="43" width="30" style="11" customWidth="1"/>
    <col min="44" max="44" width="33.42578125" style="11" customWidth="1"/>
    <col min="45" max="48" width="25.7109375" style="11" customWidth="1"/>
    <col min="49" max="49" width="29.140625" style="11" customWidth="1"/>
    <col min="50" max="57" width="25.7109375" style="11" customWidth="1"/>
    <col min="58" max="16384" width="11.42578125" style="11"/>
  </cols>
  <sheetData>
    <row r="1" spans="2:57" ht="39" customHeight="1" x14ac:dyDescent="0.25">
      <c r="B1" s="118"/>
      <c r="C1" s="118"/>
      <c r="D1" s="124" t="s">
        <v>0</v>
      </c>
      <c r="E1" s="125"/>
      <c r="F1" s="125"/>
      <c r="G1" s="125"/>
      <c r="H1" s="125"/>
      <c r="I1" s="125"/>
      <c r="J1" s="31" t="s">
        <v>1</v>
      </c>
      <c r="K1" s="126" t="s">
        <v>2</v>
      </c>
      <c r="L1" s="126"/>
    </row>
    <row r="2" spans="2:57" ht="39" customHeight="1" x14ac:dyDescent="0.25">
      <c r="B2" s="118"/>
      <c r="C2" s="118"/>
      <c r="D2" s="125"/>
      <c r="E2" s="125"/>
      <c r="F2" s="125"/>
      <c r="G2" s="125"/>
      <c r="H2" s="125"/>
      <c r="I2" s="125"/>
      <c r="J2" s="31" t="s">
        <v>3</v>
      </c>
      <c r="K2" s="126">
        <v>1</v>
      </c>
      <c r="L2" s="126"/>
    </row>
    <row r="3" spans="2:57" ht="39" customHeight="1" x14ac:dyDescent="0.25">
      <c r="B3" s="118"/>
      <c r="C3" s="118"/>
      <c r="D3" s="125"/>
      <c r="E3" s="125"/>
      <c r="F3" s="125"/>
      <c r="G3" s="125"/>
      <c r="H3" s="125"/>
      <c r="I3" s="125"/>
      <c r="J3" s="31" t="s">
        <v>4</v>
      </c>
      <c r="K3" s="127">
        <v>45623</v>
      </c>
      <c r="L3" s="126"/>
    </row>
    <row r="4" spans="2:57" ht="18" x14ac:dyDescent="0.25">
      <c r="B4" s="119" t="s">
        <v>28</v>
      </c>
      <c r="C4" s="119"/>
      <c r="D4" s="119"/>
      <c r="E4" s="119"/>
      <c r="F4" s="119"/>
      <c r="G4" s="119"/>
      <c r="H4" s="119"/>
      <c r="I4" s="119"/>
      <c r="J4" s="119"/>
      <c r="K4" s="119"/>
      <c r="L4" s="119"/>
    </row>
    <row r="5" spans="2:57" ht="18" x14ac:dyDescent="0.25">
      <c r="B5" s="120" t="s">
        <v>6</v>
      </c>
      <c r="C5" s="120"/>
      <c r="D5" s="120"/>
      <c r="E5" s="120"/>
      <c r="F5" s="120"/>
      <c r="G5" s="120"/>
      <c r="H5" s="120"/>
      <c r="I5" s="120"/>
      <c r="J5" s="120"/>
      <c r="K5" s="120"/>
      <c r="L5" s="120"/>
    </row>
    <row r="7" spans="2:57" ht="19.5" thickBot="1" x14ac:dyDescent="0.35">
      <c r="B7" s="123" t="s">
        <v>12</v>
      </c>
      <c r="C7" s="123"/>
      <c r="D7" s="123"/>
      <c r="E7" s="123"/>
      <c r="F7" s="123"/>
    </row>
    <row r="8" spans="2:57" s="32" customFormat="1" ht="62.25" customHeight="1" thickBot="1" x14ac:dyDescent="0.3">
      <c r="B8" s="121" t="s">
        <v>29</v>
      </c>
      <c r="C8" s="121" t="s">
        <v>30</v>
      </c>
      <c r="D8" s="122" t="s">
        <v>31</v>
      </c>
      <c r="E8" s="122" t="s">
        <v>32</v>
      </c>
      <c r="F8" s="122" t="s">
        <v>63</v>
      </c>
      <c r="G8" s="122" t="s">
        <v>64</v>
      </c>
      <c r="H8" s="106" t="s">
        <v>133</v>
      </c>
      <c r="I8" s="107"/>
      <c r="J8" s="108" t="s">
        <v>33</v>
      </c>
      <c r="K8" s="110" t="s">
        <v>34</v>
      </c>
      <c r="L8" s="112" t="s">
        <v>35</v>
      </c>
      <c r="M8" s="114" t="s">
        <v>134</v>
      </c>
      <c r="N8" s="115"/>
      <c r="O8" s="108" t="s">
        <v>33</v>
      </c>
      <c r="P8" s="110" t="s">
        <v>34</v>
      </c>
      <c r="Q8" s="112" t="s">
        <v>35</v>
      </c>
      <c r="R8" s="106" t="s">
        <v>137</v>
      </c>
      <c r="S8" s="107"/>
      <c r="T8" s="108" t="s">
        <v>33</v>
      </c>
      <c r="U8" s="110" t="s">
        <v>34</v>
      </c>
      <c r="V8" s="112" t="s">
        <v>35</v>
      </c>
      <c r="W8" s="106" t="s">
        <v>140</v>
      </c>
      <c r="X8" s="107"/>
      <c r="Y8" s="108" t="s">
        <v>33</v>
      </c>
      <c r="Z8" s="110" t="s">
        <v>34</v>
      </c>
      <c r="AA8" s="112" t="s">
        <v>35</v>
      </c>
      <c r="AB8" s="106" t="s">
        <v>141</v>
      </c>
      <c r="AC8" s="107"/>
      <c r="AD8" s="108" t="s">
        <v>33</v>
      </c>
      <c r="AE8" s="110" t="s">
        <v>34</v>
      </c>
      <c r="AF8" s="112" t="s">
        <v>35</v>
      </c>
      <c r="AG8" s="106" t="s">
        <v>143</v>
      </c>
      <c r="AH8" s="107"/>
      <c r="AI8" s="108" t="s">
        <v>33</v>
      </c>
      <c r="AJ8" s="110" t="s">
        <v>34</v>
      </c>
      <c r="AK8" s="112" t="s">
        <v>35</v>
      </c>
      <c r="AL8" s="114" t="s">
        <v>145</v>
      </c>
      <c r="AM8" s="115"/>
      <c r="AN8" s="108" t="s">
        <v>33</v>
      </c>
      <c r="AO8" s="110" t="s">
        <v>34</v>
      </c>
      <c r="AP8" s="112" t="s">
        <v>35</v>
      </c>
      <c r="AQ8" s="106" t="s">
        <v>147</v>
      </c>
      <c r="AR8" s="107"/>
      <c r="AS8" s="108" t="s">
        <v>33</v>
      </c>
      <c r="AT8" s="110" t="s">
        <v>34</v>
      </c>
      <c r="AU8" s="112" t="s">
        <v>35</v>
      </c>
      <c r="AV8" s="106" t="s">
        <v>150</v>
      </c>
      <c r="AW8" s="107"/>
      <c r="AX8" s="108" t="s">
        <v>33</v>
      </c>
      <c r="AY8" s="110" t="s">
        <v>34</v>
      </c>
      <c r="AZ8" s="112" t="s">
        <v>35</v>
      </c>
      <c r="BA8" s="106" t="s">
        <v>152</v>
      </c>
      <c r="BB8" s="107"/>
      <c r="BC8" s="108" t="s">
        <v>33</v>
      </c>
      <c r="BD8" s="110" t="s">
        <v>34</v>
      </c>
      <c r="BE8" s="112" t="s">
        <v>35</v>
      </c>
    </row>
    <row r="9" spans="2:57" s="32" customFormat="1" ht="45.75" customHeight="1" thickBot="1" x14ac:dyDescent="0.3">
      <c r="B9" s="121"/>
      <c r="C9" s="121"/>
      <c r="D9" s="122"/>
      <c r="E9" s="122"/>
      <c r="F9" s="122"/>
      <c r="G9" s="122"/>
      <c r="H9" s="44" t="s">
        <v>67</v>
      </c>
      <c r="I9" s="33" t="s">
        <v>66</v>
      </c>
      <c r="J9" s="109"/>
      <c r="K9" s="111"/>
      <c r="L9" s="113"/>
      <c r="M9" s="44" t="s">
        <v>67</v>
      </c>
      <c r="N9" s="33" t="s">
        <v>66</v>
      </c>
      <c r="O9" s="109"/>
      <c r="P9" s="111"/>
      <c r="Q9" s="113"/>
      <c r="R9" s="44" t="s">
        <v>67</v>
      </c>
      <c r="S9" s="33" t="s">
        <v>66</v>
      </c>
      <c r="T9" s="109"/>
      <c r="U9" s="111"/>
      <c r="V9" s="113"/>
      <c r="W9" s="44" t="s">
        <v>67</v>
      </c>
      <c r="X9" s="33" t="s">
        <v>66</v>
      </c>
      <c r="Y9" s="109"/>
      <c r="Z9" s="111"/>
      <c r="AA9" s="113"/>
      <c r="AB9" s="44" t="s">
        <v>67</v>
      </c>
      <c r="AC9" s="33" t="s">
        <v>66</v>
      </c>
      <c r="AD9" s="109"/>
      <c r="AE9" s="111"/>
      <c r="AF9" s="113"/>
      <c r="AG9" s="44" t="s">
        <v>67</v>
      </c>
      <c r="AH9" s="33" t="s">
        <v>66</v>
      </c>
      <c r="AI9" s="109"/>
      <c r="AJ9" s="111"/>
      <c r="AK9" s="113"/>
      <c r="AL9" s="44" t="s">
        <v>67</v>
      </c>
      <c r="AM9" s="33" t="s">
        <v>66</v>
      </c>
      <c r="AN9" s="109"/>
      <c r="AO9" s="111"/>
      <c r="AP9" s="113"/>
      <c r="AQ9" s="44" t="s">
        <v>67</v>
      </c>
      <c r="AR9" s="33" t="s">
        <v>66</v>
      </c>
      <c r="AS9" s="109"/>
      <c r="AT9" s="111"/>
      <c r="AU9" s="113"/>
      <c r="AV9" s="44" t="s">
        <v>67</v>
      </c>
      <c r="AW9" s="33" t="s">
        <v>66</v>
      </c>
      <c r="AX9" s="109"/>
      <c r="AY9" s="111"/>
      <c r="AZ9" s="113"/>
      <c r="BA9" s="44" t="s">
        <v>67</v>
      </c>
      <c r="BB9" s="33" t="s">
        <v>66</v>
      </c>
      <c r="BC9" s="109"/>
      <c r="BD9" s="111"/>
      <c r="BE9" s="113"/>
    </row>
    <row r="10" spans="2:57" s="37" customFormat="1" ht="54" x14ac:dyDescent="0.25">
      <c r="B10" s="116">
        <v>1</v>
      </c>
      <c r="C10" s="38" t="s">
        <v>72</v>
      </c>
      <c r="D10" s="38" t="s">
        <v>73</v>
      </c>
      <c r="E10" s="38">
        <v>45</v>
      </c>
      <c r="F10" s="45">
        <v>70071</v>
      </c>
      <c r="G10" s="46">
        <v>3153195</v>
      </c>
      <c r="H10" s="47">
        <v>70070</v>
      </c>
      <c r="I10" s="46">
        <f>H10*E10</f>
        <v>3153150</v>
      </c>
      <c r="J10" s="34" t="str">
        <f>IF(I10&lt;=$G10,"ACEPTADA","RECHAZADA")</f>
        <v>ACEPTADA</v>
      </c>
      <c r="K10" s="35">
        <f>1-(I10/$G10)</f>
        <v>1.4271239171748107E-5</v>
      </c>
      <c r="L10" s="36" t="str">
        <f>IF(K10&gt;20%,"PAB","ACEPTA")</f>
        <v>ACEPTA</v>
      </c>
      <c r="M10" s="48">
        <v>70050</v>
      </c>
      <c r="N10" s="46">
        <f>M10*$E10</f>
        <v>3152250</v>
      </c>
      <c r="O10" s="34" t="str">
        <f>IF(N10&lt;=$G10,"ACEPTADA","RECHAZADA")</f>
        <v>ACEPTADA</v>
      </c>
      <c r="P10" s="35">
        <f>1-(N10/$G10)</f>
        <v>2.9969602260560002E-4</v>
      </c>
      <c r="Q10" s="36" t="str">
        <f>IF(P10&gt;20%,"PAB","ACEPTA")</f>
        <v>ACEPTA</v>
      </c>
      <c r="R10" s="47">
        <v>70070</v>
      </c>
      <c r="S10" s="46">
        <f>R10*$E10</f>
        <v>3153150</v>
      </c>
      <c r="T10" s="34" t="str">
        <f>IF(S10&lt;=$G10,"ACEPTADA","RECHAZADA")</f>
        <v>ACEPTADA</v>
      </c>
      <c r="U10" s="35">
        <f>1-(S10/$G10)</f>
        <v>1.4271239171748107E-5</v>
      </c>
      <c r="V10" s="36" t="str">
        <f>IF(U10&gt;20%,"PAB","ACEPTA")</f>
        <v>ACEPTA</v>
      </c>
      <c r="W10" s="47">
        <v>70066</v>
      </c>
      <c r="X10" s="46">
        <f>W10*$E10</f>
        <v>3152970</v>
      </c>
      <c r="Y10" s="34" t="str">
        <f>IF(X10&lt;=$G10,"ACEPTADA","RECHAZADA")</f>
        <v>ACEPTADA</v>
      </c>
      <c r="Z10" s="35">
        <f>1-(X10/$G10)</f>
        <v>7.135619585851849E-5</v>
      </c>
      <c r="AA10" s="36" t="str">
        <f>IF(Z10&gt;20%,"PAB","ACEPTA")</f>
        <v>ACEPTA</v>
      </c>
      <c r="AB10" s="47">
        <v>70069</v>
      </c>
      <c r="AC10" s="46">
        <f>AB10*$E10</f>
        <v>3153105</v>
      </c>
      <c r="AD10" s="34" t="str">
        <f>IF(AC10&lt;=$G10,"ACEPTADA","RECHAZADA")</f>
        <v>ACEPTADA</v>
      </c>
      <c r="AE10" s="35">
        <f>1-(AC10/$G10)</f>
        <v>2.8542478343385191E-5</v>
      </c>
      <c r="AF10" s="36" t="str">
        <f>IF(AE10&gt;20%,"PAB","ACEPTA")</f>
        <v>ACEPTA</v>
      </c>
      <c r="AG10" s="47">
        <v>70068</v>
      </c>
      <c r="AH10" s="46">
        <f>AG10*$E10</f>
        <v>3153060</v>
      </c>
      <c r="AI10" s="34" t="str">
        <f>IF(AH10&lt;=$G10,"ACEPTADA","RECHAZADA")</f>
        <v>ACEPTADA</v>
      </c>
      <c r="AJ10" s="35">
        <f>1-(AH10/$G10)</f>
        <v>4.2813717515133298E-5</v>
      </c>
      <c r="AK10" s="36" t="str">
        <f>IF(AJ10&gt;20%,"PAB","ACEPTA")</f>
        <v>ACEPTA</v>
      </c>
      <c r="AL10" s="47">
        <v>70069</v>
      </c>
      <c r="AM10" s="46">
        <f>AL10*$E10</f>
        <v>3153105</v>
      </c>
      <c r="AN10" s="34" t="str">
        <f>IF(AM10&lt;=$G10,"ACEPTADA","RECHAZADA")</f>
        <v>ACEPTADA</v>
      </c>
      <c r="AO10" s="35">
        <f>1-(AM10/$G10)</f>
        <v>2.8542478343385191E-5</v>
      </c>
      <c r="AP10" s="36" t="str">
        <f>IF(AO10&gt;20%,"PAB","ACEPTA")</f>
        <v>ACEPTA</v>
      </c>
      <c r="AQ10" s="47">
        <v>70000</v>
      </c>
      <c r="AR10" s="46">
        <f>AQ10*$E10</f>
        <v>3150000</v>
      </c>
      <c r="AS10" s="34" t="str">
        <f>IF(AR10&lt;=$G10,"ACEPTADA","RECHAZADA")</f>
        <v>ACEPTADA</v>
      </c>
      <c r="AT10" s="35">
        <f>1-(AR10/$G10)</f>
        <v>1.0132579811904519E-3</v>
      </c>
      <c r="AU10" s="36" t="str">
        <f>IF(AT10&gt;20%,"PAB","ACEPTA")</f>
        <v>ACEPTA</v>
      </c>
      <c r="AV10" s="47">
        <v>69971</v>
      </c>
      <c r="AW10" s="46">
        <f>AV10*$E10</f>
        <v>3148695</v>
      </c>
      <c r="AX10" s="34" t="str">
        <f>IF(AW10&lt;=$G10,"ACEPTADA","RECHAZADA")</f>
        <v>ACEPTADA</v>
      </c>
      <c r="AY10" s="35">
        <f>1-(AW10/$G10)</f>
        <v>1.4271239171697037E-3</v>
      </c>
      <c r="AZ10" s="36" t="str">
        <f>IF(AY10&gt;20%,"PAB","ACEPTA")</f>
        <v>ACEPTA</v>
      </c>
      <c r="BA10" s="47">
        <v>69971</v>
      </c>
      <c r="BB10" s="46">
        <f>BA10*$E10</f>
        <v>3148695</v>
      </c>
      <c r="BC10" s="34" t="str">
        <f>IF(BB10&lt;=$G10,"ACEPTADA","RECHAZADA")</f>
        <v>ACEPTADA</v>
      </c>
      <c r="BD10" s="35">
        <f>1-(BB10/$G10)</f>
        <v>1.4271239171697037E-3</v>
      </c>
      <c r="BE10" s="36" t="str">
        <f>IF(BD10&gt;20%,"PAB","ACEPTA")</f>
        <v>ACEPTA</v>
      </c>
    </row>
    <row r="11" spans="2:57" s="37" customFormat="1" ht="108" x14ac:dyDescent="0.25">
      <c r="B11" s="117">
        <v>2</v>
      </c>
      <c r="C11" s="38" t="s">
        <v>74</v>
      </c>
      <c r="D11" s="38" t="s">
        <v>75</v>
      </c>
      <c r="E11" s="38">
        <v>57</v>
      </c>
      <c r="F11" s="45">
        <v>364384</v>
      </c>
      <c r="G11" s="46">
        <v>20769888</v>
      </c>
      <c r="H11" s="47">
        <v>364383</v>
      </c>
      <c r="I11" s="46">
        <f t="shared" ref="I11:I62" si="0">H11*E11</f>
        <v>20769831</v>
      </c>
      <c r="J11" s="34" t="str">
        <f t="shared" ref="J11:J62" si="1">IF(I11&lt;=$G11,"ACEPTADA","RECHAZADA")</f>
        <v>ACEPTADA</v>
      </c>
      <c r="K11" s="35">
        <f t="shared" ref="K11:K62" si="2">1-(I11/$G11)</f>
        <v>2.7443576007257775E-6</v>
      </c>
      <c r="L11" s="36" t="str">
        <f t="shared" ref="L11:L62" si="3">IF(K11&gt;20%,"PAB","ACEPTA")</f>
        <v>ACEPTA</v>
      </c>
      <c r="M11" s="48">
        <v>364350</v>
      </c>
      <c r="N11" s="46">
        <f t="shared" ref="N11:N62" si="4">M11*$E11</f>
        <v>20767950</v>
      </c>
      <c r="O11" s="34" t="str">
        <f t="shared" ref="O11:O62" si="5">IF(N11&lt;=$G11,"ACEPTADA","RECHAZADA")</f>
        <v>ACEPTADA</v>
      </c>
      <c r="P11" s="35">
        <f t="shared" ref="P11:P60" si="6">1-(N11/$G11)</f>
        <v>9.3308158426230747E-5</v>
      </c>
      <c r="Q11" s="36" t="str">
        <f t="shared" ref="Q11:Q62" si="7">IF(P11&gt;20%,"PAB","ACEPTA")</f>
        <v>ACEPTA</v>
      </c>
      <c r="R11" s="47">
        <v>364383</v>
      </c>
      <c r="S11" s="46">
        <f t="shared" ref="S11:S62" si="8">R11*$E11</f>
        <v>20769831</v>
      </c>
      <c r="T11" s="34" t="str">
        <f t="shared" ref="T11:T61" si="9">IF(S11&lt;=$G11,"ACEPTADA","RECHAZADA")</f>
        <v>ACEPTADA</v>
      </c>
      <c r="U11" s="35">
        <f t="shared" ref="U11:U61" si="10">1-(S11/$G11)</f>
        <v>2.7443576007257775E-6</v>
      </c>
      <c r="V11" s="36" t="str">
        <f t="shared" ref="V11:V62" si="11">IF(U11&gt;20%,"PAB","ACEPTA")</f>
        <v>ACEPTA</v>
      </c>
      <c r="W11" s="47">
        <v>364379</v>
      </c>
      <c r="X11" s="46">
        <f t="shared" ref="X11:X62" si="12">W11*$E11</f>
        <v>20769603</v>
      </c>
      <c r="Y11" s="34" t="str">
        <f t="shared" ref="Y11:Y61" si="13">IF(X11&lt;=$G11,"ACEPTADA","RECHAZADA")</f>
        <v>ACEPTADA</v>
      </c>
      <c r="Z11" s="35">
        <f t="shared" ref="Z11:Z61" si="14">1-(X11/$G11)</f>
        <v>1.3721788003850932E-5</v>
      </c>
      <c r="AA11" s="36" t="str">
        <f t="shared" ref="AA11:AA62" si="15">IF(Z11&gt;20%,"PAB","ACEPTA")</f>
        <v>ACEPTA</v>
      </c>
      <c r="AB11" s="47">
        <v>364380</v>
      </c>
      <c r="AC11" s="46">
        <f t="shared" ref="AC11:AC61" si="16">AB11*$E11</f>
        <v>20769660</v>
      </c>
      <c r="AD11" s="34" t="str">
        <f t="shared" ref="AD11:AD61" si="17">IF(AC11&lt;=$G11,"ACEPTADA","RECHAZADA")</f>
        <v>ACEPTADA</v>
      </c>
      <c r="AE11" s="35">
        <f t="shared" ref="AE11:AE61" si="18">1-(AC11/$G11)</f>
        <v>1.0977430403125155E-5</v>
      </c>
      <c r="AF11" s="36" t="str">
        <f t="shared" ref="AF11:AF62" si="19">IF(AE11&gt;20%,"PAB","ACEPTA")</f>
        <v>ACEPTA</v>
      </c>
      <c r="AG11" s="47">
        <v>364381</v>
      </c>
      <c r="AH11" s="46">
        <f t="shared" ref="AH11:AH61" si="20">AG11*$E11</f>
        <v>20769717</v>
      </c>
      <c r="AI11" s="34" t="str">
        <f t="shared" ref="AI11:AI61" si="21">IF(AH11&lt;=$G11,"ACEPTADA","RECHAZADA")</f>
        <v>ACEPTADA</v>
      </c>
      <c r="AJ11" s="35">
        <f t="shared" ref="AJ11:AJ61" si="22">1-(AH11/$G11)</f>
        <v>8.2330728022883548E-6</v>
      </c>
      <c r="AK11" s="36" t="str">
        <f t="shared" ref="AK11:AK62" si="23">IF(AJ11&gt;20%,"PAB","ACEPTA")</f>
        <v>ACEPTA</v>
      </c>
      <c r="AL11" s="47">
        <v>364382</v>
      </c>
      <c r="AM11" s="46">
        <f t="shared" ref="AM11:AM61" si="24">AL11*$E11</f>
        <v>20769774</v>
      </c>
      <c r="AN11" s="34" t="str">
        <f t="shared" ref="AN11:AN61" si="25">IF(AM11&lt;=$G11,"ACEPTADA","RECHAZADA")</f>
        <v>ACEPTADA</v>
      </c>
      <c r="AO11" s="35">
        <f t="shared" ref="AO11:AO61" si="26">1-(AM11/$G11)</f>
        <v>5.4887152015625773E-6</v>
      </c>
      <c r="AP11" s="36" t="str">
        <f t="shared" ref="AP11:AP62" si="27">IF(AO11&gt;20%,"PAB","ACEPTA")</f>
        <v>ACEPTA</v>
      </c>
      <c r="AQ11" s="47">
        <v>364000</v>
      </c>
      <c r="AR11" s="46">
        <f t="shared" ref="AR11:AR61" si="28">AQ11*$E11</f>
        <v>20748000</v>
      </c>
      <c r="AS11" s="34" t="str">
        <f t="shared" ref="AS11:AS61" si="29">IF(AR11&lt;=$G11,"ACEPTADA","RECHAZADA")</f>
        <v>ACEPTADA</v>
      </c>
      <c r="AT11" s="35">
        <f t="shared" ref="AT11:AT61" si="30">1-(AR11/$G11)</f>
        <v>1.0538333186967952E-3</v>
      </c>
      <c r="AU11" s="36" t="str">
        <f t="shared" ref="AU11:AU62" si="31">IF(AT11&gt;20%,"PAB","ACEPTA")</f>
        <v>ACEPTA</v>
      </c>
      <c r="AV11" s="47">
        <v>364284</v>
      </c>
      <c r="AW11" s="46">
        <f t="shared" ref="AW11:AW61" si="32">AV11*$E11</f>
        <v>20764188</v>
      </c>
      <c r="AX11" s="34" t="str">
        <f t="shared" ref="AX11:AX61" si="33">IF(AW11&lt;=$G11,"ACEPTADA","RECHAZADA")</f>
        <v>ACEPTADA</v>
      </c>
      <c r="AY11" s="35">
        <f t="shared" ref="AY11:AY61" si="34">1-(AW11/$G11)</f>
        <v>2.7443576007724069E-4</v>
      </c>
      <c r="AZ11" s="36" t="str">
        <f t="shared" ref="AZ11:AZ62" si="35">IF(AY11&gt;20%,"PAB","ACEPTA")</f>
        <v>ACEPTA</v>
      </c>
      <c r="BA11" s="47">
        <v>364284</v>
      </c>
      <c r="BB11" s="46">
        <f t="shared" ref="BB11:BB61" si="36">BA11*$E11</f>
        <v>20764188</v>
      </c>
      <c r="BC11" s="34" t="str">
        <f t="shared" ref="BC11:BC61" si="37">IF(BB11&lt;=$G11,"ACEPTADA","RECHAZADA")</f>
        <v>ACEPTADA</v>
      </c>
      <c r="BD11" s="35">
        <f t="shared" ref="BD11:BD61" si="38">1-(BB11/$G11)</f>
        <v>2.7443576007724069E-4</v>
      </c>
      <c r="BE11" s="36" t="str">
        <f t="shared" ref="BE11:BE62" si="39">IF(BD11&gt;20%,"PAB","ACEPTA")</f>
        <v>ACEPTA</v>
      </c>
    </row>
    <row r="12" spans="2:57" s="37" customFormat="1" ht="36" x14ac:dyDescent="0.25">
      <c r="B12" s="116">
        <v>3</v>
      </c>
      <c r="C12" s="38" t="s">
        <v>76</v>
      </c>
      <c r="D12" s="38" t="s">
        <v>75</v>
      </c>
      <c r="E12" s="38">
        <v>65</v>
      </c>
      <c r="F12" s="45">
        <v>249600</v>
      </c>
      <c r="G12" s="46">
        <v>16224000</v>
      </c>
      <c r="H12" s="47">
        <v>249600</v>
      </c>
      <c r="I12" s="46">
        <f t="shared" si="0"/>
        <v>16224000</v>
      </c>
      <c r="J12" s="34" t="str">
        <f t="shared" si="1"/>
        <v>ACEPTADA</v>
      </c>
      <c r="K12" s="35">
        <f t="shared" si="2"/>
        <v>0</v>
      </c>
      <c r="L12" s="36" t="str">
        <f t="shared" si="3"/>
        <v>ACEPTA</v>
      </c>
      <c r="M12" s="48">
        <v>249550</v>
      </c>
      <c r="N12" s="46">
        <f t="shared" si="4"/>
        <v>16220750</v>
      </c>
      <c r="O12" s="34" t="str">
        <f t="shared" si="5"/>
        <v>ACEPTADA</v>
      </c>
      <c r="P12" s="35">
        <f t="shared" si="6"/>
        <v>2.0032051282048435E-4</v>
      </c>
      <c r="Q12" s="36" t="str">
        <f t="shared" si="7"/>
        <v>ACEPTA</v>
      </c>
      <c r="R12" s="47">
        <v>249599</v>
      </c>
      <c r="S12" s="46">
        <f t="shared" si="8"/>
        <v>16223935</v>
      </c>
      <c r="T12" s="34" t="str">
        <f t="shared" si="9"/>
        <v>ACEPTADA</v>
      </c>
      <c r="U12" s="35">
        <f t="shared" si="10"/>
        <v>4.0064102564407733E-6</v>
      </c>
      <c r="V12" s="36" t="str">
        <f t="shared" si="11"/>
        <v>ACEPTA</v>
      </c>
      <c r="W12" s="47">
        <v>249595</v>
      </c>
      <c r="X12" s="46">
        <f t="shared" si="12"/>
        <v>16223675</v>
      </c>
      <c r="Y12" s="34" t="str">
        <f t="shared" si="13"/>
        <v>ACEPTADA</v>
      </c>
      <c r="Z12" s="35">
        <f t="shared" si="14"/>
        <v>2.0032051282092844E-5</v>
      </c>
      <c r="AA12" s="36" t="str">
        <f t="shared" si="15"/>
        <v>ACEPTA</v>
      </c>
      <c r="AB12" s="47">
        <v>249590</v>
      </c>
      <c r="AC12" s="46">
        <f t="shared" si="16"/>
        <v>16223350</v>
      </c>
      <c r="AD12" s="34" t="str">
        <f t="shared" si="17"/>
        <v>ACEPTADA</v>
      </c>
      <c r="AE12" s="35">
        <f t="shared" si="18"/>
        <v>4.0064102564074666E-5</v>
      </c>
      <c r="AF12" s="36" t="str">
        <f t="shared" si="19"/>
        <v>ACEPTA</v>
      </c>
      <c r="AG12" s="47">
        <v>249597</v>
      </c>
      <c r="AH12" s="46">
        <f t="shared" si="20"/>
        <v>16223805</v>
      </c>
      <c r="AI12" s="34" t="str">
        <f t="shared" si="21"/>
        <v>ACEPTADA</v>
      </c>
      <c r="AJ12" s="35">
        <f t="shared" si="22"/>
        <v>1.2019230769211298E-5</v>
      </c>
      <c r="AK12" s="36" t="str">
        <f t="shared" si="23"/>
        <v>ACEPTA</v>
      </c>
      <c r="AL12" s="47">
        <v>249598</v>
      </c>
      <c r="AM12" s="46">
        <f t="shared" si="24"/>
        <v>16223870</v>
      </c>
      <c r="AN12" s="34" t="str">
        <f t="shared" si="25"/>
        <v>ACEPTADA</v>
      </c>
      <c r="AO12" s="35">
        <f t="shared" si="26"/>
        <v>8.0128205127705243E-6</v>
      </c>
      <c r="AP12" s="36" t="str">
        <f t="shared" si="27"/>
        <v>ACEPTA</v>
      </c>
      <c r="AQ12" s="47">
        <v>249000</v>
      </c>
      <c r="AR12" s="46">
        <f t="shared" si="28"/>
        <v>16185000</v>
      </c>
      <c r="AS12" s="34" t="str">
        <f t="shared" si="29"/>
        <v>ACEPTADA</v>
      </c>
      <c r="AT12" s="35">
        <f t="shared" si="30"/>
        <v>2.4038461538461453E-3</v>
      </c>
      <c r="AU12" s="36" t="str">
        <f t="shared" si="31"/>
        <v>ACEPTA</v>
      </c>
      <c r="AV12" s="47">
        <v>249500</v>
      </c>
      <c r="AW12" s="46">
        <f t="shared" si="32"/>
        <v>16217500</v>
      </c>
      <c r="AX12" s="34" t="str">
        <f t="shared" si="33"/>
        <v>ACEPTADA</v>
      </c>
      <c r="AY12" s="35">
        <f t="shared" si="34"/>
        <v>4.0064102564107973E-4</v>
      </c>
      <c r="AZ12" s="36" t="str">
        <f t="shared" si="35"/>
        <v>ACEPTA</v>
      </c>
      <c r="BA12" s="47">
        <v>249500</v>
      </c>
      <c r="BB12" s="46">
        <f t="shared" si="36"/>
        <v>16217500</v>
      </c>
      <c r="BC12" s="34" t="str">
        <f t="shared" si="37"/>
        <v>ACEPTADA</v>
      </c>
      <c r="BD12" s="35">
        <f t="shared" si="38"/>
        <v>4.0064102564107973E-4</v>
      </c>
      <c r="BE12" s="36" t="str">
        <f t="shared" si="39"/>
        <v>ACEPTA</v>
      </c>
    </row>
    <row r="13" spans="2:57" s="37" customFormat="1" ht="36" x14ac:dyDescent="0.25">
      <c r="B13" s="117">
        <v>4</v>
      </c>
      <c r="C13" s="38" t="s">
        <v>77</v>
      </c>
      <c r="D13" s="38" t="s">
        <v>75</v>
      </c>
      <c r="E13" s="38">
        <v>31</v>
      </c>
      <c r="F13" s="45">
        <v>353239</v>
      </c>
      <c r="G13" s="46">
        <v>10950409</v>
      </c>
      <c r="H13" s="47">
        <v>353238</v>
      </c>
      <c r="I13" s="46">
        <f t="shared" si="0"/>
        <v>10950378</v>
      </c>
      <c r="J13" s="34" t="str">
        <f t="shared" si="1"/>
        <v>ACEPTADA</v>
      </c>
      <c r="K13" s="35">
        <f t="shared" si="2"/>
        <v>2.8309444880525447E-6</v>
      </c>
      <c r="L13" s="36" t="str">
        <f t="shared" si="3"/>
        <v>ACEPTA</v>
      </c>
      <c r="M13" s="48">
        <v>353200</v>
      </c>
      <c r="N13" s="46">
        <f t="shared" si="4"/>
        <v>10949200</v>
      </c>
      <c r="O13" s="34" t="str">
        <f t="shared" si="5"/>
        <v>ACEPTADA</v>
      </c>
      <c r="P13" s="35">
        <f t="shared" si="6"/>
        <v>1.1040683503238391E-4</v>
      </c>
      <c r="Q13" s="36" t="str">
        <f t="shared" si="7"/>
        <v>ACEPTA</v>
      </c>
      <c r="R13" s="47">
        <v>353238</v>
      </c>
      <c r="S13" s="46">
        <f t="shared" si="8"/>
        <v>10950378</v>
      </c>
      <c r="T13" s="34" t="str">
        <f t="shared" si="9"/>
        <v>ACEPTADA</v>
      </c>
      <c r="U13" s="35">
        <f t="shared" si="10"/>
        <v>2.8309444880525447E-6</v>
      </c>
      <c r="V13" s="36" t="str">
        <f t="shared" si="11"/>
        <v>ACEPTA</v>
      </c>
      <c r="W13" s="47">
        <v>353234</v>
      </c>
      <c r="X13" s="46">
        <f t="shared" si="12"/>
        <v>10950254</v>
      </c>
      <c r="Y13" s="34" t="str">
        <f t="shared" si="13"/>
        <v>ACEPTADA</v>
      </c>
      <c r="Z13" s="35">
        <f t="shared" si="14"/>
        <v>1.4154722440040679E-5</v>
      </c>
      <c r="AA13" s="36" t="str">
        <f t="shared" si="15"/>
        <v>ACEPTA</v>
      </c>
      <c r="AB13" s="47">
        <v>353235</v>
      </c>
      <c r="AC13" s="46">
        <f t="shared" si="16"/>
        <v>10950285</v>
      </c>
      <c r="AD13" s="34" t="str">
        <f t="shared" si="17"/>
        <v>ACEPTADA</v>
      </c>
      <c r="AE13" s="35">
        <f t="shared" si="18"/>
        <v>1.1323777951988134E-5</v>
      </c>
      <c r="AF13" s="36" t="str">
        <f t="shared" si="19"/>
        <v>ACEPTA</v>
      </c>
      <c r="AG13" s="47">
        <v>353236</v>
      </c>
      <c r="AH13" s="46">
        <f t="shared" si="20"/>
        <v>10950316</v>
      </c>
      <c r="AI13" s="34" t="str">
        <f t="shared" si="21"/>
        <v>ACEPTADA</v>
      </c>
      <c r="AJ13" s="35">
        <f t="shared" si="22"/>
        <v>8.4928334640466119E-6</v>
      </c>
      <c r="AK13" s="36" t="str">
        <f t="shared" si="23"/>
        <v>ACEPTA</v>
      </c>
      <c r="AL13" s="47">
        <v>353237</v>
      </c>
      <c r="AM13" s="46">
        <f t="shared" si="24"/>
        <v>10950347</v>
      </c>
      <c r="AN13" s="34" t="str">
        <f t="shared" si="25"/>
        <v>ACEPTADA</v>
      </c>
      <c r="AO13" s="35">
        <f t="shared" si="26"/>
        <v>5.6618889759940672E-6</v>
      </c>
      <c r="AP13" s="36" t="str">
        <f t="shared" si="27"/>
        <v>ACEPTA</v>
      </c>
      <c r="AQ13" s="47">
        <v>353000</v>
      </c>
      <c r="AR13" s="46">
        <f t="shared" si="28"/>
        <v>10943000</v>
      </c>
      <c r="AS13" s="34" t="str">
        <f t="shared" si="29"/>
        <v>ACEPTADA</v>
      </c>
      <c r="AT13" s="35">
        <f t="shared" si="30"/>
        <v>6.7659573263423312E-4</v>
      </c>
      <c r="AU13" s="36" t="str">
        <f t="shared" si="31"/>
        <v>ACEPTA</v>
      </c>
      <c r="AV13" s="47">
        <v>353139</v>
      </c>
      <c r="AW13" s="46">
        <f t="shared" si="32"/>
        <v>10947309</v>
      </c>
      <c r="AX13" s="34" t="str">
        <f t="shared" si="33"/>
        <v>ACEPTADA</v>
      </c>
      <c r="AY13" s="35">
        <f t="shared" si="34"/>
        <v>2.830944488009246E-4</v>
      </c>
      <c r="AZ13" s="36" t="str">
        <f t="shared" si="35"/>
        <v>ACEPTA</v>
      </c>
      <c r="BA13" s="47">
        <v>353139</v>
      </c>
      <c r="BB13" s="46">
        <f t="shared" si="36"/>
        <v>10947309</v>
      </c>
      <c r="BC13" s="34" t="str">
        <f t="shared" si="37"/>
        <v>ACEPTADA</v>
      </c>
      <c r="BD13" s="35">
        <f t="shared" si="38"/>
        <v>2.830944488009246E-4</v>
      </c>
      <c r="BE13" s="36" t="str">
        <f t="shared" si="39"/>
        <v>ACEPTA</v>
      </c>
    </row>
    <row r="14" spans="2:57" s="37" customFormat="1" ht="36" x14ac:dyDescent="0.25">
      <c r="B14" s="116">
        <v>5</v>
      </c>
      <c r="C14" s="38" t="s">
        <v>78</v>
      </c>
      <c r="D14" s="38" t="s">
        <v>75</v>
      </c>
      <c r="E14" s="38">
        <v>37</v>
      </c>
      <c r="F14" s="45">
        <v>330000</v>
      </c>
      <c r="G14" s="46">
        <v>12210000</v>
      </c>
      <c r="H14" s="47">
        <v>330000</v>
      </c>
      <c r="I14" s="46">
        <f t="shared" si="0"/>
        <v>12210000</v>
      </c>
      <c r="J14" s="34" t="str">
        <f t="shared" si="1"/>
        <v>ACEPTADA</v>
      </c>
      <c r="K14" s="35">
        <f t="shared" si="2"/>
        <v>0</v>
      </c>
      <c r="L14" s="36" t="str">
        <f t="shared" si="3"/>
        <v>ACEPTA</v>
      </c>
      <c r="M14" s="48">
        <v>329950</v>
      </c>
      <c r="N14" s="46">
        <f t="shared" si="4"/>
        <v>12208150</v>
      </c>
      <c r="O14" s="34" t="str">
        <f t="shared" si="5"/>
        <v>ACEPTADA</v>
      </c>
      <c r="P14" s="35">
        <f t="shared" si="6"/>
        <v>1.5151515151512474E-4</v>
      </c>
      <c r="Q14" s="36" t="str">
        <f t="shared" si="7"/>
        <v>ACEPTA</v>
      </c>
      <c r="R14" s="47">
        <v>329999</v>
      </c>
      <c r="S14" s="46">
        <f t="shared" si="8"/>
        <v>12209963</v>
      </c>
      <c r="T14" s="34" t="str">
        <f t="shared" si="9"/>
        <v>ACEPTADA</v>
      </c>
      <c r="U14" s="35">
        <f t="shared" si="10"/>
        <v>3.0303030302825107E-6</v>
      </c>
      <c r="V14" s="36" t="str">
        <f t="shared" si="11"/>
        <v>ACEPTA</v>
      </c>
      <c r="W14" s="47">
        <v>329995</v>
      </c>
      <c r="X14" s="46">
        <f t="shared" si="12"/>
        <v>12209815</v>
      </c>
      <c r="Y14" s="34" t="str">
        <f t="shared" si="13"/>
        <v>ACEPTADA</v>
      </c>
      <c r="Z14" s="35">
        <f t="shared" si="14"/>
        <v>1.5151515151523576E-5</v>
      </c>
      <c r="AA14" s="36" t="str">
        <f t="shared" si="15"/>
        <v>ACEPTA</v>
      </c>
      <c r="AB14" s="47">
        <v>329902</v>
      </c>
      <c r="AC14" s="46">
        <f t="shared" si="16"/>
        <v>12206374</v>
      </c>
      <c r="AD14" s="34" t="str">
        <f t="shared" si="17"/>
        <v>ACEPTADA</v>
      </c>
      <c r="AE14" s="35">
        <f t="shared" si="18"/>
        <v>2.9696969696968445E-4</v>
      </c>
      <c r="AF14" s="36" t="str">
        <f t="shared" si="19"/>
        <v>ACEPTA</v>
      </c>
      <c r="AG14" s="47">
        <v>329997</v>
      </c>
      <c r="AH14" s="46">
        <f t="shared" si="20"/>
        <v>12209889</v>
      </c>
      <c r="AI14" s="34" t="str">
        <f t="shared" si="21"/>
        <v>ACEPTADA</v>
      </c>
      <c r="AJ14" s="35">
        <f t="shared" si="22"/>
        <v>9.0909090909585544E-6</v>
      </c>
      <c r="AK14" s="36" t="str">
        <f t="shared" si="23"/>
        <v>ACEPTA</v>
      </c>
      <c r="AL14" s="47">
        <v>329998</v>
      </c>
      <c r="AM14" s="46">
        <f t="shared" si="24"/>
        <v>12209926</v>
      </c>
      <c r="AN14" s="34" t="str">
        <f t="shared" si="25"/>
        <v>ACEPTADA</v>
      </c>
      <c r="AO14" s="35">
        <f t="shared" si="26"/>
        <v>6.0606060605650214E-6</v>
      </c>
      <c r="AP14" s="36" t="str">
        <f t="shared" si="27"/>
        <v>ACEPTA</v>
      </c>
      <c r="AQ14" s="47">
        <v>330000</v>
      </c>
      <c r="AR14" s="46">
        <f t="shared" si="28"/>
        <v>12210000</v>
      </c>
      <c r="AS14" s="34" t="str">
        <f t="shared" si="29"/>
        <v>ACEPTADA</v>
      </c>
      <c r="AT14" s="35">
        <f t="shared" si="30"/>
        <v>0</v>
      </c>
      <c r="AU14" s="36" t="str">
        <f t="shared" si="31"/>
        <v>ACEPTA</v>
      </c>
      <c r="AV14" s="47">
        <v>329900</v>
      </c>
      <c r="AW14" s="46">
        <f t="shared" si="32"/>
        <v>12206300</v>
      </c>
      <c r="AX14" s="34" t="str">
        <f t="shared" si="33"/>
        <v>ACEPTADA</v>
      </c>
      <c r="AY14" s="35">
        <f t="shared" si="34"/>
        <v>3.0303030303024947E-4</v>
      </c>
      <c r="AZ14" s="36" t="str">
        <f t="shared" si="35"/>
        <v>ACEPTA</v>
      </c>
      <c r="BA14" s="47">
        <v>329900</v>
      </c>
      <c r="BB14" s="46">
        <f t="shared" si="36"/>
        <v>12206300</v>
      </c>
      <c r="BC14" s="34" t="str">
        <f t="shared" si="37"/>
        <v>ACEPTADA</v>
      </c>
      <c r="BD14" s="35">
        <f t="shared" si="38"/>
        <v>3.0303030303024947E-4</v>
      </c>
      <c r="BE14" s="36" t="str">
        <f t="shared" si="39"/>
        <v>ACEPTA</v>
      </c>
    </row>
    <row r="15" spans="2:57" s="37" customFormat="1" ht="36" x14ac:dyDescent="0.25">
      <c r="B15" s="117">
        <v>6</v>
      </c>
      <c r="C15" s="38" t="s">
        <v>79</v>
      </c>
      <c r="D15" s="38" t="s">
        <v>75</v>
      </c>
      <c r="E15" s="38">
        <v>42</v>
      </c>
      <c r="F15" s="45">
        <v>370000</v>
      </c>
      <c r="G15" s="46">
        <v>15540000</v>
      </c>
      <c r="H15" s="47">
        <v>370000</v>
      </c>
      <c r="I15" s="46">
        <f t="shared" si="0"/>
        <v>15540000</v>
      </c>
      <c r="J15" s="34" t="str">
        <f t="shared" si="1"/>
        <v>ACEPTADA</v>
      </c>
      <c r="K15" s="35">
        <f t="shared" si="2"/>
        <v>0</v>
      </c>
      <c r="L15" s="36" t="str">
        <f t="shared" si="3"/>
        <v>ACEPTA</v>
      </c>
      <c r="M15" s="48">
        <v>369950</v>
      </c>
      <c r="N15" s="46">
        <f t="shared" si="4"/>
        <v>15537900</v>
      </c>
      <c r="O15" s="34" t="str">
        <f t="shared" si="5"/>
        <v>ACEPTADA</v>
      </c>
      <c r="P15" s="35">
        <f t="shared" si="6"/>
        <v>1.3513513513518927E-4</v>
      </c>
      <c r="Q15" s="36" t="str">
        <f t="shared" si="7"/>
        <v>ACEPTA</v>
      </c>
      <c r="R15" s="47">
        <v>369999</v>
      </c>
      <c r="S15" s="46">
        <f t="shared" si="8"/>
        <v>15539958</v>
      </c>
      <c r="T15" s="34" t="str">
        <f t="shared" si="9"/>
        <v>ACEPTADA</v>
      </c>
      <c r="U15" s="35">
        <f t="shared" si="10"/>
        <v>2.7027027027504147E-6</v>
      </c>
      <c r="V15" s="36" t="str">
        <f t="shared" si="11"/>
        <v>ACEPTA</v>
      </c>
      <c r="W15" s="47">
        <v>369995</v>
      </c>
      <c r="X15" s="46">
        <f t="shared" si="12"/>
        <v>15539790</v>
      </c>
      <c r="Y15" s="34" t="str">
        <f t="shared" si="13"/>
        <v>ACEPTADA</v>
      </c>
      <c r="Z15" s="35">
        <f t="shared" si="14"/>
        <v>1.3513513513530029E-5</v>
      </c>
      <c r="AA15" s="36" t="str">
        <f t="shared" si="15"/>
        <v>ACEPTA</v>
      </c>
      <c r="AB15" s="47">
        <v>369500</v>
      </c>
      <c r="AC15" s="46">
        <f t="shared" si="16"/>
        <v>15519000</v>
      </c>
      <c r="AD15" s="34" t="str">
        <f t="shared" si="17"/>
        <v>ACEPTADA</v>
      </c>
      <c r="AE15" s="35">
        <f t="shared" si="18"/>
        <v>1.3513513513513375E-3</v>
      </c>
      <c r="AF15" s="36" t="str">
        <f t="shared" si="19"/>
        <v>ACEPTA</v>
      </c>
      <c r="AG15" s="47">
        <v>369997</v>
      </c>
      <c r="AH15" s="46">
        <f t="shared" si="20"/>
        <v>15539874</v>
      </c>
      <c r="AI15" s="34" t="str">
        <f t="shared" si="21"/>
        <v>ACEPTADA</v>
      </c>
      <c r="AJ15" s="35">
        <f t="shared" si="22"/>
        <v>8.1081081081402218E-6</v>
      </c>
      <c r="AK15" s="36" t="str">
        <f t="shared" si="23"/>
        <v>ACEPTA</v>
      </c>
      <c r="AL15" s="47">
        <v>369998</v>
      </c>
      <c r="AM15" s="46">
        <f t="shared" si="24"/>
        <v>15539916</v>
      </c>
      <c r="AN15" s="34" t="str">
        <f t="shared" si="25"/>
        <v>ACEPTADA</v>
      </c>
      <c r="AO15" s="35">
        <f t="shared" si="26"/>
        <v>5.4054054053898071E-6</v>
      </c>
      <c r="AP15" s="36" t="str">
        <f t="shared" si="27"/>
        <v>ACEPTA</v>
      </c>
      <c r="AQ15" s="47">
        <v>370000</v>
      </c>
      <c r="AR15" s="46">
        <f t="shared" si="28"/>
        <v>15540000</v>
      </c>
      <c r="AS15" s="34" t="str">
        <f t="shared" si="29"/>
        <v>ACEPTADA</v>
      </c>
      <c r="AT15" s="35">
        <f t="shared" si="30"/>
        <v>0</v>
      </c>
      <c r="AU15" s="36" t="str">
        <f t="shared" si="31"/>
        <v>ACEPTA</v>
      </c>
      <c r="AV15" s="47">
        <v>369900</v>
      </c>
      <c r="AW15" s="46">
        <f t="shared" si="32"/>
        <v>15535800</v>
      </c>
      <c r="AX15" s="34" t="str">
        <f t="shared" si="33"/>
        <v>ACEPTADA</v>
      </c>
      <c r="AY15" s="35">
        <f t="shared" si="34"/>
        <v>2.7027027027026751E-4</v>
      </c>
      <c r="AZ15" s="36" t="str">
        <f t="shared" si="35"/>
        <v>ACEPTA</v>
      </c>
      <c r="BA15" s="47">
        <v>369900</v>
      </c>
      <c r="BB15" s="46">
        <f t="shared" si="36"/>
        <v>15535800</v>
      </c>
      <c r="BC15" s="34" t="str">
        <f t="shared" si="37"/>
        <v>ACEPTADA</v>
      </c>
      <c r="BD15" s="35">
        <f t="shared" si="38"/>
        <v>2.7027027027026751E-4</v>
      </c>
      <c r="BE15" s="36" t="str">
        <f t="shared" si="39"/>
        <v>ACEPTA</v>
      </c>
    </row>
    <row r="16" spans="2:57" s="37" customFormat="1" ht="36" x14ac:dyDescent="0.25">
      <c r="B16" s="116">
        <v>7</v>
      </c>
      <c r="C16" s="38" t="s">
        <v>80</v>
      </c>
      <c r="D16" s="38" t="s">
        <v>75</v>
      </c>
      <c r="E16" s="38">
        <v>75</v>
      </c>
      <c r="F16" s="45">
        <v>14500</v>
      </c>
      <c r="G16" s="46">
        <v>1087500</v>
      </c>
      <c r="H16" s="47">
        <v>14500</v>
      </c>
      <c r="I16" s="46">
        <f t="shared" si="0"/>
        <v>1087500</v>
      </c>
      <c r="J16" s="34" t="str">
        <f t="shared" si="1"/>
        <v>ACEPTADA</v>
      </c>
      <c r="K16" s="35">
        <f t="shared" si="2"/>
        <v>0</v>
      </c>
      <c r="L16" s="36" t="str">
        <f t="shared" si="3"/>
        <v>ACEPTA</v>
      </c>
      <c r="M16" s="48">
        <v>14450</v>
      </c>
      <c r="N16" s="46">
        <f t="shared" si="4"/>
        <v>1083750</v>
      </c>
      <c r="O16" s="34" t="str">
        <f t="shared" si="5"/>
        <v>ACEPTADA</v>
      </c>
      <c r="P16" s="35">
        <f t="shared" si="6"/>
        <v>3.4482758620689724E-3</v>
      </c>
      <c r="Q16" s="36" t="str">
        <f t="shared" si="7"/>
        <v>ACEPTA</v>
      </c>
      <c r="R16" s="47">
        <v>14499</v>
      </c>
      <c r="S16" s="46">
        <f t="shared" si="8"/>
        <v>1087425</v>
      </c>
      <c r="T16" s="34" t="str">
        <f t="shared" si="9"/>
        <v>ACEPTADA</v>
      </c>
      <c r="U16" s="35">
        <f t="shared" si="10"/>
        <v>6.896551724133726E-5</v>
      </c>
      <c r="V16" s="36" t="str">
        <f t="shared" si="11"/>
        <v>ACEPTA</v>
      </c>
      <c r="W16" s="47">
        <v>14495</v>
      </c>
      <c r="X16" s="46">
        <f t="shared" si="12"/>
        <v>1087125</v>
      </c>
      <c r="Y16" s="34" t="str">
        <f t="shared" si="13"/>
        <v>ACEPTADA</v>
      </c>
      <c r="Z16" s="35">
        <f t="shared" si="14"/>
        <v>3.4482758620690834E-4</v>
      </c>
      <c r="AA16" s="36" t="str">
        <f t="shared" si="15"/>
        <v>ACEPTA</v>
      </c>
      <c r="AB16" s="47">
        <v>14498</v>
      </c>
      <c r="AC16" s="46">
        <f t="shared" si="16"/>
        <v>1087350</v>
      </c>
      <c r="AD16" s="34" t="str">
        <f t="shared" si="17"/>
        <v>ACEPTADA</v>
      </c>
      <c r="AE16" s="35">
        <f t="shared" si="18"/>
        <v>1.3793103448278554E-4</v>
      </c>
      <c r="AF16" s="36" t="str">
        <f t="shared" si="19"/>
        <v>ACEPTA</v>
      </c>
      <c r="AG16" s="47">
        <v>14497</v>
      </c>
      <c r="AH16" s="46">
        <f t="shared" si="20"/>
        <v>1087275</v>
      </c>
      <c r="AI16" s="34" t="str">
        <f t="shared" si="21"/>
        <v>ACEPTADA</v>
      </c>
      <c r="AJ16" s="35">
        <f t="shared" si="22"/>
        <v>2.068965517241228E-4</v>
      </c>
      <c r="AK16" s="36" t="str">
        <f t="shared" si="23"/>
        <v>ACEPTA</v>
      </c>
      <c r="AL16" s="47">
        <v>14498</v>
      </c>
      <c r="AM16" s="46">
        <f t="shared" si="24"/>
        <v>1087350</v>
      </c>
      <c r="AN16" s="34" t="str">
        <f t="shared" si="25"/>
        <v>ACEPTADA</v>
      </c>
      <c r="AO16" s="35">
        <f t="shared" si="26"/>
        <v>1.3793103448278554E-4</v>
      </c>
      <c r="AP16" s="36" t="str">
        <f t="shared" si="27"/>
        <v>ACEPTA</v>
      </c>
      <c r="AQ16" s="47">
        <v>14000</v>
      </c>
      <c r="AR16" s="46">
        <f t="shared" si="28"/>
        <v>1050000</v>
      </c>
      <c r="AS16" s="34" t="str">
        <f t="shared" si="29"/>
        <v>ACEPTADA</v>
      </c>
      <c r="AT16" s="35">
        <f t="shared" si="30"/>
        <v>3.4482758620689613E-2</v>
      </c>
      <c r="AU16" s="36" t="str">
        <f t="shared" si="31"/>
        <v>ACEPTA</v>
      </c>
      <c r="AV16" s="47">
        <v>14400</v>
      </c>
      <c r="AW16" s="46">
        <f t="shared" si="32"/>
        <v>1080000</v>
      </c>
      <c r="AX16" s="34" t="str">
        <f t="shared" si="33"/>
        <v>ACEPTADA</v>
      </c>
      <c r="AY16" s="35">
        <f t="shared" si="34"/>
        <v>6.8965517241379448E-3</v>
      </c>
      <c r="AZ16" s="36" t="str">
        <f t="shared" si="35"/>
        <v>ACEPTA</v>
      </c>
      <c r="BA16" s="47">
        <v>14400</v>
      </c>
      <c r="BB16" s="46">
        <f t="shared" si="36"/>
        <v>1080000</v>
      </c>
      <c r="BC16" s="34" t="str">
        <f t="shared" si="37"/>
        <v>ACEPTADA</v>
      </c>
      <c r="BD16" s="35">
        <f t="shared" si="38"/>
        <v>6.8965517241379448E-3</v>
      </c>
      <c r="BE16" s="36" t="str">
        <f t="shared" si="39"/>
        <v>ACEPTA</v>
      </c>
    </row>
    <row r="17" spans="2:57" s="37" customFormat="1" ht="36" x14ac:dyDescent="0.25">
      <c r="B17" s="117">
        <v>8</v>
      </c>
      <c r="C17" s="38" t="s">
        <v>81</v>
      </c>
      <c r="D17" s="38" t="s">
        <v>82</v>
      </c>
      <c r="E17" s="38">
        <v>478</v>
      </c>
      <c r="F17" s="45">
        <v>25000</v>
      </c>
      <c r="G17" s="46">
        <v>11950000</v>
      </c>
      <c r="H17" s="47">
        <v>25000</v>
      </c>
      <c r="I17" s="46">
        <f t="shared" si="0"/>
        <v>11950000</v>
      </c>
      <c r="J17" s="34" t="str">
        <f t="shared" si="1"/>
        <v>ACEPTADA</v>
      </c>
      <c r="K17" s="35">
        <f t="shared" si="2"/>
        <v>0</v>
      </c>
      <c r="L17" s="36" t="str">
        <f t="shared" si="3"/>
        <v>ACEPTA</v>
      </c>
      <c r="M17" s="48">
        <v>24950</v>
      </c>
      <c r="N17" s="46">
        <f t="shared" si="4"/>
        <v>11926100</v>
      </c>
      <c r="O17" s="34" t="str">
        <f t="shared" si="5"/>
        <v>ACEPTADA</v>
      </c>
      <c r="P17" s="35">
        <f t="shared" si="6"/>
        <v>2.0000000000000018E-3</v>
      </c>
      <c r="Q17" s="36" t="str">
        <f t="shared" si="7"/>
        <v>ACEPTA</v>
      </c>
      <c r="R17" s="47">
        <v>24999</v>
      </c>
      <c r="S17" s="46">
        <f t="shared" si="8"/>
        <v>11949522</v>
      </c>
      <c r="T17" s="34" t="str">
        <f t="shared" si="9"/>
        <v>ACEPTADA</v>
      </c>
      <c r="U17" s="35">
        <f t="shared" si="10"/>
        <v>4.0000000000040004E-5</v>
      </c>
      <c r="V17" s="36" t="str">
        <f t="shared" si="11"/>
        <v>ACEPTA</v>
      </c>
      <c r="W17" s="47">
        <v>24995</v>
      </c>
      <c r="X17" s="46">
        <f t="shared" si="12"/>
        <v>11947610</v>
      </c>
      <c r="Y17" s="34" t="str">
        <f t="shared" si="13"/>
        <v>ACEPTADA</v>
      </c>
      <c r="Z17" s="35">
        <f t="shared" si="14"/>
        <v>1.9999999999997797E-4</v>
      </c>
      <c r="AA17" s="36" t="str">
        <f t="shared" si="15"/>
        <v>ACEPTA</v>
      </c>
      <c r="AB17" s="47">
        <v>24980</v>
      </c>
      <c r="AC17" s="46">
        <f t="shared" si="16"/>
        <v>11940440</v>
      </c>
      <c r="AD17" s="34" t="str">
        <f t="shared" si="17"/>
        <v>ACEPTADA</v>
      </c>
      <c r="AE17" s="35">
        <f t="shared" si="18"/>
        <v>8.0000000000002292E-4</v>
      </c>
      <c r="AF17" s="36" t="str">
        <f t="shared" si="19"/>
        <v>ACEPTA</v>
      </c>
      <c r="AG17" s="47">
        <v>24997</v>
      </c>
      <c r="AH17" s="46">
        <f t="shared" si="20"/>
        <v>11948566</v>
      </c>
      <c r="AI17" s="34" t="str">
        <f t="shared" si="21"/>
        <v>ACEPTADA</v>
      </c>
      <c r="AJ17" s="35">
        <f t="shared" si="22"/>
        <v>1.2000000000000899E-4</v>
      </c>
      <c r="AK17" s="36" t="str">
        <f t="shared" si="23"/>
        <v>ACEPTA</v>
      </c>
      <c r="AL17" s="47">
        <v>24998</v>
      </c>
      <c r="AM17" s="46">
        <f t="shared" si="24"/>
        <v>11949044</v>
      </c>
      <c r="AN17" s="34" t="str">
        <f t="shared" si="25"/>
        <v>ACEPTADA</v>
      </c>
      <c r="AO17" s="35">
        <f t="shared" si="26"/>
        <v>7.9999999999968985E-5</v>
      </c>
      <c r="AP17" s="36" t="str">
        <f t="shared" si="27"/>
        <v>ACEPTA</v>
      </c>
      <c r="AQ17" s="47">
        <v>25000</v>
      </c>
      <c r="AR17" s="46">
        <f t="shared" si="28"/>
        <v>11950000</v>
      </c>
      <c r="AS17" s="34" t="str">
        <f t="shared" si="29"/>
        <v>ACEPTADA</v>
      </c>
      <c r="AT17" s="35">
        <f t="shared" si="30"/>
        <v>0</v>
      </c>
      <c r="AU17" s="36" t="str">
        <f t="shared" si="31"/>
        <v>ACEPTA</v>
      </c>
      <c r="AV17" s="47">
        <v>24900</v>
      </c>
      <c r="AW17" s="46">
        <f t="shared" si="32"/>
        <v>11902200</v>
      </c>
      <c r="AX17" s="34" t="str">
        <f t="shared" si="33"/>
        <v>ACEPTADA</v>
      </c>
      <c r="AY17" s="35">
        <f t="shared" si="34"/>
        <v>4.0000000000000036E-3</v>
      </c>
      <c r="AZ17" s="36" t="str">
        <f t="shared" si="35"/>
        <v>ACEPTA</v>
      </c>
      <c r="BA17" s="47">
        <v>24900</v>
      </c>
      <c r="BB17" s="46">
        <f t="shared" si="36"/>
        <v>11902200</v>
      </c>
      <c r="BC17" s="34" t="str">
        <f t="shared" si="37"/>
        <v>ACEPTADA</v>
      </c>
      <c r="BD17" s="35">
        <f t="shared" si="38"/>
        <v>4.0000000000000036E-3</v>
      </c>
      <c r="BE17" s="36" t="str">
        <f t="shared" si="39"/>
        <v>ACEPTA</v>
      </c>
    </row>
    <row r="18" spans="2:57" s="37" customFormat="1" ht="36" x14ac:dyDescent="0.25">
      <c r="B18" s="116">
        <v>9</v>
      </c>
      <c r="C18" s="38" t="s">
        <v>83</v>
      </c>
      <c r="D18" s="38" t="s">
        <v>82</v>
      </c>
      <c r="E18" s="38">
        <v>168</v>
      </c>
      <c r="F18" s="45">
        <v>29167</v>
      </c>
      <c r="G18" s="46">
        <v>4900056</v>
      </c>
      <c r="H18" s="47">
        <v>29166</v>
      </c>
      <c r="I18" s="46">
        <f t="shared" si="0"/>
        <v>4899888</v>
      </c>
      <c r="J18" s="34" t="str">
        <f t="shared" si="1"/>
        <v>ACEPTADA</v>
      </c>
      <c r="K18" s="35">
        <f t="shared" si="2"/>
        <v>3.4285322453420086E-5</v>
      </c>
      <c r="L18" s="36" t="str">
        <f t="shared" si="3"/>
        <v>ACEPTA</v>
      </c>
      <c r="M18" s="48">
        <v>29150</v>
      </c>
      <c r="N18" s="46">
        <f t="shared" si="4"/>
        <v>4897200</v>
      </c>
      <c r="O18" s="34" t="str">
        <f t="shared" si="5"/>
        <v>ACEPTADA</v>
      </c>
      <c r="P18" s="35">
        <f t="shared" si="6"/>
        <v>5.828504817088076E-4</v>
      </c>
      <c r="Q18" s="36" t="str">
        <f t="shared" si="7"/>
        <v>ACEPTA</v>
      </c>
      <c r="R18" s="47">
        <v>29166</v>
      </c>
      <c r="S18" s="46">
        <f t="shared" si="8"/>
        <v>4899888</v>
      </c>
      <c r="T18" s="34" t="str">
        <f t="shared" si="9"/>
        <v>ACEPTADA</v>
      </c>
      <c r="U18" s="35">
        <f t="shared" si="10"/>
        <v>3.4285322453420086E-5</v>
      </c>
      <c r="V18" s="36" t="str">
        <f t="shared" si="11"/>
        <v>ACEPTA</v>
      </c>
      <c r="W18" s="47">
        <v>29162</v>
      </c>
      <c r="X18" s="46">
        <f t="shared" si="12"/>
        <v>4899216</v>
      </c>
      <c r="Y18" s="34" t="str">
        <f t="shared" si="13"/>
        <v>ACEPTADA</v>
      </c>
      <c r="Z18" s="35">
        <f t="shared" si="14"/>
        <v>1.7142661226732248E-4</v>
      </c>
      <c r="AA18" s="36" t="str">
        <f t="shared" si="15"/>
        <v>ACEPTA</v>
      </c>
      <c r="AB18" s="47">
        <v>29165</v>
      </c>
      <c r="AC18" s="46">
        <f t="shared" si="16"/>
        <v>4899720</v>
      </c>
      <c r="AD18" s="34" t="str">
        <f t="shared" si="17"/>
        <v>ACEPTADA</v>
      </c>
      <c r="AE18" s="35">
        <f t="shared" si="18"/>
        <v>6.8570644906951195E-5</v>
      </c>
      <c r="AF18" s="36" t="str">
        <f t="shared" si="19"/>
        <v>ACEPTA</v>
      </c>
      <c r="AG18" s="47">
        <v>29164</v>
      </c>
      <c r="AH18" s="46">
        <f t="shared" si="20"/>
        <v>4899552</v>
      </c>
      <c r="AI18" s="34" t="str">
        <f t="shared" si="21"/>
        <v>ACEPTADA</v>
      </c>
      <c r="AJ18" s="35">
        <f t="shared" si="22"/>
        <v>1.0285596736037128E-4</v>
      </c>
      <c r="AK18" s="36" t="str">
        <f t="shared" si="23"/>
        <v>ACEPTA</v>
      </c>
      <c r="AL18" s="47">
        <v>29165</v>
      </c>
      <c r="AM18" s="46">
        <f t="shared" si="24"/>
        <v>4899720</v>
      </c>
      <c r="AN18" s="34" t="str">
        <f t="shared" si="25"/>
        <v>ACEPTADA</v>
      </c>
      <c r="AO18" s="35">
        <f t="shared" si="26"/>
        <v>6.8570644906951195E-5</v>
      </c>
      <c r="AP18" s="36" t="str">
        <f t="shared" si="27"/>
        <v>ACEPTA</v>
      </c>
      <c r="AQ18" s="47">
        <v>29000</v>
      </c>
      <c r="AR18" s="46">
        <f t="shared" si="28"/>
        <v>4872000</v>
      </c>
      <c r="AS18" s="34" t="str">
        <f t="shared" si="29"/>
        <v>ACEPTADA</v>
      </c>
      <c r="AT18" s="35">
        <f t="shared" si="30"/>
        <v>5.7256488497274827E-3</v>
      </c>
      <c r="AU18" s="36" t="str">
        <f t="shared" si="31"/>
        <v>ACEPTA</v>
      </c>
      <c r="AV18" s="47">
        <v>29067</v>
      </c>
      <c r="AW18" s="46">
        <f t="shared" si="32"/>
        <v>4883256</v>
      </c>
      <c r="AX18" s="34" t="str">
        <f t="shared" si="33"/>
        <v>ACEPTADA</v>
      </c>
      <c r="AY18" s="35">
        <f t="shared" si="34"/>
        <v>3.4285322453457834E-3</v>
      </c>
      <c r="AZ18" s="36" t="str">
        <f t="shared" si="35"/>
        <v>ACEPTA</v>
      </c>
      <c r="BA18" s="47">
        <v>29067</v>
      </c>
      <c r="BB18" s="46">
        <f t="shared" si="36"/>
        <v>4883256</v>
      </c>
      <c r="BC18" s="34" t="str">
        <f t="shared" si="37"/>
        <v>ACEPTADA</v>
      </c>
      <c r="BD18" s="35">
        <f t="shared" si="38"/>
        <v>3.4285322453457834E-3</v>
      </c>
      <c r="BE18" s="36" t="str">
        <f t="shared" si="39"/>
        <v>ACEPTA</v>
      </c>
    </row>
    <row r="19" spans="2:57" s="37" customFormat="1" ht="54" x14ac:dyDescent="0.25">
      <c r="B19" s="117">
        <v>10</v>
      </c>
      <c r="C19" s="38" t="s">
        <v>84</v>
      </c>
      <c r="D19" s="38" t="s">
        <v>75</v>
      </c>
      <c r="E19" s="38">
        <v>38</v>
      </c>
      <c r="F19" s="45">
        <v>49000</v>
      </c>
      <c r="G19" s="46">
        <v>1862000</v>
      </c>
      <c r="H19" s="47">
        <v>49000</v>
      </c>
      <c r="I19" s="46">
        <f t="shared" si="0"/>
        <v>1862000</v>
      </c>
      <c r="J19" s="34" t="str">
        <f t="shared" si="1"/>
        <v>ACEPTADA</v>
      </c>
      <c r="K19" s="35">
        <f t="shared" si="2"/>
        <v>0</v>
      </c>
      <c r="L19" s="36" t="str">
        <f t="shared" si="3"/>
        <v>ACEPTA</v>
      </c>
      <c r="M19" s="48">
        <v>48950</v>
      </c>
      <c r="N19" s="46">
        <f t="shared" si="4"/>
        <v>1860100</v>
      </c>
      <c r="O19" s="34" t="str">
        <f t="shared" si="5"/>
        <v>ACEPTADA</v>
      </c>
      <c r="P19" s="35">
        <f t="shared" si="6"/>
        <v>1.0204081632653184E-3</v>
      </c>
      <c r="Q19" s="36" t="str">
        <f t="shared" si="7"/>
        <v>ACEPTA</v>
      </c>
      <c r="R19" s="47">
        <v>48999</v>
      </c>
      <c r="S19" s="46">
        <f t="shared" si="8"/>
        <v>1861962</v>
      </c>
      <c r="T19" s="34" t="str">
        <f t="shared" si="9"/>
        <v>ACEPTADA</v>
      </c>
      <c r="U19" s="35">
        <f t="shared" si="10"/>
        <v>2.0408163265317469E-5</v>
      </c>
      <c r="V19" s="36" t="str">
        <f t="shared" si="11"/>
        <v>ACEPTA</v>
      </c>
      <c r="W19" s="47">
        <v>48995</v>
      </c>
      <c r="X19" s="46">
        <f t="shared" si="12"/>
        <v>1861810</v>
      </c>
      <c r="Y19" s="34" t="str">
        <f t="shared" si="13"/>
        <v>ACEPTADA</v>
      </c>
      <c r="Z19" s="35">
        <f t="shared" si="14"/>
        <v>1.0204081632647632E-4</v>
      </c>
      <c r="AA19" s="36" t="str">
        <f t="shared" si="15"/>
        <v>ACEPTA</v>
      </c>
      <c r="AB19" s="47">
        <v>48995</v>
      </c>
      <c r="AC19" s="46">
        <f t="shared" si="16"/>
        <v>1861810</v>
      </c>
      <c r="AD19" s="34" t="str">
        <f t="shared" si="17"/>
        <v>ACEPTADA</v>
      </c>
      <c r="AE19" s="35">
        <f t="shared" si="18"/>
        <v>1.0204081632647632E-4</v>
      </c>
      <c r="AF19" s="36" t="str">
        <f t="shared" si="19"/>
        <v>ACEPTA</v>
      </c>
      <c r="AG19" s="47">
        <v>48997</v>
      </c>
      <c r="AH19" s="46">
        <f t="shared" si="20"/>
        <v>1861886</v>
      </c>
      <c r="AI19" s="34" t="str">
        <f t="shared" si="21"/>
        <v>ACEPTADA</v>
      </c>
      <c r="AJ19" s="35">
        <f t="shared" si="22"/>
        <v>6.1224489795952408E-5</v>
      </c>
      <c r="AK19" s="36" t="str">
        <f t="shared" si="23"/>
        <v>ACEPTA</v>
      </c>
      <c r="AL19" s="47">
        <v>48998</v>
      </c>
      <c r="AM19" s="46">
        <f t="shared" si="24"/>
        <v>1861924</v>
      </c>
      <c r="AN19" s="34" t="str">
        <f t="shared" si="25"/>
        <v>ACEPTADA</v>
      </c>
      <c r="AO19" s="35">
        <f t="shared" si="26"/>
        <v>4.0816326530634939E-5</v>
      </c>
      <c r="AP19" s="36" t="str">
        <f t="shared" si="27"/>
        <v>ACEPTA</v>
      </c>
      <c r="AQ19" s="47">
        <v>49000</v>
      </c>
      <c r="AR19" s="46">
        <f t="shared" si="28"/>
        <v>1862000</v>
      </c>
      <c r="AS19" s="34" t="str">
        <f t="shared" si="29"/>
        <v>ACEPTADA</v>
      </c>
      <c r="AT19" s="35">
        <f t="shared" si="30"/>
        <v>0</v>
      </c>
      <c r="AU19" s="36" t="str">
        <f t="shared" si="31"/>
        <v>ACEPTA</v>
      </c>
      <c r="AV19" s="47">
        <v>48900</v>
      </c>
      <c r="AW19" s="46">
        <f t="shared" si="32"/>
        <v>1858200</v>
      </c>
      <c r="AX19" s="34" t="str">
        <f t="shared" si="33"/>
        <v>ACEPTADA</v>
      </c>
      <c r="AY19" s="35">
        <f t="shared" si="34"/>
        <v>2.0408163265306367E-3</v>
      </c>
      <c r="AZ19" s="36" t="str">
        <f t="shared" si="35"/>
        <v>ACEPTA</v>
      </c>
      <c r="BA19" s="47">
        <v>48900</v>
      </c>
      <c r="BB19" s="46">
        <f t="shared" si="36"/>
        <v>1858200</v>
      </c>
      <c r="BC19" s="34" t="str">
        <f t="shared" si="37"/>
        <v>ACEPTADA</v>
      </c>
      <c r="BD19" s="35">
        <f t="shared" si="38"/>
        <v>2.0408163265306367E-3</v>
      </c>
      <c r="BE19" s="36" t="str">
        <f t="shared" si="39"/>
        <v>ACEPTA</v>
      </c>
    </row>
    <row r="20" spans="2:57" s="37" customFormat="1" ht="36" x14ac:dyDescent="0.25">
      <c r="B20" s="116">
        <v>11</v>
      </c>
      <c r="C20" s="38" t="s">
        <v>85</v>
      </c>
      <c r="D20" s="38" t="s">
        <v>75</v>
      </c>
      <c r="E20" s="38">
        <v>48</v>
      </c>
      <c r="F20" s="45">
        <v>12000</v>
      </c>
      <c r="G20" s="46">
        <v>576000</v>
      </c>
      <c r="H20" s="47">
        <v>12000</v>
      </c>
      <c r="I20" s="46">
        <f t="shared" si="0"/>
        <v>576000</v>
      </c>
      <c r="J20" s="34" t="str">
        <f t="shared" si="1"/>
        <v>ACEPTADA</v>
      </c>
      <c r="K20" s="35">
        <f t="shared" si="2"/>
        <v>0</v>
      </c>
      <c r="L20" s="36" t="str">
        <f t="shared" si="3"/>
        <v>ACEPTA</v>
      </c>
      <c r="M20" s="48">
        <v>11950</v>
      </c>
      <c r="N20" s="46">
        <f t="shared" si="4"/>
        <v>573600</v>
      </c>
      <c r="O20" s="34" t="str">
        <f t="shared" si="5"/>
        <v>ACEPTADA</v>
      </c>
      <c r="P20" s="35">
        <f t="shared" si="6"/>
        <v>4.1666666666666519E-3</v>
      </c>
      <c r="Q20" s="36" t="str">
        <f t="shared" si="7"/>
        <v>ACEPTA</v>
      </c>
      <c r="R20" s="47">
        <v>11999</v>
      </c>
      <c r="S20" s="46">
        <f t="shared" si="8"/>
        <v>575952</v>
      </c>
      <c r="T20" s="34" t="str">
        <f t="shared" si="9"/>
        <v>ACEPTADA</v>
      </c>
      <c r="U20" s="35">
        <f t="shared" si="10"/>
        <v>8.3333333333324155E-5</v>
      </c>
      <c r="V20" s="36" t="str">
        <f t="shared" si="11"/>
        <v>ACEPTA</v>
      </c>
      <c r="W20" s="47">
        <v>11995</v>
      </c>
      <c r="X20" s="46">
        <f t="shared" si="12"/>
        <v>575760</v>
      </c>
      <c r="Y20" s="34" t="str">
        <f t="shared" si="13"/>
        <v>ACEPTADA</v>
      </c>
      <c r="Z20" s="35">
        <f t="shared" si="14"/>
        <v>4.1666666666662078E-4</v>
      </c>
      <c r="AA20" s="36" t="str">
        <f t="shared" si="15"/>
        <v>ACEPTA</v>
      </c>
      <c r="AB20" s="47">
        <v>11980</v>
      </c>
      <c r="AC20" s="46">
        <f t="shared" si="16"/>
        <v>575040</v>
      </c>
      <c r="AD20" s="34" t="str">
        <f t="shared" si="17"/>
        <v>ACEPTADA</v>
      </c>
      <c r="AE20" s="35">
        <f t="shared" si="18"/>
        <v>1.6666666666667052E-3</v>
      </c>
      <c r="AF20" s="36" t="str">
        <f t="shared" si="19"/>
        <v>ACEPTA</v>
      </c>
      <c r="AG20" s="47">
        <v>11997</v>
      </c>
      <c r="AH20" s="46">
        <f t="shared" si="20"/>
        <v>575856</v>
      </c>
      <c r="AI20" s="34" t="str">
        <f t="shared" si="21"/>
        <v>ACEPTADA</v>
      </c>
      <c r="AJ20" s="35">
        <f t="shared" si="22"/>
        <v>2.4999999999997247E-4</v>
      </c>
      <c r="AK20" s="36" t="str">
        <f t="shared" si="23"/>
        <v>ACEPTA</v>
      </c>
      <c r="AL20" s="47">
        <v>11998</v>
      </c>
      <c r="AM20" s="46">
        <f t="shared" si="24"/>
        <v>575904</v>
      </c>
      <c r="AN20" s="34" t="str">
        <f t="shared" si="25"/>
        <v>ACEPTADA</v>
      </c>
      <c r="AO20" s="35">
        <f t="shared" si="26"/>
        <v>1.6666666666664831E-4</v>
      </c>
      <c r="AP20" s="36" t="str">
        <f t="shared" si="27"/>
        <v>ACEPTA</v>
      </c>
      <c r="AQ20" s="47">
        <v>12000</v>
      </c>
      <c r="AR20" s="46">
        <f t="shared" si="28"/>
        <v>576000</v>
      </c>
      <c r="AS20" s="34" t="str">
        <f t="shared" si="29"/>
        <v>ACEPTADA</v>
      </c>
      <c r="AT20" s="35">
        <f t="shared" si="30"/>
        <v>0</v>
      </c>
      <c r="AU20" s="36" t="str">
        <f t="shared" si="31"/>
        <v>ACEPTA</v>
      </c>
      <c r="AV20" s="47">
        <v>11900</v>
      </c>
      <c r="AW20" s="46">
        <f t="shared" si="32"/>
        <v>571200</v>
      </c>
      <c r="AX20" s="34" t="str">
        <f t="shared" si="33"/>
        <v>ACEPTADA</v>
      </c>
      <c r="AY20" s="35">
        <f t="shared" si="34"/>
        <v>8.3333333333333037E-3</v>
      </c>
      <c r="AZ20" s="36" t="str">
        <f t="shared" si="35"/>
        <v>ACEPTA</v>
      </c>
      <c r="BA20" s="47">
        <v>11900</v>
      </c>
      <c r="BB20" s="46">
        <f t="shared" si="36"/>
        <v>571200</v>
      </c>
      <c r="BC20" s="34" t="str">
        <f t="shared" si="37"/>
        <v>ACEPTADA</v>
      </c>
      <c r="BD20" s="35">
        <f t="shared" si="38"/>
        <v>8.3333333333333037E-3</v>
      </c>
      <c r="BE20" s="36" t="str">
        <f t="shared" si="39"/>
        <v>ACEPTA</v>
      </c>
    </row>
    <row r="21" spans="2:57" s="37" customFormat="1" ht="36" x14ac:dyDescent="0.25">
      <c r="B21" s="117">
        <v>12</v>
      </c>
      <c r="C21" s="38" t="s">
        <v>86</v>
      </c>
      <c r="D21" s="38" t="s">
        <v>87</v>
      </c>
      <c r="E21" s="38">
        <v>57</v>
      </c>
      <c r="F21" s="45">
        <v>90000</v>
      </c>
      <c r="G21" s="46">
        <v>5130000</v>
      </c>
      <c r="H21" s="47">
        <v>90000</v>
      </c>
      <c r="I21" s="46">
        <f t="shared" si="0"/>
        <v>5130000</v>
      </c>
      <c r="J21" s="34" t="str">
        <f t="shared" si="1"/>
        <v>ACEPTADA</v>
      </c>
      <c r="K21" s="35">
        <f t="shared" si="2"/>
        <v>0</v>
      </c>
      <c r="L21" s="36" t="str">
        <f t="shared" si="3"/>
        <v>ACEPTA</v>
      </c>
      <c r="M21" s="48">
        <v>89950</v>
      </c>
      <c r="N21" s="46">
        <f t="shared" si="4"/>
        <v>5127150</v>
      </c>
      <c r="O21" s="34" t="str">
        <f t="shared" si="5"/>
        <v>ACEPTADA</v>
      </c>
      <c r="P21" s="35">
        <f t="shared" si="6"/>
        <v>5.5555555555553138E-4</v>
      </c>
      <c r="Q21" s="36" t="str">
        <f t="shared" si="7"/>
        <v>ACEPTA</v>
      </c>
      <c r="R21" s="47">
        <v>89999</v>
      </c>
      <c r="S21" s="46">
        <f t="shared" si="8"/>
        <v>5129943</v>
      </c>
      <c r="T21" s="34" t="str">
        <f t="shared" si="9"/>
        <v>ACEPTADA</v>
      </c>
      <c r="U21" s="35">
        <f t="shared" si="10"/>
        <v>1.111111111107288E-5</v>
      </c>
      <c r="V21" s="36" t="str">
        <f t="shared" si="11"/>
        <v>ACEPTA</v>
      </c>
      <c r="W21" s="47">
        <v>89995</v>
      </c>
      <c r="X21" s="46">
        <f t="shared" si="12"/>
        <v>5129715</v>
      </c>
      <c r="Y21" s="34" t="str">
        <f t="shared" si="13"/>
        <v>ACEPTADA</v>
      </c>
      <c r="Z21" s="35">
        <f t="shared" si="14"/>
        <v>5.5555555555586444E-5</v>
      </c>
      <c r="AA21" s="36" t="str">
        <f t="shared" si="15"/>
        <v>ACEPTA</v>
      </c>
      <c r="AB21" s="47">
        <v>89990</v>
      </c>
      <c r="AC21" s="46">
        <f t="shared" si="16"/>
        <v>5129430</v>
      </c>
      <c r="AD21" s="34" t="str">
        <f t="shared" si="17"/>
        <v>ACEPTADA</v>
      </c>
      <c r="AE21" s="35">
        <f t="shared" si="18"/>
        <v>1.1111111111106187E-4</v>
      </c>
      <c r="AF21" s="36" t="str">
        <f t="shared" si="19"/>
        <v>ACEPTA</v>
      </c>
      <c r="AG21" s="47">
        <v>89997</v>
      </c>
      <c r="AH21" s="46">
        <f t="shared" si="20"/>
        <v>5129829</v>
      </c>
      <c r="AI21" s="34" t="str">
        <f t="shared" si="21"/>
        <v>ACEPTADA</v>
      </c>
      <c r="AJ21" s="35">
        <f t="shared" si="22"/>
        <v>3.3333333333329662E-5</v>
      </c>
      <c r="AK21" s="36" t="str">
        <f t="shared" si="23"/>
        <v>ACEPTA</v>
      </c>
      <c r="AL21" s="47">
        <v>89998</v>
      </c>
      <c r="AM21" s="46">
        <f t="shared" si="24"/>
        <v>5129886</v>
      </c>
      <c r="AN21" s="34" t="str">
        <f t="shared" si="25"/>
        <v>ACEPTADA</v>
      </c>
      <c r="AO21" s="35">
        <f t="shared" si="26"/>
        <v>2.2222222222256782E-5</v>
      </c>
      <c r="AP21" s="36" t="str">
        <f t="shared" si="27"/>
        <v>ACEPTA</v>
      </c>
      <c r="AQ21" s="47">
        <v>90000</v>
      </c>
      <c r="AR21" s="46">
        <f t="shared" si="28"/>
        <v>5130000</v>
      </c>
      <c r="AS21" s="34" t="str">
        <f t="shared" si="29"/>
        <v>ACEPTADA</v>
      </c>
      <c r="AT21" s="35">
        <f t="shared" si="30"/>
        <v>0</v>
      </c>
      <c r="AU21" s="36" t="str">
        <f t="shared" si="31"/>
        <v>ACEPTA</v>
      </c>
      <c r="AV21" s="47">
        <v>89900</v>
      </c>
      <c r="AW21" s="46">
        <f t="shared" si="32"/>
        <v>5124300</v>
      </c>
      <c r="AX21" s="34" t="str">
        <f t="shared" si="33"/>
        <v>ACEPTADA</v>
      </c>
      <c r="AY21" s="35">
        <f t="shared" si="34"/>
        <v>1.1111111111110628E-3</v>
      </c>
      <c r="AZ21" s="36" t="str">
        <f t="shared" si="35"/>
        <v>ACEPTA</v>
      </c>
      <c r="BA21" s="47">
        <v>89900</v>
      </c>
      <c r="BB21" s="46">
        <f t="shared" si="36"/>
        <v>5124300</v>
      </c>
      <c r="BC21" s="34" t="str">
        <f t="shared" si="37"/>
        <v>ACEPTADA</v>
      </c>
      <c r="BD21" s="35">
        <f t="shared" si="38"/>
        <v>1.1111111111110628E-3</v>
      </c>
      <c r="BE21" s="36" t="str">
        <f t="shared" si="39"/>
        <v>ACEPTA</v>
      </c>
    </row>
    <row r="22" spans="2:57" s="37" customFormat="1" ht="54" x14ac:dyDescent="0.25">
      <c r="B22" s="116">
        <v>13</v>
      </c>
      <c r="C22" s="38" t="s">
        <v>88</v>
      </c>
      <c r="D22" s="38" t="s">
        <v>75</v>
      </c>
      <c r="E22" s="38">
        <v>22</v>
      </c>
      <c r="F22" s="45">
        <v>65000</v>
      </c>
      <c r="G22" s="46">
        <v>1430000</v>
      </c>
      <c r="H22" s="47">
        <v>65000</v>
      </c>
      <c r="I22" s="46">
        <f t="shared" si="0"/>
        <v>1430000</v>
      </c>
      <c r="J22" s="34" t="str">
        <f t="shared" si="1"/>
        <v>ACEPTADA</v>
      </c>
      <c r="K22" s="35">
        <f t="shared" si="2"/>
        <v>0</v>
      </c>
      <c r="L22" s="36" t="str">
        <f t="shared" si="3"/>
        <v>ACEPTA</v>
      </c>
      <c r="M22" s="48">
        <v>64950</v>
      </c>
      <c r="N22" s="46">
        <f t="shared" si="4"/>
        <v>1428900</v>
      </c>
      <c r="O22" s="34" t="str">
        <f t="shared" si="5"/>
        <v>ACEPTADA</v>
      </c>
      <c r="P22" s="35">
        <f t="shared" si="6"/>
        <v>7.6923076923074429E-4</v>
      </c>
      <c r="Q22" s="36" t="str">
        <f t="shared" si="7"/>
        <v>ACEPTA</v>
      </c>
      <c r="R22" s="47">
        <v>64999</v>
      </c>
      <c r="S22" s="46">
        <f t="shared" si="8"/>
        <v>1429978</v>
      </c>
      <c r="T22" s="34" t="str">
        <f t="shared" si="9"/>
        <v>ACEPTADA</v>
      </c>
      <c r="U22" s="35">
        <f t="shared" si="10"/>
        <v>1.5384615384639311E-5</v>
      </c>
      <c r="V22" s="36" t="str">
        <f t="shared" si="11"/>
        <v>ACEPTA</v>
      </c>
      <c r="W22" s="47">
        <v>64995</v>
      </c>
      <c r="X22" s="46">
        <f t="shared" si="12"/>
        <v>1429890</v>
      </c>
      <c r="Y22" s="34" t="str">
        <f t="shared" si="13"/>
        <v>ACEPTADA</v>
      </c>
      <c r="Z22" s="35">
        <f t="shared" si="14"/>
        <v>7.6923076923085532E-5</v>
      </c>
      <c r="AA22" s="36" t="str">
        <f t="shared" si="15"/>
        <v>ACEPTA</v>
      </c>
      <c r="AB22" s="47">
        <v>64980</v>
      </c>
      <c r="AC22" s="46">
        <f t="shared" si="16"/>
        <v>1429560</v>
      </c>
      <c r="AD22" s="34" t="str">
        <f t="shared" si="17"/>
        <v>ACEPTADA</v>
      </c>
      <c r="AE22" s="35">
        <f t="shared" si="18"/>
        <v>3.0769230769234213E-4</v>
      </c>
      <c r="AF22" s="36" t="str">
        <f t="shared" si="19"/>
        <v>ACEPTA</v>
      </c>
      <c r="AG22" s="47">
        <v>64997</v>
      </c>
      <c r="AH22" s="46">
        <f t="shared" si="20"/>
        <v>1429934</v>
      </c>
      <c r="AI22" s="34" t="str">
        <f t="shared" si="21"/>
        <v>ACEPTADA</v>
      </c>
      <c r="AJ22" s="35">
        <f t="shared" si="22"/>
        <v>4.615384615380691E-5</v>
      </c>
      <c r="AK22" s="36" t="str">
        <f t="shared" si="23"/>
        <v>ACEPTA</v>
      </c>
      <c r="AL22" s="47">
        <v>64998</v>
      </c>
      <c r="AM22" s="46">
        <f t="shared" si="24"/>
        <v>1429956</v>
      </c>
      <c r="AN22" s="34" t="str">
        <f t="shared" si="25"/>
        <v>ACEPTADA</v>
      </c>
      <c r="AO22" s="35">
        <f t="shared" si="26"/>
        <v>3.0769230769278622E-5</v>
      </c>
      <c r="AP22" s="36" t="str">
        <f t="shared" si="27"/>
        <v>ACEPTA</v>
      </c>
      <c r="AQ22" s="47">
        <v>65000</v>
      </c>
      <c r="AR22" s="46">
        <f t="shared" si="28"/>
        <v>1430000</v>
      </c>
      <c r="AS22" s="34" t="str">
        <f t="shared" si="29"/>
        <v>ACEPTADA</v>
      </c>
      <c r="AT22" s="35">
        <f t="shared" si="30"/>
        <v>0</v>
      </c>
      <c r="AU22" s="36" t="str">
        <f t="shared" si="31"/>
        <v>ACEPTA</v>
      </c>
      <c r="AV22" s="47">
        <v>64900</v>
      </c>
      <c r="AW22" s="46">
        <f t="shared" si="32"/>
        <v>1427800</v>
      </c>
      <c r="AX22" s="34" t="str">
        <f t="shared" si="33"/>
        <v>ACEPTADA</v>
      </c>
      <c r="AY22" s="35">
        <f t="shared" si="34"/>
        <v>1.5384615384614886E-3</v>
      </c>
      <c r="AZ22" s="36" t="str">
        <f t="shared" si="35"/>
        <v>ACEPTA</v>
      </c>
      <c r="BA22" s="47">
        <v>64900</v>
      </c>
      <c r="BB22" s="46">
        <f t="shared" si="36"/>
        <v>1427800</v>
      </c>
      <c r="BC22" s="34" t="str">
        <f t="shared" si="37"/>
        <v>ACEPTADA</v>
      </c>
      <c r="BD22" s="35">
        <f t="shared" si="38"/>
        <v>1.5384615384614886E-3</v>
      </c>
      <c r="BE22" s="36" t="str">
        <f t="shared" si="39"/>
        <v>ACEPTA</v>
      </c>
    </row>
    <row r="23" spans="2:57" s="37" customFormat="1" ht="36" x14ac:dyDescent="0.25">
      <c r="B23" s="117">
        <v>14</v>
      </c>
      <c r="C23" s="38" t="s">
        <v>89</v>
      </c>
      <c r="D23" s="38" t="s">
        <v>75</v>
      </c>
      <c r="E23" s="38">
        <v>34</v>
      </c>
      <c r="F23" s="45">
        <v>55000</v>
      </c>
      <c r="G23" s="46">
        <v>1870000</v>
      </c>
      <c r="H23" s="47">
        <v>55000</v>
      </c>
      <c r="I23" s="46">
        <f t="shared" si="0"/>
        <v>1870000</v>
      </c>
      <c r="J23" s="34" t="str">
        <f t="shared" si="1"/>
        <v>ACEPTADA</v>
      </c>
      <c r="K23" s="35">
        <f t="shared" si="2"/>
        <v>0</v>
      </c>
      <c r="L23" s="36" t="str">
        <f t="shared" si="3"/>
        <v>ACEPTA</v>
      </c>
      <c r="M23" s="48">
        <v>54950</v>
      </c>
      <c r="N23" s="46">
        <f t="shared" si="4"/>
        <v>1868300</v>
      </c>
      <c r="O23" s="34" t="str">
        <f t="shared" si="5"/>
        <v>ACEPTADA</v>
      </c>
      <c r="P23" s="35">
        <f t="shared" si="6"/>
        <v>9.0909090909085943E-4</v>
      </c>
      <c r="Q23" s="36" t="str">
        <f t="shared" si="7"/>
        <v>ACEPTA</v>
      </c>
      <c r="R23" s="47">
        <v>54999</v>
      </c>
      <c r="S23" s="46">
        <f t="shared" si="8"/>
        <v>1869966</v>
      </c>
      <c r="T23" s="34" t="str">
        <f t="shared" si="9"/>
        <v>ACEPTADA</v>
      </c>
      <c r="U23" s="35">
        <f t="shared" si="10"/>
        <v>1.8181818181806086E-5</v>
      </c>
      <c r="V23" s="36" t="str">
        <f t="shared" si="11"/>
        <v>ACEPTA</v>
      </c>
      <c r="W23" s="47">
        <v>54995</v>
      </c>
      <c r="X23" s="46">
        <f t="shared" si="12"/>
        <v>1869830</v>
      </c>
      <c r="Y23" s="34" t="str">
        <f t="shared" si="13"/>
        <v>ACEPTADA</v>
      </c>
      <c r="Z23" s="35">
        <f t="shared" si="14"/>
        <v>9.0909090909141455E-5</v>
      </c>
      <c r="AA23" s="36" t="str">
        <f t="shared" si="15"/>
        <v>ACEPTA</v>
      </c>
      <c r="AB23" s="47">
        <v>54980</v>
      </c>
      <c r="AC23" s="46">
        <f t="shared" si="16"/>
        <v>1869320</v>
      </c>
      <c r="AD23" s="34" t="str">
        <f t="shared" si="17"/>
        <v>ACEPTADA</v>
      </c>
      <c r="AE23" s="35">
        <f t="shared" si="18"/>
        <v>3.6363636363634377E-4</v>
      </c>
      <c r="AF23" s="36" t="str">
        <f t="shared" si="19"/>
        <v>ACEPTA</v>
      </c>
      <c r="AG23" s="47">
        <v>54997</v>
      </c>
      <c r="AH23" s="46">
        <f t="shared" si="20"/>
        <v>1869898</v>
      </c>
      <c r="AI23" s="34" t="str">
        <f t="shared" si="21"/>
        <v>ACEPTADA</v>
      </c>
      <c r="AJ23" s="35">
        <f t="shared" si="22"/>
        <v>5.4545454545418259E-5</v>
      </c>
      <c r="AK23" s="36" t="str">
        <f t="shared" si="23"/>
        <v>ACEPTA</v>
      </c>
      <c r="AL23" s="47">
        <v>54998</v>
      </c>
      <c r="AM23" s="46">
        <f t="shared" si="24"/>
        <v>1869932</v>
      </c>
      <c r="AN23" s="34" t="str">
        <f t="shared" si="25"/>
        <v>ACEPTADA</v>
      </c>
      <c r="AO23" s="35">
        <f t="shared" si="26"/>
        <v>3.6363636363612173E-5</v>
      </c>
      <c r="AP23" s="36" t="str">
        <f t="shared" si="27"/>
        <v>ACEPTA</v>
      </c>
      <c r="AQ23" s="47">
        <v>55000</v>
      </c>
      <c r="AR23" s="46">
        <f t="shared" si="28"/>
        <v>1870000</v>
      </c>
      <c r="AS23" s="34" t="str">
        <f t="shared" si="29"/>
        <v>ACEPTADA</v>
      </c>
      <c r="AT23" s="35">
        <f t="shared" si="30"/>
        <v>0</v>
      </c>
      <c r="AU23" s="36" t="str">
        <f t="shared" si="31"/>
        <v>ACEPTA</v>
      </c>
      <c r="AV23" s="47">
        <v>54900</v>
      </c>
      <c r="AW23" s="46">
        <f t="shared" si="32"/>
        <v>1866600</v>
      </c>
      <c r="AX23" s="34" t="str">
        <f t="shared" si="33"/>
        <v>ACEPTADA</v>
      </c>
      <c r="AY23" s="35">
        <f t="shared" si="34"/>
        <v>1.8181818181818299E-3</v>
      </c>
      <c r="AZ23" s="36" t="str">
        <f t="shared" si="35"/>
        <v>ACEPTA</v>
      </c>
      <c r="BA23" s="47">
        <v>54900</v>
      </c>
      <c r="BB23" s="46">
        <f t="shared" si="36"/>
        <v>1866600</v>
      </c>
      <c r="BC23" s="34" t="str">
        <f t="shared" si="37"/>
        <v>ACEPTADA</v>
      </c>
      <c r="BD23" s="35">
        <f t="shared" si="38"/>
        <v>1.8181818181818299E-3</v>
      </c>
      <c r="BE23" s="36" t="str">
        <f t="shared" si="39"/>
        <v>ACEPTA</v>
      </c>
    </row>
    <row r="24" spans="2:57" s="37" customFormat="1" ht="54" x14ac:dyDescent="0.25">
      <c r="B24" s="116">
        <v>15</v>
      </c>
      <c r="C24" s="38" t="s">
        <v>90</v>
      </c>
      <c r="D24" s="38" t="s">
        <v>75</v>
      </c>
      <c r="E24" s="38">
        <v>48</v>
      </c>
      <c r="F24" s="45">
        <v>58000</v>
      </c>
      <c r="G24" s="46">
        <v>2784000</v>
      </c>
      <c r="H24" s="47">
        <v>58000</v>
      </c>
      <c r="I24" s="46">
        <f t="shared" si="0"/>
        <v>2784000</v>
      </c>
      <c r="J24" s="34" t="str">
        <f t="shared" si="1"/>
        <v>ACEPTADA</v>
      </c>
      <c r="K24" s="35">
        <f t="shared" si="2"/>
        <v>0</v>
      </c>
      <c r="L24" s="36" t="str">
        <f t="shared" si="3"/>
        <v>ACEPTA</v>
      </c>
      <c r="M24" s="48">
        <v>57950</v>
      </c>
      <c r="N24" s="46">
        <f t="shared" si="4"/>
        <v>2781600</v>
      </c>
      <c r="O24" s="34" t="str">
        <f t="shared" si="5"/>
        <v>ACEPTADA</v>
      </c>
      <c r="P24" s="35">
        <f t="shared" si="6"/>
        <v>8.6206896551721535E-4</v>
      </c>
      <c r="Q24" s="36" t="str">
        <f t="shared" si="7"/>
        <v>ACEPTA</v>
      </c>
      <c r="R24" s="47">
        <v>57999</v>
      </c>
      <c r="S24" s="46">
        <f t="shared" si="8"/>
        <v>2783952</v>
      </c>
      <c r="T24" s="34" t="str">
        <f t="shared" si="9"/>
        <v>ACEPTADA</v>
      </c>
      <c r="U24" s="35">
        <f t="shared" si="10"/>
        <v>1.724137931036207E-5</v>
      </c>
      <c r="V24" s="36" t="str">
        <f t="shared" si="11"/>
        <v>ACEPTA</v>
      </c>
      <c r="W24" s="47">
        <v>57995</v>
      </c>
      <c r="X24" s="46">
        <f t="shared" si="12"/>
        <v>2783760</v>
      </c>
      <c r="Y24" s="34" t="str">
        <f t="shared" si="13"/>
        <v>ACEPTADA</v>
      </c>
      <c r="Z24" s="35">
        <f t="shared" si="14"/>
        <v>8.620689655169933E-5</v>
      </c>
      <c r="AA24" s="36" t="str">
        <f t="shared" si="15"/>
        <v>ACEPTA</v>
      </c>
      <c r="AB24" s="47">
        <v>57980</v>
      </c>
      <c r="AC24" s="46">
        <f t="shared" si="16"/>
        <v>2783040</v>
      </c>
      <c r="AD24" s="34" t="str">
        <f t="shared" si="17"/>
        <v>ACEPTADA</v>
      </c>
      <c r="AE24" s="35">
        <f t="shared" si="18"/>
        <v>3.4482758620690834E-4</v>
      </c>
      <c r="AF24" s="36" t="str">
        <f t="shared" si="19"/>
        <v>ACEPTA</v>
      </c>
      <c r="AG24" s="47">
        <v>57997</v>
      </c>
      <c r="AH24" s="46">
        <f t="shared" si="20"/>
        <v>2783856</v>
      </c>
      <c r="AI24" s="34" t="str">
        <f t="shared" si="21"/>
        <v>ACEPTADA</v>
      </c>
      <c r="AJ24" s="35">
        <f t="shared" si="22"/>
        <v>5.1724137931086211E-5</v>
      </c>
      <c r="AK24" s="36" t="str">
        <f t="shared" si="23"/>
        <v>ACEPTA</v>
      </c>
      <c r="AL24" s="47">
        <v>57998</v>
      </c>
      <c r="AM24" s="46">
        <f t="shared" si="24"/>
        <v>2783904</v>
      </c>
      <c r="AN24" s="34" t="str">
        <f t="shared" si="25"/>
        <v>ACEPTADA</v>
      </c>
      <c r="AO24" s="35">
        <f t="shared" si="26"/>
        <v>3.4482758620724141E-5</v>
      </c>
      <c r="AP24" s="36" t="str">
        <f t="shared" si="27"/>
        <v>ACEPTA</v>
      </c>
      <c r="AQ24" s="47">
        <v>58000</v>
      </c>
      <c r="AR24" s="46">
        <f t="shared" si="28"/>
        <v>2784000</v>
      </c>
      <c r="AS24" s="34" t="str">
        <f t="shared" si="29"/>
        <v>ACEPTADA</v>
      </c>
      <c r="AT24" s="35">
        <f t="shared" si="30"/>
        <v>0</v>
      </c>
      <c r="AU24" s="36" t="str">
        <f t="shared" si="31"/>
        <v>ACEPTA</v>
      </c>
      <c r="AV24" s="47">
        <v>57900</v>
      </c>
      <c r="AW24" s="46">
        <f t="shared" si="32"/>
        <v>2779200</v>
      </c>
      <c r="AX24" s="34" t="str">
        <f t="shared" si="33"/>
        <v>ACEPTADA</v>
      </c>
      <c r="AY24" s="35">
        <f t="shared" si="34"/>
        <v>1.7241379310344307E-3</v>
      </c>
      <c r="AZ24" s="36" t="str">
        <f t="shared" si="35"/>
        <v>ACEPTA</v>
      </c>
      <c r="BA24" s="47">
        <v>57900</v>
      </c>
      <c r="BB24" s="46">
        <f t="shared" si="36"/>
        <v>2779200</v>
      </c>
      <c r="BC24" s="34" t="str">
        <f t="shared" si="37"/>
        <v>ACEPTADA</v>
      </c>
      <c r="BD24" s="35">
        <f t="shared" si="38"/>
        <v>1.7241379310344307E-3</v>
      </c>
      <c r="BE24" s="36" t="str">
        <f t="shared" si="39"/>
        <v>ACEPTA</v>
      </c>
    </row>
    <row r="25" spans="2:57" s="37" customFormat="1" ht="36" x14ac:dyDescent="0.25">
      <c r="B25" s="117">
        <v>16</v>
      </c>
      <c r="C25" s="38" t="s">
        <v>91</v>
      </c>
      <c r="D25" s="38" t="s">
        <v>73</v>
      </c>
      <c r="E25" s="38">
        <v>12</v>
      </c>
      <c r="F25" s="45">
        <v>25000</v>
      </c>
      <c r="G25" s="46">
        <v>300000</v>
      </c>
      <c r="H25" s="47">
        <v>25000</v>
      </c>
      <c r="I25" s="46">
        <f t="shared" si="0"/>
        <v>300000</v>
      </c>
      <c r="J25" s="34" t="str">
        <f t="shared" si="1"/>
        <v>ACEPTADA</v>
      </c>
      <c r="K25" s="35">
        <f t="shared" si="2"/>
        <v>0</v>
      </c>
      <c r="L25" s="36" t="str">
        <f t="shared" si="3"/>
        <v>ACEPTA</v>
      </c>
      <c r="M25" s="48">
        <v>24950</v>
      </c>
      <c r="N25" s="46">
        <f t="shared" si="4"/>
        <v>299400</v>
      </c>
      <c r="O25" s="34" t="str">
        <f t="shared" si="5"/>
        <v>ACEPTADA</v>
      </c>
      <c r="P25" s="35">
        <f t="shared" si="6"/>
        <v>2.0000000000000018E-3</v>
      </c>
      <c r="Q25" s="36" t="str">
        <f t="shared" si="7"/>
        <v>ACEPTA</v>
      </c>
      <c r="R25" s="47">
        <v>24999</v>
      </c>
      <c r="S25" s="46">
        <f t="shared" si="8"/>
        <v>299988</v>
      </c>
      <c r="T25" s="34" t="str">
        <f t="shared" si="9"/>
        <v>ACEPTADA</v>
      </c>
      <c r="U25" s="35">
        <f t="shared" si="10"/>
        <v>4.0000000000040004E-5</v>
      </c>
      <c r="V25" s="36" t="str">
        <f t="shared" si="11"/>
        <v>ACEPTA</v>
      </c>
      <c r="W25" s="47">
        <v>24995</v>
      </c>
      <c r="X25" s="46">
        <f t="shared" si="12"/>
        <v>299940</v>
      </c>
      <c r="Y25" s="34" t="str">
        <f t="shared" si="13"/>
        <v>ACEPTADA</v>
      </c>
      <c r="Z25" s="35">
        <f t="shared" si="14"/>
        <v>1.9999999999997797E-4</v>
      </c>
      <c r="AA25" s="36" t="str">
        <f t="shared" si="15"/>
        <v>ACEPTA</v>
      </c>
      <c r="AB25" s="47">
        <v>24980</v>
      </c>
      <c r="AC25" s="46">
        <f t="shared" si="16"/>
        <v>299760</v>
      </c>
      <c r="AD25" s="34" t="str">
        <f t="shared" si="17"/>
        <v>ACEPTADA</v>
      </c>
      <c r="AE25" s="35">
        <f t="shared" si="18"/>
        <v>8.0000000000002292E-4</v>
      </c>
      <c r="AF25" s="36" t="str">
        <f t="shared" si="19"/>
        <v>ACEPTA</v>
      </c>
      <c r="AG25" s="47">
        <v>24997</v>
      </c>
      <c r="AH25" s="46">
        <f t="shared" si="20"/>
        <v>299964</v>
      </c>
      <c r="AI25" s="34" t="str">
        <f t="shared" si="21"/>
        <v>ACEPTADA</v>
      </c>
      <c r="AJ25" s="35">
        <f t="shared" si="22"/>
        <v>1.2000000000000899E-4</v>
      </c>
      <c r="AK25" s="36" t="str">
        <f t="shared" si="23"/>
        <v>ACEPTA</v>
      </c>
      <c r="AL25" s="47">
        <v>24998</v>
      </c>
      <c r="AM25" s="46">
        <f t="shared" si="24"/>
        <v>299976</v>
      </c>
      <c r="AN25" s="34" t="str">
        <f t="shared" si="25"/>
        <v>ACEPTADA</v>
      </c>
      <c r="AO25" s="35">
        <f t="shared" si="26"/>
        <v>7.9999999999968985E-5</v>
      </c>
      <c r="AP25" s="36" t="str">
        <f t="shared" si="27"/>
        <v>ACEPTA</v>
      </c>
      <c r="AQ25" s="47">
        <v>25000</v>
      </c>
      <c r="AR25" s="46">
        <f t="shared" si="28"/>
        <v>300000</v>
      </c>
      <c r="AS25" s="34" t="str">
        <f t="shared" si="29"/>
        <v>ACEPTADA</v>
      </c>
      <c r="AT25" s="35">
        <f t="shared" si="30"/>
        <v>0</v>
      </c>
      <c r="AU25" s="36" t="str">
        <f t="shared" si="31"/>
        <v>ACEPTA</v>
      </c>
      <c r="AV25" s="47">
        <v>24900</v>
      </c>
      <c r="AW25" s="46">
        <f t="shared" si="32"/>
        <v>298800</v>
      </c>
      <c r="AX25" s="34" t="str">
        <f t="shared" si="33"/>
        <v>ACEPTADA</v>
      </c>
      <c r="AY25" s="35">
        <f t="shared" si="34"/>
        <v>4.0000000000000036E-3</v>
      </c>
      <c r="AZ25" s="36" t="str">
        <f t="shared" si="35"/>
        <v>ACEPTA</v>
      </c>
      <c r="BA25" s="47">
        <v>24900</v>
      </c>
      <c r="BB25" s="46">
        <f t="shared" si="36"/>
        <v>298800</v>
      </c>
      <c r="BC25" s="34" t="str">
        <f t="shared" si="37"/>
        <v>ACEPTADA</v>
      </c>
      <c r="BD25" s="35">
        <f t="shared" si="38"/>
        <v>4.0000000000000036E-3</v>
      </c>
      <c r="BE25" s="36" t="str">
        <f t="shared" si="39"/>
        <v>ACEPTA</v>
      </c>
    </row>
    <row r="26" spans="2:57" s="37" customFormat="1" ht="36" x14ac:dyDescent="0.25">
      <c r="B26" s="116">
        <v>17</v>
      </c>
      <c r="C26" s="38" t="s">
        <v>92</v>
      </c>
      <c r="D26" s="38" t="s">
        <v>73</v>
      </c>
      <c r="E26" s="38">
        <v>8</v>
      </c>
      <c r="F26" s="45">
        <v>290000</v>
      </c>
      <c r="G26" s="46">
        <v>2320000</v>
      </c>
      <c r="H26" s="47">
        <v>290000</v>
      </c>
      <c r="I26" s="46">
        <f t="shared" si="0"/>
        <v>2320000</v>
      </c>
      <c r="J26" s="34" t="str">
        <f t="shared" si="1"/>
        <v>ACEPTADA</v>
      </c>
      <c r="K26" s="35">
        <f t="shared" si="2"/>
        <v>0</v>
      </c>
      <c r="L26" s="36" t="str">
        <f t="shared" si="3"/>
        <v>ACEPTA</v>
      </c>
      <c r="M26" s="48">
        <v>289950</v>
      </c>
      <c r="N26" s="46">
        <f t="shared" si="4"/>
        <v>2319600</v>
      </c>
      <c r="O26" s="34" t="str">
        <f t="shared" si="5"/>
        <v>ACEPTADA</v>
      </c>
      <c r="P26" s="35">
        <f t="shared" si="6"/>
        <v>1.7241379310339866E-4</v>
      </c>
      <c r="Q26" s="36" t="str">
        <f t="shared" si="7"/>
        <v>ACEPTA</v>
      </c>
      <c r="R26" s="47">
        <v>289999</v>
      </c>
      <c r="S26" s="46">
        <f t="shared" si="8"/>
        <v>2319992</v>
      </c>
      <c r="T26" s="34" t="str">
        <f t="shared" si="9"/>
        <v>ACEPTADA</v>
      </c>
      <c r="U26" s="35">
        <f t="shared" si="10"/>
        <v>3.4482758620724141E-6</v>
      </c>
      <c r="V26" s="36" t="str">
        <f t="shared" si="11"/>
        <v>ACEPTA</v>
      </c>
      <c r="W26" s="47">
        <v>289995</v>
      </c>
      <c r="X26" s="46">
        <f t="shared" si="12"/>
        <v>2319960</v>
      </c>
      <c r="Y26" s="34" t="str">
        <f t="shared" si="13"/>
        <v>ACEPTADA</v>
      </c>
      <c r="Z26" s="35">
        <f t="shared" si="14"/>
        <v>1.724137931036207E-5</v>
      </c>
      <c r="AA26" s="36" t="str">
        <f t="shared" si="15"/>
        <v>ACEPTA</v>
      </c>
      <c r="AB26" s="47">
        <v>289985</v>
      </c>
      <c r="AC26" s="46">
        <f t="shared" si="16"/>
        <v>2319880</v>
      </c>
      <c r="AD26" s="34" t="str">
        <f t="shared" si="17"/>
        <v>ACEPTADA</v>
      </c>
      <c r="AE26" s="35">
        <f t="shared" si="18"/>
        <v>5.1724137931086211E-5</v>
      </c>
      <c r="AF26" s="36" t="str">
        <f t="shared" si="19"/>
        <v>ACEPTA</v>
      </c>
      <c r="AG26" s="47">
        <v>289997</v>
      </c>
      <c r="AH26" s="46">
        <f t="shared" si="20"/>
        <v>2319976</v>
      </c>
      <c r="AI26" s="34" t="str">
        <f t="shared" si="21"/>
        <v>ACEPTADA</v>
      </c>
      <c r="AJ26" s="35">
        <f t="shared" si="22"/>
        <v>1.0344827586217242E-5</v>
      </c>
      <c r="AK26" s="36" t="str">
        <f t="shared" si="23"/>
        <v>ACEPTA</v>
      </c>
      <c r="AL26" s="47">
        <v>289998</v>
      </c>
      <c r="AM26" s="46">
        <f t="shared" si="24"/>
        <v>2319984</v>
      </c>
      <c r="AN26" s="34" t="str">
        <f t="shared" si="25"/>
        <v>ACEPTADA</v>
      </c>
      <c r="AO26" s="35">
        <f t="shared" si="26"/>
        <v>6.8965517241448282E-6</v>
      </c>
      <c r="AP26" s="36" t="str">
        <f t="shared" si="27"/>
        <v>ACEPTA</v>
      </c>
      <c r="AQ26" s="47">
        <v>290000</v>
      </c>
      <c r="AR26" s="46">
        <f t="shared" si="28"/>
        <v>2320000</v>
      </c>
      <c r="AS26" s="34" t="str">
        <f t="shared" si="29"/>
        <v>ACEPTADA</v>
      </c>
      <c r="AT26" s="35">
        <f t="shared" si="30"/>
        <v>0</v>
      </c>
      <c r="AU26" s="36" t="str">
        <f t="shared" si="31"/>
        <v>ACEPTA</v>
      </c>
      <c r="AV26" s="47">
        <v>289900</v>
      </c>
      <c r="AW26" s="46">
        <f t="shared" si="32"/>
        <v>2319200</v>
      </c>
      <c r="AX26" s="34" t="str">
        <f t="shared" si="33"/>
        <v>ACEPTADA</v>
      </c>
      <c r="AY26" s="35">
        <f t="shared" si="34"/>
        <v>3.4482758620690834E-4</v>
      </c>
      <c r="AZ26" s="36" t="str">
        <f t="shared" si="35"/>
        <v>ACEPTA</v>
      </c>
      <c r="BA26" s="47">
        <v>289900</v>
      </c>
      <c r="BB26" s="46">
        <f t="shared" si="36"/>
        <v>2319200</v>
      </c>
      <c r="BC26" s="34" t="str">
        <f t="shared" si="37"/>
        <v>ACEPTADA</v>
      </c>
      <c r="BD26" s="35">
        <f t="shared" si="38"/>
        <v>3.4482758620690834E-4</v>
      </c>
      <c r="BE26" s="36" t="str">
        <f t="shared" si="39"/>
        <v>ACEPTA</v>
      </c>
    </row>
    <row r="27" spans="2:57" s="37" customFormat="1" ht="36" x14ac:dyDescent="0.25">
      <c r="B27" s="117">
        <v>18</v>
      </c>
      <c r="C27" s="38" t="s">
        <v>93</v>
      </c>
      <c r="D27" s="38" t="s">
        <v>73</v>
      </c>
      <c r="E27" s="38">
        <v>8</v>
      </c>
      <c r="F27" s="45">
        <v>260000</v>
      </c>
      <c r="G27" s="46">
        <v>2080000</v>
      </c>
      <c r="H27" s="47">
        <v>260000</v>
      </c>
      <c r="I27" s="46">
        <f t="shared" si="0"/>
        <v>2080000</v>
      </c>
      <c r="J27" s="34" t="str">
        <f t="shared" si="1"/>
        <v>ACEPTADA</v>
      </c>
      <c r="K27" s="35">
        <f t="shared" si="2"/>
        <v>0</v>
      </c>
      <c r="L27" s="36" t="str">
        <f t="shared" si="3"/>
        <v>ACEPTA</v>
      </c>
      <c r="M27" s="48">
        <v>259950</v>
      </c>
      <c r="N27" s="46">
        <f t="shared" si="4"/>
        <v>2079600</v>
      </c>
      <c r="O27" s="34" t="str">
        <f t="shared" si="5"/>
        <v>ACEPTADA</v>
      </c>
      <c r="P27" s="35">
        <f t="shared" si="6"/>
        <v>1.9230769230771383E-4</v>
      </c>
      <c r="Q27" s="36" t="str">
        <f t="shared" si="7"/>
        <v>ACEPTA</v>
      </c>
      <c r="R27" s="47">
        <v>259999</v>
      </c>
      <c r="S27" s="46">
        <f t="shared" si="8"/>
        <v>2079992</v>
      </c>
      <c r="T27" s="34" t="str">
        <f t="shared" si="9"/>
        <v>ACEPTADA</v>
      </c>
      <c r="U27" s="35">
        <f t="shared" si="10"/>
        <v>3.8461538461875833E-6</v>
      </c>
      <c r="V27" s="36" t="str">
        <f t="shared" si="11"/>
        <v>ACEPTA</v>
      </c>
      <c r="W27" s="47">
        <v>259995</v>
      </c>
      <c r="X27" s="46">
        <f t="shared" si="12"/>
        <v>2079960</v>
      </c>
      <c r="Y27" s="34" t="str">
        <f t="shared" si="13"/>
        <v>ACEPTADA</v>
      </c>
      <c r="Z27" s="35">
        <f t="shared" si="14"/>
        <v>1.9230769230715872E-5</v>
      </c>
      <c r="AA27" s="36" t="str">
        <f t="shared" si="15"/>
        <v>ACEPTA</v>
      </c>
      <c r="AB27" s="47">
        <v>259800</v>
      </c>
      <c r="AC27" s="46">
        <f t="shared" si="16"/>
        <v>2078400</v>
      </c>
      <c r="AD27" s="34" t="str">
        <f t="shared" si="17"/>
        <v>ACEPTADA</v>
      </c>
      <c r="AE27" s="35">
        <f t="shared" si="18"/>
        <v>7.6923076923074429E-4</v>
      </c>
      <c r="AF27" s="36" t="str">
        <f t="shared" si="19"/>
        <v>ACEPTA</v>
      </c>
      <c r="AG27" s="47">
        <v>259997</v>
      </c>
      <c r="AH27" s="46">
        <f t="shared" si="20"/>
        <v>2079976</v>
      </c>
      <c r="AI27" s="34" t="str">
        <f t="shared" si="21"/>
        <v>ACEPTADA</v>
      </c>
      <c r="AJ27" s="35">
        <f t="shared" si="22"/>
        <v>1.1538461538451728E-5</v>
      </c>
      <c r="AK27" s="36" t="str">
        <f t="shared" si="23"/>
        <v>ACEPTA</v>
      </c>
      <c r="AL27" s="47">
        <v>259998</v>
      </c>
      <c r="AM27" s="46">
        <f t="shared" si="24"/>
        <v>2079984</v>
      </c>
      <c r="AN27" s="34" t="str">
        <f t="shared" si="25"/>
        <v>ACEPTADA</v>
      </c>
      <c r="AO27" s="35">
        <f t="shared" si="26"/>
        <v>7.6923076922641442E-6</v>
      </c>
      <c r="AP27" s="36" t="str">
        <f t="shared" si="27"/>
        <v>ACEPTA</v>
      </c>
      <c r="AQ27" s="47">
        <v>260000</v>
      </c>
      <c r="AR27" s="46">
        <f t="shared" si="28"/>
        <v>2080000</v>
      </c>
      <c r="AS27" s="34" t="str">
        <f t="shared" si="29"/>
        <v>ACEPTADA</v>
      </c>
      <c r="AT27" s="35">
        <f t="shared" si="30"/>
        <v>0</v>
      </c>
      <c r="AU27" s="36" t="str">
        <f t="shared" si="31"/>
        <v>ACEPTA</v>
      </c>
      <c r="AV27" s="47">
        <v>259900</v>
      </c>
      <c r="AW27" s="46">
        <f t="shared" si="32"/>
        <v>2079200</v>
      </c>
      <c r="AX27" s="34" t="str">
        <f t="shared" si="33"/>
        <v>ACEPTADA</v>
      </c>
      <c r="AY27" s="35">
        <f t="shared" si="34"/>
        <v>3.8461538461542766E-4</v>
      </c>
      <c r="AZ27" s="36" t="str">
        <f t="shared" si="35"/>
        <v>ACEPTA</v>
      </c>
      <c r="BA27" s="47">
        <v>259900</v>
      </c>
      <c r="BB27" s="46">
        <f t="shared" si="36"/>
        <v>2079200</v>
      </c>
      <c r="BC27" s="34" t="str">
        <f t="shared" si="37"/>
        <v>ACEPTADA</v>
      </c>
      <c r="BD27" s="35">
        <f t="shared" si="38"/>
        <v>3.8461538461542766E-4</v>
      </c>
      <c r="BE27" s="36" t="str">
        <f t="shared" si="39"/>
        <v>ACEPTA</v>
      </c>
    </row>
    <row r="28" spans="2:57" s="37" customFormat="1" ht="36" x14ac:dyDescent="0.25">
      <c r="B28" s="116">
        <v>19</v>
      </c>
      <c r="C28" s="38" t="s">
        <v>94</v>
      </c>
      <c r="D28" s="38" t="s">
        <v>73</v>
      </c>
      <c r="E28" s="38">
        <v>8</v>
      </c>
      <c r="F28" s="45">
        <v>249000</v>
      </c>
      <c r="G28" s="46">
        <v>1992000</v>
      </c>
      <c r="H28" s="47">
        <v>249000</v>
      </c>
      <c r="I28" s="46">
        <f t="shared" si="0"/>
        <v>1992000</v>
      </c>
      <c r="J28" s="34" t="str">
        <f t="shared" si="1"/>
        <v>ACEPTADA</v>
      </c>
      <c r="K28" s="35">
        <f t="shared" si="2"/>
        <v>0</v>
      </c>
      <c r="L28" s="36" t="str">
        <f t="shared" si="3"/>
        <v>ACEPTA</v>
      </c>
      <c r="M28" s="48">
        <v>248950</v>
      </c>
      <c r="N28" s="46">
        <f t="shared" si="4"/>
        <v>1991600</v>
      </c>
      <c r="O28" s="34" t="str">
        <f t="shared" si="5"/>
        <v>ACEPTADA</v>
      </c>
      <c r="P28" s="35">
        <f t="shared" si="6"/>
        <v>2.0080321285143032E-4</v>
      </c>
      <c r="Q28" s="36" t="str">
        <f t="shared" si="7"/>
        <v>ACEPTA</v>
      </c>
      <c r="R28" s="47">
        <v>248999</v>
      </c>
      <c r="S28" s="46">
        <f t="shared" si="8"/>
        <v>1991992</v>
      </c>
      <c r="T28" s="34" t="str">
        <f t="shared" si="9"/>
        <v>ACEPTADA</v>
      </c>
      <c r="U28" s="35">
        <f t="shared" si="10"/>
        <v>4.0160642570397087E-6</v>
      </c>
      <c r="V28" s="36" t="str">
        <f t="shared" si="11"/>
        <v>ACEPTA</v>
      </c>
      <c r="W28" s="47">
        <v>248995</v>
      </c>
      <c r="X28" s="46">
        <f t="shared" si="12"/>
        <v>1991960</v>
      </c>
      <c r="Y28" s="34" t="str">
        <f t="shared" si="13"/>
        <v>ACEPTADA</v>
      </c>
      <c r="Z28" s="35">
        <f t="shared" si="14"/>
        <v>2.0080321285087521E-5</v>
      </c>
      <c r="AA28" s="36" t="str">
        <f t="shared" si="15"/>
        <v>ACEPTA</v>
      </c>
      <c r="AB28" s="47">
        <v>248950</v>
      </c>
      <c r="AC28" s="46">
        <f t="shared" si="16"/>
        <v>1991600</v>
      </c>
      <c r="AD28" s="34" t="str">
        <f t="shared" si="17"/>
        <v>ACEPTADA</v>
      </c>
      <c r="AE28" s="35">
        <f t="shared" si="18"/>
        <v>2.0080321285143032E-4</v>
      </c>
      <c r="AF28" s="36" t="str">
        <f t="shared" si="19"/>
        <v>ACEPTA</v>
      </c>
      <c r="AG28" s="47">
        <v>248997</v>
      </c>
      <c r="AH28" s="46">
        <f t="shared" si="20"/>
        <v>1991976</v>
      </c>
      <c r="AI28" s="34" t="str">
        <f t="shared" si="21"/>
        <v>ACEPTADA</v>
      </c>
      <c r="AJ28" s="35">
        <f t="shared" si="22"/>
        <v>1.2048192771119126E-5</v>
      </c>
      <c r="AK28" s="36" t="str">
        <f t="shared" si="23"/>
        <v>ACEPTA</v>
      </c>
      <c r="AL28" s="47">
        <v>248998</v>
      </c>
      <c r="AM28" s="46">
        <f t="shared" si="24"/>
        <v>1991984</v>
      </c>
      <c r="AN28" s="34" t="str">
        <f t="shared" si="25"/>
        <v>ACEPTADA</v>
      </c>
      <c r="AO28" s="35">
        <f t="shared" si="26"/>
        <v>8.0321285140794174E-6</v>
      </c>
      <c r="AP28" s="36" t="str">
        <f t="shared" si="27"/>
        <v>ACEPTA</v>
      </c>
      <c r="AQ28" s="47">
        <v>249000</v>
      </c>
      <c r="AR28" s="46">
        <f t="shared" si="28"/>
        <v>1992000</v>
      </c>
      <c r="AS28" s="34" t="str">
        <f t="shared" si="29"/>
        <v>ACEPTADA</v>
      </c>
      <c r="AT28" s="35">
        <f t="shared" si="30"/>
        <v>0</v>
      </c>
      <c r="AU28" s="36" t="str">
        <f t="shared" si="31"/>
        <v>ACEPTA</v>
      </c>
      <c r="AV28" s="47">
        <v>248900</v>
      </c>
      <c r="AW28" s="46">
        <f t="shared" si="32"/>
        <v>1991200</v>
      </c>
      <c r="AX28" s="34" t="str">
        <f t="shared" si="33"/>
        <v>ACEPTADA</v>
      </c>
      <c r="AY28" s="35">
        <f t="shared" si="34"/>
        <v>4.0160642570286065E-4</v>
      </c>
      <c r="AZ28" s="36" t="str">
        <f t="shared" si="35"/>
        <v>ACEPTA</v>
      </c>
      <c r="BA28" s="47">
        <v>248900</v>
      </c>
      <c r="BB28" s="46">
        <f t="shared" si="36"/>
        <v>1991200</v>
      </c>
      <c r="BC28" s="34" t="str">
        <f t="shared" si="37"/>
        <v>ACEPTADA</v>
      </c>
      <c r="BD28" s="35">
        <f t="shared" si="38"/>
        <v>4.0160642570286065E-4</v>
      </c>
      <c r="BE28" s="36" t="str">
        <f t="shared" si="39"/>
        <v>ACEPTA</v>
      </c>
    </row>
    <row r="29" spans="2:57" s="37" customFormat="1" ht="36" x14ac:dyDescent="0.25">
      <c r="B29" s="117">
        <v>20</v>
      </c>
      <c r="C29" s="38" t="s">
        <v>95</v>
      </c>
      <c r="D29" s="38" t="s">
        <v>73</v>
      </c>
      <c r="E29" s="38">
        <v>8</v>
      </c>
      <c r="F29" s="45">
        <v>220000</v>
      </c>
      <c r="G29" s="46">
        <v>1760000</v>
      </c>
      <c r="H29" s="47">
        <v>220000</v>
      </c>
      <c r="I29" s="46">
        <f t="shared" si="0"/>
        <v>1760000</v>
      </c>
      <c r="J29" s="34" t="str">
        <f t="shared" si="1"/>
        <v>ACEPTADA</v>
      </c>
      <c r="K29" s="35">
        <f t="shared" si="2"/>
        <v>0</v>
      </c>
      <c r="L29" s="36" t="str">
        <f t="shared" si="3"/>
        <v>ACEPTA</v>
      </c>
      <c r="M29" s="48">
        <v>219950</v>
      </c>
      <c r="N29" s="46">
        <f t="shared" si="4"/>
        <v>1759600</v>
      </c>
      <c r="O29" s="34" t="str">
        <f t="shared" si="5"/>
        <v>ACEPTADA</v>
      </c>
      <c r="P29" s="35">
        <f t="shared" si="6"/>
        <v>2.2727272727274261E-4</v>
      </c>
      <c r="Q29" s="36" t="str">
        <f t="shared" si="7"/>
        <v>ACEPTA</v>
      </c>
      <c r="R29" s="47">
        <v>219999</v>
      </c>
      <c r="S29" s="46">
        <f t="shared" si="8"/>
        <v>1759992</v>
      </c>
      <c r="T29" s="34" t="str">
        <f t="shared" si="9"/>
        <v>ACEPTADA</v>
      </c>
      <c r="U29" s="35">
        <f t="shared" si="10"/>
        <v>4.545454545423766E-6</v>
      </c>
      <c r="V29" s="36" t="str">
        <f t="shared" si="11"/>
        <v>ACEPTA</v>
      </c>
      <c r="W29" s="47">
        <v>219995</v>
      </c>
      <c r="X29" s="46">
        <f t="shared" si="12"/>
        <v>1759960</v>
      </c>
      <c r="Y29" s="34" t="str">
        <f t="shared" si="13"/>
        <v>ACEPTADA</v>
      </c>
      <c r="Z29" s="35">
        <f t="shared" si="14"/>
        <v>2.2727272727229852E-5</v>
      </c>
      <c r="AA29" s="36" t="str">
        <f t="shared" si="15"/>
        <v>ACEPTA</v>
      </c>
      <c r="AB29" s="47">
        <v>219000</v>
      </c>
      <c r="AC29" s="46">
        <f t="shared" si="16"/>
        <v>1752000</v>
      </c>
      <c r="AD29" s="34" t="str">
        <f t="shared" si="17"/>
        <v>ACEPTADA</v>
      </c>
      <c r="AE29" s="35">
        <f t="shared" si="18"/>
        <v>4.5454545454545192E-3</v>
      </c>
      <c r="AF29" s="36" t="str">
        <f t="shared" si="19"/>
        <v>ACEPTA</v>
      </c>
      <c r="AG29" s="47">
        <v>219997</v>
      </c>
      <c r="AH29" s="46">
        <f t="shared" si="20"/>
        <v>1759976</v>
      </c>
      <c r="AI29" s="34" t="str">
        <f t="shared" si="21"/>
        <v>ACEPTADA</v>
      </c>
      <c r="AJ29" s="35">
        <f t="shared" si="22"/>
        <v>1.363636363638232E-5</v>
      </c>
      <c r="AK29" s="36" t="str">
        <f t="shared" si="23"/>
        <v>ACEPTA</v>
      </c>
      <c r="AL29" s="47">
        <v>219998</v>
      </c>
      <c r="AM29" s="46">
        <f t="shared" si="24"/>
        <v>1759984</v>
      </c>
      <c r="AN29" s="34" t="str">
        <f t="shared" si="25"/>
        <v>ACEPTADA</v>
      </c>
      <c r="AO29" s="35">
        <f t="shared" si="26"/>
        <v>9.0909090909585544E-6</v>
      </c>
      <c r="AP29" s="36" t="str">
        <f t="shared" si="27"/>
        <v>ACEPTA</v>
      </c>
      <c r="AQ29" s="47">
        <v>220000</v>
      </c>
      <c r="AR29" s="46">
        <f t="shared" si="28"/>
        <v>1760000</v>
      </c>
      <c r="AS29" s="34" t="str">
        <f t="shared" si="29"/>
        <v>ACEPTADA</v>
      </c>
      <c r="AT29" s="35">
        <f t="shared" si="30"/>
        <v>0</v>
      </c>
      <c r="AU29" s="36" t="str">
        <f t="shared" si="31"/>
        <v>ACEPTA</v>
      </c>
      <c r="AV29" s="47">
        <v>219900</v>
      </c>
      <c r="AW29" s="46">
        <f t="shared" si="32"/>
        <v>1759200</v>
      </c>
      <c r="AX29" s="34" t="str">
        <f t="shared" si="33"/>
        <v>ACEPTADA</v>
      </c>
      <c r="AY29" s="35">
        <f t="shared" si="34"/>
        <v>4.5454545454548523E-4</v>
      </c>
      <c r="AZ29" s="36" t="str">
        <f t="shared" si="35"/>
        <v>ACEPTA</v>
      </c>
      <c r="BA29" s="47">
        <v>219900</v>
      </c>
      <c r="BB29" s="46">
        <f t="shared" si="36"/>
        <v>1759200</v>
      </c>
      <c r="BC29" s="34" t="str">
        <f t="shared" si="37"/>
        <v>ACEPTADA</v>
      </c>
      <c r="BD29" s="35">
        <f t="shared" si="38"/>
        <v>4.5454545454548523E-4</v>
      </c>
      <c r="BE29" s="36" t="str">
        <f t="shared" si="39"/>
        <v>ACEPTA</v>
      </c>
    </row>
    <row r="30" spans="2:57" s="37" customFormat="1" ht="36" x14ac:dyDescent="0.25">
      <c r="B30" s="116">
        <v>21</v>
      </c>
      <c r="C30" s="38" t="s">
        <v>96</v>
      </c>
      <c r="D30" s="38" t="s">
        <v>73</v>
      </c>
      <c r="E30" s="38">
        <v>8</v>
      </c>
      <c r="F30" s="45">
        <v>170000</v>
      </c>
      <c r="G30" s="46">
        <v>1360000</v>
      </c>
      <c r="H30" s="47">
        <v>170000</v>
      </c>
      <c r="I30" s="46">
        <f t="shared" si="0"/>
        <v>1360000</v>
      </c>
      <c r="J30" s="34" t="str">
        <f t="shared" si="1"/>
        <v>ACEPTADA</v>
      </c>
      <c r="K30" s="35">
        <f t="shared" si="2"/>
        <v>0</v>
      </c>
      <c r="L30" s="36" t="str">
        <f t="shared" si="3"/>
        <v>ACEPTA</v>
      </c>
      <c r="M30" s="48">
        <v>169950</v>
      </c>
      <c r="N30" s="46">
        <f t="shared" si="4"/>
        <v>1359600</v>
      </c>
      <c r="O30" s="34" t="str">
        <f t="shared" si="5"/>
        <v>ACEPTADA</v>
      </c>
      <c r="P30" s="35">
        <f t="shared" si="6"/>
        <v>2.9411764705877808E-4</v>
      </c>
      <c r="Q30" s="36" t="str">
        <f t="shared" si="7"/>
        <v>ACEPTA</v>
      </c>
      <c r="R30" s="47">
        <v>169999</v>
      </c>
      <c r="S30" s="46">
        <f t="shared" si="8"/>
        <v>1359992</v>
      </c>
      <c r="T30" s="34" t="str">
        <f t="shared" si="9"/>
        <v>ACEPTADA</v>
      </c>
      <c r="U30" s="35">
        <f t="shared" si="10"/>
        <v>5.8823529411888842E-6</v>
      </c>
      <c r="V30" s="36" t="str">
        <f t="shared" si="11"/>
        <v>ACEPTA</v>
      </c>
      <c r="W30" s="47">
        <v>169995</v>
      </c>
      <c r="X30" s="46">
        <f t="shared" si="12"/>
        <v>1359960</v>
      </c>
      <c r="Y30" s="34" t="str">
        <f t="shared" si="13"/>
        <v>ACEPTADA</v>
      </c>
      <c r="Z30" s="35">
        <f t="shared" si="14"/>
        <v>2.9411764705833399E-5</v>
      </c>
      <c r="AA30" s="36" t="str">
        <f t="shared" si="15"/>
        <v>ACEPTA</v>
      </c>
      <c r="AB30" s="47">
        <v>168950</v>
      </c>
      <c r="AC30" s="46">
        <f t="shared" si="16"/>
        <v>1351600</v>
      </c>
      <c r="AD30" s="34" t="str">
        <f t="shared" si="17"/>
        <v>ACEPTADA</v>
      </c>
      <c r="AE30" s="35">
        <f t="shared" si="18"/>
        <v>6.1764705882353388E-3</v>
      </c>
      <c r="AF30" s="36" t="str">
        <f t="shared" si="19"/>
        <v>ACEPTA</v>
      </c>
      <c r="AG30" s="47">
        <v>169997</v>
      </c>
      <c r="AH30" s="46">
        <f t="shared" si="20"/>
        <v>1359976</v>
      </c>
      <c r="AI30" s="34" t="str">
        <f t="shared" si="21"/>
        <v>ACEPTADA</v>
      </c>
      <c r="AJ30" s="35">
        <f t="shared" si="22"/>
        <v>1.7647058823566653E-5</v>
      </c>
      <c r="AK30" s="36" t="str">
        <f t="shared" si="23"/>
        <v>ACEPTA</v>
      </c>
      <c r="AL30" s="47">
        <v>169998</v>
      </c>
      <c r="AM30" s="46">
        <f t="shared" si="24"/>
        <v>1359984</v>
      </c>
      <c r="AN30" s="34" t="str">
        <f t="shared" si="25"/>
        <v>ACEPTADA</v>
      </c>
      <c r="AO30" s="35">
        <f t="shared" si="26"/>
        <v>1.1764705882377768E-5</v>
      </c>
      <c r="AP30" s="36" t="str">
        <f t="shared" si="27"/>
        <v>ACEPTA</v>
      </c>
      <c r="AQ30" s="47">
        <v>170000</v>
      </c>
      <c r="AR30" s="46">
        <f t="shared" si="28"/>
        <v>1360000</v>
      </c>
      <c r="AS30" s="34" t="str">
        <f t="shared" si="29"/>
        <v>ACEPTADA</v>
      </c>
      <c r="AT30" s="35">
        <f t="shared" si="30"/>
        <v>0</v>
      </c>
      <c r="AU30" s="36" t="str">
        <f t="shared" si="31"/>
        <v>ACEPTA</v>
      </c>
      <c r="AV30" s="47">
        <v>169900</v>
      </c>
      <c r="AW30" s="46">
        <f t="shared" si="32"/>
        <v>1359200</v>
      </c>
      <c r="AX30" s="34" t="str">
        <f t="shared" si="33"/>
        <v>ACEPTADA</v>
      </c>
      <c r="AY30" s="35">
        <f t="shared" si="34"/>
        <v>5.8823529411766717E-4</v>
      </c>
      <c r="AZ30" s="36" t="str">
        <f t="shared" si="35"/>
        <v>ACEPTA</v>
      </c>
      <c r="BA30" s="47">
        <v>169900</v>
      </c>
      <c r="BB30" s="46">
        <f t="shared" si="36"/>
        <v>1359200</v>
      </c>
      <c r="BC30" s="34" t="str">
        <f t="shared" si="37"/>
        <v>ACEPTADA</v>
      </c>
      <c r="BD30" s="35">
        <f t="shared" si="38"/>
        <v>5.8823529411766717E-4</v>
      </c>
      <c r="BE30" s="36" t="str">
        <f t="shared" si="39"/>
        <v>ACEPTA</v>
      </c>
    </row>
    <row r="31" spans="2:57" s="37" customFormat="1" ht="36" x14ac:dyDescent="0.25">
      <c r="B31" s="117">
        <v>22</v>
      </c>
      <c r="C31" s="38" t="s">
        <v>97</v>
      </c>
      <c r="D31" s="38" t="s">
        <v>73</v>
      </c>
      <c r="E31" s="38">
        <v>8</v>
      </c>
      <c r="F31" s="45">
        <v>140000</v>
      </c>
      <c r="G31" s="46">
        <v>1120000</v>
      </c>
      <c r="H31" s="47">
        <v>140000</v>
      </c>
      <c r="I31" s="46">
        <f t="shared" si="0"/>
        <v>1120000</v>
      </c>
      <c r="J31" s="34" t="str">
        <f t="shared" si="1"/>
        <v>ACEPTADA</v>
      </c>
      <c r="K31" s="35">
        <f t="shared" si="2"/>
        <v>0</v>
      </c>
      <c r="L31" s="36" t="str">
        <f t="shared" si="3"/>
        <v>ACEPTA</v>
      </c>
      <c r="M31" s="48">
        <v>139950</v>
      </c>
      <c r="N31" s="46">
        <f t="shared" si="4"/>
        <v>1119600</v>
      </c>
      <c r="O31" s="34" t="str">
        <f t="shared" si="5"/>
        <v>ACEPTADA</v>
      </c>
      <c r="P31" s="35">
        <f t="shared" si="6"/>
        <v>3.5714285714283367E-4</v>
      </c>
      <c r="Q31" s="36" t="str">
        <f t="shared" si="7"/>
        <v>ACEPTA</v>
      </c>
      <c r="R31" s="47">
        <v>139999</v>
      </c>
      <c r="S31" s="46">
        <f t="shared" si="8"/>
        <v>1119992</v>
      </c>
      <c r="T31" s="34" t="str">
        <f t="shared" si="9"/>
        <v>ACEPTADA</v>
      </c>
      <c r="U31" s="35">
        <f t="shared" si="10"/>
        <v>7.1428571428722165E-6</v>
      </c>
      <c r="V31" s="36" t="str">
        <f t="shared" si="11"/>
        <v>ACEPTA</v>
      </c>
      <c r="W31" s="47">
        <v>139995</v>
      </c>
      <c r="X31" s="46">
        <f t="shared" si="12"/>
        <v>1119960</v>
      </c>
      <c r="Y31" s="34" t="str">
        <f t="shared" si="13"/>
        <v>ACEPTADA</v>
      </c>
      <c r="Z31" s="35">
        <f t="shared" si="14"/>
        <v>3.571428571425006E-5</v>
      </c>
      <c r="AA31" s="36" t="str">
        <f t="shared" si="15"/>
        <v>ACEPTA</v>
      </c>
      <c r="AB31" s="47">
        <v>139980</v>
      </c>
      <c r="AC31" s="46">
        <f t="shared" si="16"/>
        <v>1119840</v>
      </c>
      <c r="AD31" s="34" t="str">
        <f t="shared" si="17"/>
        <v>ACEPTADA</v>
      </c>
      <c r="AE31" s="35">
        <f t="shared" si="18"/>
        <v>1.4285714285711126E-4</v>
      </c>
      <c r="AF31" s="36" t="str">
        <f t="shared" si="19"/>
        <v>ACEPTA</v>
      </c>
      <c r="AG31" s="47">
        <v>139997</v>
      </c>
      <c r="AH31" s="46">
        <f t="shared" si="20"/>
        <v>1119976</v>
      </c>
      <c r="AI31" s="34" t="str">
        <f t="shared" si="21"/>
        <v>ACEPTADA</v>
      </c>
      <c r="AJ31" s="35">
        <f t="shared" si="22"/>
        <v>2.142857142861665E-5</v>
      </c>
      <c r="AK31" s="36" t="str">
        <f t="shared" si="23"/>
        <v>ACEPTA</v>
      </c>
      <c r="AL31" s="47">
        <v>139998</v>
      </c>
      <c r="AM31" s="46">
        <f t="shared" si="24"/>
        <v>1119984</v>
      </c>
      <c r="AN31" s="34" t="str">
        <f t="shared" si="25"/>
        <v>ACEPTADA</v>
      </c>
      <c r="AO31" s="35">
        <f t="shared" si="26"/>
        <v>1.4285714285744433E-5</v>
      </c>
      <c r="AP31" s="36" t="str">
        <f t="shared" si="27"/>
        <v>ACEPTA</v>
      </c>
      <c r="AQ31" s="47">
        <v>140000</v>
      </c>
      <c r="AR31" s="46">
        <f t="shared" si="28"/>
        <v>1120000</v>
      </c>
      <c r="AS31" s="34" t="str">
        <f t="shared" si="29"/>
        <v>ACEPTADA</v>
      </c>
      <c r="AT31" s="35">
        <f t="shared" si="30"/>
        <v>0</v>
      </c>
      <c r="AU31" s="36" t="str">
        <f t="shared" si="31"/>
        <v>ACEPTA</v>
      </c>
      <c r="AV31" s="47">
        <v>139900</v>
      </c>
      <c r="AW31" s="46">
        <f t="shared" si="32"/>
        <v>1119200</v>
      </c>
      <c r="AX31" s="34" t="str">
        <f t="shared" si="33"/>
        <v>ACEPTADA</v>
      </c>
      <c r="AY31" s="35">
        <f t="shared" si="34"/>
        <v>7.1428571428566734E-4</v>
      </c>
      <c r="AZ31" s="36" t="str">
        <f t="shared" si="35"/>
        <v>ACEPTA</v>
      </c>
      <c r="BA31" s="47">
        <v>139900</v>
      </c>
      <c r="BB31" s="46">
        <f t="shared" si="36"/>
        <v>1119200</v>
      </c>
      <c r="BC31" s="34" t="str">
        <f t="shared" si="37"/>
        <v>ACEPTADA</v>
      </c>
      <c r="BD31" s="35">
        <f t="shared" si="38"/>
        <v>7.1428571428566734E-4</v>
      </c>
      <c r="BE31" s="36" t="str">
        <f t="shared" si="39"/>
        <v>ACEPTA</v>
      </c>
    </row>
    <row r="32" spans="2:57" s="37" customFormat="1" ht="36" x14ac:dyDescent="0.25">
      <c r="B32" s="116">
        <v>23</v>
      </c>
      <c r="C32" s="38" t="s">
        <v>98</v>
      </c>
      <c r="D32" s="38" t="s">
        <v>73</v>
      </c>
      <c r="E32" s="38">
        <v>2</v>
      </c>
      <c r="F32" s="45">
        <v>1490000</v>
      </c>
      <c r="G32" s="46">
        <v>2980000</v>
      </c>
      <c r="H32" s="47">
        <v>1490000</v>
      </c>
      <c r="I32" s="46">
        <f t="shared" si="0"/>
        <v>2980000</v>
      </c>
      <c r="J32" s="34" t="str">
        <f t="shared" si="1"/>
        <v>ACEPTADA</v>
      </c>
      <c r="K32" s="35">
        <f t="shared" si="2"/>
        <v>0</v>
      </c>
      <c r="L32" s="36" t="str">
        <f t="shared" si="3"/>
        <v>ACEPTA</v>
      </c>
      <c r="M32" s="48">
        <v>1489950</v>
      </c>
      <c r="N32" s="46">
        <f t="shared" si="4"/>
        <v>2979900</v>
      </c>
      <c r="O32" s="34" t="str">
        <f t="shared" si="5"/>
        <v>ACEPTADA</v>
      </c>
      <c r="P32" s="35">
        <f t="shared" si="6"/>
        <v>3.355704697982631E-5</v>
      </c>
      <c r="Q32" s="36" t="str">
        <f t="shared" si="7"/>
        <v>ACEPTA</v>
      </c>
      <c r="R32" s="47">
        <v>1489999</v>
      </c>
      <c r="S32" s="46">
        <f t="shared" si="8"/>
        <v>2979998</v>
      </c>
      <c r="T32" s="34" t="str">
        <f t="shared" si="9"/>
        <v>ACEPTADA</v>
      </c>
      <c r="U32" s="35">
        <f t="shared" si="10"/>
        <v>6.711409396009671E-7</v>
      </c>
      <c r="V32" s="36" t="str">
        <f t="shared" si="11"/>
        <v>ACEPTA</v>
      </c>
      <c r="W32" s="47">
        <v>1489995</v>
      </c>
      <c r="X32" s="46">
        <f t="shared" si="12"/>
        <v>2979990</v>
      </c>
      <c r="Y32" s="34" t="str">
        <f t="shared" si="13"/>
        <v>ACEPTADA</v>
      </c>
      <c r="Z32" s="35">
        <f t="shared" si="14"/>
        <v>3.3557046980048355E-6</v>
      </c>
      <c r="AA32" s="36" t="str">
        <f t="shared" si="15"/>
        <v>ACEPTA</v>
      </c>
      <c r="AB32" s="47">
        <v>1489980</v>
      </c>
      <c r="AC32" s="46">
        <f t="shared" si="16"/>
        <v>2979960</v>
      </c>
      <c r="AD32" s="34" t="str">
        <f t="shared" si="17"/>
        <v>ACEPTADA</v>
      </c>
      <c r="AE32" s="35">
        <f t="shared" si="18"/>
        <v>1.342281879190832E-5</v>
      </c>
      <c r="AF32" s="36" t="str">
        <f t="shared" si="19"/>
        <v>ACEPTA</v>
      </c>
      <c r="AG32" s="47">
        <v>1489997</v>
      </c>
      <c r="AH32" s="46">
        <f t="shared" si="20"/>
        <v>2979994</v>
      </c>
      <c r="AI32" s="34" t="str">
        <f t="shared" si="21"/>
        <v>ACEPTADA</v>
      </c>
      <c r="AJ32" s="35">
        <f t="shared" si="22"/>
        <v>2.0134228188029013E-6</v>
      </c>
      <c r="AK32" s="36" t="str">
        <f t="shared" si="23"/>
        <v>ACEPTA</v>
      </c>
      <c r="AL32" s="47">
        <v>1489998</v>
      </c>
      <c r="AM32" s="46">
        <f t="shared" si="24"/>
        <v>2979996</v>
      </c>
      <c r="AN32" s="34" t="str">
        <f t="shared" si="25"/>
        <v>ACEPTADA</v>
      </c>
      <c r="AO32" s="35">
        <f t="shared" si="26"/>
        <v>1.3422818792019342E-6</v>
      </c>
      <c r="AP32" s="36" t="str">
        <f t="shared" si="27"/>
        <v>ACEPTA</v>
      </c>
      <c r="AQ32" s="47">
        <v>1490000</v>
      </c>
      <c r="AR32" s="46">
        <f t="shared" si="28"/>
        <v>2980000</v>
      </c>
      <c r="AS32" s="34" t="str">
        <f t="shared" si="29"/>
        <v>ACEPTADA</v>
      </c>
      <c r="AT32" s="35">
        <f t="shared" si="30"/>
        <v>0</v>
      </c>
      <c r="AU32" s="36" t="str">
        <f t="shared" si="31"/>
        <v>ACEPTA</v>
      </c>
      <c r="AV32" s="47">
        <v>1489900</v>
      </c>
      <c r="AW32" s="46">
        <f t="shared" si="32"/>
        <v>2979800</v>
      </c>
      <c r="AX32" s="34" t="str">
        <f t="shared" si="33"/>
        <v>ACEPTADA</v>
      </c>
      <c r="AY32" s="35">
        <f t="shared" si="34"/>
        <v>6.7114093959763643E-5</v>
      </c>
      <c r="AZ32" s="36" t="str">
        <f t="shared" si="35"/>
        <v>ACEPTA</v>
      </c>
      <c r="BA32" s="47">
        <v>1489900</v>
      </c>
      <c r="BB32" s="46">
        <f t="shared" si="36"/>
        <v>2979800</v>
      </c>
      <c r="BC32" s="34" t="str">
        <f t="shared" si="37"/>
        <v>ACEPTADA</v>
      </c>
      <c r="BD32" s="35">
        <f t="shared" si="38"/>
        <v>6.7114093959763643E-5</v>
      </c>
      <c r="BE32" s="36" t="str">
        <f t="shared" si="39"/>
        <v>ACEPTA</v>
      </c>
    </row>
    <row r="33" spans="2:57" s="37" customFormat="1" ht="36" x14ac:dyDescent="0.25">
      <c r="B33" s="117">
        <v>24</v>
      </c>
      <c r="C33" s="38" t="s">
        <v>99</v>
      </c>
      <c r="D33" s="38" t="s">
        <v>75</v>
      </c>
      <c r="E33" s="38">
        <v>3</v>
      </c>
      <c r="F33" s="45">
        <v>430000</v>
      </c>
      <c r="G33" s="46">
        <v>1290000</v>
      </c>
      <c r="H33" s="47">
        <v>430000</v>
      </c>
      <c r="I33" s="46">
        <f t="shared" si="0"/>
        <v>1290000</v>
      </c>
      <c r="J33" s="34" t="str">
        <f t="shared" si="1"/>
        <v>ACEPTADA</v>
      </c>
      <c r="K33" s="35">
        <f t="shared" si="2"/>
        <v>0</v>
      </c>
      <c r="L33" s="36" t="str">
        <f t="shared" si="3"/>
        <v>ACEPTA</v>
      </c>
      <c r="M33" s="48">
        <v>429950</v>
      </c>
      <c r="N33" s="46">
        <f t="shared" si="4"/>
        <v>1289850</v>
      </c>
      <c r="O33" s="34" t="str">
        <f t="shared" si="5"/>
        <v>ACEPTADA</v>
      </c>
      <c r="P33" s="35">
        <f t="shared" si="6"/>
        <v>1.1627906976741098E-4</v>
      </c>
      <c r="Q33" s="36" t="str">
        <f t="shared" si="7"/>
        <v>ACEPTA</v>
      </c>
      <c r="R33" s="47">
        <v>429999</v>
      </c>
      <c r="S33" s="46">
        <f t="shared" si="8"/>
        <v>1289997</v>
      </c>
      <c r="T33" s="34" t="str">
        <f t="shared" si="9"/>
        <v>ACEPTADA</v>
      </c>
      <c r="U33" s="35">
        <f t="shared" si="10"/>
        <v>2.3255813953459992E-6</v>
      </c>
      <c r="V33" s="36" t="str">
        <f t="shared" si="11"/>
        <v>ACEPTA</v>
      </c>
      <c r="W33" s="47">
        <v>429995</v>
      </c>
      <c r="X33" s="46">
        <f t="shared" si="12"/>
        <v>1289985</v>
      </c>
      <c r="Y33" s="34" t="str">
        <f t="shared" si="13"/>
        <v>ACEPTADA</v>
      </c>
      <c r="Z33" s="35">
        <f t="shared" si="14"/>
        <v>1.1627906976729996E-5</v>
      </c>
      <c r="AA33" s="36" t="str">
        <f t="shared" si="15"/>
        <v>ACEPTA</v>
      </c>
      <c r="AB33" s="47">
        <v>429980</v>
      </c>
      <c r="AC33" s="46">
        <f t="shared" si="16"/>
        <v>1289940</v>
      </c>
      <c r="AD33" s="34" t="str">
        <f t="shared" si="17"/>
        <v>ACEPTADA</v>
      </c>
      <c r="AE33" s="35">
        <f t="shared" si="18"/>
        <v>4.6511627907031006E-5</v>
      </c>
      <c r="AF33" s="36" t="str">
        <f t="shared" si="19"/>
        <v>ACEPTA</v>
      </c>
      <c r="AG33" s="47">
        <v>429997</v>
      </c>
      <c r="AH33" s="46">
        <f t="shared" si="20"/>
        <v>1289991</v>
      </c>
      <c r="AI33" s="34" t="str">
        <f t="shared" si="21"/>
        <v>ACEPTADA</v>
      </c>
      <c r="AJ33" s="35">
        <f t="shared" si="22"/>
        <v>6.9767441860379975E-6</v>
      </c>
      <c r="AK33" s="36" t="str">
        <f t="shared" si="23"/>
        <v>ACEPTA</v>
      </c>
      <c r="AL33" s="47">
        <v>429998</v>
      </c>
      <c r="AM33" s="46">
        <f t="shared" si="24"/>
        <v>1289994</v>
      </c>
      <c r="AN33" s="34" t="str">
        <f t="shared" si="25"/>
        <v>ACEPTADA</v>
      </c>
      <c r="AO33" s="35">
        <f t="shared" si="26"/>
        <v>4.6511627906919983E-6</v>
      </c>
      <c r="AP33" s="36" t="str">
        <f t="shared" si="27"/>
        <v>ACEPTA</v>
      </c>
      <c r="AQ33" s="47">
        <v>430000</v>
      </c>
      <c r="AR33" s="46">
        <f t="shared" si="28"/>
        <v>1290000</v>
      </c>
      <c r="AS33" s="34" t="str">
        <f t="shared" si="29"/>
        <v>ACEPTADA</v>
      </c>
      <c r="AT33" s="35">
        <f t="shared" si="30"/>
        <v>0</v>
      </c>
      <c r="AU33" s="36" t="str">
        <f t="shared" si="31"/>
        <v>ACEPTA</v>
      </c>
      <c r="AV33" s="47">
        <v>429900</v>
      </c>
      <c r="AW33" s="46">
        <f t="shared" si="32"/>
        <v>1289700</v>
      </c>
      <c r="AX33" s="34" t="str">
        <f t="shared" si="33"/>
        <v>ACEPTADA</v>
      </c>
      <c r="AY33" s="35">
        <f t="shared" si="34"/>
        <v>2.3255813953493298E-4</v>
      </c>
      <c r="AZ33" s="36" t="str">
        <f t="shared" si="35"/>
        <v>ACEPTA</v>
      </c>
      <c r="BA33" s="47">
        <v>429900</v>
      </c>
      <c r="BB33" s="46">
        <f t="shared" si="36"/>
        <v>1289700</v>
      </c>
      <c r="BC33" s="34" t="str">
        <f t="shared" si="37"/>
        <v>ACEPTADA</v>
      </c>
      <c r="BD33" s="35">
        <f t="shared" si="38"/>
        <v>2.3255813953493298E-4</v>
      </c>
      <c r="BE33" s="36" t="str">
        <f t="shared" si="39"/>
        <v>ACEPTA</v>
      </c>
    </row>
    <row r="34" spans="2:57" s="37" customFormat="1" ht="36" x14ac:dyDescent="0.25">
      <c r="B34" s="116">
        <v>25</v>
      </c>
      <c r="C34" s="38" t="s">
        <v>100</v>
      </c>
      <c r="D34" s="38" t="s">
        <v>101</v>
      </c>
      <c r="E34" s="38">
        <v>57</v>
      </c>
      <c r="F34" s="45">
        <v>45000</v>
      </c>
      <c r="G34" s="46">
        <v>2565000</v>
      </c>
      <c r="H34" s="47">
        <v>45000</v>
      </c>
      <c r="I34" s="46">
        <f t="shared" si="0"/>
        <v>2565000</v>
      </c>
      <c r="J34" s="34" t="str">
        <f t="shared" si="1"/>
        <v>ACEPTADA</v>
      </c>
      <c r="K34" s="35">
        <f t="shared" si="2"/>
        <v>0</v>
      </c>
      <c r="L34" s="36" t="str">
        <f t="shared" si="3"/>
        <v>ACEPTA</v>
      </c>
      <c r="M34" s="48">
        <v>44950</v>
      </c>
      <c r="N34" s="46">
        <f t="shared" si="4"/>
        <v>2562150</v>
      </c>
      <c r="O34" s="34" t="str">
        <f t="shared" si="5"/>
        <v>ACEPTADA</v>
      </c>
      <c r="P34" s="35">
        <f t="shared" si="6"/>
        <v>1.1111111111110628E-3</v>
      </c>
      <c r="Q34" s="36" t="str">
        <f t="shared" si="7"/>
        <v>ACEPTA</v>
      </c>
      <c r="R34" s="47">
        <v>44999</v>
      </c>
      <c r="S34" s="46">
        <f t="shared" si="8"/>
        <v>2564943</v>
      </c>
      <c r="T34" s="34" t="str">
        <f t="shared" si="9"/>
        <v>ACEPTADA</v>
      </c>
      <c r="U34" s="35">
        <f t="shared" si="10"/>
        <v>2.2222222222256782E-5</v>
      </c>
      <c r="V34" s="36" t="str">
        <f t="shared" si="11"/>
        <v>ACEPTA</v>
      </c>
      <c r="W34" s="47">
        <v>44995</v>
      </c>
      <c r="X34" s="46">
        <f t="shared" si="12"/>
        <v>2564715</v>
      </c>
      <c r="Y34" s="34" t="str">
        <f t="shared" si="13"/>
        <v>ACEPTADA</v>
      </c>
      <c r="Z34" s="35">
        <f t="shared" si="14"/>
        <v>1.1111111111106187E-4</v>
      </c>
      <c r="AA34" s="36" t="str">
        <f t="shared" si="15"/>
        <v>ACEPTA</v>
      </c>
      <c r="AB34" s="47">
        <v>44980</v>
      </c>
      <c r="AC34" s="46">
        <f t="shared" si="16"/>
        <v>2563860</v>
      </c>
      <c r="AD34" s="34" t="str">
        <f t="shared" si="17"/>
        <v>ACEPTADA</v>
      </c>
      <c r="AE34" s="35">
        <f t="shared" si="18"/>
        <v>4.4444444444446951E-4</v>
      </c>
      <c r="AF34" s="36" t="str">
        <f t="shared" si="19"/>
        <v>ACEPTA</v>
      </c>
      <c r="AG34" s="47">
        <v>44997</v>
      </c>
      <c r="AH34" s="46">
        <f t="shared" si="20"/>
        <v>2564829</v>
      </c>
      <c r="AI34" s="34" t="str">
        <f t="shared" si="21"/>
        <v>ACEPTADA</v>
      </c>
      <c r="AJ34" s="35">
        <f t="shared" si="22"/>
        <v>6.6666666666659324E-5</v>
      </c>
      <c r="AK34" s="36" t="str">
        <f t="shared" si="23"/>
        <v>ACEPTA</v>
      </c>
      <c r="AL34" s="47">
        <v>44998</v>
      </c>
      <c r="AM34" s="46">
        <f t="shared" si="24"/>
        <v>2564886</v>
      </c>
      <c r="AN34" s="34" t="str">
        <f t="shared" si="25"/>
        <v>ACEPTADA</v>
      </c>
      <c r="AO34" s="35">
        <f t="shared" si="26"/>
        <v>4.4444444444402542E-5</v>
      </c>
      <c r="AP34" s="36" t="str">
        <f t="shared" si="27"/>
        <v>ACEPTA</v>
      </c>
      <c r="AQ34" s="47">
        <v>45000</v>
      </c>
      <c r="AR34" s="46">
        <f t="shared" si="28"/>
        <v>2565000</v>
      </c>
      <c r="AS34" s="34" t="str">
        <f t="shared" si="29"/>
        <v>ACEPTADA</v>
      </c>
      <c r="AT34" s="35">
        <f t="shared" si="30"/>
        <v>0</v>
      </c>
      <c r="AU34" s="36" t="str">
        <f t="shared" si="31"/>
        <v>ACEPTA</v>
      </c>
      <c r="AV34" s="47">
        <v>44900</v>
      </c>
      <c r="AW34" s="46">
        <f t="shared" si="32"/>
        <v>2559300</v>
      </c>
      <c r="AX34" s="34" t="str">
        <f t="shared" si="33"/>
        <v>ACEPTADA</v>
      </c>
      <c r="AY34" s="35">
        <f t="shared" si="34"/>
        <v>2.2222222222222365E-3</v>
      </c>
      <c r="AZ34" s="36" t="str">
        <f t="shared" si="35"/>
        <v>ACEPTA</v>
      </c>
      <c r="BA34" s="47">
        <v>44900</v>
      </c>
      <c r="BB34" s="46">
        <f t="shared" si="36"/>
        <v>2559300</v>
      </c>
      <c r="BC34" s="34" t="str">
        <f t="shared" si="37"/>
        <v>ACEPTADA</v>
      </c>
      <c r="BD34" s="35">
        <f t="shared" si="38"/>
        <v>2.2222222222222365E-3</v>
      </c>
      <c r="BE34" s="36" t="str">
        <f t="shared" si="39"/>
        <v>ACEPTA</v>
      </c>
    </row>
    <row r="35" spans="2:57" s="37" customFormat="1" ht="36" x14ac:dyDescent="0.25">
      <c r="B35" s="117">
        <v>26</v>
      </c>
      <c r="C35" s="38" t="s">
        <v>102</v>
      </c>
      <c r="D35" s="38" t="s">
        <v>101</v>
      </c>
      <c r="E35" s="38">
        <v>57</v>
      </c>
      <c r="F35" s="45">
        <v>38974</v>
      </c>
      <c r="G35" s="46">
        <v>2221518</v>
      </c>
      <c r="H35" s="47">
        <v>38973</v>
      </c>
      <c r="I35" s="46">
        <f t="shared" si="0"/>
        <v>2221461</v>
      </c>
      <c r="J35" s="34" t="str">
        <f t="shared" si="1"/>
        <v>ACEPTADA</v>
      </c>
      <c r="K35" s="35">
        <f t="shared" si="2"/>
        <v>2.5658131061701006E-5</v>
      </c>
      <c r="L35" s="36" t="str">
        <f t="shared" si="3"/>
        <v>ACEPTA</v>
      </c>
      <c r="M35" s="48">
        <v>38950</v>
      </c>
      <c r="N35" s="46">
        <f t="shared" si="4"/>
        <v>2220150</v>
      </c>
      <c r="O35" s="34" t="str">
        <f t="shared" si="5"/>
        <v>ACEPTADA</v>
      </c>
      <c r="P35" s="35">
        <f t="shared" si="6"/>
        <v>6.157951454816013E-4</v>
      </c>
      <c r="Q35" s="36" t="str">
        <f t="shared" si="7"/>
        <v>ACEPTA</v>
      </c>
      <c r="R35" s="47">
        <v>38973</v>
      </c>
      <c r="S35" s="46">
        <f t="shared" si="8"/>
        <v>2221461</v>
      </c>
      <c r="T35" s="34" t="str">
        <f t="shared" si="9"/>
        <v>ACEPTADA</v>
      </c>
      <c r="U35" s="35">
        <f t="shared" si="10"/>
        <v>2.5658131061701006E-5</v>
      </c>
      <c r="V35" s="36" t="str">
        <f t="shared" si="11"/>
        <v>ACEPTA</v>
      </c>
      <c r="W35" s="47">
        <v>38969</v>
      </c>
      <c r="X35" s="46">
        <f t="shared" si="12"/>
        <v>2221233</v>
      </c>
      <c r="Y35" s="34" t="str">
        <f t="shared" si="13"/>
        <v>ACEPTADA</v>
      </c>
      <c r="Z35" s="35">
        <f t="shared" si="14"/>
        <v>1.2829065530861605E-4</v>
      </c>
      <c r="AA35" s="36" t="str">
        <f t="shared" si="15"/>
        <v>ACEPTA</v>
      </c>
      <c r="AB35" s="47">
        <v>38954</v>
      </c>
      <c r="AC35" s="46">
        <f t="shared" si="16"/>
        <v>2220378</v>
      </c>
      <c r="AD35" s="34" t="str">
        <f t="shared" si="17"/>
        <v>ACEPTADA</v>
      </c>
      <c r="AE35" s="35">
        <f t="shared" si="18"/>
        <v>5.1316262123468626E-4</v>
      </c>
      <c r="AF35" s="36" t="str">
        <f t="shared" si="19"/>
        <v>ACEPTA</v>
      </c>
      <c r="AG35" s="47">
        <v>38971</v>
      </c>
      <c r="AH35" s="46">
        <f t="shared" si="20"/>
        <v>2221347</v>
      </c>
      <c r="AI35" s="34" t="str">
        <f t="shared" si="21"/>
        <v>ACEPTADA</v>
      </c>
      <c r="AJ35" s="35">
        <f t="shared" si="22"/>
        <v>7.6974393185214041E-5</v>
      </c>
      <c r="AK35" s="36" t="str">
        <f t="shared" si="23"/>
        <v>ACEPTA</v>
      </c>
      <c r="AL35" s="47">
        <v>38972</v>
      </c>
      <c r="AM35" s="46">
        <f t="shared" si="24"/>
        <v>2221404</v>
      </c>
      <c r="AN35" s="34" t="str">
        <f t="shared" si="25"/>
        <v>ACEPTADA</v>
      </c>
      <c r="AO35" s="35">
        <f t="shared" si="26"/>
        <v>5.1316262123513035E-5</v>
      </c>
      <c r="AP35" s="36" t="str">
        <f t="shared" si="27"/>
        <v>ACEPTA</v>
      </c>
      <c r="AQ35" s="47">
        <v>38000</v>
      </c>
      <c r="AR35" s="46">
        <f t="shared" si="28"/>
        <v>2166000</v>
      </c>
      <c r="AS35" s="34" t="str">
        <f t="shared" si="29"/>
        <v>ACEPTADA</v>
      </c>
      <c r="AT35" s="35">
        <f t="shared" si="30"/>
        <v>2.4991019654128421E-2</v>
      </c>
      <c r="AU35" s="36" t="str">
        <f t="shared" si="31"/>
        <v>ACEPTA</v>
      </c>
      <c r="AV35" s="47">
        <v>38874</v>
      </c>
      <c r="AW35" s="46">
        <f t="shared" si="32"/>
        <v>2215818</v>
      </c>
      <c r="AX35" s="34" t="str">
        <f t="shared" si="33"/>
        <v>ACEPTADA</v>
      </c>
      <c r="AY35" s="35">
        <f t="shared" si="34"/>
        <v>2.5658131061733203E-3</v>
      </c>
      <c r="AZ35" s="36" t="str">
        <f t="shared" si="35"/>
        <v>ACEPTA</v>
      </c>
      <c r="BA35" s="47">
        <v>38874</v>
      </c>
      <c r="BB35" s="46">
        <f t="shared" si="36"/>
        <v>2215818</v>
      </c>
      <c r="BC35" s="34" t="str">
        <f t="shared" si="37"/>
        <v>ACEPTADA</v>
      </c>
      <c r="BD35" s="35">
        <f t="shared" si="38"/>
        <v>2.5658131061733203E-3</v>
      </c>
      <c r="BE35" s="36" t="str">
        <f t="shared" si="39"/>
        <v>ACEPTA</v>
      </c>
    </row>
    <row r="36" spans="2:57" s="37" customFormat="1" ht="36" x14ac:dyDescent="0.25">
      <c r="B36" s="116">
        <v>27</v>
      </c>
      <c r="C36" s="38" t="s">
        <v>103</v>
      </c>
      <c r="D36" s="38" t="s">
        <v>101</v>
      </c>
      <c r="E36" s="38">
        <v>57</v>
      </c>
      <c r="F36" s="45">
        <v>38974</v>
      </c>
      <c r="G36" s="46">
        <v>2221518</v>
      </c>
      <c r="H36" s="47">
        <v>38973</v>
      </c>
      <c r="I36" s="46">
        <f t="shared" si="0"/>
        <v>2221461</v>
      </c>
      <c r="J36" s="34" t="str">
        <f t="shared" si="1"/>
        <v>ACEPTADA</v>
      </c>
      <c r="K36" s="35">
        <f t="shared" si="2"/>
        <v>2.5658131061701006E-5</v>
      </c>
      <c r="L36" s="36" t="str">
        <f t="shared" si="3"/>
        <v>ACEPTA</v>
      </c>
      <c r="M36" s="48">
        <v>38950</v>
      </c>
      <c r="N36" s="46">
        <f t="shared" si="4"/>
        <v>2220150</v>
      </c>
      <c r="O36" s="34" t="str">
        <f t="shared" si="5"/>
        <v>ACEPTADA</v>
      </c>
      <c r="P36" s="35">
        <f t="shared" si="6"/>
        <v>6.157951454816013E-4</v>
      </c>
      <c r="Q36" s="36" t="str">
        <f t="shared" si="7"/>
        <v>ACEPTA</v>
      </c>
      <c r="R36" s="47">
        <v>38973</v>
      </c>
      <c r="S36" s="46">
        <f t="shared" si="8"/>
        <v>2221461</v>
      </c>
      <c r="T36" s="34" t="str">
        <f t="shared" si="9"/>
        <v>ACEPTADA</v>
      </c>
      <c r="U36" s="35">
        <f t="shared" si="10"/>
        <v>2.5658131061701006E-5</v>
      </c>
      <c r="V36" s="36" t="str">
        <f t="shared" si="11"/>
        <v>ACEPTA</v>
      </c>
      <c r="W36" s="47">
        <v>38969</v>
      </c>
      <c r="X36" s="46">
        <f t="shared" si="12"/>
        <v>2221233</v>
      </c>
      <c r="Y36" s="34" t="str">
        <f t="shared" si="13"/>
        <v>ACEPTADA</v>
      </c>
      <c r="Z36" s="35">
        <f t="shared" si="14"/>
        <v>1.2829065530861605E-4</v>
      </c>
      <c r="AA36" s="36" t="str">
        <f t="shared" si="15"/>
        <v>ACEPTA</v>
      </c>
      <c r="AB36" s="47">
        <v>38954</v>
      </c>
      <c r="AC36" s="46">
        <f t="shared" si="16"/>
        <v>2220378</v>
      </c>
      <c r="AD36" s="34" t="str">
        <f t="shared" si="17"/>
        <v>ACEPTADA</v>
      </c>
      <c r="AE36" s="35">
        <f t="shared" si="18"/>
        <v>5.1316262123468626E-4</v>
      </c>
      <c r="AF36" s="36" t="str">
        <f t="shared" si="19"/>
        <v>ACEPTA</v>
      </c>
      <c r="AG36" s="47">
        <v>38971</v>
      </c>
      <c r="AH36" s="46">
        <f t="shared" si="20"/>
        <v>2221347</v>
      </c>
      <c r="AI36" s="34" t="str">
        <f t="shared" si="21"/>
        <v>ACEPTADA</v>
      </c>
      <c r="AJ36" s="35">
        <f t="shared" si="22"/>
        <v>7.6974393185214041E-5</v>
      </c>
      <c r="AK36" s="36" t="str">
        <f t="shared" si="23"/>
        <v>ACEPTA</v>
      </c>
      <c r="AL36" s="47">
        <v>38972</v>
      </c>
      <c r="AM36" s="46">
        <f t="shared" si="24"/>
        <v>2221404</v>
      </c>
      <c r="AN36" s="34" t="str">
        <f t="shared" si="25"/>
        <v>ACEPTADA</v>
      </c>
      <c r="AO36" s="35">
        <f t="shared" si="26"/>
        <v>5.1316262123513035E-5</v>
      </c>
      <c r="AP36" s="36" t="str">
        <f t="shared" si="27"/>
        <v>ACEPTA</v>
      </c>
      <c r="AQ36" s="47">
        <v>38000</v>
      </c>
      <c r="AR36" s="46">
        <f t="shared" si="28"/>
        <v>2166000</v>
      </c>
      <c r="AS36" s="34" t="str">
        <f t="shared" si="29"/>
        <v>ACEPTADA</v>
      </c>
      <c r="AT36" s="35">
        <f t="shared" si="30"/>
        <v>2.4991019654128421E-2</v>
      </c>
      <c r="AU36" s="36" t="str">
        <f t="shared" si="31"/>
        <v>ACEPTA</v>
      </c>
      <c r="AV36" s="47">
        <v>38874</v>
      </c>
      <c r="AW36" s="46">
        <f t="shared" si="32"/>
        <v>2215818</v>
      </c>
      <c r="AX36" s="34" t="str">
        <f t="shared" si="33"/>
        <v>ACEPTADA</v>
      </c>
      <c r="AY36" s="35">
        <f t="shared" si="34"/>
        <v>2.5658131061733203E-3</v>
      </c>
      <c r="AZ36" s="36" t="str">
        <f t="shared" si="35"/>
        <v>ACEPTA</v>
      </c>
      <c r="BA36" s="47">
        <v>38874</v>
      </c>
      <c r="BB36" s="46">
        <f t="shared" si="36"/>
        <v>2215818</v>
      </c>
      <c r="BC36" s="34" t="str">
        <f t="shared" si="37"/>
        <v>ACEPTADA</v>
      </c>
      <c r="BD36" s="35">
        <f t="shared" si="38"/>
        <v>2.5658131061733203E-3</v>
      </c>
      <c r="BE36" s="36" t="str">
        <f t="shared" si="39"/>
        <v>ACEPTA</v>
      </c>
    </row>
    <row r="37" spans="2:57" s="37" customFormat="1" ht="36" x14ac:dyDescent="0.25">
      <c r="B37" s="117">
        <v>28</v>
      </c>
      <c r="C37" s="38" t="s">
        <v>104</v>
      </c>
      <c r="D37" s="38" t="s">
        <v>101</v>
      </c>
      <c r="E37" s="38">
        <v>57</v>
      </c>
      <c r="F37" s="45">
        <v>38974</v>
      </c>
      <c r="G37" s="46">
        <v>2221518</v>
      </c>
      <c r="H37" s="47">
        <v>38973</v>
      </c>
      <c r="I37" s="46">
        <f t="shared" si="0"/>
        <v>2221461</v>
      </c>
      <c r="J37" s="34" t="str">
        <f t="shared" si="1"/>
        <v>ACEPTADA</v>
      </c>
      <c r="K37" s="35">
        <f t="shared" si="2"/>
        <v>2.5658131061701006E-5</v>
      </c>
      <c r="L37" s="36" t="str">
        <f t="shared" si="3"/>
        <v>ACEPTA</v>
      </c>
      <c r="M37" s="48">
        <v>38950</v>
      </c>
      <c r="N37" s="46">
        <f t="shared" si="4"/>
        <v>2220150</v>
      </c>
      <c r="O37" s="34" t="str">
        <f t="shared" si="5"/>
        <v>ACEPTADA</v>
      </c>
      <c r="P37" s="35">
        <f t="shared" si="6"/>
        <v>6.157951454816013E-4</v>
      </c>
      <c r="Q37" s="36" t="str">
        <f t="shared" si="7"/>
        <v>ACEPTA</v>
      </c>
      <c r="R37" s="47">
        <v>38973</v>
      </c>
      <c r="S37" s="46">
        <f t="shared" si="8"/>
        <v>2221461</v>
      </c>
      <c r="T37" s="34" t="str">
        <f t="shared" si="9"/>
        <v>ACEPTADA</v>
      </c>
      <c r="U37" s="35">
        <f t="shared" si="10"/>
        <v>2.5658131061701006E-5</v>
      </c>
      <c r="V37" s="36" t="str">
        <f t="shared" si="11"/>
        <v>ACEPTA</v>
      </c>
      <c r="W37" s="47">
        <v>38969</v>
      </c>
      <c r="X37" s="46">
        <f t="shared" si="12"/>
        <v>2221233</v>
      </c>
      <c r="Y37" s="34" t="str">
        <f t="shared" si="13"/>
        <v>ACEPTADA</v>
      </c>
      <c r="Z37" s="35">
        <f t="shared" si="14"/>
        <v>1.2829065530861605E-4</v>
      </c>
      <c r="AA37" s="36" t="str">
        <f t="shared" si="15"/>
        <v>ACEPTA</v>
      </c>
      <c r="AB37" s="47">
        <v>38954</v>
      </c>
      <c r="AC37" s="46">
        <f t="shared" si="16"/>
        <v>2220378</v>
      </c>
      <c r="AD37" s="34" t="str">
        <f t="shared" si="17"/>
        <v>ACEPTADA</v>
      </c>
      <c r="AE37" s="35">
        <f t="shared" si="18"/>
        <v>5.1316262123468626E-4</v>
      </c>
      <c r="AF37" s="36" t="str">
        <f t="shared" si="19"/>
        <v>ACEPTA</v>
      </c>
      <c r="AG37" s="47">
        <v>38971</v>
      </c>
      <c r="AH37" s="46">
        <f t="shared" si="20"/>
        <v>2221347</v>
      </c>
      <c r="AI37" s="34" t="str">
        <f t="shared" si="21"/>
        <v>ACEPTADA</v>
      </c>
      <c r="AJ37" s="35">
        <f t="shared" si="22"/>
        <v>7.6974393185214041E-5</v>
      </c>
      <c r="AK37" s="36" t="str">
        <f t="shared" si="23"/>
        <v>ACEPTA</v>
      </c>
      <c r="AL37" s="47">
        <v>38972</v>
      </c>
      <c r="AM37" s="46">
        <f t="shared" si="24"/>
        <v>2221404</v>
      </c>
      <c r="AN37" s="34" t="str">
        <f t="shared" si="25"/>
        <v>ACEPTADA</v>
      </c>
      <c r="AO37" s="35">
        <f t="shared" si="26"/>
        <v>5.1316262123513035E-5</v>
      </c>
      <c r="AP37" s="36" t="str">
        <f t="shared" si="27"/>
        <v>ACEPTA</v>
      </c>
      <c r="AQ37" s="47">
        <v>38000</v>
      </c>
      <c r="AR37" s="46">
        <f t="shared" si="28"/>
        <v>2166000</v>
      </c>
      <c r="AS37" s="34" t="str">
        <f t="shared" si="29"/>
        <v>ACEPTADA</v>
      </c>
      <c r="AT37" s="35">
        <f t="shared" si="30"/>
        <v>2.4991019654128421E-2</v>
      </c>
      <c r="AU37" s="36" t="str">
        <f t="shared" si="31"/>
        <v>ACEPTA</v>
      </c>
      <c r="AV37" s="47">
        <v>38874</v>
      </c>
      <c r="AW37" s="46">
        <f t="shared" si="32"/>
        <v>2215818</v>
      </c>
      <c r="AX37" s="34" t="str">
        <f t="shared" si="33"/>
        <v>ACEPTADA</v>
      </c>
      <c r="AY37" s="35">
        <f t="shared" si="34"/>
        <v>2.5658131061733203E-3</v>
      </c>
      <c r="AZ37" s="36" t="str">
        <f t="shared" si="35"/>
        <v>ACEPTA</v>
      </c>
      <c r="BA37" s="47">
        <v>38874</v>
      </c>
      <c r="BB37" s="46">
        <f t="shared" si="36"/>
        <v>2215818</v>
      </c>
      <c r="BC37" s="34" t="str">
        <f t="shared" si="37"/>
        <v>ACEPTADA</v>
      </c>
      <c r="BD37" s="35">
        <f t="shared" si="38"/>
        <v>2.5658131061733203E-3</v>
      </c>
      <c r="BE37" s="36" t="str">
        <f t="shared" si="39"/>
        <v>ACEPTA</v>
      </c>
    </row>
    <row r="38" spans="2:57" s="37" customFormat="1" ht="36" x14ac:dyDescent="0.25">
      <c r="B38" s="116">
        <v>29</v>
      </c>
      <c r="C38" s="38" t="s">
        <v>105</v>
      </c>
      <c r="D38" s="38" t="s">
        <v>101</v>
      </c>
      <c r="E38" s="38">
        <v>57</v>
      </c>
      <c r="F38" s="45">
        <v>38974</v>
      </c>
      <c r="G38" s="46">
        <v>2221518</v>
      </c>
      <c r="H38" s="47">
        <v>38973</v>
      </c>
      <c r="I38" s="46">
        <f t="shared" si="0"/>
        <v>2221461</v>
      </c>
      <c r="J38" s="34" t="str">
        <f t="shared" si="1"/>
        <v>ACEPTADA</v>
      </c>
      <c r="K38" s="35">
        <f t="shared" si="2"/>
        <v>2.5658131061701006E-5</v>
      </c>
      <c r="L38" s="36" t="str">
        <f t="shared" si="3"/>
        <v>ACEPTA</v>
      </c>
      <c r="M38" s="48">
        <v>38950</v>
      </c>
      <c r="N38" s="46">
        <f t="shared" si="4"/>
        <v>2220150</v>
      </c>
      <c r="O38" s="34" t="str">
        <f t="shared" si="5"/>
        <v>ACEPTADA</v>
      </c>
      <c r="P38" s="35">
        <f t="shared" si="6"/>
        <v>6.157951454816013E-4</v>
      </c>
      <c r="Q38" s="36" t="str">
        <f t="shared" si="7"/>
        <v>ACEPTA</v>
      </c>
      <c r="R38" s="47">
        <v>38973</v>
      </c>
      <c r="S38" s="46">
        <f t="shared" si="8"/>
        <v>2221461</v>
      </c>
      <c r="T38" s="34" t="str">
        <f t="shared" si="9"/>
        <v>ACEPTADA</v>
      </c>
      <c r="U38" s="35">
        <f t="shared" si="10"/>
        <v>2.5658131061701006E-5</v>
      </c>
      <c r="V38" s="36" t="str">
        <f t="shared" si="11"/>
        <v>ACEPTA</v>
      </c>
      <c r="W38" s="47">
        <v>38969</v>
      </c>
      <c r="X38" s="46">
        <f t="shared" si="12"/>
        <v>2221233</v>
      </c>
      <c r="Y38" s="34" t="str">
        <f t="shared" si="13"/>
        <v>ACEPTADA</v>
      </c>
      <c r="Z38" s="35">
        <f t="shared" si="14"/>
        <v>1.2829065530861605E-4</v>
      </c>
      <c r="AA38" s="36" t="str">
        <f t="shared" si="15"/>
        <v>ACEPTA</v>
      </c>
      <c r="AB38" s="47">
        <v>38954</v>
      </c>
      <c r="AC38" s="46">
        <f t="shared" si="16"/>
        <v>2220378</v>
      </c>
      <c r="AD38" s="34" t="str">
        <f t="shared" si="17"/>
        <v>ACEPTADA</v>
      </c>
      <c r="AE38" s="35">
        <f t="shared" si="18"/>
        <v>5.1316262123468626E-4</v>
      </c>
      <c r="AF38" s="36" t="str">
        <f t="shared" si="19"/>
        <v>ACEPTA</v>
      </c>
      <c r="AG38" s="47">
        <v>38971</v>
      </c>
      <c r="AH38" s="46">
        <f t="shared" si="20"/>
        <v>2221347</v>
      </c>
      <c r="AI38" s="34" t="str">
        <f t="shared" si="21"/>
        <v>ACEPTADA</v>
      </c>
      <c r="AJ38" s="35">
        <f t="shared" si="22"/>
        <v>7.6974393185214041E-5</v>
      </c>
      <c r="AK38" s="36" t="str">
        <f t="shared" si="23"/>
        <v>ACEPTA</v>
      </c>
      <c r="AL38" s="47">
        <v>38972</v>
      </c>
      <c r="AM38" s="46">
        <f t="shared" si="24"/>
        <v>2221404</v>
      </c>
      <c r="AN38" s="34" t="str">
        <f t="shared" si="25"/>
        <v>ACEPTADA</v>
      </c>
      <c r="AO38" s="35">
        <f t="shared" si="26"/>
        <v>5.1316262123513035E-5</v>
      </c>
      <c r="AP38" s="36" t="str">
        <f t="shared" si="27"/>
        <v>ACEPTA</v>
      </c>
      <c r="AQ38" s="47">
        <v>38000</v>
      </c>
      <c r="AR38" s="46">
        <f t="shared" si="28"/>
        <v>2166000</v>
      </c>
      <c r="AS38" s="34" t="str">
        <f t="shared" si="29"/>
        <v>ACEPTADA</v>
      </c>
      <c r="AT38" s="35">
        <f t="shared" si="30"/>
        <v>2.4991019654128421E-2</v>
      </c>
      <c r="AU38" s="36" t="str">
        <f t="shared" si="31"/>
        <v>ACEPTA</v>
      </c>
      <c r="AV38" s="47">
        <v>38874</v>
      </c>
      <c r="AW38" s="46">
        <f t="shared" si="32"/>
        <v>2215818</v>
      </c>
      <c r="AX38" s="34" t="str">
        <f t="shared" si="33"/>
        <v>ACEPTADA</v>
      </c>
      <c r="AY38" s="35">
        <f t="shared" si="34"/>
        <v>2.5658131061733203E-3</v>
      </c>
      <c r="AZ38" s="36" t="str">
        <f t="shared" si="35"/>
        <v>ACEPTA</v>
      </c>
      <c r="BA38" s="47">
        <v>38874</v>
      </c>
      <c r="BB38" s="46">
        <f t="shared" si="36"/>
        <v>2215818</v>
      </c>
      <c r="BC38" s="34" t="str">
        <f t="shared" si="37"/>
        <v>ACEPTADA</v>
      </c>
      <c r="BD38" s="35">
        <f t="shared" si="38"/>
        <v>2.5658131061733203E-3</v>
      </c>
      <c r="BE38" s="36" t="str">
        <f t="shared" si="39"/>
        <v>ACEPTA</v>
      </c>
    </row>
    <row r="39" spans="2:57" s="37" customFormat="1" ht="36" x14ac:dyDescent="0.25">
      <c r="B39" s="117">
        <v>30</v>
      </c>
      <c r="C39" s="38" t="s">
        <v>106</v>
      </c>
      <c r="D39" s="38" t="s">
        <v>101</v>
      </c>
      <c r="E39" s="38">
        <v>57</v>
      </c>
      <c r="F39" s="45">
        <v>38974</v>
      </c>
      <c r="G39" s="46">
        <v>2221518</v>
      </c>
      <c r="H39" s="47">
        <v>38973</v>
      </c>
      <c r="I39" s="46">
        <f t="shared" si="0"/>
        <v>2221461</v>
      </c>
      <c r="J39" s="34" t="str">
        <f t="shared" si="1"/>
        <v>ACEPTADA</v>
      </c>
      <c r="K39" s="35">
        <f t="shared" si="2"/>
        <v>2.5658131061701006E-5</v>
      </c>
      <c r="L39" s="36" t="str">
        <f t="shared" si="3"/>
        <v>ACEPTA</v>
      </c>
      <c r="M39" s="48">
        <v>38950</v>
      </c>
      <c r="N39" s="46">
        <f t="shared" si="4"/>
        <v>2220150</v>
      </c>
      <c r="O39" s="34" t="str">
        <f t="shared" si="5"/>
        <v>ACEPTADA</v>
      </c>
      <c r="P39" s="35">
        <f t="shared" si="6"/>
        <v>6.157951454816013E-4</v>
      </c>
      <c r="Q39" s="36" t="str">
        <f t="shared" si="7"/>
        <v>ACEPTA</v>
      </c>
      <c r="R39" s="47">
        <v>38973</v>
      </c>
      <c r="S39" s="46">
        <f t="shared" si="8"/>
        <v>2221461</v>
      </c>
      <c r="T39" s="34" t="str">
        <f t="shared" si="9"/>
        <v>ACEPTADA</v>
      </c>
      <c r="U39" s="35">
        <f t="shared" si="10"/>
        <v>2.5658131061701006E-5</v>
      </c>
      <c r="V39" s="36" t="str">
        <f t="shared" si="11"/>
        <v>ACEPTA</v>
      </c>
      <c r="W39" s="47">
        <v>38969</v>
      </c>
      <c r="X39" s="46">
        <f t="shared" si="12"/>
        <v>2221233</v>
      </c>
      <c r="Y39" s="34" t="str">
        <f t="shared" si="13"/>
        <v>ACEPTADA</v>
      </c>
      <c r="Z39" s="35">
        <f t="shared" si="14"/>
        <v>1.2829065530861605E-4</v>
      </c>
      <c r="AA39" s="36" t="str">
        <f t="shared" si="15"/>
        <v>ACEPTA</v>
      </c>
      <c r="AB39" s="47">
        <v>38954</v>
      </c>
      <c r="AC39" s="46">
        <f t="shared" si="16"/>
        <v>2220378</v>
      </c>
      <c r="AD39" s="34" t="str">
        <f t="shared" si="17"/>
        <v>ACEPTADA</v>
      </c>
      <c r="AE39" s="35">
        <f t="shared" si="18"/>
        <v>5.1316262123468626E-4</v>
      </c>
      <c r="AF39" s="36" t="str">
        <f t="shared" si="19"/>
        <v>ACEPTA</v>
      </c>
      <c r="AG39" s="47">
        <v>38971</v>
      </c>
      <c r="AH39" s="46">
        <f t="shared" si="20"/>
        <v>2221347</v>
      </c>
      <c r="AI39" s="34" t="str">
        <f t="shared" si="21"/>
        <v>ACEPTADA</v>
      </c>
      <c r="AJ39" s="35">
        <f t="shared" si="22"/>
        <v>7.6974393185214041E-5</v>
      </c>
      <c r="AK39" s="36" t="str">
        <f t="shared" si="23"/>
        <v>ACEPTA</v>
      </c>
      <c r="AL39" s="47">
        <v>38972</v>
      </c>
      <c r="AM39" s="46">
        <f t="shared" si="24"/>
        <v>2221404</v>
      </c>
      <c r="AN39" s="34" t="str">
        <f t="shared" si="25"/>
        <v>ACEPTADA</v>
      </c>
      <c r="AO39" s="35">
        <f t="shared" si="26"/>
        <v>5.1316262123513035E-5</v>
      </c>
      <c r="AP39" s="36" t="str">
        <f t="shared" si="27"/>
        <v>ACEPTA</v>
      </c>
      <c r="AQ39" s="47">
        <v>38000</v>
      </c>
      <c r="AR39" s="46">
        <f t="shared" si="28"/>
        <v>2166000</v>
      </c>
      <c r="AS39" s="34" t="str">
        <f t="shared" si="29"/>
        <v>ACEPTADA</v>
      </c>
      <c r="AT39" s="35">
        <f t="shared" si="30"/>
        <v>2.4991019654128421E-2</v>
      </c>
      <c r="AU39" s="36" t="str">
        <f t="shared" si="31"/>
        <v>ACEPTA</v>
      </c>
      <c r="AV39" s="47">
        <v>38874</v>
      </c>
      <c r="AW39" s="46">
        <f t="shared" si="32"/>
        <v>2215818</v>
      </c>
      <c r="AX39" s="34" t="str">
        <f t="shared" si="33"/>
        <v>ACEPTADA</v>
      </c>
      <c r="AY39" s="35">
        <f t="shared" si="34"/>
        <v>2.5658131061733203E-3</v>
      </c>
      <c r="AZ39" s="36" t="str">
        <f t="shared" si="35"/>
        <v>ACEPTA</v>
      </c>
      <c r="BA39" s="47">
        <v>38874</v>
      </c>
      <c r="BB39" s="46">
        <f t="shared" si="36"/>
        <v>2215818</v>
      </c>
      <c r="BC39" s="34" t="str">
        <f t="shared" si="37"/>
        <v>ACEPTADA</v>
      </c>
      <c r="BD39" s="35">
        <f t="shared" si="38"/>
        <v>2.5658131061733203E-3</v>
      </c>
      <c r="BE39" s="36" t="str">
        <f t="shared" si="39"/>
        <v>ACEPTA</v>
      </c>
    </row>
    <row r="40" spans="2:57" s="37" customFormat="1" ht="36" x14ac:dyDescent="0.25">
      <c r="B40" s="116">
        <v>31</v>
      </c>
      <c r="C40" s="38" t="s">
        <v>107</v>
      </c>
      <c r="D40" s="38" t="s">
        <v>101</v>
      </c>
      <c r="E40" s="38">
        <v>37</v>
      </c>
      <c r="F40" s="45">
        <v>38974</v>
      </c>
      <c r="G40" s="46">
        <v>1442038</v>
      </c>
      <c r="H40" s="47">
        <v>38973</v>
      </c>
      <c r="I40" s="46">
        <f t="shared" si="0"/>
        <v>1442001</v>
      </c>
      <c r="J40" s="34" t="str">
        <f t="shared" si="1"/>
        <v>ACEPTADA</v>
      </c>
      <c r="K40" s="35">
        <f t="shared" si="2"/>
        <v>2.5658131061701006E-5</v>
      </c>
      <c r="L40" s="36" t="str">
        <f t="shared" si="3"/>
        <v>ACEPTA</v>
      </c>
      <c r="M40" s="48">
        <v>38950</v>
      </c>
      <c r="N40" s="46">
        <f t="shared" si="4"/>
        <v>1441150</v>
      </c>
      <c r="O40" s="34" t="str">
        <f t="shared" si="5"/>
        <v>ACEPTADA</v>
      </c>
      <c r="P40" s="35">
        <f t="shared" si="6"/>
        <v>6.157951454816013E-4</v>
      </c>
      <c r="Q40" s="36" t="str">
        <f t="shared" si="7"/>
        <v>ACEPTA</v>
      </c>
      <c r="R40" s="47">
        <v>38973</v>
      </c>
      <c r="S40" s="46">
        <f t="shared" si="8"/>
        <v>1442001</v>
      </c>
      <c r="T40" s="34" t="str">
        <f t="shared" si="9"/>
        <v>ACEPTADA</v>
      </c>
      <c r="U40" s="35">
        <f t="shared" si="10"/>
        <v>2.5658131061701006E-5</v>
      </c>
      <c r="V40" s="36" t="str">
        <f t="shared" si="11"/>
        <v>ACEPTA</v>
      </c>
      <c r="W40" s="47">
        <v>38969</v>
      </c>
      <c r="X40" s="46">
        <f t="shared" si="12"/>
        <v>1441853</v>
      </c>
      <c r="Y40" s="34" t="str">
        <f t="shared" si="13"/>
        <v>ACEPTADA</v>
      </c>
      <c r="Z40" s="35">
        <f t="shared" si="14"/>
        <v>1.2829065530861605E-4</v>
      </c>
      <c r="AA40" s="36" t="str">
        <f t="shared" si="15"/>
        <v>ACEPTA</v>
      </c>
      <c r="AB40" s="47">
        <v>38954</v>
      </c>
      <c r="AC40" s="46">
        <f t="shared" si="16"/>
        <v>1441298</v>
      </c>
      <c r="AD40" s="34" t="str">
        <f t="shared" si="17"/>
        <v>ACEPTADA</v>
      </c>
      <c r="AE40" s="35">
        <f t="shared" si="18"/>
        <v>5.1316262123468626E-4</v>
      </c>
      <c r="AF40" s="36" t="str">
        <f t="shared" si="19"/>
        <v>ACEPTA</v>
      </c>
      <c r="AG40" s="47">
        <v>38971</v>
      </c>
      <c r="AH40" s="46">
        <f t="shared" si="20"/>
        <v>1441927</v>
      </c>
      <c r="AI40" s="34" t="str">
        <f t="shared" si="21"/>
        <v>ACEPTADA</v>
      </c>
      <c r="AJ40" s="35">
        <f t="shared" si="22"/>
        <v>7.6974393185214041E-5</v>
      </c>
      <c r="AK40" s="36" t="str">
        <f t="shared" si="23"/>
        <v>ACEPTA</v>
      </c>
      <c r="AL40" s="47">
        <v>38972</v>
      </c>
      <c r="AM40" s="46">
        <f t="shared" si="24"/>
        <v>1441964</v>
      </c>
      <c r="AN40" s="34" t="str">
        <f t="shared" si="25"/>
        <v>ACEPTADA</v>
      </c>
      <c r="AO40" s="35">
        <f t="shared" si="26"/>
        <v>5.1316262123513035E-5</v>
      </c>
      <c r="AP40" s="36" t="str">
        <f t="shared" si="27"/>
        <v>ACEPTA</v>
      </c>
      <c r="AQ40" s="47">
        <v>38000</v>
      </c>
      <c r="AR40" s="46">
        <f t="shared" si="28"/>
        <v>1406000</v>
      </c>
      <c r="AS40" s="34" t="str">
        <f t="shared" si="29"/>
        <v>ACEPTADA</v>
      </c>
      <c r="AT40" s="35">
        <f t="shared" si="30"/>
        <v>2.4991019654128421E-2</v>
      </c>
      <c r="AU40" s="36" t="str">
        <f t="shared" si="31"/>
        <v>ACEPTA</v>
      </c>
      <c r="AV40" s="47">
        <v>38874</v>
      </c>
      <c r="AW40" s="46">
        <f t="shared" si="32"/>
        <v>1438338</v>
      </c>
      <c r="AX40" s="34" t="str">
        <f t="shared" si="33"/>
        <v>ACEPTADA</v>
      </c>
      <c r="AY40" s="35">
        <f t="shared" si="34"/>
        <v>2.5658131061733203E-3</v>
      </c>
      <c r="AZ40" s="36" t="str">
        <f t="shared" si="35"/>
        <v>ACEPTA</v>
      </c>
      <c r="BA40" s="47">
        <v>38874</v>
      </c>
      <c r="BB40" s="46">
        <f t="shared" si="36"/>
        <v>1438338</v>
      </c>
      <c r="BC40" s="34" t="str">
        <f t="shared" si="37"/>
        <v>ACEPTADA</v>
      </c>
      <c r="BD40" s="35">
        <f t="shared" si="38"/>
        <v>2.5658131061733203E-3</v>
      </c>
      <c r="BE40" s="36" t="str">
        <f t="shared" si="39"/>
        <v>ACEPTA</v>
      </c>
    </row>
    <row r="41" spans="2:57" s="37" customFormat="1" ht="36" x14ac:dyDescent="0.25">
      <c r="B41" s="117">
        <v>32</v>
      </c>
      <c r="C41" s="38" t="s">
        <v>108</v>
      </c>
      <c r="D41" s="38" t="s">
        <v>101</v>
      </c>
      <c r="E41" s="38">
        <v>37</v>
      </c>
      <c r="F41" s="45">
        <v>38974</v>
      </c>
      <c r="G41" s="46">
        <v>1442038</v>
      </c>
      <c r="H41" s="47">
        <v>38973</v>
      </c>
      <c r="I41" s="46">
        <f t="shared" si="0"/>
        <v>1442001</v>
      </c>
      <c r="J41" s="34" t="str">
        <f t="shared" si="1"/>
        <v>ACEPTADA</v>
      </c>
      <c r="K41" s="35">
        <f t="shared" si="2"/>
        <v>2.5658131061701006E-5</v>
      </c>
      <c r="L41" s="36" t="str">
        <f t="shared" si="3"/>
        <v>ACEPTA</v>
      </c>
      <c r="M41" s="48">
        <v>38950</v>
      </c>
      <c r="N41" s="46">
        <f t="shared" si="4"/>
        <v>1441150</v>
      </c>
      <c r="O41" s="34" t="str">
        <f t="shared" si="5"/>
        <v>ACEPTADA</v>
      </c>
      <c r="P41" s="35">
        <f t="shared" si="6"/>
        <v>6.157951454816013E-4</v>
      </c>
      <c r="Q41" s="36" t="str">
        <f t="shared" si="7"/>
        <v>ACEPTA</v>
      </c>
      <c r="R41" s="47">
        <v>38973</v>
      </c>
      <c r="S41" s="46">
        <f t="shared" si="8"/>
        <v>1442001</v>
      </c>
      <c r="T41" s="34" t="str">
        <f t="shared" si="9"/>
        <v>ACEPTADA</v>
      </c>
      <c r="U41" s="35">
        <f t="shared" si="10"/>
        <v>2.5658131061701006E-5</v>
      </c>
      <c r="V41" s="36" t="str">
        <f t="shared" si="11"/>
        <v>ACEPTA</v>
      </c>
      <c r="W41" s="47">
        <v>38969</v>
      </c>
      <c r="X41" s="46">
        <f t="shared" si="12"/>
        <v>1441853</v>
      </c>
      <c r="Y41" s="34" t="str">
        <f t="shared" si="13"/>
        <v>ACEPTADA</v>
      </c>
      <c r="Z41" s="35">
        <f t="shared" si="14"/>
        <v>1.2829065530861605E-4</v>
      </c>
      <c r="AA41" s="36" t="str">
        <f t="shared" si="15"/>
        <v>ACEPTA</v>
      </c>
      <c r="AB41" s="47">
        <v>38954</v>
      </c>
      <c r="AC41" s="46">
        <f t="shared" si="16"/>
        <v>1441298</v>
      </c>
      <c r="AD41" s="34" t="str">
        <f t="shared" si="17"/>
        <v>ACEPTADA</v>
      </c>
      <c r="AE41" s="35">
        <f t="shared" si="18"/>
        <v>5.1316262123468626E-4</v>
      </c>
      <c r="AF41" s="36" t="str">
        <f t="shared" si="19"/>
        <v>ACEPTA</v>
      </c>
      <c r="AG41" s="47">
        <v>38971</v>
      </c>
      <c r="AH41" s="46">
        <f t="shared" si="20"/>
        <v>1441927</v>
      </c>
      <c r="AI41" s="34" t="str">
        <f t="shared" si="21"/>
        <v>ACEPTADA</v>
      </c>
      <c r="AJ41" s="35">
        <f t="shared" si="22"/>
        <v>7.6974393185214041E-5</v>
      </c>
      <c r="AK41" s="36" t="str">
        <f t="shared" si="23"/>
        <v>ACEPTA</v>
      </c>
      <c r="AL41" s="47">
        <v>38972</v>
      </c>
      <c r="AM41" s="46">
        <f t="shared" si="24"/>
        <v>1441964</v>
      </c>
      <c r="AN41" s="34" t="str">
        <f t="shared" si="25"/>
        <v>ACEPTADA</v>
      </c>
      <c r="AO41" s="35">
        <f t="shared" si="26"/>
        <v>5.1316262123513035E-5</v>
      </c>
      <c r="AP41" s="36" t="str">
        <f t="shared" si="27"/>
        <v>ACEPTA</v>
      </c>
      <c r="AQ41" s="47">
        <v>38000</v>
      </c>
      <c r="AR41" s="46">
        <f t="shared" si="28"/>
        <v>1406000</v>
      </c>
      <c r="AS41" s="34" t="str">
        <f t="shared" si="29"/>
        <v>ACEPTADA</v>
      </c>
      <c r="AT41" s="35">
        <f t="shared" si="30"/>
        <v>2.4991019654128421E-2</v>
      </c>
      <c r="AU41" s="36" t="str">
        <f t="shared" si="31"/>
        <v>ACEPTA</v>
      </c>
      <c r="AV41" s="47">
        <v>38874</v>
      </c>
      <c r="AW41" s="46">
        <f t="shared" si="32"/>
        <v>1438338</v>
      </c>
      <c r="AX41" s="34" t="str">
        <f t="shared" si="33"/>
        <v>ACEPTADA</v>
      </c>
      <c r="AY41" s="35">
        <f t="shared" si="34"/>
        <v>2.5658131061733203E-3</v>
      </c>
      <c r="AZ41" s="36" t="str">
        <f t="shared" si="35"/>
        <v>ACEPTA</v>
      </c>
      <c r="BA41" s="47">
        <v>38874</v>
      </c>
      <c r="BB41" s="46">
        <f t="shared" si="36"/>
        <v>1438338</v>
      </c>
      <c r="BC41" s="34" t="str">
        <f t="shared" si="37"/>
        <v>ACEPTADA</v>
      </c>
      <c r="BD41" s="35">
        <f t="shared" si="38"/>
        <v>2.5658131061733203E-3</v>
      </c>
      <c r="BE41" s="36" t="str">
        <f t="shared" si="39"/>
        <v>ACEPTA</v>
      </c>
    </row>
    <row r="42" spans="2:57" s="37" customFormat="1" ht="36" x14ac:dyDescent="0.25">
      <c r="B42" s="116">
        <v>33</v>
      </c>
      <c r="C42" s="38" t="s">
        <v>109</v>
      </c>
      <c r="D42" s="38" t="s">
        <v>101</v>
      </c>
      <c r="E42" s="38">
        <v>37</v>
      </c>
      <c r="F42" s="45">
        <v>38974</v>
      </c>
      <c r="G42" s="46">
        <v>1442038</v>
      </c>
      <c r="H42" s="47">
        <v>38973</v>
      </c>
      <c r="I42" s="46">
        <f t="shared" si="0"/>
        <v>1442001</v>
      </c>
      <c r="J42" s="34" t="str">
        <f t="shared" si="1"/>
        <v>ACEPTADA</v>
      </c>
      <c r="K42" s="35">
        <f t="shared" si="2"/>
        <v>2.5658131061701006E-5</v>
      </c>
      <c r="L42" s="36" t="str">
        <f t="shared" si="3"/>
        <v>ACEPTA</v>
      </c>
      <c r="M42" s="48">
        <v>38950</v>
      </c>
      <c r="N42" s="46">
        <f t="shared" si="4"/>
        <v>1441150</v>
      </c>
      <c r="O42" s="34" t="str">
        <f t="shared" si="5"/>
        <v>ACEPTADA</v>
      </c>
      <c r="P42" s="35">
        <f t="shared" si="6"/>
        <v>6.157951454816013E-4</v>
      </c>
      <c r="Q42" s="36" t="str">
        <f t="shared" si="7"/>
        <v>ACEPTA</v>
      </c>
      <c r="R42" s="47">
        <v>38973</v>
      </c>
      <c r="S42" s="46">
        <f t="shared" si="8"/>
        <v>1442001</v>
      </c>
      <c r="T42" s="34" t="str">
        <f t="shared" si="9"/>
        <v>ACEPTADA</v>
      </c>
      <c r="U42" s="35">
        <f t="shared" si="10"/>
        <v>2.5658131061701006E-5</v>
      </c>
      <c r="V42" s="36" t="str">
        <f t="shared" si="11"/>
        <v>ACEPTA</v>
      </c>
      <c r="W42" s="47">
        <v>38969</v>
      </c>
      <c r="X42" s="46">
        <f t="shared" si="12"/>
        <v>1441853</v>
      </c>
      <c r="Y42" s="34" t="str">
        <f t="shared" si="13"/>
        <v>ACEPTADA</v>
      </c>
      <c r="Z42" s="35">
        <f t="shared" si="14"/>
        <v>1.2829065530861605E-4</v>
      </c>
      <c r="AA42" s="36" t="str">
        <f t="shared" si="15"/>
        <v>ACEPTA</v>
      </c>
      <c r="AB42" s="47">
        <v>38954</v>
      </c>
      <c r="AC42" s="46">
        <f t="shared" si="16"/>
        <v>1441298</v>
      </c>
      <c r="AD42" s="34" t="str">
        <f t="shared" si="17"/>
        <v>ACEPTADA</v>
      </c>
      <c r="AE42" s="35">
        <f t="shared" si="18"/>
        <v>5.1316262123468626E-4</v>
      </c>
      <c r="AF42" s="36" t="str">
        <f t="shared" si="19"/>
        <v>ACEPTA</v>
      </c>
      <c r="AG42" s="47">
        <v>38971</v>
      </c>
      <c r="AH42" s="46">
        <f t="shared" si="20"/>
        <v>1441927</v>
      </c>
      <c r="AI42" s="34" t="str">
        <f t="shared" si="21"/>
        <v>ACEPTADA</v>
      </c>
      <c r="AJ42" s="35">
        <f t="shared" si="22"/>
        <v>7.6974393185214041E-5</v>
      </c>
      <c r="AK42" s="36" t="str">
        <f t="shared" si="23"/>
        <v>ACEPTA</v>
      </c>
      <c r="AL42" s="47">
        <v>38972</v>
      </c>
      <c r="AM42" s="46">
        <f t="shared" si="24"/>
        <v>1441964</v>
      </c>
      <c r="AN42" s="34" t="str">
        <f t="shared" si="25"/>
        <v>ACEPTADA</v>
      </c>
      <c r="AO42" s="35">
        <f t="shared" si="26"/>
        <v>5.1316262123513035E-5</v>
      </c>
      <c r="AP42" s="36" t="str">
        <f t="shared" si="27"/>
        <v>ACEPTA</v>
      </c>
      <c r="AQ42" s="47">
        <v>38000</v>
      </c>
      <c r="AR42" s="46">
        <f t="shared" si="28"/>
        <v>1406000</v>
      </c>
      <c r="AS42" s="34" t="str">
        <f t="shared" si="29"/>
        <v>ACEPTADA</v>
      </c>
      <c r="AT42" s="35">
        <f t="shared" si="30"/>
        <v>2.4991019654128421E-2</v>
      </c>
      <c r="AU42" s="36" t="str">
        <f t="shared" si="31"/>
        <v>ACEPTA</v>
      </c>
      <c r="AV42" s="47">
        <v>38874</v>
      </c>
      <c r="AW42" s="46">
        <f t="shared" si="32"/>
        <v>1438338</v>
      </c>
      <c r="AX42" s="34" t="str">
        <f t="shared" si="33"/>
        <v>ACEPTADA</v>
      </c>
      <c r="AY42" s="35">
        <f t="shared" si="34"/>
        <v>2.5658131061733203E-3</v>
      </c>
      <c r="AZ42" s="36" t="str">
        <f t="shared" si="35"/>
        <v>ACEPTA</v>
      </c>
      <c r="BA42" s="47">
        <v>38874</v>
      </c>
      <c r="BB42" s="46">
        <f t="shared" si="36"/>
        <v>1438338</v>
      </c>
      <c r="BC42" s="34" t="str">
        <f t="shared" si="37"/>
        <v>ACEPTADA</v>
      </c>
      <c r="BD42" s="35">
        <f t="shared" si="38"/>
        <v>2.5658131061733203E-3</v>
      </c>
      <c r="BE42" s="36" t="str">
        <f t="shared" si="39"/>
        <v>ACEPTA</v>
      </c>
    </row>
    <row r="43" spans="2:57" s="37" customFormat="1" ht="36" x14ac:dyDescent="0.25">
      <c r="B43" s="117">
        <v>34</v>
      </c>
      <c r="C43" s="38" t="s">
        <v>110</v>
      </c>
      <c r="D43" s="38" t="s">
        <v>101</v>
      </c>
      <c r="E43" s="38">
        <v>37</v>
      </c>
      <c r="F43" s="45">
        <v>52381</v>
      </c>
      <c r="G43" s="46">
        <v>1938097</v>
      </c>
      <c r="H43" s="47">
        <v>52380</v>
      </c>
      <c r="I43" s="46">
        <f t="shared" si="0"/>
        <v>1938060</v>
      </c>
      <c r="J43" s="34" t="str">
        <f t="shared" si="1"/>
        <v>ACEPTADA</v>
      </c>
      <c r="K43" s="35">
        <f t="shared" si="2"/>
        <v>1.9090891735573656E-5</v>
      </c>
      <c r="L43" s="36" t="str">
        <f t="shared" si="3"/>
        <v>ACEPTA</v>
      </c>
      <c r="M43" s="48">
        <v>52350</v>
      </c>
      <c r="N43" s="46">
        <f t="shared" si="4"/>
        <v>1936950</v>
      </c>
      <c r="O43" s="34" t="str">
        <f t="shared" si="5"/>
        <v>ACEPTADA</v>
      </c>
      <c r="P43" s="35">
        <f t="shared" si="6"/>
        <v>5.9181764380211721E-4</v>
      </c>
      <c r="Q43" s="36" t="str">
        <f t="shared" si="7"/>
        <v>ACEPTA</v>
      </c>
      <c r="R43" s="47">
        <v>52380</v>
      </c>
      <c r="S43" s="46">
        <f t="shared" si="8"/>
        <v>1938060</v>
      </c>
      <c r="T43" s="34" t="str">
        <f t="shared" si="9"/>
        <v>ACEPTADA</v>
      </c>
      <c r="U43" s="35">
        <f t="shared" si="10"/>
        <v>1.9090891735573656E-5</v>
      </c>
      <c r="V43" s="36" t="str">
        <f t="shared" si="11"/>
        <v>ACEPTA</v>
      </c>
      <c r="W43" s="47">
        <v>52376</v>
      </c>
      <c r="X43" s="46">
        <f t="shared" si="12"/>
        <v>1937912</v>
      </c>
      <c r="Y43" s="34" t="str">
        <f t="shared" si="13"/>
        <v>ACEPTADA</v>
      </c>
      <c r="Z43" s="35">
        <f t="shared" si="14"/>
        <v>9.5454458677757259E-5</v>
      </c>
      <c r="AA43" s="36" t="str">
        <f t="shared" si="15"/>
        <v>ACEPTA</v>
      </c>
      <c r="AB43" s="47">
        <v>52361</v>
      </c>
      <c r="AC43" s="46">
        <f t="shared" si="16"/>
        <v>1937357</v>
      </c>
      <c r="AD43" s="34" t="str">
        <f t="shared" si="17"/>
        <v>ACEPTADA</v>
      </c>
      <c r="AE43" s="35">
        <f t="shared" si="18"/>
        <v>3.8181783471102904E-4</v>
      </c>
      <c r="AF43" s="36" t="str">
        <f t="shared" si="19"/>
        <v>ACEPTA</v>
      </c>
      <c r="AG43" s="47">
        <v>52378</v>
      </c>
      <c r="AH43" s="46">
        <f t="shared" si="20"/>
        <v>1937986</v>
      </c>
      <c r="AI43" s="34" t="str">
        <f t="shared" si="21"/>
        <v>ACEPTADA</v>
      </c>
      <c r="AJ43" s="35">
        <f t="shared" si="22"/>
        <v>5.7272675206609946E-5</v>
      </c>
      <c r="AK43" s="36" t="str">
        <f t="shared" si="23"/>
        <v>ACEPTA</v>
      </c>
      <c r="AL43" s="47">
        <v>52379</v>
      </c>
      <c r="AM43" s="46">
        <f t="shared" si="24"/>
        <v>1938023</v>
      </c>
      <c r="AN43" s="34" t="str">
        <f t="shared" si="25"/>
        <v>ACEPTADA</v>
      </c>
      <c r="AO43" s="35">
        <f t="shared" si="26"/>
        <v>3.8181783471147313E-5</v>
      </c>
      <c r="AP43" s="36" t="str">
        <f t="shared" si="27"/>
        <v>ACEPTA</v>
      </c>
      <c r="AQ43" s="47">
        <v>52000</v>
      </c>
      <c r="AR43" s="46">
        <f t="shared" si="28"/>
        <v>1924000</v>
      </c>
      <c r="AS43" s="34" t="str">
        <f t="shared" si="29"/>
        <v>ACEPTADA</v>
      </c>
      <c r="AT43" s="35">
        <f t="shared" si="30"/>
        <v>7.2736297512456805E-3</v>
      </c>
      <c r="AU43" s="36" t="str">
        <f t="shared" si="31"/>
        <v>ACEPTA</v>
      </c>
      <c r="AV43" s="47">
        <v>52281</v>
      </c>
      <c r="AW43" s="46">
        <f t="shared" si="32"/>
        <v>1934397</v>
      </c>
      <c r="AX43" s="34" t="str">
        <f t="shared" si="33"/>
        <v>ACEPTADA</v>
      </c>
      <c r="AY43" s="35">
        <f t="shared" si="34"/>
        <v>1.9090891735552562E-3</v>
      </c>
      <c r="AZ43" s="36" t="str">
        <f t="shared" si="35"/>
        <v>ACEPTA</v>
      </c>
      <c r="BA43" s="47">
        <v>52281</v>
      </c>
      <c r="BB43" s="46">
        <f t="shared" si="36"/>
        <v>1934397</v>
      </c>
      <c r="BC43" s="34" t="str">
        <f t="shared" si="37"/>
        <v>ACEPTADA</v>
      </c>
      <c r="BD43" s="35">
        <f t="shared" si="38"/>
        <v>1.9090891735552562E-3</v>
      </c>
      <c r="BE43" s="36" t="str">
        <f t="shared" si="39"/>
        <v>ACEPTA</v>
      </c>
    </row>
    <row r="44" spans="2:57" s="37" customFormat="1" ht="36" x14ac:dyDescent="0.25">
      <c r="B44" s="116">
        <v>35</v>
      </c>
      <c r="C44" s="38" t="s">
        <v>111</v>
      </c>
      <c r="D44" s="38" t="s">
        <v>101</v>
      </c>
      <c r="E44" s="38">
        <v>37</v>
      </c>
      <c r="F44" s="45">
        <v>52381</v>
      </c>
      <c r="G44" s="46">
        <v>1938097</v>
      </c>
      <c r="H44" s="47">
        <v>52380</v>
      </c>
      <c r="I44" s="46">
        <f t="shared" si="0"/>
        <v>1938060</v>
      </c>
      <c r="J44" s="34" t="str">
        <f t="shared" si="1"/>
        <v>ACEPTADA</v>
      </c>
      <c r="K44" s="35">
        <f t="shared" si="2"/>
        <v>1.9090891735573656E-5</v>
      </c>
      <c r="L44" s="36" t="str">
        <f t="shared" si="3"/>
        <v>ACEPTA</v>
      </c>
      <c r="M44" s="48">
        <v>52350</v>
      </c>
      <c r="N44" s="46">
        <f t="shared" si="4"/>
        <v>1936950</v>
      </c>
      <c r="O44" s="34" t="str">
        <f t="shared" si="5"/>
        <v>ACEPTADA</v>
      </c>
      <c r="P44" s="35">
        <f t="shared" si="6"/>
        <v>5.9181764380211721E-4</v>
      </c>
      <c r="Q44" s="36" t="str">
        <f t="shared" si="7"/>
        <v>ACEPTA</v>
      </c>
      <c r="R44" s="47">
        <v>52380</v>
      </c>
      <c r="S44" s="46">
        <f t="shared" si="8"/>
        <v>1938060</v>
      </c>
      <c r="T44" s="34" t="str">
        <f t="shared" si="9"/>
        <v>ACEPTADA</v>
      </c>
      <c r="U44" s="35">
        <f t="shared" si="10"/>
        <v>1.9090891735573656E-5</v>
      </c>
      <c r="V44" s="36" t="str">
        <f t="shared" si="11"/>
        <v>ACEPTA</v>
      </c>
      <c r="W44" s="47">
        <v>52376</v>
      </c>
      <c r="X44" s="46">
        <f t="shared" si="12"/>
        <v>1937912</v>
      </c>
      <c r="Y44" s="34" t="str">
        <f t="shared" si="13"/>
        <v>ACEPTADA</v>
      </c>
      <c r="Z44" s="35">
        <f t="shared" si="14"/>
        <v>9.5454458677757259E-5</v>
      </c>
      <c r="AA44" s="36" t="str">
        <f t="shared" si="15"/>
        <v>ACEPTA</v>
      </c>
      <c r="AB44" s="47">
        <v>52361</v>
      </c>
      <c r="AC44" s="46">
        <f t="shared" si="16"/>
        <v>1937357</v>
      </c>
      <c r="AD44" s="34" t="str">
        <f t="shared" si="17"/>
        <v>ACEPTADA</v>
      </c>
      <c r="AE44" s="35">
        <f t="shared" si="18"/>
        <v>3.8181783471102904E-4</v>
      </c>
      <c r="AF44" s="36" t="str">
        <f t="shared" si="19"/>
        <v>ACEPTA</v>
      </c>
      <c r="AG44" s="47">
        <v>52378</v>
      </c>
      <c r="AH44" s="46">
        <f t="shared" si="20"/>
        <v>1937986</v>
      </c>
      <c r="AI44" s="34" t="str">
        <f t="shared" si="21"/>
        <v>ACEPTADA</v>
      </c>
      <c r="AJ44" s="35">
        <f t="shared" si="22"/>
        <v>5.7272675206609946E-5</v>
      </c>
      <c r="AK44" s="36" t="str">
        <f t="shared" si="23"/>
        <v>ACEPTA</v>
      </c>
      <c r="AL44" s="47">
        <v>52379</v>
      </c>
      <c r="AM44" s="46">
        <f t="shared" si="24"/>
        <v>1938023</v>
      </c>
      <c r="AN44" s="34" t="str">
        <f t="shared" si="25"/>
        <v>ACEPTADA</v>
      </c>
      <c r="AO44" s="35">
        <f t="shared" si="26"/>
        <v>3.8181783471147313E-5</v>
      </c>
      <c r="AP44" s="36" t="str">
        <f t="shared" si="27"/>
        <v>ACEPTA</v>
      </c>
      <c r="AQ44" s="47">
        <v>52000</v>
      </c>
      <c r="AR44" s="46">
        <f t="shared" si="28"/>
        <v>1924000</v>
      </c>
      <c r="AS44" s="34" t="str">
        <f t="shared" si="29"/>
        <v>ACEPTADA</v>
      </c>
      <c r="AT44" s="35">
        <f t="shared" si="30"/>
        <v>7.2736297512456805E-3</v>
      </c>
      <c r="AU44" s="36" t="str">
        <f t="shared" si="31"/>
        <v>ACEPTA</v>
      </c>
      <c r="AV44" s="47">
        <v>52281</v>
      </c>
      <c r="AW44" s="46">
        <f t="shared" si="32"/>
        <v>1934397</v>
      </c>
      <c r="AX44" s="34" t="str">
        <f t="shared" si="33"/>
        <v>ACEPTADA</v>
      </c>
      <c r="AY44" s="35">
        <f t="shared" si="34"/>
        <v>1.9090891735552562E-3</v>
      </c>
      <c r="AZ44" s="36" t="str">
        <f t="shared" si="35"/>
        <v>ACEPTA</v>
      </c>
      <c r="BA44" s="47">
        <v>52281</v>
      </c>
      <c r="BB44" s="46">
        <f t="shared" si="36"/>
        <v>1934397</v>
      </c>
      <c r="BC44" s="34" t="str">
        <f t="shared" si="37"/>
        <v>ACEPTADA</v>
      </c>
      <c r="BD44" s="35">
        <f t="shared" si="38"/>
        <v>1.9090891735552562E-3</v>
      </c>
      <c r="BE44" s="36" t="str">
        <f t="shared" si="39"/>
        <v>ACEPTA</v>
      </c>
    </row>
    <row r="45" spans="2:57" s="37" customFormat="1" ht="36" x14ac:dyDescent="0.25">
      <c r="B45" s="117">
        <v>36</v>
      </c>
      <c r="C45" s="38" t="s">
        <v>112</v>
      </c>
      <c r="D45" s="38" t="s">
        <v>101</v>
      </c>
      <c r="E45" s="38">
        <v>37</v>
      </c>
      <c r="F45" s="45">
        <v>52381</v>
      </c>
      <c r="G45" s="46">
        <v>1938097</v>
      </c>
      <c r="H45" s="47">
        <v>52380</v>
      </c>
      <c r="I45" s="46">
        <f t="shared" si="0"/>
        <v>1938060</v>
      </c>
      <c r="J45" s="34" t="str">
        <f t="shared" si="1"/>
        <v>ACEPTADA</v>
      </c>
      <c r="K45" s="35">
        <f t="shared" si="2"/>
        <v>1.9090891735573656E-5</v>
      </c>
      <c r="L45" s="36" t="str">
        <f t="shared" si="3"/>
        <v>ACEPTA</v>
      </c>
      <c r="M45" s="48">
        <v>52350</v>
      </c>
      <c r="N45" s="46">
        <f t="shared" si="4"/>
        <v>1936950</v>
      </c>
      <c r="O45" s="34" t="str">
        <f t="shared" si="5"/>
        <v>ACEPTADA</v>
      </c>
      <c r="P45" s="35">
        <f t="shared" si="6"/>
        <v>5.9181764380211721E-4</v>
      </c>
      <c r="Q45" s="36" t="str">
        <f t="shared" si="7"/>
        <v>ACEPTA</v>
      </c>
      <c r="R45" s="47">
        <v>52380</v>
      </c>
      <c r="S45" s="46">
        <f t="shared" si="8"/>
        <v>1938060</v>
      </c>
      <c r="T45" s="34" t="str">
        <f t="shared" si="9"/>
        <v>ACEPTADA</v>
      </c>
      <c r="U45" s="35">
        <f t="shared" si="10"/>
        <v>1.9090891735573656E-5</v>
      </c>
      <c r="V45" s="36" t="str">
        <f t="shared" si="11"/>
        <v>ACEPTA</v>
      </c>
      <c r="W45" s="47">
        <v>52376</v>
      </c>
      <c r="X45" s="46">
        <f t="shared" si="12"/>
        <v>1937912</v>
      </c>
      <c r="Y45" s="34" t="str">
        <f t="shared" si="13"/>
        <v>ACEPTADA</v>
      </c>
      <c r="Z45" s="35">
        <f t="shared" si="14"/>
        <v>9.5454458677757259E-5</v>
      </c>
      <c r="AA45" s="36" t="str">
        <f t="shared" si="15"/>
        <v>ACEPTA</v>
      </c>
      <c r="AB45" s="47">
        <v>52361</v>
      </c>
      <c r="AC45" s="46">
        <f t="shared" si="16"/>
        <v>1937357</v>
      </c>
      <c r="AD45" s="34" t="str">
        <f t="shared" si="17"/>
        <v>ACEPTADA</v>
      </c>
      <c r="AE45" s="35">
        <f t="shared" si="18"/>
        <v>3.8181783471102904E-4</v>
      </c>
      <c r="AF45" s="36" t="str">
        <f t="shared" si="19"/>
        <v>ACEPTA</v>
      </c>
      <c r="AG45" s="47">
        <v>52378</v>
      </c>
      <c r="AH45" s="46">
        <f t="shared" si="20"/>
        <v>1937986</v>
      </c>
      <c r="AI45" s="34" t="str">
        <f t="shared" si="21"/>
        <v>ACEPTADA</v>
      </c>
      <c r="AJ45" s="35">
        <f t="shared" si="22"/>
        <v>5.7272675206609946E-5</v>
      </c>
      <c r="AK45" s="36" t="str">
        <f t="shared" si="23"/>
        <v>ACEPTA</v>
      </c>
      <c r="AL45" s="47">
        <v>52379</v>
      </c>
      <c r="AM45" s="46">
        <f t="shared" si="24"/>
        <v>1938023</v>
      </c>
      <c r="AN45" s="34" t="str">
        <f t="shared" si="25"/>
        <v>ACEPTADA</v>
      </c>
      <c r="AO45" s="35">
        <f t="shared" si="26"/>
        <v>3.8181783471147313E-5</v>
      </c>
      <c r="AP45" s="36" t="str">
        <f t="shared" si="27"/>
        <v>ACEPTA</v>
      </c>
      <c r="AQ45" s="47">
        <v>52000</v>
      </c>
      <c r="AR45" s="46">
        <f t="shared" si="28"/>
        <v>1924000</v>
      </c>
      <c r="AS45" s="34" t="str">
        <f t="shared" si="29"/>
        <v>ACEPTADA</v>
      </c>
      <c r="AT45" s="35">
        <f t="shared" si="30"/>
        <v>7.2736297512456805E-3</v>
      </c>
      <c r="AU45" s="36" t="str">
        <f t="shared" si="31"/>
        <v>ACEPTA</v>
      </c>
      <c r="AV45" s="47">
        <v>52281</v>
      </c>
      <c r="AW45" s="46">
        <f t="shared" si="32"/>
        <v>1934397</v>
      </c>
      <c r="AX45" s="34" t="str">
        <f t="shared" si="33"/>
        <v>ACEPTADA</v>
      </c>
      <c r="AY45" s="35">
        <f t="shared" si="34"/>
        <v>1.9090891735552562E-3</v>
      </c>
      <c r="AZ45" s="36" t="str">
        <f t="shared" si="35"/>
        <v>ACEPTA</v>
      </c>
      <c r="BA45" s="47">
        <v>52281</v>
      </c>
      <c r="BB45" s="46">
        <f t="shared" si="36"/>
        <v>1934397</v>
      </c>
      <c r="BC45" s="34" t="str">
        <f t="shared" si="37"/>
        <v>ACEPTADA</v>
      </c>
      <c r="BD45" s="35">
        <f t="shared" si="38"/>
        <v>1.9090891735552562E-3</v>
      </c>
      <c r="BE45" s="36" t="str">
        <f t="shared" si="39"/>
        <v>ACEPTA</v>
      </c>
    </row>
    <row r="46" spans="2:57" s="37" customFormat="1" ht="36" x14ac:dyDescent="0.25">
      <c r="B46" s="116">
        <v>37</v>
      </c>
      <c r="C46" s="38" t="s">
        <v>113</v>
      </c>
      <c r="D46" s="38" t="s">
        <v>101</v>
      </c>
      <c r="E46" s="38">
        <v>37</v>
      </c>
      <c r="F46" s="45">
        <v>59583</v>
      </c>
      <c r="G46" s="46">
        <v>2204571</v>
      </c>
      <c r="H46" s="47">
        <v>59582</v>
      </c>
      <c r="I46" s="46">
        <f t="shared" si="0"/>
        <v>2204534</v>
      </c>
      <c r="J46" s="34" t="str">
        <f t="shared" si="1"/>
        <v>ACEPTADA</v>
      </c>
      <c r="K46" s="35">
        <f t="shared" si="2"/>
        <v>1.6783310675894114E-5</v>
      </c>
      <c r="L46" s="36" t="str">
        <f t="shared" si="3"/>
        <v>ACEPTA</v>
      </c>
      <c r="M46" s="48">
        <v>59550</v>
      </c>
      <c r="N46" s="46">
        <f t="shared" si="4"/>
        <v>2203350</v>
      </c>
      <c r="O46" s="34" t="str">
        <f t="shared" si="5"/>
        <v>ACEPTADA</v>
      </c>
      <c r="P46" s="35">
        <f t="shared" si="6"/>
        <v>5.5384925230350657E-4</v>
      </c>
      <c r="Q46" s="36" t="str">
        <f t="shared" si="7"/>
        <v>ACEPTA</v>
      </c>
      <c r="R46" s="47">
        <v>59582</v>
      </c>
      <c r="S46" s="46">
        <f t="shared" si="8"/>
        <v>2204534</v>
      </c>
      <c r="T46" s="34" t="str">
        <f t="shared" si="9"/>
        <v>ACEPTADA</v>
      </c>
      <c r="U46" s="35">
        <f t="shared" si="10"/>
        <v>1.6783310675894114E-5</v>
      </c>
      <c r="V46" s="36" t="str">
        <f t="shared" si="11"/>
        <v>ACEPTA</v>
      </c>
      <c r="W46" s="47">
        <v>59578</v>
      </c>
      <c r="X46" s="46">
        <f t="shared" si="12"/>
        <v>2204386</v>
      </c>
      <c r="Y46" s="34" t="str">
        <f t="shared" si="13"/>
        <v>ACEPTADA</v>
      </c>
      <c r="Z46" s="35">
        <f t="shared" si="14"/>
        <v>8.3916553379359549E-5</v>
      </c>
      <c r="AA46" s="36" t="str">
        <f t="shared" si="15"/>
        <v>ACEPTA</v>
      </c>
      <c r="AB46" s="47">
        <v>59563</v>
      </c>
      <c r="AC46" s="46">
        <f t="shared" si="16"/>
        <v>2203831</v>
      </c>
      <c r="AD46" s="34" t="str">
        <f t="shared" si="17"/>
        <v>ACEPTADA</v>
      </c>
      <c r="AE46" s="35">
        <f t="shared" si="18"/>
        <v>3.3566621351732717E-4</v>
      </c>
      <c r="AF46" s="36" t="str">
        <f t="shared" si="19"/>
        <v>ACEPTA</v>
      </c>
      <c r="AG46" s="47">
        <v>59580</v>
      </c>
      <c r="AH46" s="46">
        <f t="shared" si="20"/>
        <v>2204460</v>
      </c>
      <c r="AI46" s="34" t="str">
        <f t="shared" si="21"/>
        <v>ACEPTADA</v>
      </c>
      <c r="AJ46" s="35">
        <f t="shared" si="22"/>
        <v>5.034993202757132E-5</v>
      </c>
      <c r="AK46" s="36" t="str">
        <f t="shared" si="23"/>
        <v>ACEPTA</v>
      </c>
      <c r="AL46" s="47">
        <v>59581</v>
      </c>
      <c r="AM46" s="46">
        <f t="shared" si="24"/>
        <v>2204497</v>
      </c>
      <c r="AN46" s="34" t="str">
        <f t="shared" si="25"/>
        <v>ACEPTADA</v>
      </c>
      <c r="AO46" s="35">
        <f t="shared" si="26"/>
        <v>3.3566621351677206E-5</v>
      </c>
      <c r="AP46" s="36" t="str">
        <f t="shared" si="27"/>
        <v>ACEPTA</v>
      </c>
      <c r="AQ46" s="47">
        <v>59000</v>
      </c>
      <c r="AR46" s="46">
        <f t="shared" si="28"/>
        <v>2183000</v>
      </c>
      <c r="AS46" s="34" t="str">
        <f t="shared" si="29"/>
        <v>ACEPTADA</v>
      </c>
      <c r="AT46" s="35">
        <f t="shared" si="30"/>
        <v>9.784670124028616E-3</v>
      </c>
      <c r="AU46" s="36" t="str">
        <f t="shared" si="31"/>
        <v>ACEPTA</v>
      </c>
      <c r="AV46" s="47">
        <v>59483</v>
      </c>
      <c r="AW46" s="46">
        <f t="shared" si="32"/>
        <v>2200871</v>
      </c>
      <c r="AX46" s="34" t="str">
        <f t="shared" si="33"/>
        <v>ACEPTADA</v>
      </c>
      <c r="AY46" s="35">
        <f t="shared" si="34"/>
        <v>1.6783310675864138E-3</v>
      </c>
      <c r="AZ46" s="36" t="str">
        <f t="shared" si="35"/>
        <v>ACEPTA</v>
      </c>
      <c r="BA46" s="47">
        <v>59483</v>
      </c>
      <c r="BB46" s="46">
        <f t="shared" si="36"/>
        <v>2200871</v>
      </c>
      <c r="BC46" s="34" t="str">
        <f t="shared" si="37"/>
        <v>ACEPTADA</v>
      </c>
      <c r="BD46" s="35">
        <f t="shared" si="38"/>
        <v>1.6783310675864138E-3</v>
      </c>
      <c r="BE46" s="36" t="str">
        <f t="shared" si="39"/>
        <v>ACEPTA</v>
      </c>
    </row>
    <row r="47" spans="2:57" s="37" customFormat="1" ht="36" x14ac:dyDescent="0.25">
      <c r="B47" s="117">
        <v>38</v>
      </c>
      <c r="C47" s="38" t="s">
        <v>114</v>
      </c>
      <c r="D47" s="38" t="s">
        <v>75</v>
      </c>
      <c r="E47" s="38">
        <v>4</v>
      </c>
      <c r="F47" s="45">
        <v>392484</v>
      </c>
      <c r="G47" s="46">
        <v>1569936</v>
      </c>
      <c r="H47" s="47">
        <v>392483</v>
      </c>
      <c r="I47" s="46">
        <f t="shared" si="0"/>
        <v>1569932</v>
      </c>
      <c r="J47" s="34" t="str">
        <f t="shared" si="1"/>
        <v>ACEPTADA</v>
      </c>
      <c r="K47" s="35">
        <f t="shared" si="2"/>
        <v>2.5478745629969879E-6</v>
      </c>
      <c r="L47" s="36" t="str">
        <f t="shared" si="3"/>
        <v>ACEPTA</v>
      </c>
      <c r="M47" s="48">
        <v>392450</v>
      </c>
      <c r="N47" s="46">
        <f t="shared" si="4"/>
        <v>1569800</v>
      </c>
      <c r="O47" s="34" t="str">
        <f t="shared" si="5"/>
        <v>ACEPTADA</v>
      </c>
      <c r="P47" s="35">
        <f t="shared" si="6"/>
        <v>8.6627735143340878E-5</v>
      </c>
      <c r="Q47" s="36" t="str">
        <f t="shared" si="7"/>
        <v>ACEPTA</v>
      </c>
      <c r="R47" s="47">
        <v>392483</v>
      </c>
      <c r="S47" s="46">
        <f t="shared" si="8"/>
        <v>1569932</v>
      </c>
      <c r="T47" s="34" t="str">
        <f t="shared" si="9"/>
        <v>ACEPTADA</v>
      </c>
      <c r="U47" s="35">
        <f t="shared" si="10"/>
        <v>2.5478745629969879E-6</v>
      </c>
      <c r="V47" s="36" t="str">
        <f t="shared" si="11"/>
        <v>ACEPTA</v>
      </c>
      <c r="W47" s="47">
        <v>392479</v>
      </c>
      <c r="X47" s="46">
        <f t="shared" si="12"/>
        <v>1569916</v>
      </c>
      <c r="Y47" s="34" t="str">
        <f t="shared" si="13"/>
        <v>ACEPTADA</v>
      </c>
      <c r="Z47" s="35">
        <f t="shared" si="14"/>
        <v>1.2739372815206984E-5</v>
      </c>
      <c r="AA47" s="36" t="str">
        <f t="shared" si="15"/>
        <v>ACEPTA</v>
      </c>
      <c r="AB47" s="47">
        <v>392464</v>
      </c>
      <c r="AC47" s="46">
        <f t="shared" si="16"/>
        <v>1569856</v>
      </c>
      <c r="AD47" s="34" t="str">
        <f t="shared" si="17"/>
        <v>ACEPTADA</v>
      </c>
      <c r="AE47" s="35">
        <f t="shared" si="18"/>
        <v>5.0957491260827936E-5</v>
      </c>
      <c r="AF47" s="36" t="str">
        <f t="shared" si="19"/>
        <v>ACEPTA</v>
      </c>
      <c r="AG47" s="47">
        <v>392481</v>
      </c>
      <c r="AH47" s="46">
        <f t="shared" si="20"/>
        <v>1569924</v>
      </c>
      <c r="AI47" s="34" t="str">
        <f t="shared" si="21"/>
        <v>ACEPTADA</v>
      </c>
      <c r="AJ47" s="35">
        <f t="shared" si="22"/>
        <v>7.643623689101986E-6</v>
      </c>
      <c r="AK47" s="36" t="str">
        <f t="shared" si="23"/>
        <v>ACEPTA</v>
      </c>
      <c r="AL47" s="47">
        <v>392482</v>
      </c>
      <c r="AM47" s="46">
        <f t="shared" si="24"/>
        <v>1569928</v>
      </c>
      <c r="AN47" s="34" t="str">
        <f t="shared" si="25"/>
        <v>ACEPTADA</v>
      </c>
      <c r="AO47" s="35">
        <f t="shared" si="26"/>
        <v>5.0957491261049981E-6</v>
      </c>
      <c r="AP47" s="36" t="str">
        <f t="shared" si="27"/>
        <v>ACEPTA</v>
      </c>
      <c r="AQ47" s="47">
        <v>392000</v>
      </c>
      <c r="AR47" s="46">
        <f t="shared" si="28"/>
        <v>1568000</v>
      </c>
      <c r="AS47" s="34" t="str">
        <f t="shared" si="29"/>
        <v>ACEPTADA</v>
      </c>
      <c r="AT47" s="35">
        <f t="shared" si="30"/>
        <v>1.2331712885110813E-3</v>
      </c>
      <c r="AU47" s="36" t="str">
        <f t="shared" si="31"/>
        <v>ACEPTA</v>
      </c>
      <c r="AV47" s="47">
        <v>392384</v>
      </c>
      <c r="AW47" s="46">
        <f t="shared" si="32"/>
        <v>1569536</v>
      </c>
      <c r="AX47" s="34" t="str">
        <f t="shared" si="33"/>
        <v>ACEPTADA</v>
      </c>
      <c r="AY47" s="35">
        <f t="shared" si="34"/>
        <v>2.5478745630391764E-4</v>
      </c>
      <c r="AZ47" s="36" t="str">
        <f t="shared" si="35"/>
        <v>ACEPTA</v>
      </c>
      <c r="BA47" s="47">
        <v>392384</v>
      </c>
      <c r="BB47" s="46">
        <f t="shared" si="36"/>
        <v>1569536</v>
      </c>
      <c r="BC47" s="34" t="str">
        <f t="shared" si="37"/>
        <v>ACEPTADA</v>
      </c>
      <c r="BD47" s="35">
        <f t="shared" si="38"/>
        <v>2.5478745630391764E-4</v>
      </c>
      <c r="BE47" s="36" t="str">
        <f t="shared" si="39"/>
        <v>ACEPTA</v>
      </c>
    </row>
    <row r="48" spans="2:57" s="37" customFormat="1" ht="36" x14ac:dyDescent="0.25">
      <c r="B48" s="116">
        <v>39</v>
      </c>
      <c r="C48" s="38" t="s">
        <v>115</v>
      </c>
      <c r="D48" s="38" t="s">
        <v>75</v>
      </c>
      <c r="E48" s="38">
        <v>4</v>
      </c>
      <c r="F48" s="45">
        <v>292479</v>
      </c>
      <c r="G48" s="46">
        <v>1169916</v>
      </c>
      <c r="H48" s="47">
        <v>292478</v>
      </c>
      <c r="I48" s="46">
        <f t="shared" si="0"/>
        <v>1169912</v>
      </c>
      <c r="J48" s="34" t="str">
        <f t="shared" si="1"/>
        <v>ACEPTADA</v>
      </c>
      <c r="K48" s="35">
        <f t="shared" si="2"/>
        <v>3.419048889008458E-6</v>
      </c>
      <c r="L48" s="36" t="str">
        <f t="shared" si="3"/>
        <v>ACEPTA</v>
      </c>
      <c r="M48" s="48">
        <v>292450</v>
      </c>
      <c r="N48" s="46">
        <f t="shared" si="4"/>
        <v>1169800</v>
      </c>
      <c r="O48" s="34" t="str">
        <f t="shared" si="5"/>
        <v>ACEPTADA</v>
      </c>
      <c r="P48" s="35">
        <f t="shared" si="6"/>
        <v>9.9152417780468127E-5</v>
      </c>
      <c r="Q48" s="36" t="str">
        <f t="shared" si="7"/>
        <v>ACEPTA</v>
      </c>
      <c r="R48" s="47">
        <v>292478</v>
      </c>
      <c r="S48" s="46">
        <f t="shared" si="8"/>
        <v>1169912</v>
      </c>
      <c r="T48" s="34" t="str">
        <f t="shared" si="9"/>
        <v>ACEPTADA</v>
      </c>
      <c r="U48" s="35">
        <f t="shared" si="10"/>
        <v>3.419048889008458E-6</v>
      </c>
      <c r="V48" s="36" t="str">
        <f t="shared" si="11"/>
        <v>ACEPTA</v>
      </c>
      <c r="W48" s="47">
        <v>292474</v>
      </c>
      <c r="X48" s="46">
        <f t="shared" si="12"/>
        <v>1169896</v>
      </c>
      <c r="Y48" s="34" t="str">
        <f t="shared" si="13"/>
        <v>ACEPTADA</v>
      </c>
      <c r="Z48" s="35">
        <f t="shared" si="14"/>
        <v>1.7095244444931268E-5</v>
      </c>
      <c r="AA48" s="36" t="str">
        <f t="shared" si="15"/>
        <v>ACEPTA</v>
      </c>
      <c r="AB48" s="47">
        <v>292459</v>
      </c>
      <c r="AC48" s="46">
        <f t="shared" si="16"/>
        <v>1169836</v>
      </c>
      <c r="AD48" s="34" t="str">
        <f t="shared" si="17"/>
        <v>ACEPTADA</v>
      </c>
      <c r="AE48" s="35">
        <f t="shared" si="18"/>
        <v>6.8380977779614049E-5</v>
      </c>
      <c r="AF48" s="36" t="str">
        <f t="shared" si="19"/>
        <v>ACEPTA</v>
      </c>
      <c r="AG48" s="47">
        <v>292476</v>
      </c>
      <c r="AH48" s="46">
        <f t="shared" si="20"/>
        <v>1169904</v>
      </c>
      <c r="AI48" s="34" t="str">
        <f t="shared" si="21"/>
        <v>ACEPTADA</v>
      </c>
      <c r="AJ48" s="35">
        <f t="shared" si="22"/>
        <v>1.0257146666914352E-5</v>
      </c>
      <c r="AK48" s="36" t="str">
        <f t="shared" si="23"/>
        <v>ACEPTA</v>
      </c>
      <c r="AL48" s="47">
        <v>292477</v>
      </c>
      <c r="AM48" s="46">
        <f t="shared" si="24"/>
        <v>1169908</v>
      </c>
      <c r="AN48" s="34" t="str">
        <f t="shared" si="25"/>
        <v>ACEPTADA</v>
      </c>
      <c r="AO48" s="35">
        <f t="shared" si="26"/>
        <v>6.8380977779058938E-6</v>
      </c>
      <c r="AP48" s="36" t="str">
        <f t="shared" si="27"/>
        <v>ACEPTA</v>
      </c>
      <c r="AQ48" s="47">
        <v>292000</v>
      </c>
      <c r="AR48" s="46">
        <f t="shared" si="28"/>
        <v>1168000</v>
      </c>
      <c r="AS48" s="34" t="str">
        <f t="shared" si="29"/>
        <v>ACEPTADA</v>
      </c>
      <c r="AT48" s="35">
        <f t="shared" si="30"/>
        <v>1.6377244178213957E-3</v>
      </c>
      <c r="AU48" s="36" t="str">
        <f t="shared" si="31"/>
        <v>ACEPTA</v>
      </c>
      <c r="AV48" s="47">
        <v>292379</v>
      </c>
      <c r="AW48" s="46">
        <f t="shared" si="32"/>
        <v>1169516</v>
      </c>
      <c r="AX48" s="34" t="str">
        <f t="shared" si="33"/>
        <v>ACEPTADA</v>
      </c>
      <c r="AY48" s="35">
        <f t="shared" si="34"/>
        <v>3.4190488889795922E-4</v>
      </c>
      <c r="AZ48" s="36" t="str">
        <f t="shared" si="35"/>
        <v>ACEPTA</v>
      </c>
      <c r="BA48" s="47">
        <v>292379</v>
      </c>
      <c r="BB48" s="46">
        <f t="shared" si="36"/>
        <v>1169516</v>
      </c>
      <c r="BC48" s="34" t="str">
        <f t="shared" si="37"/>
        <v>ACEPTADA</v>
      </c>
      <c r="BD48" s="35">
        <f t="shared" si="38"/>
        <v>3.4190488889795922E-4</v>
      </c>
      <c r="BE48" s="36" t="str">
        <f t="shared" si="39"/>
        <v>ACEPTA</v>
      </c>
    </row>
    <row r="49" spans="2:57" s="37" customFormat="1" ht="36" x14ac:dyDescent="0.25">
      <c r="B49" s="117">
        <v>40</v>
      </c>
      <c r="C49" s="38" t="s">
        <v>116</v>
      </c>
      <c r="D49" s="38" t="s">
        <v>75</v>
      </c>
      <c r="E49" s="38">
        <v>4</v>
      </c>
      <c r="F49" s="45">
        <v>180000</v>
      </c>
      <c r="G49" s="46">
        <v>720000</v>
      </c>
      <c r="H49" s="47">
        <v>180000</v>
      </c>
      <c r="I49" s="46">
        <f t="shared" si="0"/>
        <v>720000</v>
      </c>
      <c r="J49" s="34" t="str">
        <f t="shared" si="1"/>
        <v>ACEPTADA</v>
      </c>
      <c r="K49" s="35">
        <f t="shared" si="2"/>
        <v>0</v>
      </c>
      <c r="L49" s="36" t="str">
        <f t="shared" si="3"/>
        <v>ACEPTA</v>
      </c>
      <c r="M49" s="48">
        <v>179950</v>
      </c>
      <c r="N49" s="46">
        <f t="shared" si="4"/>
        <v>719800</v>
      </c>
      <c r="O49" s="34" t="str">
        <f t="shared" si="5"/>
        <v>ACEPTADA</v>
      </c>
      <c r="P49" s="35">
        <f t="shared" si="6"/>
        <v>2.777777777778212E-4</v>
      </c>
      <c r="Q49" s="36" t="str">
        <f t="shared" si="7"/>
        <v>ACEPTA</v>
      </c>
      <c r="R49" s="47">
        <v>179999</v>
      </c>
      <c r="S49" s="46">
        <f t="shared" si="8"/>
        <v>719996</v>
      </c>
      <c r="T49" s="34" t="str">
        <f t="shared" si="9"/>
        <v>ACEPTADA</v>
      </c>
      <c r="U49" s="35">
        <f t="shared" si="10"/>
        <v>5.5555555555919511E-6</v>
      </c>
      <c r="V49" s="36" t="str">
        <f t="shared" si="11"/>
        <v>ACEPTA</v>
      </c>
      <c r="W49" s="47">
        <v>179995</v>
      </c>
      <c r="X49" s="46">
        <f t="shared" si="12"/>
        <v>719980</v>
      </c>
      <c r="Y49" s="34" t="str">
        <f t="shared" si="13"/>
        <v>ACEPTADA</v>
      </c>
      <c r="Z49" s="35">
        <f t="shared" si="14"/>
        <v>2.7777777777737711E-5</v>
      </c>
      <c r="AA49" s="36" t="str">
        <f t="shared" si="15"/>
        <v>ACEPTA</v>
      </c>
      <c r="AB49" s="47">
        <v>179980</v>
      </c>
      <c r="AC49" s="46">
        <f t="shared" si="16"/>
        <v>719920</v>
      </c>
      <c r="AD49" s="34" t="str">
        <f t="shared" si="17"/>
        <v>ACEPTADA</v>
      </c>
      <c r="AE49" s="35">
        <f t="shared" si="18"/>
        <v>1.1111111111106187E-4</v>
      </c>
      <c r="AF49" s="36" t="str">
        <f t="shared" si="19"/>
        <v>ACEPTA</v>
      </c>
      <c r="AG49" s="47">
        <v>179997</v>
      </c>
      <c r="AH49" s="46">
        <f t="shared" si="20"/>
        <v>719988</v>
      </c>
      <c r="AI49" s="34" t="str">
        <f t="shared" si="21"/>
        <v>ACEPTADA</v>
      </c>
      <c r="AJ49" s="35">
        <f t="shared" si="22"/>
        <v>1.6666666666664831E-5</v>
      </c>
      <c r="AK49" s="36" t="str">
        <f t="shared" si="23"/>
        <v>ACEPTA</v>
      </c>
      <c r="AL49" s="47">
        <v>179998</v>
      </c>
      <c r="AM49" s="46">
        <f t="shared" si="24"/>
        <v>719992</v>
      </c>
      <c r="AN49" s="34" t="str">
        <f t="shared" si="25"/>
        <v>ACEPTADA</v>
      </c>
      <c r="AO49" s="35">
        <f t="shared" si="26"/>
        <v>1.111111111107288E-5</v>
      </c>
      <c r="AP49" s="36" t="str">
        <f t="shared" si="27"/>
        <v>ACEPTA</v>
      </c>
      <c r="AQ49" s="47">
        <v>180000</v>
      </c>
      <c r="AR49" s="46">
        <f t="shared" si="28"/>
        <v>720000</v>
      </c>
      <c r="AS49" s="34" t="str">
        <f t="shared" si="29"/>
        <v>ACEPTADA</v>
      </c>
      <c r="AT49" s="35">
        <f t="shared" si="30"/>
        <v>0</v>
      </c>
      <c r="AU49" s="36" t="str">
        <f t="shared" si="31"/>
        <v>ACEPTA</v>
      </c>
      <c r="AV49" s="47">
        <v>179900</v>
      </c>
      <c r="AW49" s="46">
        <f t="shared" si="32"/>
        <v>719600</v>
      </c>
      <c r="AX49" s="34" t="str">
        <f t="shared" si="33"/>
        <v>ACEPTADA</v>
      </c>
      <c r="AY49" s="35">
        <f t="shared" si="34"/>
        <v>5.5555555555553138E-4</v>
      </c>
      <c r="AZ49" s="36" t="str">
        <f t="shared" si="35"/>
        <v>ACEPTA</v>
      </c>
      <c r="BA49" s="47">
        <v>179900</v>
      </c>
      <c r="BB49" s="46">
        <f t="shared" si="36"/>
        <v>719600</v>
      </c>
      <c r="BC49" s="34" t="str">
        <f t="shared" si="37"/>
        <v>ACEPTADA</v>
      </c>
      <c r="BD49" s="35">
        <f t="shared" si="38"/>
        <v>5.5555555555553138E-4</v>
      </c>
      <c r="BE49" s="36" t="str">
        <f t="shared" si="39"/>
        <v>ACEPTA</v>
      </c>
    </row>
    <row r="50" spans="2:57" s="37" customFormat="1" ht="36" x14ac:dyDescent="0.25">
      <c r="B50" s="116">
        <v>41</v>
      </c>
      <c r="C50" s="38" t="s">
        <v>117</v>
      </c>
      <c r="D50" s="38" t="s">
        <v>75</v>
      </c>
      <c r="E50" s="38">
        <v>10</v>
      </c>
      <c r="F50" s="45">
        <v>65000</v>
      </c>
      <c r="G50" s="46">
        <v>650000</v>
      </c>
      <c r="H50" s="47">
        <v>65000</v>
      </c>
      <c r="I50" s="46">
        <f t="shared" si="0"/>
        <v>650000</v>
      </c>
      <c r="J50" s="34" t="str">
        <f t="shared" si="1"/>
        <v>ACEPTADA</v>
      </c>
      <c r="K50" s="35">
        <f t="shared" si="2"/>
        <v>0</v>
      </c>
      <c r="L50" s="36" t="str">
        <f t="shared" si="3"/>
        <v>ACEPTA</v>
      </c>
      <c r="M50" s="48">
        <v>64950</v>
      </c>
      <c r="N50" s="46">
        <f t="shared" si="4"/>
        <v>649500</v>
      </c>
      <c r="O50" s="34" t="str">
        <f t="shared" si="5"/>
        <v>ACEPTADA</v>
      </c>
      <c r="P50" s="35">
        <f t="shared" si="6"/>
        <v>7.6923076923074429E-4</v>
      </c>
      <c r="Q50" s="36" t="str">
        <f t="shared" si="7"/>
        <v>ACEPTA</v>
      </c>
      <c r="R50" s="47">
        <v>64999</v>
      </c>
      <c r="S50" s="46">
        <f t="shared" si="8"/>
        <v>649990</v>
      </c>
      <c r="T50" s="34" t="str">
        <f t="shared" si="9"/>
        <v>ACEPTADA</v>
      </c>
      <c r="U50" s="35">
        <f t="shared" si="10"/>
        <v>1.5384615384639311E-5</v>
      </c>
      <c r="V50" s="36" t="str">
        <f t="shared" si="11"/>
        <v>ACEPTA</v>
      </c>
      <c r="W50" s="47">
        <v>64995</v>
      </c>
      <c r="X50" s="46">
        <f t="shared" si="12"/>
        <v>649950</v>
      </c>
      <c r="Y50" s="34" t="str">
        <f t="shared" si="13"/>
        <v>ACEPTADA</v>
      </c>
      <c r="Z50" s="35">
        <f t="shared" si="14"/>
        <v>7.6923076923085532E-5</v>
      </c>
      <c r="AA50" s="36" t="str">
        <f t="shared" si="15"/>
        <v>ACEPTA</v>
      </c>
      <c r="AB50" s="47">
        <v>64980</v>
      </c>
      <c r="AC50" s="46">
        <f t="shared" si="16"/>
        <v>649800</v>
      </c>
      <c r="AD50" s="34" t="str">
        <f t="shared" si="17"/>
        <v>ACEPTADA</v>
      </c>
      <c r="AE50" s="35">
        <f t="shared" si="18"/>
        <v>3.0769230769234213E-4</v>
      </c>
      <c r="AF50" s="36" t="str">
        <f t="shared" si="19"/>
        <v>ACEPTA</v>
      </c>
      <c r="AG50" s="47">
        <v>64997</v>
      </c>
      <c r="AH50" s="46">
        <f t="shared" si="20"/>
        <v>649970</v>
      </c>
      <c r="AI50" s="34" t="str">
        <f t="shared" si="21"/>
        <v>ACEPTADA</v>
      </c>
      <c r="AJ50" s="35">
        <f t="shared" si="22"/>
        <v>4.615384615380691E-5</v>
      </c>
      <c r="AK50" s="36" t="str">
        <f t="shared" si="23"/>
        <v>ACEPTA</v>
      </c>
      <c r="AL50" s="47">
        <v>64998</v>
      </c>
      <c r="AM50" s="46">
        <f t="shared" si="24"/>
        <v>649980</v>
      </c>
      <c r="AN50" s="34" t="str">
        <f t="shared" si="25"/>
        <v>ACEPTADA</v>
      </c>
      <c r="AO50" s="35">
        <f t="shared" si="26"/>
        <v>3.0769230769278622E-5</v>
      </c>
      <c r="AP50" s="36" t="str">
        <f t="shared" si="27"/>
        <v>ACEPTA</v>
      </c>
      <c r="AQ50" s="47">
        <v>65000</v>
      </c>
      <c r="AR50" s="46">
        <f t="shared" si="28"/>
        <v>650000</v>
      </c>
      <c r="AS50" s="34" t="str">
        <f t="shared" si="29"/>
        <v>ACEPTADA</v>
      </c>
      <c r="AT50" s="35">
        <f t="shared" si="30"/>
        <v>0</v>
      </c>
      <c r="AU50" s="36" t="str">
        <f t="shared" si="31"/>
        <v>ACEPTA</v>
      </c>
      <c r="AV50" s="47">
        <v>64900</v>
      </c>
      <c r="AW50" s="46">
        <f t="shared" si="32"/>
        <v>649000</v>
      </c>
      <c r="AX50" s="34" t="str">
        <f t="shared" si="33"/>
        <v>ACEPTADA</v>
      </c>
      <c r="AY50" s="35">
        <f t="shared" si="34"/>
        <v>1.5384615384614886E-3</v>
      </c>
      <c r="AZ50" s="36" t="str">
        <f t="shared" si="35"/>
        <v>ACEPTA</v>
      </c>
      <c r="BA50" s="47">
        <v>64900</v>
      </c>
      <c r="BB50" s="46">
        <f t="shared" si="36"/>
        <v>649000</v>
      </c>
      <c r="BC50" s="34" t="str">
        <f t="shared" si="37"/>
        <v>ACEPTADA</v>
      </c>
      <c r="BD50" s="35">
        <f t="shared" si="38"/>
        <v>1.5384615384614886E-3</v>
      </c>
      <c r="BE50" s="36" t="str">
        <f t="shared" si="39"/>
        <v>ACEPTA</v>
      </c>
    </row>
    <row r="51" spans="2:57" s="37" customFormat="1" ht="36" x14ac:dyDescent="0.25">
      <c r="B51" s="117">
        <v>42</v>
      </c>
      <c r="C51" s="38" t="s">
        <v>118</v>
      </c>
      <c r="D51" s="38" t="s">
        <v>75</v>
      </c>
      <c r="E51" s="38">
        <v>2</v>
      </c>
      <c r="F51" s="45">
        <v>320000</v>
      </c>
      <c r="G51" s="46">
        <v>640000</v>
      </c>
      <c r="H51" s="47">
        <v>320000</v>
      </c>
      <c r="I51" s="46">
        <f t="shared" si="0"/>
        <v>640000</v>
      </c>
      <c r="J51" s="34" t="str">
        <f t="shared" si="1"/>
        <v>ACEPTADA</v>
      </c>
      <c r="K51" s="35">
        <f t="shared" si="2"/>
        <v>0</v>
      </c>
      <c r="L51" s="36" t="str">
        <f t="shared" si="3"/>
        <v>ACEPTA</v>
      </c>
      <c r="M51" s="48">
        <v>319950</v>
      </c>
      <c r="N51" s="46">
        <f t="shared" si="4"/>
        <v>639900</v>
      </c>
      <c r="O51" s="34" t="str">
        <f t="shared" si="5"/>
        <v>ACEPTADA</v>
      </c>
      <c r="P51" s="35">
        <f t="shared" si="6"/>
        <v>1.5624999999996891E-4</v>
      </c>
      <c r="Q51" s="36" t="str">
        <f t="shared" si="7"/>
        <v>ACEPTA</v>
      </c>
      <c r="R51" s="47">
        <v>319999</v>
      </c>
      <c r="S51" s="46">
        <f t="shared" si="8"/>
        <v>639998</v>
      </c>
      <c r="T51" s="34" t="str">
        <f t="shared" si="9"/>
        <v>ACEPTADA</v>
      </c>
      <c r="U51" s="35">
        <f t="shared" si="10"/>
        <v>3.1249999999927169E-6</v>
      </c>
      <c r="V51" s="36" t="str">
        <f t="shared" si="11"/>
        <v>ACEPTA</v>
      </c>
      <c r="W51" s="47">
        <v>319995</v>
      </c>
      <c r="X51" s="46">
        <f t="shared" si="12"/>
        <v>639990</v>
      </c>
      <c r="Y51" s="34" t="str">
        <f t="shared" si="13"/>
        <v>ACEPTADA</v>
      </c>
      <c r="Z51" s="35">
        <f t="shared" si="14"/>
        <v>1.5624999999963585E-5</v>
      </c>
      <c r="AA51" s="36" t="str">
        <f t="shared" si="15"/>
        <v>ACEPTA</v>
      </c>
      <c r="AB51" s="47">
        <v>319980</v>
      </c>
      <c r="AC51" s="46">
        <f t="shared" si="16"/>
        <v>639960</v>
      </c>
      <c r="AD51" s="34" t="str">
        <f t="shared" si="17"/>
        <v>ACEPTADA</v>
      </c>
      <c r="AE51" s="35">
        <f t="shared" si="18"/>
        <v>6.2499999999965361E-5</v>
      </c>
      <c r="AF51" s="36" t="str">
        <f t="shared" si="19"/>
        <v>ACEPTA</v>
      </c>
      <c r="AG51" s="47">
        <v>319997</v>
      </c>
      <c r="AH51" s="46">
        <f t="shared" si="20"/>
        <v>639994</v>
      </c>
      <c r="AI51" s="34" t="str">
        <f t="shared" si="21"/>
        <v>ACEPTADA</v>
      </c>
      <c r="AJ51" s="35">
        <f t="shared" si="22"/>
        <v>9.3749999999781508E-6</v>
      </c>
      <c r="AK51" s="36" t="str">
        <f t="shared" si="23"/>
        <v>ACEPTA</v>
      </c>
      <c r="AL51" s="47">
        <v>319998</v>
      </c>
      <c r="AM51" s="46">
        <f t="shared" si="24"/>
        <v>639996</v>
      </c>
      <c r="AN51" s="34" t="str">
        <f t="shared" si="25"/>
        <v>ACEPTADA</v>
      </c>
      <c r="AO51" s="35">
        <f t="shared" si="26"/>
        <v>6.2499999999854339E-6</v>
      </c>
      <c r="AP51" s="36" t="str">
        <f t="shared" si="27"/>
        <v>ACEPTA</v>
      </c>
      <c r="AQ51" s="47">
        <v>320000</v>
      </c>
      <c r="AR51" s="46">
        <f t="shared" si="28"/>
        <v>640000</v>
      </c>
      <c r="AS51" s="34" t="str">
        <f t="shared" si="29"/>
        <v>ACEPTADA</v>
      </c>
      <c r="AT51" s="35">
        <f t="shared" si="30"/>
        <v>0</v>
      </c>
      <c r="AU51" s="36" t="str">
        <f t="shared" si="31"/>
        <v>ACEPTA</v>
      </c>
      <c r="AV51" s="47">
        <v>319900</v>
      </c>
      <c r="AW51" s="46">
        <f t="shared" si="32"/>
        <v>639800</v>
      </c>
      <c r="AX51" s="34" t="str">
        <f t="shared" si="33"/>
        <v>ACEPTADA</v>
      </c>
      <c r="AY51" s="35">
        <f t="shared" si="34"/>
        <v>3.1250000000004885E-4</v>
      </c>
      <c r="AZ51" s="36" t="str">
        <f t="shared" si="35"/>
        <v>ACEPTA</v>
      </c>
      <c r="BA51" s="47">
        <v>319900</v>
      </c>
      <c r="BB51" s="46">
        <f t="shared" si="36"/>
        <v>639800</v>
      </c>
      <c r="BC51" s="34" t="str">
        <f t="shared" si="37"/>
        <v>ACEPTADA</v>
      </c>
      <c r="BD51" s="35">
        <f t="shared" si="38"/>
        <v>3.1250000000004885E-4</v>
      </c>
      <c r="BE51" s="36" t="str">
        <f t="shared" si="39"/>
        <v>ACEPTA</v>
      </c>
    </row>
    <row r="52" spans="2:57" s="37" customFormat="1" ht="54" x14ac:dyDescent="0.25">
      <c r="B52" s="116">
        <v>43</v>
      </c>
      <c r="C52" s="38" t="s">
        <v>119</v>
      </c>
      <c r="D52" s="38" t="s">
        <v>75</v>
      </c>
      <c r="E52" s="38">
        <v>7</v>
      </c>
      <c r="F52" s="45">
        <v>486735</v>
      </c>
      <c r="G52" s="46">
        <v>3407145</v>
      </c>
      <c r="H52" s="47">
        <v>486735</v>
      </c>
      <c r="I52" s="46">
        <f t="shared" si="0"/>
        <v>3407145</v>
      </c>
      <c r="J52" s="34" t="str">
        <f t="shared" si="1"/>
        <v>ACEPTADA</v>
      </c>
      <c r="K52" s="35">
        <f t="shared" si="2"/>
        <v>0</v>
      </c>
      <c r="L52" s="36" t="str">
        <f t="shared" si="3"/>
        <v>ACEPTA</v>
      </c>
      <c r="M52" s="48">
        <v>486700</v>
      </c>
      <c r="N52" s="46">
        <f t="shared" si="4"/>
        <v>3406900</v>
      </c>
      <c r="O52" s="34" t="str">
        <f t="shared" si="5"/>
        <v>ACEPTADA</v>
      </c>
      <c r="P52" s="35">
        <f t="shared" si="6"/>
        <v>7.1907711588492518E-5</v>
      </c>
      <c r="Q52" s="36" t="str">
        <f t="shared" si="7"/>
        <v>ACEPTA</v>
      </c>
      <c r="R52" s="47">
        <v>486734</v>
      </c>
      <c r="S52" s="46">
        <f t="shared" si="8"/>
        <v>3407138</v>
      </c>
      <c r="T52" s="34" t="str">
        <f t="shared" si="9"/>
        <v>ACEPTADA</v>
      </c>
      <c r="U52" s="35">
        <f t="shared" si="10"/>
        <v>2.0545060454013608E-6</v>
      </c>
      <c r="V52" s="36" t="str">
        <f t="shared" si="11"/>
        <v>ACEPTA</v>
      </c>
      <c r="W52" s="47">
        <v>486730</v>
      </c>
      <c r="X52" s="46">
        <f t="shared" si="12"/>
        <v>3407110</v>
      </c>
      <c r="Y52" s="34" t="str">
        <f t="shared" si="13"/>
        <v>ACEPTADA</v>
      </c>
      <c r="Z52" s="35">
        <f t="shared" si="14"/>
        <v>1.0272530226895782E-5</v>
      </c>
      <c r="AA52" s="36" t="str">
        <f t="shared" si="15"/>
        <v>ACEPTA</v>
      </c>
      <c r="AB52" s="47">
        <v>486715</v>
      </c>
      <c r="AC52" s="46">
        <f t="shared" si="16"/>
        <v>3407005</v>
      </c>
      <c r="AD52" s="34" t="str">
        <f t="shared" si="17"/>
        <v>ACEPTADA</v>
      </c>
      <c r="AE52" s="35">
        <f t="shared" si="18"/>
        <v>4.109012090769415E-5</v>
      </c>
      <c r="AF52" s="36" t="str">
        <f t="shared" si="19"/>
        <v>ACEPTA</v>
      </c>
      <c r="AG52" s="47">
        <v>486732</v>
      </c>
      <c r="AH52" s="46">
        <f t="shared" si="20"/>
        <v>3407124</v>
      </c>
      <c r="AI52" s="34" t="str">
        <f t="shared" si="21"/>
        <v>ACEPTADA</v>
      </c>
      <c r="AJ52" s="35">
        <f t="shared" si="22"/>
        <v>6.1635181362040825E-6</v>
      </c>
      <c r="AK52" s="36" t="str">
        <f t="shared" si="23"/>
        <v>ACEPTA</v>
      </c>
      <c r="AL52" s="47">
        <v>486733</v>
      </c>
      <c r="AM52" s="46">
        <f t="shared" si="24"/>
        <v>3407131</v>
      </c>
      <c r="AN52" s="34" t="str">
        <f t="shared" si="25"/>
        <v>ACEPTADA</v>
      </c>
      <c r="AO52" s="35">
        <f t="shared" si="26"/>
        <v>4.1090120908027217E-6</v>
      </c>
      <c r="AP52" s="36" t="str">
        <f t="shared" si="27"/>
        <v>ACEPTA</v>
      </c>
      <c r="AQ52" s="47">
        <v>486000</v>
      </c>
      <c r="AR52" s="46">
        <f t="shared" si="28"/>
        <v>3402000</v>
      </c>
      <c r="AS52" s="34" t="str">
        <f t="shared" si="29"/>
        <v>ACEPTADA</v>
      </c>
      <c r="AT52" s="35">
        <f t="shared" si="30"/>
        <v>1.5100619433572326E-3</v>
      </c>
      <c r="AU52" s="36" t="str">
        <f t="shared" si="31"/>
        <v>ACEPTA</v>
      </c>
      <c r="AV52" s="47">
        <v>486635</v>
      </c>
      <c r="AW52" s="46">
        <f t="shared" si="32"/>
        <v>3406445</v>
      </c>
      <c r="AX52" s="34" t="str">
        <f t="shared" si="33"/>
        <v>ACEPTADA</v>
      </c>
      <c r="AY52" s="35">
        <f t="shared" si="34"/>
        <v>2.0545060453835973E-4</v>
      </c>
      <c r="AZ52" s="36" t="str">
        <f t="shared" si="35"/>
        <v>ACEPTA</v>
      </c>
      <c r="BA52" s="47">
        <v>486635</v>
      </c>
      <c r="BB52" s="46">
        <f t="shared" si="36"/>
        <v>3406445</v>
      </c>
      <c r="BC52" s="34" t="str">
        <f t="shared" si="37"/>
        <v>ACEPTADA</v>
      </c>
      <c r="BD52" s="35">
        <f t="shared" si="38"/>
        <v>2.0545060453835973E-4</v>
      </c>
      <c r="BE52" s="36" t="str">
        <f t="shared" si="39"/>
        <v>ACEPTA</v>
      </c>
    </row>
    <row r="53" spans="2:57" s="37" customFormat="1" ht="54" x14ac:dyDescent="0.25">
      <c r="B53" s="117">
        <v>44</v>
      </c>
      <c r="C53" s="38" t="s">
        <v>120</v>
      </c>
      <c r="D53" s="38" t="s">
        <v>75</v>
      </c>
      <c r="E53" s="38">
        <v>2</v>
      </c>
      <c r="F53" s="45">
        <v>1292308</v>
      </c>
      <c r="G53" s="46">
        <v>2584616</v>
      </c>
      <c r="H53" s="47">
        <v>1292305</v>
      </c>
      <c r="I53" s="46">
        <f t="shared" si="0"/>
        <v>2584610</v>
      </c>
      <c r="J53" s="34" t="str">
        <f t="shared" si="1"/>
        <v>ACEPTADA</v>
      </c>
      <c r="K53" s="35">
        <f t="shared" si="2"/>
        <v>2.3214280187033864E-6</v>
      </c>
      <c r="L53" s="36" t="str">
        <f t="shared" si="3"/>
        <v>ACEPTA</v>
      </c>
      <c r="M53" s="48">
        <v>1292300</v>
      </c>
      <c r="N53" s="46">
        <f t="shared" si="4"/>
        <v>2584600</v>
      </c>
      <c r="O53" s="34" t="str">
        <f t="shared" si="5"/>
        <v>ACEPTADA</v>
      </c>
      <c r="P53" s="35">
        <f t="shared" si="6"/>
        <v>6.1904747165053564E-6</v>
      </c>
      <c r="Q53" s="36" t="str">
        <f t="shared" si="7"/>
        <v>ACEPTA</v>
      </c>
      <c r="R53" s="47">
        <v>1292307</v>
      </c>
      <c r="S53" s="46">
        <f t="shared" si="8"/>
        <v>2584614</v>
      </c>
      <c r="T53" s="34" t="str">
        <f t="shared" si="9"/>
        <v>ACEPTADA</v>
      </c>
      <c r="U53" s="35">
        <f t="shared" si="10"/>
        <v>7.7380933960480291E-7</v>
      </c>
      <c r="V53" s="36" t="str">
        <f t="shared" si="11"/>
        <v>ACEPTA</v>
      </c>
      <c r="W53" s="47">
        <v>1292303</v>
      </c>
      <c r="X53" s="46">
        <f t="shared" si="12"/>
        <v>2584606</v>
      </c>
      <c r="Y53" s="34" t="str">
        <f t="shared" si="13"/>
        <v>ACEPTADA</v>
      </c>
      <c r="Z53" s="35">
        <f t="shared" si="14"/>
        <v>3.86904669780197E-6</v>
      </c>
      <c r="AA53" s="36" t="str">
        <f t="shared" si="15"/>
        <v>ACEPTA</v>
      </c>
      <c r="AB53" s="47">
        <v>1292288</v>
      </c>
      <c r="AC53" s="46">
        <f t="shared" si="16"/>
        <v>2584576</v>
      </c>
      <c r="AD53" s="34" t="str">
        <f t="shared" si="17"/>
        <v>ACEPTADA</v>
      </c>
      <c r="AE53" s="35">
        <f t="shared" si="18"/>
        <v>1.5476186791429924E-5</v>
      </c>
      <c r="AF53" s="36" t="str">
        <f t="shared" si="19"/>
        <v>ACEPTA</v>
      </c>
      <c r="AG53" s="47">
        <v>1292305</v>
      </c>
      <c r="AH53" s="46">
        <f t="shared" si="20"/>
        <v>2584610</v>
      </c>
      <c r="AI53" s="34" t="str">
        <f t="shared" si="21"/>
        <v>ACEPTADA</v>
      </c>
      <c r="AJ53" s="35">
        <f t="shared" si="22"/>
        <v>2.3214280187033864E-6</v>
      </c>
      <c r="AK53" s="36" t="str">
        <f t="shared" si="23"/>
        <v>ACEPTA</v>
      </c>
      <c r="AL53" s="47">
        <v>1292306</v>
      </c>
      <c r="AM53" s="46">
        <f t="shared" si="24"/>
        <v>2584612</v>
      </c>
      <c r="AN53" s="34" t="str">
        <f t="shared" si="25"/>
        <v>ACEPTADA</v>
      </c>
      <c r="AO53" s="35">
        <f t="shared" si="26"/>
        <v>1.5476186790985835E-6</v>
      </c>
      <c r="AP53" s="36" t="str">
        <f t="shared" si="27"/>
        <v>ACEPTA</v>
      </c>
      <c r="AQ53" s="47">
        <v>1292000</v>
      </c>
      <c r="AR53" s="46">
        <f t="shared" si="28"/>
        <v>2584000</v>
      </c>
      <c r="AS53" s="34" t="str">
        <f t="shared" si="29"/>
        <v>ACEPTADA</v>
      </c>
      <c r="AT53" s="35">
        <f t="shared" si="30"/>
        <v>2.3833327658728809E-4</v>
      </c>
      <c r="AU53" s="36" t="str">
        <f t="shared" si="31"/>
        <v>ACEPTA</v>
      </c>
      <c r="AV53" s="47">
        <v>1292208</v>
      </c>
      <c r="AW53" s="46">
        <f t="shared" si="32"/>
        <v>2584416</v>
      </c>
      <c r="AX53" s="34" t="str">
        <f t="shared" si="33"/>
        <v>ACEPTADA</v>
      </c>
      <c r="AY53" s="35">
        <f t="shared" si="34"/>
        <v>7.7380933956927578E-5</v>
      </c>
      <c r="AZ53" s="36" t="str">
        <f t="shared" si="35"/>
        <v>ACEPTA</v>
      </c>
      <c r="BA53" s="47">
        <v>1292208</v>
      </c>
      <c r="BB53" s="46">
        <f t="shared" si="36"/>
        <v>2584416</v>
      </c>
      <c r="BC53" s="34" t="str">
        <f t="shared" si="37"/>
        <v>ACEPTADA</v>
      </c>
      <c r="BD53" s="35">
        <f t="shared" si="38"/>
        <v>7.7380933956927578E-5</v>
      </c>
      <c r="BE53" s="36" t="str">
        <f t="shared" si="39"/>
        <v>ACEPTA</v>
      </c>
    </row>
    <row r="54" spans="2:57" s="37" customFormat="1" ht="108" x14ac:dyDescent="0.25">
      <c r="B54" s="116">
        <v>45</v>
      </c>
      <c r="C54" s="38" t="s">
        <v>121</v>
      </c>
      <c r="D54" s="38" t="s">
        <v>75</v>
      </c>
      <c r="E54" s="38">
        <v>1</v>
      </c>
      <c r="F54" s="45">
        <v>349714</v>
      </c>
      <c r="G54" s="46">
        <v>349714</v>
      </c>
      <c r="H54" s="47">
        <v>349710</v>
      </c>
      <c r="I54" s="46">
        <f t="shared" si="0"/>
        <v>349710</v>
      </c>
      <c r="J54" s="34" t="str">
        <f t="shared" si="1"/>
        <v>ACEPTADA</v>
      </c>
      <c r="K54" s="35">
        <f t="shared" si="2"/>
        <v>1.1437917841417011E-5</v>
      </c>
      <c r="L54" s="36" t="str">
        <f t="shared" si="3"/>
        <v>ACEPTA</v>
      </c>
      <c r="M54" s="48">
        <v>349700</v>
      </c>
      <c r="N54" s="46">
        <f t="shared" si="4"/>
        <v>349700</v>
      </c>
      <c r="O54" s="34" t="str">
        <f t="shared" si="5"/>
        <v>ACEPTADA</v>
      </c>
      <c r="P54" s="35">
        <f t="shared" si="6"/>
        <v>4.0032712445015051E-5</v>
      </c>
      <c r="Q54" s="36" t="str">
        <f t="shared" si="7"/>
        <v>ACEPTA</v>
      </c>
      <c r="R54" s="47">
        <v>349713</v>
      </c>
      <c r="S54" s="46">
        <f t="shared" si="8"/>
        <v>349713</v>
      </c>
      <c r="T54" s="34" t="str">
        <f t="shared" si="9"/>
        <v>ACEPTADA</v>
      </c>
      <c r="U54" s="35">
        <f t="shared" si="10"/>
        <v>2.8594794603264972E-6</v>
      </c>
      <c r="V54" s="36" t="str">
        <f t="shared" si="11"/>
        <v>ACEPTA</v>
      </c>
      <c r="W54" s="47">
        <v>349709</v>
      </c>
      <c r="X54" s="46">
        <f t="shared" si="12"/>
        <v>349709</v>
      </c>
      <c r="Y54" s="34" t="str">
        <f t="shared" si="13"/>
        <v>ACEPTADA</v>
      </c>
      <c r="Z54" s="35">
        <f t="shared" si="14"/>
        <v>1.4297397301743509E-5</v>
      </c>
      <c r="AA54" s="36" t="str">
        <f t="shared" si="15"/>
        <v>ACEPTA</v>
      </c>
      <c r="AB54" s="47">
        <v>349694</v>
      </c>
      <c r="AC54" s="46">
        <f t="shared" si="16"/>
        <v>349694</v>
      </c>
      <c r="AD54" s="34" t="str">
        <f t="shared" si="17"/>
        <v>ACEPTADA</v>
      </c>
      <c r="AE54" s="35">
        <f t="shared" si="18"/>
        <v>5.7189589207196079E-5</v>
      </c>
      <c r="AF54" s="36" t="str">
        <f t="shared" si="19"/>
        <v>ACEPTA</v>
      </c>
      <c r="AG54" s="47">
        <v>349711</v>
      </c>
      <c r="AH54" s="46">
        <f t="shared" si="20"/>
        <v>349711</v>
      </c>
      <c r="AI54" s="34" t="str">
        <f t="shared" si="21"/>
        <v>ACEPTADA</v>
      </c>
      <c r="AJ54" s="35">
        <f t="shared" si="22"/>
        <v>8.578438381090514E-6</v>
      </c>
      <c r="AK54" s="36" t="str">
        <f t="shared" si="23"/>
        <v>ACEPTA</v>
      </c>
      <c r="AL54" s="47">
        <v>349712</v>
      </c>
      <c r="AM54" s="46">
        <f t="shared" si="24"/>
        <v>349712</v>
      </c>
      <c r="AN54" s="34" t="str">
        <f t="shared" si="25"/>
        <v>ACEPTADA</v>
      </c>
      <c r="AO54" s="35">
        <f t="shared" si="26"/>
        <v>5.7189589207640168E-6</v>
      </c>
      <c r="AP54" s="36" t="str">
        <f t="shared" si="27"/>
        <v>ACEPTA</v>
      </c>
      <c r="AQ54" s="47">
        <v>349000</v>
      </c>
      <c r="AR54" s="46">
        <f t="shared" si="28"/>
        <v>349000</v>
      </c>
      <c r="AS54" s="34" t="str">
        <f t="shared" si="29"/>
        <v>ACEPTADA</v>
      </c>
      <c r="AT54" s="35">
        <f t="shared" si="30"/>
        <v>2.0416683346963227E-3</v>
      </c>
      <c r="AU54" s="36" t="str">
        <f t="shared" si="31"/>
        <v>ACEPTA</v>
      </c>
      <c r="AV54" s="47">
        <v>349614</v>
      </c>
      <c r="AW54" s="46">
        <f t="shared" si="32"/>
        <v>349614</v>
      </c>
      <c r="AX54" s="34" t="str">
        <f t="shared" si="33"/>
        <v>ACEPTADA</v>
      </c>
      <c r="AY54" s="35">
        <f t="shared" si="34"/>
        <v>2.8594794603586937E-4</v>
      </c>
      <c r="AZ54" s="36" t="str">
        <f t="shared" si="35"/>
        <v>ACEPTA</v>
      </c>
      <c r="BA54" s="47">
        <v>349614</v>
      </c>
      <c r="BB54" s="46">
        <f t="shared" si="36"/>
        <v>349614</v>
      </c>
      <c r="BC54" s="34" t="str">
        <f t="shared" si="37"/>
        <v>ACEPTADA</v>
      </c>
      <c r="BD54" s="35">
        <f t="shared" si="38"/>
        <v>2.8594794603586937E-4</v>
      </c>
      <c r="BE54" s="36" t="str">
        <f t="shared" si="39"/>
        <v>ACEPTA</v>
      </c>
    </row>
    <row r="55" spans="2:57" s="37" customFormat="1" ht="54" x14ac:dyDescent="0.25">
      <c r="B55" s="117">
        <v>46</v>
      </c>
      <c r="C55" s="38" t="s">
        <v>122</v>
      </c>
      <c r="D55" s="38" t="s">
        <v>75</v>
      </c>
      <c r="E55" s="38">
        <v>10</v>
      </c>
      <c r="F55" s="45">
        <v>330000</v>
      </c>
      <c r="G55" s="46">
        <v>3300000</v>
      </c>
      <c r="H55" s="47">
        <v>330000</v>
      </c>
      <c r="I55" s="46">
        <f t="shared" si="0"/>
        <v>3300000</v>
      </c>
      <c r="J55" s="34" t="str">
        <f t="shared" si="1"/>
        <v>ACEPTADA</v>
      </c>
      <c r="K55" s="35">
        <f t="shared" si="2"/>
        <v>0</v>
      </c>
      <c r="L55" s="36" t="str">
        <f t="shared" si="3"/>
        <v>ACEPTA</v>
      </c>
      <c r="M55" s="48">
        <v>329950</v>
      </c>
      <c r="N55" s="46">
        <f t="shared" si="4"/>
        <v>3299500</v>
      </c>
      <c r="O55" s="34" t="str">
        <f t="shared" si="5"/>
        <v>ACEPTADA</v>
      </c>
      <c r="P55" s="35">
        <f t="shared" si="6"/>
        <v>1.5151515151512474E-4</v>
      </c>
      <c r="Q55" s="36" t="str">
        <f t="shared" si="7"/>
        <v>ACEPTA</v>
      </c>
      <c r="R55" s="47">
        <v>329999</v>
      </c>
      <c r="S55" s="46">
        <f t="shared" si="8"/>
        <v>3299990</v>
      </c>
      <c r="T55" s="34" t="str">
        <f t="shared" si="9"/>
        <v>ACEPTADA</v>
      </c>
      <c r="U55" s="35">
        <f t="shared" si="10"/>
        <v>3.0303030302825107E-6</v>
      </c>
      <c r="V55" s="36" t="str">
        <f t="shared" si="11"/>
        <v>ACEPTA</v>
      </c>
      <c r="W55" s="47">
        <v>329995</v>
      </c>
      <c r="X55" s="46">
        <f t="shared" si="12"/>
        <v>3299950</v>
      </c>
      <c r="Y55" s="34" t="str">
        <f t="shared" si="13"/>
        <v>ACEPTADA</v>
      </c>
      <c r="Z55" s="35">
        <f t="shared" si="14"/>
        <v>1.5151515151523576E-5</v>
      </c>
      <c r="AA55" s="36" t="str">
        <f t="shared" si="15"/>
        <v>ACEPTA</v>
      </c>
      <c r="AB55" s="47">
        <v>329980</v>
      </c>
      <c r="AC55" s="46">
        <f t="shared" si="16"/>
        <v>3299800</v>
      </c>
      <c r="AD55" s="34" t="str">
        <f t="shared" si="17"/>
        <v>ACEPTADA</v>
      </c>
      <c r="AE55" s="35">
        <f t="shared" si="18"/>
        <v>6.0606060606094303E-5</v>
      </c>
      <c r="AF55" s="36" t="str">
        <f t="shared" si="19"/>
        <v>ACEPTA</v>
      </c>
      <c r="AG55" s="47">
        <v>329997</v>
      </c>
      <c r="AH55" s="46">
        <f t="shared" si="20"/>
        <v>3299970</v>
      </c>
      <c r="AI55" s="34" t="str">
        <f t="shared" si="21"/>
        <v>ACEPTADA</v>
      </c>
      <c r="AJ55" s="35">
        <f t="shared" si="22"/>
        <v>9.0909090909585544E-6</v>
      </c>
      <c r="AK55" s="36" t="str">
        <f t="shared" si="23"/>
        <v>ACEPTA</v>
      </c>
      <c r="AL55" s="47">
        <v>329998</v>
      </c>
      <c r="AM55" s="46">
        <f t="shared" si="24"/>
        <v>3299980</v>
      </c>
      <c r="AN55" s="34" t="str">
        <f t="shared" si="25"/>
        <v>ACEPTADA</v>
      </c>
      <c r="AO55" s="35">
        <f t="shared" si="26"/>
        <v>6.0606060605650214E-6</v>
      </c>
      <c r="AP55" s="36" t="str">
        <f t="shared" si="27"/>
        <v>ACEPTA</v>
      </c>
      <c r="AQ55" s="47">
        <v>330000</v>
      </c>
      <c r="AR55" s="46">
        <f t="shared" si="28"/>
        <v>3300000</v>
      </c>
      <c r="AS55" s="34" t="str">
        <f t="shared" si="29"/>
        <v>ACEPTADA</v>
      </c>
      <c r="AT55" s="35">
        <f t="shared" si="30"/>
        <v>0</v>
      </c>
      <c r="AU55" s="36" t="str">
        <f t="shared" si="31"/>
        <v>ACEPTA</v>
      </c>
      <c r="AV55" s="47">
        <v>329900</v>
      </c>
      <c r="AW55" s="46">
        <f t="shared" si="32"/>
        <v>3299000</v>
      </c>
      <c r="AX55" s="34" t="str">
        <f t="shared" si="33"/>
        <v>ACEPTADA</v>
      </c>
      <c r="AY55" s="35">
        <f t="shared" si="34"/>
        <v>3.0303030303024947E-4</v>
      </c>
      <c r="AZ55" s="36" t="str">
        <f t="shared" si="35"/>
        <v>ACEPTA</v>
      </c>
      <c r="BA55" s="47">
        <v>329900</v>
      </c>
      <c r="BB55" s="46">
        <f t="shared" si="36"/>
        <v>3299000</v>
      </c>
      <c r="BC55" s="34" t="str">
        <f t="shared" si="37"/>
        <v>ACEPTADA</v>
      </c>
      <c r="BD55" s="35">
        <f t="shared" si="38"/>
        <v>3.0303030303024947E-4</v>
      </c>
      <c r="BE55" s="36" t="str">
        <f t="shared" si="39"/>
        <v>ACEPTA</v>
      </c>
    </row>
    <row r="56" spans="2:57" s="37" customFormat="1" ht="36" x14ac:dyDescent="0.25">
      <c r="B56" s="116">
        <v>47</v>
      </c>
      <c r="C56" s="38" t="s">
        <v>123</v>
      </c>
      <c r="D56" s="38" t="s">
        <v>73</v>
      </c>
      <c r="E56" s="38">
        <v>9</v>
      </c>
      <c r="F56" s="45">
        <v>56000</v>
      </c>
      <c r="G56" s="46">
        <v>504000</v>
      </c>
      <c r="H56" s="47">
        <v>56000</v>
      </c>
      <c r="I56" s="46">
        <f t="shared" si="0"/>
        <v>504000</v>
      </c>
      <c r="J56" s="34" t="str">
        <f t="shared" si="1"/>
        <v>ACEPTADA</v>
      </c>
      <c r="K56" s="35">
        <f t="shared" si="2"/>
        <v>0</v>
      </c>
      <c r="L56" s="36" t="str">
        <f t="shared" si="3"/>
        <v>ACEPTA</v>
      </c>
      <c r="M56" s="48">
        <v>55950</v>
      </c>
      <c r="N56" s="46">
        <f t="shared" si="4"/>
        <v>503550</v>
      </c>
      <c r="O56" s="34" t="str">
        <f t="shared" si="5"/>
        <v>ACEPTADA</v>
      </c>
      <c r="P56" s="35">
        <f t="shared" si="6"/>
        <v>8.9285714285713969E-4</v>
      </c>
      <c r="Q56" s="36" t="str">
        <f t="shared" si="7"/>
        <v>ACEPTA</v>
      </c>
      <c r="R56" s="47">
        <v>55999</v>
      </c>
      <c r="S56" s="46">
        <f t="shared" si="8"/>
        <v>503991</v>
      </c>
      <c r="T56" s="34" t="str">
        <f t="shared" si="9"/>
        <v>ACEPTADA</v>
      </c>
      <c r="U56" s="35">
        <f t="shared" si="10"/>
        <v>1.7857142857180541E-5</v>
      </c>
      <c r="V56" s="36" t="str">
        <f t="shared" si="11"/>
        <v>ACEPTA</v>
      </c>
      <c r="W56" s="47">
        <v>55995</v>
      </c>
      <c r="X56" s="46">
        <f t="shared" si="12"/>
        <v>503955</v>
      </c>
      <c r="Y56" s="34" t="str">
        <f t="shared" si="13"/>
        <v>ACEPTADA</v>
      </c>
      <c r="Z56" s="35">
        <f t="shared" si="14"/>
        <v>8.9285714285680662E-5</v>
      </c>
      <c r="AA56" s="36" t="str">
        <f t="shared" si="15"/>
        <v>ACEPTA</v>
      </c>
      <c r="AB56" s="47">
        <v>55980</v>
      </c>
      <c r="AC56" s="46">
        <f t="shared" si="16"/>
        <v>503820</v>
      </c>
      <c r="AD56" s="34" t="str">
        <f t="shared" si="17"/>
        <v>ACEPTADA</v>
      </c>
      <c r="AE56" s="35">
        <f t="shared" si="18"/>
        <v>3.5714285714283367E-4</v>
      </c>
      <c r="AF56" s="36" t="str">
        <f t="shared" si="19"/>
        <v>ACEPTA</v>
      </c>
      <c r="AG56" s="47">
        <v>55997</v>
      </c>
      <c r="AH56" s="46">
        <f t="shared" si="20"/>
        <v>503973</v>
      </c>
      <c r="AI56" s="34" t="str">
        <f t="shared" si="21"/>
        <v>ACEPTADA</v>
      </c>
      <c r="AJ56" s="35">
        <f t="shared" si="22"/>
        <v>5.3571428571430602E-5</v>
      </c>
      <c r="AK56" s="36" t="str">
        <f t="shared" si="23"/>
        <v>ACEPTA</v>
      </c>
      <c r="AL56" s="47">
        <v>55998</v>
      </c>
      <c r="AM56" s="46">
        <f t="shared" si="24"/>
        <v>503982</v>
      </c>
      <c r="AN56" s="34" t="str">
        <f t="shared" si="25"/>
        <v>ACEPTADA</v>
      </c>
      <c r="AO56" s="35">
        <f t="shared" si="26"/>
        <v>3.571428571425006E-5</v>
      </c>
      <c r="AP56" s="36" t="str">
        <f t="shared" si="27"/>
        <v>ACEPTA</v>
      </c>
      <c r="AQ56" s="47">
        <v>56000</v>
      </c>
      <c r="AR56" s="46">
        <f t="shared" si="28"/>
        <v>504000</v>
      </c>
      <c r="AS56" s="34" t="str">
        <f t="shared" si="29"/>
        <v>ACEPTADA</v>
      </c>
      <c r="AT56" s="35">
        <f t="shared" si="30"/>
        <v>0</v>
      </c>
      <c r="AU56" s="36" t="str">
        <f t="shared" si="31"/>
        <v>ACEPTA</v>
      </c>
      <c r="AV56" s="47">
        <v>55900</v>
      </c>
      <c r="AW56" s="46">
        <f t="shared" si="32"/>
        <v>503100</v>
      </c>
      <c r="AX56" s="34" t="str">
        <f t="shared" si="33"/>
        <v>ACEPTADA</v>
      </c>
      <c r="AY56" s="35">
        <f t="shared" si="34"/>
        <v>1.7857142857142794E-3</v>
      </c>
      <c r="AZ56" s="36" t="str">
        <f t="shared" si="35"/>
        <v>ACEPTA</v>
      </c>
      <c r="BA56" s="47">
        <v>55900</v>
      </c>
      <c r="BB56" s="46">
        <f t="shared" si="36"/>
        <v>503100</v>
      </c>
      <c r="BC56" s="34" t="str">
        <f t="shared" si="37"/>
        <v>ACEPTADA</v>
      </c>
      <c r="BD56" s="35">
        <f t="shared" si="38"/>
        <v>1.7857142857142794E-3</v>
      </c>
      <c r="BE56" s="36" t="str">
        <f t="shared" si="39"/>
        <v>ACEPTA</v>
      </c>
    </row>
    <row r="57" spans="2:57" s="37" customFormat="1" ht="36" x14ac:dyDescent="0.25">
      <c r="B57" s="117">
        <v>48</v>
      </c>
      <c r="C57" s="38" t="s">
        <v>124</v>
      </c>
      <c r="D57" s="38" t="s">
        <v>75</v>
      </c>
      <c r="E57" s="38">
        <v>5</v>
      </c>
      <c r="F57" s="45">
        <v>87000</v>
      </c>
      <c r="G57" s="46">
        <v>435000</v>
      </c>
      <c r="H57" s="47">
        <v>87000</v>
      </c>
      <c r="I57" s="46">
        <f t="shared" si="0"/>
        <v>435000</v>
      </c>
      <c r="J57" s="34" t="str">
        <f t="shared" si="1"/>
        <v>ACEPTADA</v>
      </c>
      <c r="K57" s="35">
        <f t="shared" si="2"/>
        <v>0</v>
      </c>
      <c r="L57" s="36" t="str">
        <f t="shared" si="3"/>
        <v>ACEPTA</v>
      </c>
      <c r="M57" s="48">
        <v>86950</v>
      </c>
      <c r="N57" s="46">
        <f t="shared" si="4"/>
        <v>434750</v>
      </c>
      <c r="O57" s="34" t="str">
        <f t="shared" si="5"/>
        <v>ACEPTADA</v>
      </c>
      <c r="P57" s="35">
        <f t="shared" si="6"/>
        <v>5.7471264367814356E-4</v>
      </c>
      <c r="Q57" s="36" t="str">
        <f t="shared" si="7"/>
        <v>ACEPTA</v>
      </c>
      <c r="R57" s="47">
        <v>86999</v>
      </c>
      <c r="S57" s="46">
        <f t="shared" si="8"/>
        <v>434995</v>
      </c>
      <c r="T57" s="34" t="str">
        <f t="shared" si="9"/>
        <v>ACEPTADA</v>
      </c>
      <c r="U57" s="35">
        <f t="shared" si="10"/>
        <v>1.1494252873611721E-5</v>
      </c>
      <c r="V57" s="36" t="str">
        <f t="shared" si="11"/>
        <v>ACEPTA</v>
      </c>
      <c r="W57" s="47">
        <v>86995</v>
      </c>
      <c r="X57" s="46">
        <f t="shared" si="12"/>
        <v>434975</v>
      </c>
      <c r="Y57" s="34" t="str">
        <f t="shared" si="13"/>
        <v>ACEPTADA</v>
      </c>
      <c r="Z57" s="35">
        <f t="shared" si="14"/>
        <v>5.7471264367836561E-5</v>
      </c>
      <c r="AA57" s="36" t="str">
        <f t="shared" si="15"/>
        <v>ACEPTA</v>
      </c>
      <c r="AB57" s="47">
        <v>86980</v>
      </c>
      <c r="AC57" s="46">
        <f t="shared" si="16"/>
        <v>434900</v>
      </c>
      <c r="AD57" s="34" t="str">
        <f t="shared" si="17"/>
        <v>ACEPTADA</v>
      </c>
      <c r="AE57" s="35">
        <f t="shared" si="18"/>
        <v>2.2988505747123522E-4</v>
      </c>
      <c r="AF57" s="36" t="str">
        <f t="shared" si="19"/>
        <v>ACEPTA</v>
      </c>
      <c r="AG57" s="47">
        <v>86997</v>
      </c>
      <c r="AH57" s="46">
        <f t="shared" si="20"/>
        <v>434985</v>
      </c>
      <c r="AI57" s="34" t="str">
        <f t="shared" si="21"/>
        <v>ACEPTADA</v>
      </c>
      <c r="AJ57" s="35">
        <f t="shared" si="22"/>
        <v>3.4482758620724141E-5</v>
      </c>
      <c r="AK57" s="36" t="str">
        <f t="shared" si="23"/>
        <v>ACEPTA</v>
      </c>
      <c r="AL57" s="47">
        <v>86998</v>
      </c>
      <c r="AM57" s="46">
        <f t="shared" si="24"/>
        <v>434990</v>
      </c>
      <c r="AN57" s="34" t="str">
        <f t="shared" si="25"/>
        <v>ACEPTADA</v>
      </c>
      <c r="AO57" s="35">
        <f t="shared" si="26"/>
        <v>2.298850574711242E-5</v>
      </c>
      <c r="AP57" s="36" t="str">
        <f t="shared" si="27"/>
        <v>ACEPTA</v>
      </c>
      <c r="AQ57" s="47">
        <v>87000</v>
      </c>
      <c r="AR57" s="46">
        <f t="shared" si="28"/>
        <v>435000</v>
      </c>
      <c r="AS57" s="34" t="str">
        <f t="shared" si="29"/>
        <v>ACEPTADA</v>
      </c>
      <c r="AT57" s="35">
        <f t="shared" si="30"/>
        <v>0</v>
      </c>
      <c r="AU57" s="36" t="str">
        <f t="shared" si="31"/>
        <v>ACEPTA</v>
      </c>
      <c r="AV57" s="47">
        <v>86900</v>
      </c>
      <c r="AW57" s="46">
        <f t="shared" si="32"/>
        <v>434500</v>
      </c>
      <c r="AX57" s="34" t="str">
        <f t="shared" si="33"/>
        <v>ACEPTADA</v>
      </c>
      <c r="AY57" s="35">
        <f t="shared" si="34"/>
        <v>1.1494252873562871E-3</v>
      </c>
      <c r="AZ57" s="36" t="str">
        <f t="shared" si="35"/>
        <v>ACEPTA</v>
      </c>
      <c r="BA57" s="47">
        <v>86900</v>
      </c>
      <c r="BB57" s="46">
        <f t="shared" si="36"/>
        <v>434500</v>
      </c>
      <c r="BC57" s="34" t="str">
        <f t="shared" si="37"/>
        <v>ACEPTADA</v>
      </c>
      <c r="BD57" s="35">
        <f t="shared" si="38"/>
        <v>1.1494252873562871E-3</v>
      </c>
      <c r="BE57" s="36" t="str">
        <f t="shared" si="39"/>
        <v>ACEPTA</v>
      </c>
    </row>
    <row r="58" spans="2:57" s="37" customFormat="1" ht="54" x14ac:dyDescent="0.25">
      <c r="B58" s="116">
        <v>49</v>
      </c>
      <c r="C58" s="38" t="s">
        <v>125</v>
      </c>
      <c r="D58" s="38" t="s">
        <v>126</v>
      </c>
      <c r="E58" s="38">
        <v>16</v>
      </c>
      <c r="F58" s="45">
        <v>110000</v>
      </c>
      <c r="G58" s="46">
        <v>1760000</v>
      </c>
      <c r="H58" s="47">
        <v>110000</v>
      </c>
      <c r="I58" s="46">
        <f t="shared" si="0"/>
        <v>1760000</v>
      </c>
      <c r="J58" s="34" t="str">
        <f t="shared" si="1"/>
        <v>ACEPTADA</v>
      </c>
      <c r="K58" s="35">
        <f t="shared" si="2"/>
        <v>0</v>
      </c>
      <c r="L58" s="36" t="str">
        <f t="shared" si="3"/>
        <v>ACEPTA</v>
      </c>
      <c r="M58" s="48">
        <v>109950</v>
      </c>
      <c r="N58" s="46">
        <f t="shared" si="4"/>
        <v>1759200</v>
      </c>
      <c r="O58" s="34" t="str">
        <f t="shared" si="5"/>
        <v>ACEPTADA</v>
      </c>
      <c r="P58" s="35">
        <f t="shared" si="6"/>
        <v>4.5454545454548523E-4</v>
      </c>
      <c r="Q58" s="36" t="str">
        <f t="shared" si="7"/>
        <v>ACEPTA</v>
      </c>
      <c r="R58" s="47">
        <v>109999</v>
      </c>
      <c r="S58" s="46">
        <f t="shared" si="8"/>
        <v>1759984</v>
      </c>
      <c r="T58" s="34" t="str">
        <f t="shared" si="9"/>
        <v>ACEPTADA</v>
      </c>
      <c r="U58" s="35">
        <f t="shared" si="10"/>
        <v>9.0909090909585544E-6</v>
      </c>
      <c r="V58" s="36" t="str">
        <f t="shared" si="11"/>
        <v>ACEPTA</v>
      </c>
      <c r="W58" s="47">
        <v>109995</v>
      </c>
      <c r="X58" s="46">
        <f t="shared" si="12"/>
        <v>1759920</v>
      </c>
      <c r="Y58" s="34" t="str">
        <f t="shared" si="13"/>
        <v>ACEPTADA</v>
      </c>
      <c r="Z58" s="35">
        <f t="shared" si="14"/>
        <v>4.5454545454570727E-5</v>
      </c>
      <c r="AA58" s="36" t="str">
        <f t="shared" si="15"/>
        <v>ACEPTA</v>
      </c>
      <c r="AB58" s="47">
        <v>109980</v>
      </c>
      <c r="AC58" s="46">
        <f t="shared" si="16"/>
        <v>1759680</v>
      </c>
      <c r="AD58" s="34" t="str">
        <f t="shared" si="17"/>
        <v>ACEPTADA</v>
      </c>
      <c r="AE58" s="35">
        <f t="shared" si="18"/>
        <v>1.8181818181817189E-4</v>
      </c>
      <c r="AF58" s="36" t="str">
        <f t="shared" si="19"/>
        <v>ACEPTA</v>
      </c>
      <c r="AG58" s="47">
        <v>109997</v>
      </c>
      <c r="AH58" s="46">
        <f t="shared" si="20"/>
        <v>1759952</v>
      </c>
      <c r="AI58" s="34" t="str">
        <f t="shared" si="21"/>
        <v>ACEPTADA</v>
      </c>
      <c r="AJ58" s="35">
        <f t="shared" si="22"/>
        <v>2.7272727272764641E-5</v>
      </c>
      <c r="AK58" s="36" t="str">
        <f t="shared" si="23"/>
        <v>ACEPTA</v>
      </c>
      <c r="AL58" s="47">
        <v>109998</v>
      </c>
      <c r="AM58" s="46">
        <f t="shared" si="24"/>
        <v>1759968</v>
      </c>
      <c r="AN58" s="34" t="str">
        <f t="shared" si="25"/>
        <v>ACEPTADA</v>
      </c>
      <c r="AO58" s="35">
        <f t="shared" si="26"/>
        <v>1.8181818181806086E-5</v>
      </c>
      <c r="AP58" s="36" t="str">
        <f t="shared" si="27"/>
        <v>ACEPTA</v>
      </c>
      <c r="AQ58" s="47">
        <v>110000</v>
      </c>
      <c r="AR58" s="46">
        <f t="shared" si="28"/>
        <v>1760000</v>
      </c>
      <c r="AS58" s="34" t="str">
        <f t="shared" si="29"/>
        <v>ACEPTADA</v>
      </c>
      <c r="AT58" s="35">
        <f t="shared" si="30"/>
        <v>0</v>
      </c>
      <c r="AU58" s="36" t="str">
        <f t="shared" si="31"/>
        <v>ACEPTA</v>
      </c>
      <c r="AV58" s="47">
        <v>109900</v>
      </c>
      <c r="AW58" s="46">
        <f t="shared" si="32"/>
        <v>1758400</v>
      </c>
      <c r="AX58" s="34" t="str">
        <f t="shared" si="33"/>
        <v>ACEPTADA</v>
      </c>
      <c r="AY58" s="35">
        <f t="shared" si="34"/>
        <v>9.0909090909085943E-4</v>
      </c>
      <c r="AZ58" s="36" t="str">
        <f t="shared" si="35"/>
        <v>ACEPTA</v>
      </c>
      <c r="BA58" s="47">
        <v>109900</v>
      </c>
      <c r="BB58" s="46">
        <f t="shared" si="36"/>
        <v>1758400</v>
      </c>
      <c r="BC58" s="34" t="str">
        <f t="shared" si="37"/>
        <v>ACEPTADA</v>
      </c>
      <c r="BD58" s="35">
        <f t="shared" si="38"/>
        <v>9.0909090909085943E-4</v>
      </c>
      <c r="BE58" s="36" t="str">
        <f t="shared" si="39"/>
        <v>ACEPTA</v>
      </c>
    </row>
    <row r="59" spans="2:57" s="37" customFormat="1" ht="54" x14ac:dyDescent="0.25">
      <c r="B59" s="117">
        <v>50</v>
      </c>
      <c r="C59" s="38" t="s">
        <v>127</v>
      </c>
      <c r="D59" s="38" t="s">
        <v>128</v>
      </c>
      <c r="E59" s="38">
        <v>16</v>
      </c>
      <c r="F59" s="45">
        <v>106667</v>
      </c>
      <c r="G59" s="46">
        <v>1706672</v>
      </c>
      <c r="H59" s="47">
        <v>106666</v>
      </c>
      <c r="I59" s="46">
        <f t="shared" si="0"/>
        <v>1706656</v>
      </c>
      <c r="J59" s="34" t="str">
        <f t="shared" si="1"/>
        <v>ACEPTADA</v>
      </c>
      <c r="K59" s="35">
        <f t="shared" si="2"/>
        <v>9.3749707031909324E-6</v>
      </c>
      <c r="L59" s="36" t="str">
        <f t="shared" si="3"/>
        <v>ACEPTA</v>
      </c>
      <c r="M59" s="48">
        <v>106650</v>
      </c>
      <c r="N59" s="46">
        <f t="shared" si="4"/>
        <v>1706400</v>
      </c>
      <c r="O59" s="34" t="str">
        <f t="shared" si="5"/>
        <v>ACEPTADA</v>
      </c>
      <c r="P59" s="35">
        <f t="shared" si="6"/>
        <v>1.5937450195468994E-4</v>
      </c>
      <c r="Q59" s="36" t="str">
        <f t="shared" si="7"/>
        <v>ACEPTA</v>
      </c>
      <c r="R59" s="47">
        <v>106666</v>
      </c>
      <c r="S59" s="46">
        <f t="shared" si="8"/>
        <v>1706656</v>
      </c>
      <c r="T59" s="34" t="str">
        <f t="shared" si="9"/>
        <v>ACEPTADA</v>
      </c>
      <c r="U59" s="35">
        <f t="shared" si="10"/>
        <v>9.3749707031909324E-6</v>
      </c>
      <c r="V59" s="36" t="str">
        <f t="shared" si="11"/>
        <v>ACEPTA</v>
      </c>
      <c r="W59" s="47">
        <v>106662</v>
      </c>
      <c r="X59" s="46">
        <f t="shared" si="12"/>
        <v>1706592</v>
      </c>
      <c r="Y59" s="34" t="str">
        <f t="shared" si="13"/>
        <v>ACEPTADA</v>
      </c>
      <c r="Z59" s="35">
        <f t="shared" si="14"/>
        <v>4.6874853516065684E-5</v>
      </c>
      <c r="AA59" s="36" t="str">
        <f t="shared" si="15"/>
        <v>ACEPTA</v>
      </c>
      <c r="AB59" s="47">
        <v>106647</v>
      </c>
      <c r="AC59" s="46">
        <f t="shared" si="16"/>
        <v>1706352</v>
      </c>
      <c r="AD59" s="34" t="str">
        <f t="shared" si="17"/>
        <v>ACEPTADA</v>
      </c>
      <c r="AE59" s="35">
        <f t="shared" si="18"/>
        <v>1.8749941406437376E-4</v>
      </c>
      <c r="AF59" s="36" t="str">
        <f t="shared" si="19"/>
        <v>ACEPTA</v>
      </c>
      <c r="AG59" s="47">
        <v>106664</v>
      </c>
      <c r="AH59" s="46">
        <f t="shared" si="20"/>
        <v>1706624</v>
      </c>
      <c r="AI59" s="34" t="str">
        <f t="shared" si="21"/>
        <v>ACEPTADA</v>
      </c>
      <c r="AJ59" s="35">
        <f t="shared" si="22"/>
        <v>2.8124912109683819E-5</v>
      </c>
      <c r="AK59" s="36" t="str">
        <f t="shared" si="23"/>
        <v>ACEPTA</v>
      </c>
      <c r="AL59" s="47">
        <v>106665</v>
      </c>
      <c r="AM59" s="46">
        <f t="shared" si="24"/>
        <v>1706640</v>
      </c>
      <c r="AN59" s="34" t="str">
        <f t="shared" si="25"/>
        <v>ACEPTADA</v>
      </c>
      <c r="AO59" s="35">
        <f t="shared" si="26"/>
        <v>1.8749941406381865E-5</v>
      </c>
      <c r="AP59" s="36" t="str">
        <f t="shared" si="27"/>
        <v>ACEPTA</v>
      </c>
      <c r="AQ59" s="47">
        <v>106000</v>
      </c>
      <c r="AR59" s="46">
        <f t="shared" si="28"/>
        <v>1696000</v>
      </c>
      <c r="AS59" s="34" t="str">
        <f t="shared" si="29"/>
        <v>ACEPTADA</v>
      </c>
      <c r="AT59" s="35">
        <f t="shared" si="30"/>
        <v>6.2531054590454493E-3</v>
      </c>
      <c r="AU59" s="36" t="str">
        <f t="shared" si="31"/>
        <v>ACEPTA</v>
      </c>
      <c r="AV59" s="47">
        <v>106567</v>
      </c>
      <c r="AW59" s="46">
        <f t="shared" si="32"/>
        <v>1705072</v>
      </c>
      <c r="AX59" s="34" t="str">
        <f t="shared" si="33"/>
        <v>ACEPTADA</v>
      </c>
      <c r="AY59" s="35">
        <f t="shared" si="34"/>
        <v>9.3749707032164675E-4</v>
      </c>
      <c r="AZ59" s="36" t="str">
        <f t="shared" si="35"/>
        <v>ACEPTA</v>
      </c>
      <c r="BA59" s="47">
        <v>106567</v>
      </c>
      <c r="BB59" s="46">
        <f t="shared" si="36"/>
        <v>1705072</v>
      </c>
      <c r="BC59" s="34" t="str">
        <f t="shared" si="37"/>
        <v>ACEPTADA</v>
      </c>
      <c r="BD59" s="35">
        <f t="shared" si="38"/>
        <v>9.3749707032164675E-4</v>
      </c>
      <c r="BE59" s="36" t="str">
        <f t="shared" si="39"/>
        <v>ACEPTA</v>
      </c>
    </row>
    <row r="60" spans="2:57" s="37" customFormat="1" ht="54" x14ac:dyDescent="0.25">
      <c r="B60" s="116">
        <v>51</v>
      </c>
      <c r="C60" s="38" t="s">
        <v>129</v>
      </c>
      <c r="D60" s="38" t="s">
        <v>75</v>
      </c>
      <c r="E60" s="38">
        <v>64</v>
      </c>
      <c r="F60" s="45">
        <v>329499</v>
      </c>
      <c r="G60" s="46">
        <v>21087936</v>
      </c>
      <c r="H60" s="47">
        <v>329498</v>
      </c>
      <c r="I60" s="46">
        <f t="shared" si="0"/>
        <v>21087872</v>
      </c>
      <c r="J60" s="34" t="str">
        <f t="shared" si="1"/>
        <v>ACEPTADA</v>
      </c>
      <c r="K60" s="35">
        <f t="shared" si="2"/>
        <v>3.0349105764049256E-6</v>
      </c>
      <c r="L60" s="36" t="str">
        <f t="shared" si="3"/>
        <v>ACEPTA</v>
      </c>
      <c r="M60" s="48">
        <v>329450</v>
      </c>
      <c r="N60" s="46">
        <f t="shared" si="4"/>
        <v>21084800</v>
      </c>
      <c r="O60" s="34" t="str">
        <f t="shared" si="5"/>
        <v>ACEPTADA</v>
      </c>
      <c r="P60" s="35">
        <f t="shared" si="6"/>
        <v>1.4871061824162091E-4</v>
      </c>
      <c r="Q60" s="36" t="str">
        <f t="shared" si="7"/>
        <v>ACEPTA</v>
      </c>
      <c r="R60" s="47">
        <v>329498</v>
      </c>
      <c r="S60" s="46">
        <f t="shared" si="8"/>
        <v>21087872</v>
      </c>
      <c r="T60" s="34" t="str">
        <f t="shared" si="9"/>
        <v>ACEPTADA</v>
      </c>
      <c r="U60" s="35">
        <f t="shared" si="10"/>
        <v>3.0349105764049256E-6</v>
      </c>
      <c r="V60" s="36" t="str">
        <f t="shared" si="11"/>
        <v>ACEPTA</v>
      </c>
      <c r="W60" s="47">
        <v>329494</v>
      </c>
      <c r="X60" s="46">
        <f t="shared" si="12"/>
        <v>21087616</v>
      </c>
      <c r="Y60" s="34" t="str">
        <f t="shared" si="13"/>
        <v>ACEPTADA</v>
      </c>
      <c r="Z60" s="35">
        <f t="shared" si="14"/>
        <v>1.5174552881802583E-5</v>
      </c>
      <c r="AA60" s="36" t="str">
        <f t="shared" si="15"/>
        <v>ACEPTA</v>
      </c>
      <c r="AB60" s="47">
        <v>329479</v>
      </c>
      <c r="AC60" s="46">
        <f t="shared" si="16"/>
        <v>21086656</v>
      </c>
      <c r="AD60" s="34" t="str">
        <f t="shared" si="17"/>
        <v>ACEPTADA</v>
      </c>
      <c r="AE60" s="35">
        <f t="shared" si="18"/>
        <v>6.0698211527210333E-5</v>
      </c>
      <c r="AF60" s="36" t="str">
        <f t="shared" si="19"/>
        <v>ACEPTA</v>
      </c>
      <c r="AG60" s="47">
        <v>329496</v>
      </c>
      <c r="AH60" s="46">
        <f t="shared" si="20"/>
        <v>21087744</v>
      </c>
      <c r="AI60" s="34" t="str">
        <f t="shared" si="21"/>
        <v>ACEPTADA</v>
      </c>
      <c r="AJ60" s="35">
        <f t="shared" si="22"/>
        <v>9.1047317291037544E-6</v>
      </c>
      <c r="AK60" s="36" t="str">
        <f t="shared" si="23"/>
        <v>ACEPTA</v>
      </c>
      <c r="AL60" s="47">
        <v>329497</v>
      </c>
      <c r="AM60" s="46">
        <f t="shared" si="24"/>
        <v>21087808</v>
      </c>
      <c r="AN60" s="34" t="str">
        <f t="shared" si="25"/>
        <v>ACEPTADA</v>
      </c>
      <c r="AO60" s="35">
        <f t="shared" si="26"/>
        <v>6.0698211526988288E-6</v>
      </c>
      <c r="AP60" s="36" t="str">
        <f t="shared" si="27"/>
        <v>ACEPTA</v>
      </c>
      <c r="AQ60" s="47">
        <v>329000</v>
      </c>
      <c r="AR60" s="46">
        <f t="shared" si="28"/>
        <v>21056000</v>
      </c>
      <c r="AS60" s="34" t="str">
        <f t="shared" si="29"/>
        <v>ACEPTADA</v>
      </c>
      <c r="AT60" s="35">
        <f t="shared" si="30"/>
        <v>1.5144203776035203E-3</v>
      </c>
      <c r="AU60" s="36" t="str">
        <f t="shared" si="31"/>
        <v>ACEPTA</v>
      </c>
      <c r="AV60" s="47">
        <v>329399</v>
      </c>
      <c r="AW60" s="46">
        <f t="shared" si="32"/>
        <v>21081536</v>
      </c>
      <c r="AX60" s="34" t="str">
        <f t="shared" si="33"/>
        <v>ACEPTADA</v>
      </c>
      <c r="AY60" s="35">
        <f t="shared" si="34"/>
        <v>3.0349105763594064E-4</v>
      </c>
      <c r="AZ60" s="36" t="str">
        <f t="shared" si="35"/>
        <v>ACEPTA</v>
      </c>
      <c r="BA60" s="47">
        <v>329399</v>
      </c>
      <c r="BB60" s="46">
        <f t="shared" si="36"/>
        <v>21081536</v>
      </c>
      <c r="BC60" s="34" t="str">
        <f t="shared" si="37"/>
        <v>ACEPTADA</v>
      </c>
      <c r="BD60" s="35">
        <f t="shared" si="38"/>
        <v>3.0349105763594064E-4</v>
      </c>
      <c r="BE60" s="36" t="str">
        <f t="shared" si="39"/>
        <v>ACEPTA</v>
      </c>
    </row>
    <row r="61" spans="2:57" s="37" customFormat="1" ht="36" x14ac:dyDescent="0.25">
      <c r="B61" s="117">
        <v>52</v>
      </c>
      <c r="C61" s="38" t="s">
        <v>130</v>
      </c>
      <c r="D61" s="38" t="s">
        <v>75</v>
      </c>
      <c r="E61" s="38">
        <v>16</v>
      </c>
      <c r="F61" s="45">
        <v>334328</v>
      </c>
      <c r="G61" s="46">
        <v>5349248</v>
      </c>
      <c r="H61" s="47">
        <v>334327</v>
      </c>
      <c r="I61" s="46">
        <f t="shared" si="0"/>
        <v>5349232</v>
      </c>
      <c r="J61" s="34" t="str">
        <f t="shared" si="1"/>
        <v>ACEPTADA</v>
      </c>
      <c r="K61" s="35">
        <f t="shared" si="2"/>
        <v>2.991074633307278E-6</v>
      </c>
      <c r="L61" s="36" t="str">
        <f t="shared" si="3"/>
        <v>ACEPTA</v>
      </c>
      <c r="M61" s="48">
        <v>334300</v>
      </c>
      <c r="N61" s="46">
        <f t="shared" si="4"/>
        <v>5348800</v>
      </c>
      <c r="O61" s="34" t="str">
        <f t="shared" si="5"/>
        <v>ACEPTADA</v>
      </c>
      <c r="P61" s="35">
        <f>1-(N61/$G61)</f>
        <v>8.3750089732270716E-5</v>
      </c>
      <c r="Q61" s="36" t="str">
        <f t="shared" si="7"/>
        <v>ACEPTA</v>
      </c>
      <c r="R61" s="47">
        <v>334327</v>
      </c>
      <c r="S61" s="46">
        <f t="shared" si="8"/>
        <v>5349232</v>
      </c>
      <c r="T61" s="34" t="str">
        <f t="shared" si="9"/>
        <v>ACEPTADA</v>
      </c>
      <c r="U61" s="35">
        <f t="shared" si="10"/>
        <v>2.991074633307278E-6</v>
      </c>
      <c r="V61" s="36" t="str">
        <f t="shared" si="11"/>
        <v>ACEPTA</v>
      </c>
      <c r="W61" s="47">
        <v>334323</v>
      </c>
      <c r="X61" s="46">
        <f t="shared" si="12"/>
        <v>5349168</v>
      </c>
      <c r="Y61" s="34" t="str">
        <f t="shared" si="13"/>
        <v>ACEPTADA</v>
      </c>
      <c r="Z61" s="35">
        <f t="shared" si="14"/>
        <v>1.4955373166425368E-5</v>
      </c>
      <c r="AA61" s="36" t="str">
        <f t="shared" si="15"/>
        <v>ACEPTA</v>
      </c>
      <c r="AB61" s="47">
        <v>334308</v>
      </c>
      <c r="AC61" s="46">
        <f t="shared" si="16"/>
        <v>5348928</v>
      </c>
      <c r="AD61" s="34" t="str">
        <f t="shared" si="17"/>
        <v>ACEPTADA</v>
      </c>
      <c r="AE61" s="35">
        <f t="shared" si="18"/>
        <v>5.9821492665923515E-5</v>
      </c>
      <c r="AF61" s="36" t="str">
        <f t="shared" si="19"/>
        <v>ACEPTA</v>
      </c>
      <c r="AG61" s="47">
        <v>334325</v>
      </c>
      <c r="AH61" s="46">
        <f t="shared" si="20"/>
        <v>5349200</v>
      </c>
      <c r="AI61" s="34" t="str">
        <f t="shared" si="21"/>
        <v>ACEPTADA</v>
      </c>
      <c r="AJ61" s="35">
        <f t="shared" si="22"/>
        <v>8.9732238999218339E-6</v>
      </c>
      <c r="AK61" s="36" t="str">
        <f t="shared" si="23"/>
        <v>ACEPTA</v>
      </c>
      <c r="AL61" s="47">
        <v>334326</v>
      </c>
      <c r="AM61" s="46">
        <f t="shared" si="24"/>
        <v>5349216</v>
      </c>
      <c r="AN61" s="34" t="str">
        <f t="shared" si="25"/>
        <v>ACEPTADA</v>
      </c>
      <c r="AO61" s="35">
        <f t="shared" si="26"/>
        <v>5.9821492666145559E-6</v>
      </c>
      <c r="AP61" s="36" t="str">
        <f t="shared" si="27"/>
        <v>ACEPTA</v>
      </c>
      <c r="AQ61" s="47">
        <v>334000</v>
      </c>
      <c r="AR61" s="46">
        <f t="shared" si="28"/>
        <v>5344000</v>
      </c>
      <c r="AS61" s="34" t="str">
        <f t="shared" si="29"/>
        <v>ACEPTADA</v>
      </c>
      <c r="AT61" s="35">
        <f t="shared" si="30"/>
        <v>9.8107247972056832E-4</v>
      </c>
      <c r="AU61" s="36" t="str">
        <f t="shared" si="31"/>
        <v>ACEPTA</v>
      </c>
      <c r="AV61" s="47">
        <v>334228</v>
      </c>
      <c r="AW61" s="46">
        <f t="shared" si="32"/>
        <v>5347648</v>
      </c>
      <c r="AX61" s="34" t="str">
        <f t="shared" si="33"/>
        <v>ACEPTADA</v>
      </c>
      <c r="AY61" s="35">
        <f t="shared" si="34"/>
        <v>2.9910746332939553E-4</v>
      </c>
      <c r="AZ61" s="36" t="str">
        <f t="shared" si="35"/>
        <v>ACEPTA</v>
      </c>
      <c r="BA61" s="47">
        <v>334228</v>
      </c>
      <c r="BB61" s="46">
        <f t="shared" si="36"/>
        <v>5347648</v>
      </c>
      <c r="BC61" s="34" t="str">
        <f t="shared" si="37"/>
        <v>ACEPTADA</v>
      </c>
      <c r="BD61" s="35">
        <f t="shared" si="38"/>
        <v>2.9910746332939553E-4</v>
      </c>
      <c r="BE61" s="36" t="str">
        <f t="shared" si="39"/>
        <v>ACEPTA</v>
      </c>
    </row>
    <row r="62" spans="2:57" s="37" customFormat="1" ht="54" x14ac:dyDescent="0.25">
      <c r="B62" s="50">
        <v>53</v>
      </c>
      <c r="C62" s="38" t="s">
        <v>131</v>
      </c>
      <c r="D62" s="38" t="s">
        <v>132</v>
      </c>
      <c r="E62" s="38">
        <v>17</v>
      </c>
      <c r="F62" s="45">
        <v>5833</v>
      </c>
      <c r="G62" s="46">
        <v>99161</v>
      </c>
      <c r="H62" s="47">
        <v>5832</v>
      </c>
      <c r="I62" s="46">
        <f t="shared" si="0"/>
        <v>99144</v>
      </c>
      <c r="J62" s="34" t="str">
        <f t="shared" si="1"/>
        <v>ACEPTADA</v>
      </c>
      <c r="K62" s="35">
        <f t="shared" si="2"/>
        <v>1.7143836790678435E-4</v>
      </c>
      <c r="L62" s="36" t="str">
        <f t="shared" si="3"/>
        <v>ACEPTA</v>
      </c>
      <c r="M62" s="48">
        <v>5800</v>
      </c>
      <c r="N62" s="46">
        <f t="shared" si="4"/>
        <v>98600</v>
      </c>
      <c r="O62" s="34" t="str">
        <f t="shared" si="5"/>
        <v>ACEPTADA</v>
      </c>
      <c r="P62" s="35">
        <f>1-(N62/$G62)</f>
        <v>5.6574661409223292E-3</v>
      </c>
      <c r="Q62" s="36" t="str">
        <f t="shared" si="7"/>
        <v>ACEPTA</v>
      </c>
      <c r="R62" s="47">
        <v>5832</v>
      </c>
      <c r="S62" s="46">
        <f t="shared" si="8"/>
        <v>99144</v>
      </c>
      <c r="T62" s="34" t="str">
        <f>IF(S62&lt;=$G62,"ACEPTADA","RECHAZADA")</f>
        <v>ACEPTADA</v>
      </c>
      <c r="U62" s="35">
        <f>1-(S62/$G62)</f>
        <v>1.7143836790678435E-4</v>
      </c>
      <c r="V62" s="36" t="str">
        <f t="shared" si="11"/>
        <v>ACEPTA</v>
      </c>
      <c r="W62" s="47">
        <v>5828</v>
      </c>
      <c r="X62" s="46">
        <f t="shared" si="12"/>
        <v>99076</v>
      </c>
      <c r="Y62" s="34" t="str">
        <f>IF(X62&lt;=$G62,"ACEPTADA","RECHAZADA")</f>
        <v>ACEPTADA</v>
      </c>
      <c r="Z62" s="35">
        <f>1-(X62/$G62)</f>
        <v>8.5719183953369971E-4</v>
      </c>
      <c r="AA62" s="36" t="str">
        <f t="shared" si="15"/>
        <v>ACEPTA</v>
      </c>
      <c r="AB62" s="47">
        <v>5813</v>
      </c>
      <c r="AC62" s="46">
        <f>AB62*$E62</f>
        <v>98821</v>
      </c>
      <c r="AD62" s="34" t="str">
        <f>IF(AC62&lt;=$G62,"ACEPTADA","RECHAZADA")</f>
        <v>ACEPTADA</v>
      </c>
      <c r="AE62" s="35">
        <f>1-(AC62/$G62)</f>
        <v>3.4287673581347988E-3</v>
      </c>
      <c r="AF62" s="36" t="str">
        <f t="shared" si="19"/>
        <v>ACEPTA</v>
      </c>
      <c r="AG62" s="47">
        <v>5830</v>
      </c>
      <c r="AH62" s="46">
        <f>AG62*$E62</f>
        <v>99110</v>
      </c>
      <c r="AI62" s="34" t="str">
        <f>IF(AH62&lt;=$G62,"ACEPTADA","RECHAZADA")</f>
        <v>ACEPTADA</v>
      </c>
      <c r="AJ62" s="35">
        <f>1-(AH62/$G62)</f>
        <v>5.1431510372024203E-4</v>
      </c>
      <c r="AK62" s="36" t="str">
        <f t="shared" si="23"/>
        <v>ACEPTA</v>
      </c>
      <c r="AL62" s="47">
        <v>5831</v>
      </c>
      <c r="AM62" s="46">
        <f>AL62*$E62</f>
        <v>99127</v>
      </c>
      <c r="AN62" s="34" t="str">
        <f>IF(AM62&lt;=$G62,"ACEPTADA","RECHAZADA")</f>
        <v>ACEPTADA</v>
      </c>
      <c r="AO62" s="35">
        <f>1-(AM62/$G62)</f>
        <v>3.4287673581345768E-4</v>
      </c>
      <c r="AP62" s="36" t="str">
        <f t="shared" si="27"/>
        <v>ACEPTA</v>
      </c>
      <c r="AQ62" s="47">
        <v>5800</v>
      </c>
      <c r="AR62" s="46">
        <f>AQ62*$E62</f>
        <v>98600</v>
      </c>
      <c r="AS62" s="34" t="str">
        <f>IF(AR62&lt;=$G62,"ACEPTADA","RECHAZADA")</f>
        <v>ACEPTADA</v>
      </c>
      <c r="AT62" s="35">
        <f>1-(AR62/$G62)</f>
        <v>5.6574661409223292E-3</v>
      </c>
      <c r="AU62" s="36" t="str">
        <f t="shared" si="31"/>
        <v>ACEPTA</v>
      </c>
      <c r="AV62" s="47">
        <v>5733</v>
      </c>
      <c r="AW62" s="46">
        <f>AV62*$E62</f>
        <v>97461</v>
      </c>
      <c r="AX62" s="34" t="str">
        <f>IF(AW62&lt;=$G62,"ACEPTADA","RECHAZADA")</f>
        <v>ACEPTADA</v>
      </c>
      <c r="AY62" s="35">
        <f>1-(AW62/$G62)</f>
        <v>1.7143836790673772E-2</v>
      </c>
      <c r="AZ62" s="36" t="str">
        <f t="shared" si="35"/>
        <v>ACEPTA</v>
      </c>
      <c r="BA62" s="47">
        <v>5733</v>
      </c>
      <c r="BB62" s="46">
        <f>BA62*$E62</f>
        <v>97461</v>
      </c>
      <c r="BC62" s="34" t="str">
        <f>IF(BB62&lt;=$G62,"ACEPTADA","RECHAZADA")</f>
        <v>ACEPTADA</v>
      </c>
      <c r="BD62" s="35">
        <f>1-(BB62/$G62)</f>
        <v>1.7143836790673772E-2</v>
      </c>
      <c r="BE62" s="36" t="str">
        <f t="shared" si="39"/>
        <v>ACEPTA</v>
      </c>
    </row>
    <row r="63" spans="2:57" s="32" customFormat="1" ht="21" customHeight="1" x14ac:dyDescent="0.25">
      <c r="B63" s="51"/>
      <c r="C63" s="51"/>
      <c r="D63" s="51"/>
      <c r="E63" s="54" t="s">
        <v>65</v>
      </c>
      <c r="F63" s="52">
        <f>SUM(F10:F62)</f>
        <v>10720526</v>
      </c>
      <c r="G63" s="53">
        <f>SUM(G10:G62)</f>
        <v>196989958</v>
      </c>
      <c r="H63" s="55">
        <f>ROUND(SUM(H10:H62),0)</f>
        <v>10720497</v>
      </c>
      <c r="I63" s="55">
        <f>SUM(I10:I62)</f>
        <v>196988982</v>
      </c>
      <c r="J63" s="56" t="str">
        <f>IF(I63&lt;=$G63,"ACEPTADA","RECHAZADA")</f>
        <v>ACEPTADA</v>
      </c>
      <c r="K63" s="57">
        <f>1-(I63/$G63)</f>
        <v>4.9545672780038075E-6</v>
      </c>
      <c r="L63" s="56" t="str">
        <f>IF(K63&gt;20%,"PAB","ACEPTA")</f>
        <v>ACEPTA</v>
      </c>
      <c r="M63" s="58">
        <f>SUM(M10:M62)</f>
        <v>10718450</v>
      </c>
      <c r="N63" s="55">
        <f>SUM(N10:N62)</f>
        <v>196907800</v>
      </c>
      <c r="O63" s="56" t="str">
        <f>IF(N63&lt;=$G63,"ACEPTADA","RECHAZADA")</f>
        <v>ACEPTADA</v>
      </c>
      <c r="P63" s="57">
        <f>1-(N63/$G63)</f>
        <v>4.1706694510790232E-4</v>
      </c>
      <c r="Q63" s="56" t="str">
        <f>IF(P63&gt;20%,"PAB","ACEPTA")</f>
        <v>ACEPTA</v>
      </c>
      <c r="R63" s="53">
        <f>SUM(R10:R62)</f>
        <v>10720473</v>
      </c>
      <c r="S63" s="55">
        <f>SUM(S10:S62)</f>
        <v>196987860</v>
      </c>
      <c r="T63" s="56" t="str">
        <f>IF(S63&lt;=$G63,"ACEPTADA","RECHAZADA")</f>
        <v>ACEPTADA</v>
      </c>
      <c r="U63" s="57">
        <f>1-(S63/$G63)</f>
        <v>1.0650289087310583E-5</v>
      </c>
      <c r="V63" s="56" t="str">
        <f>IF(U63&gt;20%,"PAB","ACEPTA")</f>
        <v>ACEPTA</v>
      </c>
      <c r="W63" s="53">
        <f>SUM(W10:W62)</f>
        <v>10720261</v>
      </c>
      <c r="X63" s="55">
        <f>SUM(X10:X62)</f>
        <v>196979468</v>
      </c>
      <c r="Y63" s="56" t="str">
        <f>IF(X63&lt;=$G63,"ACEPTADA","RECHAZADA")</f>
        <v>ACEPTADA</v>
      </c>
      <c r="Z63" s="57">
        <f>1-(X63/$G63)</f>
        <v>5.3251445436663936E-5</v>
      </c>
      <c r="AA63" s="56" t="str">
        <f>IF(Z63&gt;20%,"PAB","ACEPTA")</f>
        <v>ACEPTA</v>
      </c>
      <c r="AB63" s="53">
        <f>SUM(AB10:AB62)</f>
        <v>10716814</v>
      </c>
      <c r="AC63" s="55">
        <f>SUM(AC10:AC62)</f>
        <v>196915614</v>
      </c>
      <c r="AD63" s="56" t="str">
        <f>IF(AC63&lt;=$G63,"ACEPTADA","RECHAZADA")</f>
        <v>ACEPTADA</v>
      </c>
      <c r="AE63" s="57">
        <f>1-(AC63/$G63)</f>
        <v>3.7739994847862945E-4</v>
      </c>
      <c r="AF63" s="56" t="str">
        <f>IF(AE63&gt;20%,"PAB","ACEPTA")</f>
        <v>ACEPTA</v>
      </c>
      <c r="AG63" s="53">
        <f>SUM(AG10:AG62)</f>
        <v>10720367</v>
      </c>
      <c r="AH63" s="55">
        <f>SUM(AH10:AH62)</f>
        <v>196983664</v>
      </c>
      <c r="AI63" s="56" t="str">
        <f>IF(AH63&lt;=$G63,"ACEPTADA","RECHAZADA")</f>
        <v>ACEPTADA</v>
      </c>
      <c r="AJ63" s="57">
        <f>1-(AH63/$G63)</f>
        <v>3.1950867261931748E-5</v>
      </c>
      <c r="AK63" s="56" t="str">
        <f>IF(AJ63&gt;20%,"PAB","ACEPTA")</f>
        <v>ACEPTA</v>
      </c>
      <c r="AL63" s="53">
        <f>SUM(AL10:AL62)</f>
        <v>10720420</v>
      </c>
      <c r="AM63" s="55">
        <f>SUM(AM10:AM62)</f>
        <v>196985762</v>
      </c>
      <c r="AN63" s="56" t="str">
        <f>IF(AM63&lt;=$G63,"ACEPTADA","RECHAZADA")</f>
        <v>ACEPTADA</v>
      </c>
      <c r="AO63" s="57">
        <f>1-(AM63/$G63)</f>
        <v>2.1300578174621165E-5</v>
      </c>
      <c r="AP63" s="56" t="str">
        <f>IF(AO63&gt;20%,"PAB","ACEPTA")</f>
        <v>ACEPTA</v>
      </c>
      <c r="AQ63" s="53">
        <f>SUM(AQ10:AQ62)</f>
        <v>10704800</v>
      </c>
      <c r="AR63" s="55">
        <f>SUM(AR10:AR62)</f>
        <v>196344600</v>
      </c>
      <c r="AS63" s="56" t="str">
        <f>IF(AR63&lt;=$G63,"ACEPTADA","RECHAZADA")</f>
        <v>ACEPTADA</v>
      </c>
      <c r="AT63" s="57">
        <f>1-(AR63/$G63)</f>
        <v>3.2760959317530425E-3</v>
      </c>
      <c r="AU63" s="56" t="str">
        <f>IF(AT63&gt;20%,"PAB","ACEPTA")</f>
        <v>ACEPTA</v>
      </c>
      <c r="AV63" s="53">
        <f>SUM(AV10:AV62)</f>
        <v>10715226</v>
      </c>
      <c r="AW63" s="55">
        <f>SUM(AW10:AW62)</f>
        <v>196780158</v>
      </c>
      <c r="AX63" s="56" t="str">
        <f>IF(AW63&lt;=$G63,"ACEPTADA","RECHAZADA")</f>
        <v>ACEPTADA</v>
      </c>
      <c r="AY63" s="57">
        <f>1-(AW63/$G63)</f>
        <v>1.0650289087325016E-3</v>
      </c>
      <c r="AZ63" s="56" t="str">
        <f>IF(AY63&gt;20%,"PAB","ACEPTA")</f>
        <v>ACEPTA</v>
      </c>
      <c r="BA63" s="53">
        <f>SUM(BA10:BA62)</f>
        <v>10715226</v>
      </c>
      <c r="BB63" s="55">
        <f>SUM(BB10:BB62)</f>
        <v>196780158</v>
      </c>
      <c r="BC63" s="56" t="str">
        <f>IF(BB63&lt;=$G63,"ACEPTADA","RECHAZADA")</f>
        <v>ACEPTADA</v>
      </c>
      <c r="BD63" s="57">
        <f>1-(BB63/$G63)</f>
        <v>1.0650289087325016E-3</v>
      </c>
      <c r="BE63" s="56" t="str">
        <f>IF(BD63&gt;20%,"PAB","ACEPTA")</f>
        <v>ACEPTA</v>
      </c>
    </row>
  </sheetData>
  <autoFilter ref="J8:L62" xr:uid="{F9EBFCF3-EA1B-4604-AF11-5B6A2530DBA7}"/>
  <mergeCells count="80">
    <mergeCell ref="B20:B21"/>
    <mergeCell ref="B22:B23"/>
    <mergeCell ref="B24:B25"/>
    <mergeCell ref="B26:B27"/>
    <mergeCell ref="B28:B29"/>
    <mergeCell ref="B10:B11"/>
    <mergeCell ref="B12:B13"/>
    <mergeCell ref="B14:B15"/>
    <mergeCell ref="B16:B17"/>
    <mergeCell ref="B18:B19"/>
    <mergeCell ref="V8:V9"/>
    <mergeCell ref="P8:P9"/>
    <mergeCell ref="Q8:Q9"/>
    <mergeCell ref="R8:S8"/>
    <mergeCell ref="T8:T9"/>
    <mergeCell ref="U8:U9"/>
    <mergeCell ref="G8:G9"/>
    <mergeCell ref="H8:I8"/>
    <mergeCell ref="D1:I3"/>
    <mergeCell ref="M8:N8"/>
    <mergeCell ref="O8:O9"/>
    <mergeCell ref="K1:L1"/>
    <mergeCell ref="K2:L2"/>
    <mergeCell ref="K3:L3"/>
    <mergeCell ref="B32:B33"/>
    <mergeCell ref="B34:B35"/>
    <mergeCell ref="B36:B37"/>
    <mergeCell ref="B38:B39"/>
    <mergeCell ref="B1:C3"/>
    <mergeCell ref="B4:L4"/>
    <mergeCell ref="B5:L5"/>
    <mergeCell ref="B8:B9"/>
    <mergeCell ref="C8:C9"/>
    <mergeCell ref="D8:D9"/>
    <mergeCell ref="E8:E9"/>
    <mergeCell ref="F8:F9"/>
    <mergeCell ref="B7:F7"/>
    <mergeCell ref="J8:J9"/>
    <mergeCell ref="K8:K9"/>
    <mergeCell ref="L8:L9"/>
    <mergeCell ref="B60:B61"/>
    <mergeCell ref="W8:X8"/>
    <mergeCell ref="Y8:Y9"/>
    <mergeCell ref="Z8:Z9"/>
    <mergeCell ref="AA8:AA9"/>
    <mergeCell ref="B50:B51"/>
    <mergeCell ref="B52:B53"/>
    <mergeCell ref="B54:B55"/>
    <mergeCell ref="B56:B57"/>
    <mergeCell ref="B58:B59"/>
    <mergeCell ref="B40:B41"/>
    <mergeCell ref="B42:B43"/>
    <mergeCell ref="B44:B45"/>
    <mergeCell ref="B46:B47"/>
    <mergeCell ref="B48:B49"/>
    <mergeCell ref="B30:B31"/>
    <mergeCell ref="AB8:AC8"/>
    <mergeCell ref="AD8:AD9"/>
    <mergeCell ref="AE8:AE9"/>
    <mergeCell ref="AF8:AF9"/>
    <mergeCell ref="AG8:AH8"/>
    <mergeCell ref="AI8:AI9"/>
    <mergeCell ref="AJ8:AJ9"/>
    <mergeCell ref="AK8:AK9"/>
    <mergeCell ref="AL8:AM8"/>
    <mergeCell ref="AN8:AN9"/>
    <mergeCell ref="AO8:AO9"/>
    <mergeCell ref="AP8:AP9"/>
    <mergeCell ref="AQ8:AR8"/>
    <mergeCell ref="AS8:AS9"/>
    <mergeCell ref="AT8:AT9"/>
    <mergeCell ref="BA8:BB8"/>
    <mergeCell ref="BC8:BC9"/>
    <mergeCell ref="BD8:BD9"/>
    <mergeCell ref="BE8:BE9"/>
    <mergeCell ref="AU8:AU9"/>
    <mergeCell ref="AV8:AW8"/>
    <mergeCell ref="AX8:AX9"/>
    <mergeCell ref="AY8:AY9"/>
    <mergeCell ref="AZ8:AZ9"/>
  </mergeCells>
  <pageMargins left="0.39370078740157483" right="0.39370078740157483" top="0.39370078740157483" bottom="0.39370078740157483" header="0.31496062992125984" footer="0.31496062992125984"/>
  <pageSetup paperSize="9" scale="32" fitToHeight="0" orientation="landscape"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11891-152B-4967-89BE-15CE9CEF6DC0}">
  <dimension ref="B1:J21"/>
  <sheetViews>
    <sheetView workbookViewId="0"/>
  </sheetViews>
  <sheetFormatPr baseColWidth="10" defaultColWidth="11.42578125" defaultRowHeight="15" x14ac:dyDescent="0.25"/>
  <cols>
    <col min="1" max="1" width="2.5703125" customWidth="1"/>
    <col min="2" max="2" width="5.42578125" style="3" bestFit="1" customWidth="1"/>
    <col min="3" max="3" width="43.42578125" customWidth="1"/>
    <col min="4" max="4" width="8.5703125" customWidth="1"/>
    <col min="5" max="5" width="7.85546875" customWidth="1"/>
    <col min="7" max="7" width="5.42578125" bestFit="1" customWidth="1"/>
    <col min="8" max="8" width="44.42578125" customWidth="1"/>
  </cols>
  <sheetData>
    <row r="1" spans="2:10" ht="15.75" thickBot="1" x14ac:dyDescent="0.3"/>
    <row r="2" spans="2:10" x14ac:dyDescent="0.25">
      <c r="B2" s="132" t="s">
        <v>36</v>
      </c>
      <c r="C2" s="133"/>
      <c r="D2" s="133"/>
      <c r="E2" s="134"/>
      <c r="G2" s="132" t="s">
        <v>37</v>
      </c>
      <c r="H2" s="133"/>
      <c r="I2" s="133"/>
      <c r="J2" s="134"/>
    </row>
    <row r="3" spans="2:10" x14ac:dyDescent="0.25">
      <c r="B3" s="135"/>
      <c r="C3" s="136"/>
      <c r="D3" s="136"/>
      <c r="E3" s="137"/>
      <c r="G3" s="135"/>
      <c r="H3" s="136"/>
      <c r="I3" s="136"/>
      <c r="J3" s="137"/>
    </row>
    <row r="4" spans="2:10" s="2" customFormat="1" ht="19.5" customHeight="1" x14ac:dyDescent="0.25">
      <c r="B4" s="8" t="s">
        <v>38</v>
      </c>
      <c r="C4" s="7" t="s">
        <v>39</v>
      </c>
      <c r="D4" s="138" t="s">
        <v>40</v>
      </c>
      <c r="E4" s="139"/>
      <c r="G4" s="8" t="s">
        <v>38</v>
      </c>
      <c r="H4" s="7" t="s">
        <v>39</v>
      </c>
      <c r="I4" s="138" t="s">
        <v>40</v>
      </c>
      <c r="J4" s="139"/>
    </row>
    <row r="5" spans="2:10" s="2" customFormat="1" ht="19.5" customHeight="1" x14ac:dyDescent="0.25">
      <c r="B5" s="140" t="s">
        <v>41</v>
      </c>
      <c r="C5" s="141"/>
      <c r="D5" s="141"/>
      <c r="E5" s="142"/>
      <c r="G5" s="140" t="s">
        <v>41</v>
      </c>
      <c r="H5" s="141"/>
      <c r="I5" s="141"/>
      <c r="J5" s="142"/>
    </row>
    <row r="6" spans="2:10" x14ac:dyDescent="0.25">
      <c r="B6" s="9">
        <v>1</v>
      </c>
      <c r="C6" s="20" t="s">
        <v>42</v>
      </c>
      <c r="D6" s="130" t="b">
        <v>0</v>
      </c>
      <c r="E6" s="131"/>
      <c r="G6" s="9">
        <v>1</v>
      </c>
      <c r="H6" s="21" t="s">
        <v>42</v>
      </c>
      <c r="I6" s="130" t="b">
        <v>0</v>
      </c>
      <c r="J6" s="131"/>
    </row>
    <row r="7" spans="2:10" ht="30" x14ac:dyDescent="0.25">
      <c r="B7" s="9">
        <v>2</v>
      </c>
      <c r="C7" s="22" t="s">
        <v>43</v>
      </c>
      <c r="D7" s="130" t="b">
        <v>0</v>
      </c>
      <c r="E7" s="131"/>
      <c r="G7" s="9">
        <v>2</v>
      </c>
      <c r="H7" s="23" t="s">
        <v>43</v>
      </c>
      <c r="I7" s="130" t="b">
        <v>0</v>
      </c>
      <c r="J7" s="131"/>
    </row>
    <row r="8" spans="2:10" x14ac:dyDescent="0.25">
      <c r="B8" s="9">
        <v>3</v>
      </c>
      <c r="C8" s="4" t="s">
        <v>44</v>
      </c>
      <c r="D8" s="130" t="b">
        <v>0</v>
      </c>
      <c r="E8" s="131"/>
      <c r="G8" s="9">
        <v>3</v>
      </c>
      <c r="H8" s="6" t="s">
        <v>44</v>
      </c>
      <c r="I8" s="130" t="b">
        <v>0</v>
      </c>
      <c r="J8" s="131"/>
    </row>
    <row r="9" spans="2:10" ht="30" x14ac:dyDescent="0.25">
      <c r="B9" s="9">
        <v>4</v>
      </c>
      <c r="C9" s="22" t="s">
        <v>45</v>
      </c>
      <c r="D9" s="130" t="b">
        <v>0</v>
      </c>
      <c r="E9" s="131"/>
      <c r="G9" s="9">
        <v>4</v>
      </c>
      <c r="H9" s="23" t="s">
        <v>45</v>
      </c>
      <c r="I9" s="130" t="b">
        <v>0</v>
      </c>
      <c r="J9" s="131"/>
    </row>
    <row r="10" spans="2:10" ht="15" customHeight="1" x14ac:dyDescent="0.25">
      <c r="B10" s="135" t="s">
        <v>13</v>
      </c>
      <c r="C10" s="136"/>
      <c r="D10" s="136"/>
      <c r="E10" s="137"/>
      <c r="G10" s="135" t="s">
        <v>13</v>
      </c>
      <c r="H10" s="136"/>
      <c r="I10" s="136"/>
      <c r="J10" s="137"/>
    </row>
    <row r="11" spans="2:10" ht="27.75" customHeight="1" x14ac:dyDescent="0.25">
      <c r="B11" s="9">
        <v>5</v>
      </c>
      <c r="C11" s="22" t="s">
        <v>46</v>
      </c>
      <c r="D11" s="130" t="b">
        <v>0</v>
      </c>
      <c r="E11" s="131"/>
      <c r="G11" s="9">
        <v>5</v>
      </c>
      <c r="H11" s="22" t="s">
        <v>46</v>
      </c>
      <c r="I11" s="130" t="b">
        <v>0</v>
      </c>
      <c r="J11" s="131"/>
    </row>
    <row r="12" spans="2:10" ht="45" x14ac:dyDescent="0.25">
      <c r="B12" s="9">
        <v>6</v>
      </c>
      <c r="C12" s="22" t="s">
        <v>47</v>
      </c>
      <c r="D12" s="130" t="b">
        <v>0</v>
      </c>
      <c r="E12" s="131"/>
      <c r="G12" s="9">
        <v>6</v>
      </c>
      <c r="H12" s="22" t="s">
        <v>47</v>
      </c>
      <c r="I12" s="130" t="b">
        <v>0</v>
      </c>
      <c r="J12" s="131"/>
    </row>
    <row r="13" spans="2:10" ht="30" x14ac:dyDescent="0.25">
      <c r="B13" s="9">
        <v>7</v>
      </c>
      <c r="C13" s="20" t="s">
        <v>48</v>
      </c>
      <c r="D13" s="130" t="b">
        <v>0</v>
      </c>
      <c r="E13" s="131"/>
      <c r="G13" s="9">
        <v>7</v>
      </c>
      <c r="H13" s="20" t="s">
        <v>48</v>
      </c>
      <c r="I13" s="130" t="b">
        <v>0</v>
      </c>
      <c r="J13" s="131"/>
    </row>
    <row r="14" spans="2:10" ht="45" x14ac:dyDescent="0.25">
      <c r="B14" s="9">
        <v>8</v>
      </c>
      <c r="C14" s="20" t="s">
        <v>49</v>
      </c>
      <c r="D14" s="130" t="b">
        <v>0</v>
      </c>
      <c r="E14" s="131"/>
      <c r="G14" s="9">
        <v>8</v>
      </c>
      <c r="H14" s="20" t="s">
        <v>49</v>
      </c>
      <c r="I14" s="130" t="b">
        <v>0</v>
      </c>
      <c r="J14" s="131"/>
    </row>
    <row r="15" spans="2:10" ht="45" x14ac:dyDescent="0.25">
      <c r="B15" s="9">
        <v>9</v>
      </c>
      <c r="C15" s="20" t="s">
        <v>50</v>
      </c>
      <c r="D15" s="130" t="b">
        <v>0</v>
      </c>
      <c r="E15" s="131"/>
      <c r="G15" s="9">
        <v>9</v>
      </c>
      <c r="H15" s="20" t="s">
        <v>50</v>
      </c>
      <c r="I15" s="130" t="b">
        <v>0</v>
      </c>
      <c r="J15" s="131"/>
    </row>
    <row r="16" spans="2:10" ht="30" x14ac:dyDescent="0.25">
      <c r="B16" s="9">
        <v>10</v>
      </c>
      <c r="C16" s="20" t="s">
        <v>51</v>
      </c>
      <c r="D16" s="130" t="b">
        <v>0</v>
      </c>
      <c r="E16" s="131"/>
      <c r="G16" s="9">
        <v>10</v>
      </c>
      <c r="H16" s="20" t="s">
        <v>52</v>
      </c>
      <c r="I16" s="130" t="b">
        <v>0</v>
      </c>
      <c r="J16" s="131"/>
    </row>
    <row r="17" spans="2:10" ht="30" x14ac:dyDescent="0.25">
      <c r="B17" s="9">
        <v>11</v>
      </c>
      <c r="C17" s="20" t="s">
        <v>53</v>
      </c>
      <c r="D17" s="130" t="b">
        <v>0</v>
      </c>
      <c r="E17" s="131"/>
      <c r="G17" s="9">
        <v>11</v>
      </c>
      <c r="H17" s="20" t="s">
        <v>54</v>
      </c>
      <c r="I17" s="130" t="b">
        <v>0</v>
      </c>
      <c r="J17" s="131"/>
    </row>
    <row r="18" spans="2:10" x14ac:dyDescent="0.25">
      <c r="B18" s="9">
        <v>12</v>
      </c>
      <c r="C18" s="20" t="s">
        <v>55</v>
      </c>
      <c r="D18" s="130" t="b">
        <v>0</v>
      </c>
      <c r="E18" s="131"/>
      <c r="G18" s="9">
        <v>12</v>
      </c>
      <c r="H18" s="20" t="s">
        <v>55</v>
      </c>
      <c r="I18" s="130" t="b">
        <v>0</v>
      </c>
      <c r="J18" s="131"/>
    </row>
    <row r="19" spans="2:10" ht="30" x14ac:dyDescent="0.25">
      <c r="B19" s="9">
        <v>13</v>
      </c>
      <c r="C19" s="20" t="s">
        <v>56</v>
      </c>
      <c r="D19" s="130" t="b">
        <v>0</v>
      </c>
      <c r="E19" s="131"/>
      <c r="G19" s="9">
        <v>13</v>
      </c>
      <c r="H19" s="20" t="s">
        <v>56</v>
      </c>
      <c r="I19" s="130" t="b">
        <v>0</v>
      </c>
      <c r="J19" s="131"/>
    </row>
    <row r="20" spans="2:10" ht="30" x14ac:dyDescent="0.25">
      <c r="B20" s="9">
        <v>14</v>
      </c>
      <c r="C20" s="20" t="s">
        <v>57</v>
      </c>
      <c r="D20" s="130" t="b">
        <v>0</v>
      </c>
      <c r="E20" s="131"/>
      <c r="G20" s="9">
        <v>14</v>
      </c>
      <c r="H20" s="20" t="s">
        <v>57</v>
      </c>
      <c r="I20" s="130" t="b">
        <v>0</v>
      </c>
      <c r="J20" s="131"/>
    </row>
    <row r="21" spans="2:10" ht="30.75" thickBot="1" x14ac:dyDescent="0.3">
      <c r="B21" s="10">
        <v>15</v>
      </c>
      <c r="C21" s="5"/>
      <c r="D21" s="128" t="b">
        <v>0</v>
      </c>
      <c r="E21" s="129"/>
      <c r="G21" s="10">
        <v>15</v>
      </c>
      <c r="H21" s="24" t="s">
        <v>58</v>
      </c>
      <c r="I21" s="128" t="b">
        <v>0</v>
      </c>
      <c r="J21" s="129"/>
    </row>
  </sheetData>
  <mergeCells count="38">
    <mergeCell ref="D8:E8"/>
    <mergeCell ref="D9:E9"/>
    <mergeCell ref="B10:E10"/>
    <mergeCell ref="I4:J4"/>
    <mergeCell ref="I6:J6"/>
    <mergeCell ref="I7:J7"/>
    <mergeCell ref="I8:J8"/>
    <mergeCell ref="I9:J9"/>
    <mergeCell ref="G10:J10"/>
    <mergeCell ref="B5:E5"/>
    <mergeCell ref="G5:J5"/>
    <mergeCell ref="B2:E3"/>
    <mergeCell ref="G2:J3"/>
    <mergeCell ref="D4:E4"/>
    <mergeCell ref="D6:E6"/>
    <mergeCell ref="D7:E7"/>
    <mergeCell ref="D11:E11"/>
    <mergeCell ref="D12:E12"/>
    <mergeCell ref="D13:E13"/>
    <mergeCell ref="D14:E14"/>
    <mergeCell ref="D15:E15"/>
    <mergeCell ref="I11:J11"/>
    <mergeCell ref="I12:J12"/>
    <mergeCell ref="I13:J13"/>
    <mergeCell ref="I14:J14"/>
    <mergeCell ref="I15:J15"/>
    <mergeCell ref="I21:J21"/>
    <mergeCell ref="D21:E21"/>
    <mergeCell ref="I16:J16"/>
    <mergeCell ref="I17:J17"/>
    <mergeCell ref="I18:J18"/>
    <mergeCell ref="I19:J19"/>
    <mergeCell ref="I20:J20"/>
    <mergeCell ref="D16:E16"/>
    <mergeCell ref="D17:E17"/>
    <mergeCell ref="D18:E18"/>
    <mergeCell ref="D19:E19"/>
    <mergeCell ref="D20:E20"/>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970"/>
  <sheetViews>
    <sheetView tabSelected="1" topLeftCell="B1" zoomScale="70" zoomScaleNormal="70" workbookViewId="0">
      <selection activeCell="N12" sqref="N12"/>
    </sheetView>
  </sheetViews>
  <sheetFormatPr baseColWidth="10" defaultColWidth="14.42578125" defaultRowHeight="15" customHeight="1" x14ac:dyDescent="0.2"/>
  <cols>
    <col min="1" max="1" width="19" style="39" customWidth="1"/>
    <col min="2" max="2" width="15.5703125" style="39" customWidth="1"/>
    <col min="3" max="8" width="17.85546875" style="39" customWidth="1"/>
    <col min="9" max="9" width="13.5703125" style="39" customWidth="1"/>
    <col min="10" max="13" width="10.5703125" style="39" customWidth="1"/>
    <col min="14" max="14" width="44.42578125" style="39" customWidth="1"/>
    <col min="15" max="15" width="22.140625" style="41" customWidth="1"/>
    <col min="16" max="16384" width="14.42578125" style="39"/>
  </cols>
  <sheetData>
    <row r="1" spans="1:16" ht="30.95" customHeight="1" x14ac:dyDescent="0.2">
      <c r="A1" s="152"/>
      <c r="B1" s="152"/>
      <c r="C1" s="124" t="s">
        <v>0</v>
      </c>
      <c r="D1" s="125"/>
      <c r="E1" s="125"/>
      <c r="F1" s="125"/>
      <c r="G1" s="125"/>
      <c r="H1" s="125"/>
      <c r="I1" s="31" t="s">
        <v>1</v>
      </c>
      <c r="J1" s="126" t="s">
        <v>2</v>
      </c>
      <c r="K1" s="126"/>
    </row>
    <row r="2" spans="1:16" ht="30.95" customHeight="1" x14ac:dyDescent="0.2">
      <c r="A2" s="152"/>
      <c r="B2" s="152"/>
      <c r="C2" s="125"/>
      <c r="D2" s="125"/>
      <c r="E2" s="125"/>
      <c r="F2" s="125"/>
      <c r="G2" s="125"/>
      <c r="H2" s="125"/>
      <c r="I2" s="31" t="s">
        <v>3</v>
      </c>
      <c r="J2" s="126">
        <v>1</v>
      </c>
      <c r="K2" s="126"/>
    </row>
    <row r="3" spans="1:16" ht="30.95" customHeight="1" x14ac:dyDescent="0.2">
      <c r="A3" s="152"/>
      <c r="B3" s="152"/>
      <c r="C3" s="125"/>
      <c r="D3" s="125"/>
      <c r="E3" s="125"/>
      <c r="F3" s="125"/>
      <c r="G3" s="125"/>
      <c r="H3" s="125"/>
      <c r="I3" s="31" t="s">
        <v>4</v>
      </c>
      <c r="J3" s="127">
        <v>45623</v>
      </c>
      <c r="K3" s="126"/>
    </row>
    <row r="4" spans="1:16" ht="21" customHeight="1" x14ac:dyDescent="0.2">
      <c r="A4" s="151" t="s">
        <v>28</v>
      </c>
      <c r="B4" s="151"/>
      <c r="C4" s="151"/>
      <c r="D4" s="151"/>
      <c r="E4" s="151"/>
      <c r="F4" s="151"/>
      <c r="G4" s="151"/>
      <c r="H4" s="151"/>
      <c r="I4" s="151"/>
      <c r="J4" s="151"/>
      <c r="K4" s="151"/>
    </row>
    <row r="5" spans="1:16" ht="21" customHeight="1" x14ac:dyDescent="0.2">
      <c r="A5" s="143" t="s">
        <v>6</v>
      </c>
      <c r="B5" s="143"/>
      <c r="C5" s="143"/>
      <c r="D5" s="143"/>
      <c r="E5" s="143"/>
      <c r="F5" s="143"/>
      <c r="G5" s="143"/>
      <c r="H5" s="143"/>
      <c r="I5" s="143"/>
      <c r="J5" s="143"/>
      <c r="K5" s="143"/>
    </row>
    <row r="6" spans="1:16" ht="14.25" customHeight="1" thickBot="1" x14ac:dyDescent="0.25">
      <c r="A6" s="40"/>
      <c r="B6" s="40"/>
      <c r="C6" s="40"/>
      <c r="D6" s="40"/>
      <c r="E6" s="40"/>
      <c r="F6" s="40"/>
      <c r="G6" s="40"/>
      <c r="H6" s="40"/>
      <c r="I6" s="40"/>
      <c r="J6" s="40"/>
      <c r="K6" s="40"/>
    </row>
    <row r="7" spans="1:16" ht="24.95" customHeight="1" thickBot="1" x14ac:dyDescent="0.25">
      <c r="A7" s="148" t="s">
        <v>59</v>
      </c>
      <c r="B7" s="149"/>
      <c r="C7" s="149"/>
      <c r="D7" s="149"/>
      <c r="E7" s="149"/>
      <c r="F7" s="149"/>
      <c r="G7" s="149"/>
      <c r="H7" s="149"/>
      <c r="I7" s="149"/>
      <c r="J7" s="149"/>
      <c r="K7" s="150"/>
    </row>
    <row r="8" spans="1:16" x14ac:dyDescent="0.25">
      <c r="A8" s="144"/>
      <c r="B8" s="144"/>
      <c r="C8" s="144"/>
      <c r="D8" s="144"/>
      <c r="E8" s="144"/>
      <c r="F8" s="144"/>
      <c r="G8" s="144"/>
      <c r="H8" s="144"/>
      <c r="I8" s="144"/>
      <c r="J8" s="144"/>
      <c r="K8" s="145"/>
      <c r="M8" s="42" t="s">
        <v>60</v>
      </c>
      <c r="N8" s="42" t="s">
        <v>61</v>
      </c>
      <c r="O8" s="43" t="s">
        <v>62</v>
      </c>
    </row>
    <row r="9" spans="1:16" ht="14.25" x14ac:dyDescent="0.2">
      <c r="A9" s="146"/>
      <c r="B9" s="146"/>
      <c r="C9" s="146"/>
      <c r="D9" s="146"/>
      <c r="E9" s="146"/>
      <c r="F9" s="146"/>
      <c r="G9" s="146"/>
      <c r="H9" s="146"/>
      <c r="I9" s="146"/>
      <c r="J9" s="146"/>
      <c r="K9" s="147"/>
      <c r="M9" s="156">
        <v>9</v>
      </c>
      <c r="N9" s="157" t="s">
        <v>148</v>
      </c>
      <c r="O9" s="158">
        <v>196344600</v>
      </c>
      <c r="P9" s="39" t="s">
        <v>175</v>
      </c>
    </row>
    <row r="10" spans="1:16" ht="14.25" x14ac:dyDescent="0.2">
      <c r="A10" s="146"/>
      <c r="B10" s="146"/>
      <c r="C10" s="146"/>
      <c r="D10" s="146"/>
      <c r="E10" s="146"/>
      <c r="F10" s="146"/>
      <c r="G10" s="146"/>
      <c r="H10" s="146"/>
      <c r="I10" s="146"/>
      <c r="J10" s="146"/>
      <c r="K10" s="147"/>
      <c r="M10" s="153">
        <v>11</v>
      </c>
      <c r="N10" s="154" t="s">
        <v>149</v>
      </c>
      <c r="O10" s="155">
        <v>196780158</v>
      </c>
    </row>
    <row r="11" spans="1:16" ht="14.25" x14ac:dyDescent="0.2">
      <c r="A11" s="146"/>
      <c r="B11" s="146"/>
      <c r="C11" s="146"/>
      <c r="D11" s="146"/>
      <c r="E11" s="146"/>
      <c r="F11" s="146"/>
      <c r="G11" s="146"/>
      <c r="H11" s="146"/>
      <c r="I11" s="146"/>
      <c r="J11" s="146"/>
      <c r="K11" s="147"/>
      <c r="M11" s="153">
        <v>12</v>
      </c>
      <c r="N11" s="154" t="s">
        <v>151</v>
      </c>
      <c r="O11" s="155">
        <v>196780158</v>
      </c>
      <c r="P11" s="59"/>
    </row>
    <row r="12" spans="1:16" ht="14.25" x14ac:dyDescent="0.2">
      <c r="A12" s="146"/>
      <c r="B12" s="146"/>
      <c r="C12" s="146"/>
      <c r="D12" s="146"/>
      <c r="E12" s="146"/>
      <c r="F12" s="146"/>
      <c r="G12" s="146"/>
      <c r="H12" s="146"/>
      <c r="I12" s="146"/>
      <c r="J12" s="146"/>
      <c r="K12" s="147"/>
      <c r="M12" s="153">
        <v>2</v>
      </c>
      <c r="N12" s="154" t="s">
        <v>136</v>
      </c>
      <c r="O12" s="155">
        <v>196907800</v>
      </c>
    </row>
    <row r="13" spans="1:16" ht="14.25" x14ac:dyDescent="0.2">
      <c r="A13" s="146"/>
      <c r="B13" s="146"/>
      <c r="C13" s="146"/>
      <c r="D13" s="146"/>
      <c r="E13" s="146"/>
      <c r="F13" s="146"/>
      <c r="G13" s="146"/>
      <c r="H13" s="146"/>
      <c r="I13" s="146"/>
      <c r="J13" s="146"/>
      <c r="K13" s="147"/>
      <c r="M13" s="153">
        <v>5</v>
      </c>
      <c r="N13" s="154" t="s">
        <v>142</v>
      </c>
      <c r="O13" s="155">
        <v>196915614</v>
      </c>
    </row>
    <row r="14" spans="1:16" ht="14.25" x14ac:dyDescent="0.2">
      <c r="A14" s="146"/>
      <c r="B14" s="146"/>
      <c r="C14" s="146"/>
      <c r="D14" s="146"/>
      <c r="E14" s="146"/>
      <c r="F14" s="146"/>
      <c r="G14" s="146"/>
      <c r="H14" s="146"/>
      <c r="I14" s="146"/>
      <c r="J14" s="146"/>
      <c r="K14" s="147"/>
      <c r="M14" s="153">
        <v>4</v>
      </c>
      <c r="N14" s="154" t="s">
        <v>139</v>
      </c>
      <c r="O14" s="155">
        <v>196979468</v>
      </c>
    </row>
    <row r="15" spans="1:16" ht="14.25" x14ac:dyDescent="0.2">
      <c r="A15" s="146"/>
      <c r="B15" s="146"/>
      <c r="C15" s="146"/>
      <c r="D15" s="146"/>
      <c r="E15" s="146"/>
      <c r="F15" s="146"/>
      <c r="G15" s="146"/>
      <c r="H15" s="146"/>
      <c r="I15" s="146"/>
      <c r="J15" s="146"/>
      <c r="K15" s="147"/>
      <c r="M15" s="153">
        <v>6</v>
      </c>
      <c r="N15" s="154" t="s">
        <v>144</v>
      </c>
      <c r="O15" s="155">
        <v>196983664</v>
      </c>
    </row>
    <row r="16" spans="1:16" ht="14.25" x14ac:dyDescent="0.2">
      <c r="A16" s="146"/>
      <c r="B16" s="146"/>
      <c r="C16" s="146"/>
      <c r="D16" s="146"/>
      <c r="E16" s="146"/>
      <c r="F16" s="146"/>
      <c r="G16" s="146"/>
      <c r="H16" s="146"/>
      <c r="I16" s="146"/>
      <c r="J16" s="146"/>
      <c r="K16" s="147"/>
      <c r="M16" s="153">
        <v>8</v>
      </c>
      <c r="N16" s="154" t="s">
        <v>146</v>
      </c>
      <c r="O16" s="155">
        <v>196985762</v>
      </c>
    </row>
    <row r="17" spans="1:15" ht="14.25" x14ac:dyDescent="0.2">
      <c r="A17" s="146"/>
      <c r="B17" s="146"/>
      <c r="C17" s="146"/>
      <c r="D17" s="146"/>
      <c r="E17" s="146"/>
      <c r="F17" s="146"/>
      <c r="G17" s="146"/>
      <c r="H17" s="146"/>
      <c r="I17" s="146"/>
      <c r="J17" s="146"/>
      <c r="K17" s="147"/>
      <c r="M17" s="153">
        <v>3</v>
      </c>
      <c r="N17" s="154" t="s">
        <v>138</v>
      </c>
      <c r="O17" s="155">
        <v>196987860</v>
      </c>
    </row>
    <row r="18" spans="1:15" ht="14.25" x14ac:dyDescent="0.2">
      <c r="A18" s="146"/>
      <c r="B18" s="146"/>
      <c r="C18" s="146"/>
      <c r="D18" s="146"/>
      <c r="E18" s="146"/>
      <c r="F18" s="146"/>
      <c r="G18" s="146"/>
      <c r="H18" s="146"/>
      <c r="I18" s="146"/>
      <c r="J18" s="146"/>
      <c r="K18" s="147"/>
      <c r="M18" s="153">
        <v>1</v>
      </c>
      <c r="N18" s="154" t="s">
        <v>135</v>
      </c>
      <c r="O18" s="155">
        <v>196988982</v>
      </c>
    </row>
    <row r="19" spans="1:15" ht="14.25" x14ac:dyDescent="0.2">
      <c r="A19" s="146"/>
      <c r="B19" s="146"/>
      <c r="C19" s="146"/>
      <c r="D19" s="146"/>
      <c r="E19" s="146"/>
      <c r="F19" s="146"/>
      <c r="G19" s="146"/>
      <c r="H19" s="146"/>
      <c r="I19" s="146"/>
      <c r="J19" s="146"/>
      <c r="K19" s="147"/>
      <c r="O19" s="49"/>
    </row>
    <row r="20" spans="1:15" ht="14.25" x14ac:dyDescent="0.2">
      <c r="A20" s="146"/>
      <c r="B20" s="146"/>
      <c r="C20" s="146"/>
      <c r="D20" s="146"/>
      <c r="E20" s="146"/>
      <c r="F20" s="146"/>
      <c r="G20" s="146"/>
      <c r="H20" s="146"/>
      <c r="I20" s="146"/>
      <c r="J20" s="146"/>
      <c r="K20" s="147"/>
      <c r="O20" s="49"/>
    </row>
    <row r="21" spans="1:15" ht="14.25" x14ac:dyDescent="0.2">
      <c r="A21" s="146"/>
      <c r="B21" s="146"/>
      <c r="C21" s="146"/>
      <c r="D21" s="146"/>
      <c r="E21" s="146"/>
      <c r="F21" s="146"/>
      <c r="G21" s="146"/>
      <c r="H21" s="146"/>
      <c r="I21" s="146"/>
      <c r="J21" s="146"/>
      <c r="K21" s="147"/>
    </row>
    <row r="22" spans="1:15" ht="14.25" x14ac:dyDescent="0.2">
      <c r="A22" s="146"/>
      <c r="B22" s="146"/>
      <c r="C22" s="146"/>
      <c r="D22" s="146"/>
      <c r="E22" s="146"/>
      <c r="F22" s="146"/>
      <c r="G22" s="146"/>
      <c r="H22" s="146"/>
      <c r="I22" s="146"/>
      <c r="J22" s="146"/>
      <c r="K22" s="147"/>
    </row>
    <row r="23" spans="1:15" ht="14.25" x14ac:dyDescent="0.2">
      <c r="A23" s="146"/>
      <c r="B23" s="146"/>
      <c r="C23" s="146"/>
      <c r="D23" s="146"/>
      <c r="E23" s="146"/>
      <c r="F23" s="146"/>
      <c r="G23" s="146"/>
      <c r="H23" s="146"/>
      <c r="I23" s="146"/>
      <c r="J23" s="146"/>
      <c r="K23" s="147"/>
    </row>
    <row r="24" spans="1:15" ht="14.25" x14ac:dyDescent="0.2">
      <c r="A24" s="146"/>
      <c r="B24" s="146"/>
      <c r="C24" s="146"/>
      <c r="D24" s="146"/>
      <c r="E24" s="146"/>
      <c r="F24" s="146"/>
      <c r="G24" s="146"/>
      <c r="H24" s="146"/>
      <c r="I24" s="146"/>
      <c r="J24" s="146"/>
      <c r="K24" s="147"/>
    </row>
    <row r="25" spans="1:15" ht="14.25" x14ac:dyDescent="0.2">
      <c r="A25" s="146"/>
      <c r="B25" s="146"/>
      <c r="C25" s="146"/>
      <c r="D25" s="146"/>
      <c r="E25" s="146"/>
      <c r="F25" s="146"/>
      <c r="G25" s="146"/>
      <c r="H25" s="146"/>
      <c r="I25" s="146"/>
      <c r="J25" s="146"/>
      <c r="K25" s="147"/>
    </row>
    <row r="26" spans="1:15" ht="14.25" x14ac:dyDescent="0.2">
      <c r="A26" s="146"/>
      <c r="B26" s="146"/>
      <c r="C26" s="146"/>
      <c r="D26" s="146"/>
      <c r="E26" s="146"/>
      <c r="F26" s="146"/>
      <c r="G26" s="146"/>
      <c r="H26" s="146"/>
      <c r="I26" s="146"/>
      <c r="J26" s="146"/>
      <c r="K26" s="147"/>
    </row>
    <row r="27" spans="1:15" ht="14.25" x14ac:dyDescent="0.2">
      <c r="A27" s="146"/>
      <c r="B27" s="146"/>
      <c r="C27" s="146"/>
      <c r="D27" s="146"/>
      <c r="E27" s="146"/>
      <c r="F27" s="146"/>
      <c r="G27" s="146"/>
      <c r="H27" s="146"/>
      <c r="I27" s="146"/>
      <c r="J27" s="146"/>
      <c r="K27" s="147"/>
    </row>
    <row r="28" spans="1:15" ht="14.25" x14ac:dyDescent="0.2">
      <c r="A28" s="146"/>
      <c r="B28" s="146"/>
      <c r="C28" s="146"/>
      <c r="D28" s="146"/>
      <c r="E28" s="146"/>
      <c r="F28" s="146"/>
      <c r="G28" s="146"/>
      <c r="H28" s="146"/>
      <c r="I28" s="146"/>
      <c r="J28" s="146"/>
      <c r="K28" s="147"/>
    </row>
    <row r="29" spans="1:15" ht="14.25" x14ac:dyDescent="0.2">
      <c r="A29" s="146"/>
      <c r="B29" s="146"/>
      <c r="C29" s="146"/>
      <c r="D29" s="146"/>
      <c r="E29" s="146"/>
      <c r="F29" s="146"/>
      <c r="G29" s="146"/>
      <c r="H29" s="146"/>
      <c r="I29" s="146"/>
      <c r="J29" s="146"/>
      <c r="K29" s="147"/>
    </row>
    <row r="30" spans="1:15" ht="14.25" x14ac:dyDescent="0.2">
      <c r="A30" s="146"/>
      <c r="B30" s="146"/>
      <c r="C30" s="146"/>
      <c r="D30" s="146"/>
      <c r="E30" s="146"/>
      <c r="F30" s="146"/>
      <c r="G30" s="146"/>
      <c r="H30" s="146"/>
      <c r="I30" s="146"/>
      <c r="J30" s="146"/>
      <c r="K30" s="147"/>
    </row>
    <row r="31" spans="1:15" ht="14.25" x14ac:dyDescent="0.2">
      <c r="A31" s="146"/>
      <c r="B31" s="146"/>
      <c r="C31" s="146"/>
      <c r="D31" s="146"/>
      <c r="E31" s="146"/>
      <c r="F31" s="146"/>
      <c r="G31" s="146"/>
      <c r="H31" s="146"/>
      <c r="I31" s="146"/>
      <c r="J31" s="146"/>
      <c r="K31" s="147"/>
    </row>
    <row r="32" spans="1:15" ht="14.25" x14ac:dyDescent="0.2">
      <c r="A32" s="146"/>
      <c r="B32" s="146"/>
      <c r="C32" s="146"/>
      <c r="D32" s="146"/>
      <c r="E32" s="146"/>
      <c r="F32" s="146"/>
      <c r="G32" s="146"/>
      <c r="H32" s="146"/>
      <c r="I32" s="146"/>
      <c r="J32" s="146"/>
      <c r="K32" s="147"/>
    </row>
    <row r="33" spans="1:11" ht="14.25" x14ac:dyDescent="0.2">
      <c r="A33" s="146"/>
      <c r="B33" s="146"/>
      <c r="C33" s="146"/>
      <c r="D33" s="146"/>
      <c r="E33" s="146"/>
      <c r="F33" s="146"/>
      <c r="G33" s="146"/>
      <c r="H33" s="146"/>
      <c r="I33" s="146"/>
      <c r="J33" s="146"/>
      <c r="K33" s="147"/>
    </row>
    <row r="34" spans="1:11" ht="14.25" x14ac:dyDescent="0.2">
      <c r="A34" s="146"/>
      <c r="B34" s="146"/>
      <c r="C34" s="146"/>
      <c r="D34" s="146"/>
      <c r="E34" s="146"/>
      <c r="F34" s="146"/>
      <c r="G34" s="146"/>
      <c r="H34" s="146"/>
      <c r="I34" s="146"/>
      <c r="J34" s="146"/>
      <c r="K34" s="147"/>
    </row>
    <row r="35" spans="1:11" ht="14.25" x14ac:dyDescent="0.2">
      <c r="A35" s="146"/>
      <c r="B35" s="146"/>
      <c r="C35" s="146"/>
      <c r="D35" s="146"/>
      <c r="E35" s="146"/>
      <c r="F35" s="146"/>
      <c r="G35" s="146"/>
      <c r="H35" s="146"/>
      <c r="I35" s="146"/>
      <c r="J35" s="146"/>
      <c r="K35" s="147"/>
    </row>
    <row r="36" spans="1:11" ht="14.25" x14ac:dyDescent="0.2">
      <c r="A36" s="146"/>
      <c r="B36" s="146"/>
      <c r="C36" s="146"/>
      <c r="D36" s="146"/>
      <c r="E36" s="146"/>
      <c r="F36" s="146"/>
      <c r="G36" s="146"/>
      <c r="H36" s="146"/>
      <c r="I36" s="146"/>
      <c r="J36" s="146"/>
      <c r="K36" s="147"/>
    </row>
    <row r="37" spans="1:11" ht="14.25" x14ac:dyDescent="0.2">
      <c r="A37" s="146"/>
      <c r="B37" s="146"/>
      <c r="C37" s="146"/>
      <c r="D37" s="146"/>
      <c r="E37" s="146"/>
      <c r="F37" s="146"/>
      <c r="G37" s="146"/>
      <c r="H37" s="146"/>
      <c r="I37" s="146"/>
      <c r="J37" s="146"/>
      <c r="K37" s="147"/>
    </row>
    <row r="38" spans="1:11" ht="14.25" x14ac:dyDescent="0.2">
      <c r="A38" s="146"/>
      <c r="B38" s="146"/>
      <c r="C38" s="146"/>
      <c r="D38" s="146"/>
      <c r="E38" s="146"/>
      <c r="F38" s="146"/>
      <c r="G38" s="146"/>
      <c r="H38" s="146"/>
      <c r="I38" s="146"/>
      <c r="J38" s="146"/>
      <c r="K38" s="147"/>
    </row>
    <row r="39" spans="1:11" ht="14.25" x14ac:dyDescent="0.2">
      <c r="A39" s="146"/>
      <c r="B39" s="146"/>
      <c r="C39" s="146"/>
      <c r="D39" s="146"/>
      <c r="E39" s="146"/>
      <c r="F39" s="146"/>
      <c r="G39" s="146"/>
      <c r="H39" s="146"/>
      <c r="I39" s="146"/>
      <c r="J39" s="146"/>
      <c r="K39" s="147"/>
    </row>
    <row r="40" spans="1:11" ht="14.25" x14ac:dyDescent="0.2">
      <c r="A40" s="146"/>
      <c r="B40" s="146"/>
      <c r="C40" s="146"/>
      <c r="D40" s="146"/>
      <c r="E40" s="146"/>
      <c r="F40" s="146"/>
      <c r="G40" s="146"/>
      <c r="H40" s="146"/>
      <c r="I40" s="146"/>
      <c r="J40" s="146"/>
      <c r="K40" s="147"/>
    </row>
    <row r="41" spans="1:11" ht="14.25" x14ac:dyDescent="0.2">
      <c r="A41" s="146"/>
      <c r="B41" s="146"/>
      <c r="C41" s="146"/>
      <c r="D41" s="146"/>
      <c r="E41" s="146"/>
      <c r="F41" s="146"/>
      <c r="G41" s="146"/>
      <c r="H41" s="146"/>
      <c r="I41" s="146"/>
      <c r="J41" s="146"/>
      <c r="K41" s="147"/>
    </row>
    <row r="42" spans="1:11" ht="14.25" x14ac:dyDescent="0.2">
      <c r="A42" s="146"/>
      <c r="B42" s="146"/>
      <c r="C42" s="146"/>
      <c r="D42" s="146"/>
      <c r="E42" s="146"/>
      <c r="F42" s="146"/>
      <c r="G42" s="146"/>
      <c r="H42" s="146"/>
      <c r="I42" s="146"/>
      <c r="J42" s="146"/>
      <c r="K42" s="147"/>
    </row>
    <row r="43" spans="1:11" ht="14.25" x14ac:dyDescent="0.2">
      <c r="A43" s="146"/>
      <c r="B43" s="146"/>
      <c r="C43" s="146"/>
      <c r="D43" s="146"/>
      <c r="E43" s="146"/>
      <c r="F43" s="146"/>
      <c r="G43" s="146"/>
      <c r="H43" s="146"/>
      <c r="I43" s="146"/>
      <c r="J43" s="146"/>
      <c r="K43" s="147"/>
    </row>
    <row r="44" spans="1:11" ht="14.25" x14ac:dyDescent="0.2">
      <c r="A44" s="146"/>
      <c r="B44" s="146"/>
      <c r="C44" s="146"/>
      <c r="D44" s="146"/>
      <c r="E44" s="146"/>
      <c r="F44" s="146"/>
      <c r="G44" s="146"/>
      <c r="H44" s="146"/>
      <c r="I44" s="146"/>
      <c r="J44" s="146"/>
      <c r="K44" s="147"/>
    </row>
    <row r="45" spans="1:11" ht="14.25" customHeight="1" x14ac:dyDescent="0.2"/>
    <row r="46" spans="1:11" ht="14.25" customHeight="1" x14ac:dyDescent="0.2"/>
    <row r="47" spans="1:11" ht="14.25" customHeight="1" x14ac:dyDescent="0.2"/>
    <row r="48" spans="1:11" ht="14.25" customHeight="1" x14ac:dyDescent="0.2"/>
    <row r="49" ht="14.25" customHeight="1" x14ac:dyDescent="0.2"/>
    <row r="50" ht="14.25" customHeight="1" x14ac:dyDescent="0.2"/>
    <row r="51" ht="14.25" customHeight="1" x14ac:dyDescent="0.2"/>
    <row r="52" ht="14.25" customHeight="1" x14ac:dyDescent="0.2"/>
    <row r="53" ht="14.25" customHeight="1" x14ac:dyDescent="0.2"/>
    <row r="54" ht="14.25" customHeight="1" x14ac:dyDescent="0.2"/>
    <row r="55" ht="14.25" customHeight="1" x14ac:dyDescent="0.2"/>
    <row r="56" ht="14.25" customHeight="1" x14ac:dyDescent="0.2"/>
    <row r="57" ht="14.25" customHeight="1" x14ac:dyDescent="0.2"/>
    <row r="58" ht="14.25" customHeight="1" x14ac:dyDescent="0.2"/>
    <row r="59" ht="14.25" customHeight="1" x14ac:dyDescent="0.2"/>
    <row r="60" ht="14.25" customHeight="1" x14ac:dyDescent="0.2"/>
    <row r="61" ht="14.25" customHeight="1" x14ac:dyDescent="0.2"/>
    <row r="62" ht="14.25" customHeight="1" x14ac:dyDescent="0.2"/>
    <row r="63" ht="14.25" customHeight="1" x14ac:dyDescent="0.2"/>
    <row r="64" ht="14.25" customHeight="1" x14ac:dyDescent="0.2"/>
    <row r="65" ht="14.25" customHeight="1" x14ac:dyDescent="0.2"/>
    <row r="66" ht="14.25" customHeight="1" x14ac:dyDescent="0.2"/>
    <row r="67" ht="14.25" customHeight="1" x14ac:dyDescent="0.2"/>
    <row r="68" ht="14.25" customHeight="1" x14ac:dyDescent="0.2"/>
    <row r="69" ht="14.25" customHeight="1" x14ac:dyDescent="0.2"/>
    <row r="70" ht="14.25" customHeight="1" x14ac:dyDescent="0.2"/>
    <row r="71" ht="14.25" customHeight="1" x14ac:dyDescent="0.2"/>
    <row r="72" ht="14.25" customHeight="1" x14ac:dyDescent="0.2"/>
    <row r="73" ht="14.25" customHeight="1" x14ac:dyDescent="0.2"/>
    <row r="74" ht="14.25" customHeight="1" x14ac:dyDescent="0.2"/>
    <row r="75" ht="14.25" customHeight="1" x14ac:dyDescent="0.2"/>
    <row r="76" ht="14.25" customHeight="1" x14ac:dyDescent="0.2"/>
    <row r="77" ht="14.25" customHeight="1" x14ac:dyDescent="0.2"/>
    <row r="78" ht="14.25" customHeight="1" x14ac:dyDescent="0.2"/>
    <row r="79" ht="14.25" customHeight="1" x14ac:dyDescent="0.2"/>
    <row r="80" ht="14.25" customHeight="1" x14ac:dyDescent="0.2"/>
    <row r="81" ht="14.25" customHeight="1" x14ac:dyDescent="0.2"/>
    <row r="82" ht="14.25" customHeight="1" x14ac:dyDescent="0.2"/>
    <row r="83" ht="14.25" customHeight="1" x14ac:dyDescent="0.2"/>
    <row r="84" ht="14.25" customHeight="1" x14ac:dyDescent="0.2"/>
    <row r="85" ht="14.25" customHeight="1" x14ac:dyDescent="0.2"/>
    <row r="86" ht="14.25" customHeight="1" x14ac:dyDescent="0.2"/>
    <row r="87" ht="14.25" customHeight="1" x14ac:dyDescent="0.2"/>
    <row r="88" ht="14.25" customHeight="1" x14ac:dyDescent="0.2"/>
    <row r="89" ht="14.25" customHeight="1" x14ac:dyDescent="0.2"/>
    <row r="90" ht="14.25" customHeight="1" x14ac:dyDescent="0.2"/>
    <row r="91" ht="14.25" customHeight="1" x14ac:dyDescent="0.2"/>
    <row r="92" ht="14.25" customHeight="1" x14ac:dyDescent="0.2"/>
    <row r="93" ht="14.25" customHeight="1" x14ac:dyDescent="0.2"/>
    <row r="94" ht="14.25" customHeight="1" x14ac:dyDescent="0.2"/>
    <row r="95" ht="14.25" customHeight="1" x14ac:dyDescent="0.2"/>
    <row r="96" ht="14.25" customHeight="1" x14ac:dyDescent="0.2"/>
    <row r="97" ht="14.25" customHeight="1" x14ac:dyDescent="0.2"/>
    <row r="98" ht="14.25" customHeight="1" x14ac:dyDescent="0.2"/>
    <row r="99" ht="14.25" customHeight="1" x14ac:dyDescent="0.2"/>
    <row r="100" ht="14.25" customHeight="1" x14ac:dyDescent="0.2"/>
    <row r="101" ht="14.25" customHeight="1" x14ac:dyDescent="0.2"/>
    <row r="102" ht="14.25" customHeight="1" x14ac:dyDescent="0.2"/>
    <row r="103" ht="14.25" customHeight="1" x14ac:dyDescent="0.2"/>
    <row r="104" ht="14.25" customHeight="1" x14ac:dyDescent="0.2"/>
    <row r="105" ht="14.25" customHeight="1" x14ac:dyDescent="0.2"/>
    <row r="106" ht="14.25" customHeight="1" x14ac:dyDescent="0.2"/>
    <row r="107" ht="14.25" customHeight="1" x14ac:dyDescent="0.2"/>
    <row r="108" ht="14.25" customHeight="1" x14ac:dyDescent="0.2"/>
    <row r="109" ht="14.25" customHeight="1" x14ac:dyDescent="0.2"/>
    <row r="110" ht="14.25" customHeight="1" x14ac:dyDescent="0.2"/>
    <row r="111" ht="14.25" customHeight="1" x14ac:dyDescent="0.2"/>
    <row r="112" ht="14.25" customHeight="1" x14ac:dyDescent="0.2"/>
    <row r="113" ht="14.25" customHeight="1" x14ac:dyDescent="0.2"/>
    <row r="114" ht="14.25" customHeight="1" x14ac:dyDescent="0.2"/>
    <row r="115" ht="14.25" customHeight="1" x14ac:dyDescent="0.2"/>
    <row r="116" ht="14.25" customHeight="1" x14ac:dyDescent="0.2"/>
    <row r="117" ht="14.25" customHeight="1" x14ac:dyDescent="0.2"/>
    <row r="118" ht="14.25" customHeight="1" x14ac:dyDescent="0.2"/>
    <row r="119" ht="14.25" customHeight="1" x14ac:dyDescent="0.2"/>
    <row r="120" ht="14.25" customHeight="1" x14ac:dyDescent="0.2"/>
    <row r="121" ht="14.25" customHeight="1" x14ac:dyDescent="0.2"/>
    <row r="122" ht="14.25" customHeight="1" x14ac:dyDescent="0.2"/>
    <row r="123" ht="14.25" customHeight="1" x14ac:dyDescent="0.2"/>
    <row r="124" ht="14.25" customHeight="1" x14ac:dyDescent="0.2"/>
    <row r="125" ht="14.25" customHeight="1" x14ac:dyDescent="0.2"/>
    <row r="126" ht="14.25" customHeight="1" x14ac:dyDescent="0.2"/>
    <row r="127" ht="14.25" customHeight="1" x14ac:dyDescent="0.2"/>
    <row r="128"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sheetData>
  <autoFilter ref="M8:O18" xr:uid="{00000000-0001-0000-0200-000000000000}">
    <sortState xmlns:xlrd2="http://schemas.microsoft.com/office/spreadsheetml/2017/richdata2" ref="M9:O18">
      <sortCondition ref="O8:O18"/>
    </sortState>
  </autoFilter>
  <sortState xmlns:xlrd2="http://schemas.microsoft.com/office/spreadsheetml/2017/richdata2" ref="M9:O11">
    <sortCondition ref="O9:O11"/>
  </sortState>
  <mergeCells count="9">
    <mergeCell ref="A5:K5"/>
    <mergeCell ref="A8:K44"/>
    <mergeCell ref="A7:K7"/>
    <mergeCell ref="A4:K4"/>
    <mergeCell ref="A1:B3"/>
    <mergeCell ref="C1:H3"/>
    <mergeCell ref="J1:K1"/>
    <mergeCell ref="J2:K2"/>
    <mergeCell ref="J3:K3"/>
  </mergeCells>
  <pageMargins left="0.7" right="0.7" top="0.75" bottom="0.75" header="0" footer="0"/>
  <pageSetup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BBC0B89517D24181FBEB3C39061828" ma:contentTypeVersion="6" ma:contentTypeDescription="Crear nuevo documento." ma:contentTypeScope="" ma:versionID="7d3b959bf06e04f1d94d69f80343a43e">
  <xsd:schema xmlns:xsd="http://www.w3.org/2001/XMLSchema" xmlns:xs="http://www.w3.org/2001/XMLSchema" xmlns:p="http://schemas.microsoft.com/office/2006/metadata/properties" xmlns:ns2="ac9f3b94-3255-4e07-a62a-c27915f6fda4" xmlns:ns3="05bb8150-b35f-46eb-b022-eb95dd0a3ceb" targetNamespace="http://schemas.microsoft.com/office/2006/metadata/properties" ma:root="true" ma:fieldsID="3a8d193d2c3426b01477f93902b70e37" ns2:_="" ns3:_="">
    <xsd:import namespace="ac9f3b94-3255-4e07-a62a-c27915f6fda4"/>
    <xsd:import namespace="05bb8150-b35f-46eb-b022-eb95dd0a3ce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f3b94-3255-4e07-a62a-c27915f6fd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5bb8150-b35f-46eb-b022-eb95dd0a3ce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CAB9444-7564-4A45-BF48-C7B641E4F4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f3b94-3255-4e07-a62a-c27915f6fda4"/>
    <ds:schemaRef ds:uri="05bb8150-b35f-46eb-b022-eb95dd0a3ce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722CFA0-0A9F-41CB-A44A-21BE35B75A14}">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D1DA17DB-4C5D-425B-BDD7-D08D96CA093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EVALUACIÓN ECO</vt:lpstr>
      <vt:lpstr>VERIFICACIÓN OFERTA</vt:lpstr>
      <vt:lpstr>CHECK LIST</vt:lpstr>
      <vt:lpstr>VALORES SECOP II</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Rodríguez Ramírez Andrea</dc:creator>
  <cp:keywords/>
  <dc:description/>
  <cp:lastModifiedBy>Cesar Eduardo Tinjaca Guayacan</cp:lastModifiedBy>
  <cp:revision/>
  <dcterms:created xsi:type="dcterms:W3CDTF">2020-08-10T16:29:42Z</dcterms:created>
  <dcterms:modified xsi:type="dcterms:W3CDTF">2026-07-27T16:05:04Z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0x010100C2BBC0B89517D24181FBEB3C39061828</vt:lpwstr>
  </property>
</Properties>
</file>