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CARPETAS CONTRATACION PANDI\1.3. CONTRATACION PANDI AÑO 2026\7. CONTRATACION MES DE JULIO 2026\MP-CM-002-2026 Interv. MultiF\"/>
    </mc:Choice>
  </mc:AlternateContent>
  <xr:revisionPtr revIDLastSave="0" documentId="13_ncr:1_{E3DB10BF-F81B-499F-BF95-E9F7EBEA39C5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OFICIAL'!$C$10:$J$65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OFICIAL'!$A$1:$K$70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ñ">#REF!</definedName>
    <definedName name="gnm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ñ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ñl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ññ">#REF!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ÑÑÑ">#REF!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ñok">#REF!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ñ">#REF!</definedName>
    <definedName name="snw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7" l="1"/>
  <c r="H19" i="7" s="1"/>
  <c r="E18" i="7"/>
  <c r="H18" i="7" s="1"/>
  <c r="H27" i="7"/>
  <c r="H22" i="7"/>
  <c r="H56" i="7"/>
  <c r="H55" i="7"/>
  <c r="H54" i="7"/>
  <c r="E17" i="7"/>
  <c r="H17" i="7" s="1"/>
  <c r="H20" i="7"/>
  <c r="H15" i="7"/>
  <c r="E16" i="7"/>
  <c r="H16" i="7" s="1"/>
  <c r="F15" i="6"/>
  <c r="H41" i="7" l="1"/>
  <c r="H43" i="7" s="1"/>
  <c r="H60" i="7"/>
  <c r="H61" i="7" l="1"/>
  <c r="H63" i="7" s="1"/>
  <c r="H64" i="7" l="1"/>
  <c r="H65" i="7" s="1"/>
  <c r="M64" i="7" s="1"/>
</calcChain>
</file>

<file path=xl/sharedStrings.xml><?xml version="1.0" encoding="utf-8"?>
<sst xmlns="http://schemas.openxmlformats.org/spreadsheetml/2006/main" count="137" uniqueCount="91">
  <si>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</si>
  <si>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</si>
  <si>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</si>
  <si>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</si>
  <si>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</si>
  <si>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</si>
  <si>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</si>
  <si>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</si>
  <si>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</si>
  <si>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</si>
  <si>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</si>
  <si>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</si>
  <si>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</si>
  <si>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</si>
  <si>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</si>
  <si>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</si>
  <si>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</si>
  <si>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</si>
  <si>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</si>
  <si>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</si>
  <si>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</si>
  <si>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</si>
  <si>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</si>
  <si>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</si>
  <si>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</si>
  <si>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</si>
  <si>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</si>
  <si>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</si>
  <si>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</si>
  <si>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</si>
  <si>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</si>
  <si>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</si>
  <si>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</si>
  <si>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</si>
  <si>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</si>
  <si>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</si>
  <si>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</si>
  <si>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</si>
  <si>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</si>
  <si>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</si>
  <si>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</si>
  <si>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</si>
  <si>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</si>
  <si>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</si>
  <si>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</si>
  <si>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</si>
  <si>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</si>
  <si>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</si>
  <si>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</si>
  <si>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</si>
  <si>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</si>
  <si>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</si>
  <si>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</si>
  <si>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</si>
  <si>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</si>
  <si>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</si>
  <si>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</si>
  <si>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</si>
  <si>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</si>
  <si>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</si>
  <si>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</si>
  <si>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</si>
  <si>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</si>
  <si>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</si>
  <si>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</si>
  <si>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</si>
  <si>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</si>
  <si>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</si>
  <si>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</si>
  <si>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</si>
  <si>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</si>
  <si>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</si>
  <si>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</si>
  <si>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</si>
  <si>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</si>
  <si>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</si>
  <si>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</si>
  <si>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</si>
  <si>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</si>
  <si>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</si>
  <si>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DE INTERVENTORIA</t>
  </si>
  <si>
    <t>RESIDENTE DE INTERVENTORIA</t>
  </si>
  <si>
    <t>ESPECIALISTA ESTRUCTURAL</t>
  </si>
  <si>
    <t>SISO</t>
  </si>
  <si>
    <t>ESPECIALISTA GEOTECNICO</t>
  </si>
  <si>
    <t>EDICIÓN DE INFORMES (MENSUALES Y FINAL, INCLUYE PLOTEO DE PLANCHAS O PLANOS ORIGINAL EN PAPEL DE SEGURIDAD Y UNA COPIA EN PAPEL BOND Y ARCHIVOS MAGNÉTICOS) CONCLUSIONES Y RECOMENDACIONES</t>
  </si>
  <si>
    <t>ENSAYOS DE LABORATORIO</t>
  </si>
  <si>
    <t>INFRAESTRUCTURA OFICINA CENTRAL (ARRENDAMIENTO, SERVICIOS PÚBLICOS, EQUIPOS, ETC.) Y COMUNICACIONES</t>
  </si>
  <si>
    <t>ESPECIALISTA TOPOGRAFO</t>
  </si>
  <si>
    <t>INSPECTOR DE INTERVENTORÍA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</si>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</sst>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* #,##0.00_ ;_ * \-#,##0.00_ ;_ * &quot;-&quot;??_ ;_ @_ "/>
    <numFmt numFmtId="171" formatCode="_-[$$-240A]\ * #,##0.00_ ;_-[$$-240A]\ * \-#,##0.00\ ;_-[$$-240A]\ * &quot;-&quot;??_ ;_-@_ "/>
    <numFmt numFmtId="172" formatCode="_ &quot;$&quot;\ * #,##0.00_ ;_ &quot;$&quot;\ * \-#,##0.00_ ;_ &quot;$&quot;\ * &quot;-&quot;??_ ;_ @_ "/>
    <numFmt numFmtId="173" formatCode="&quot;$&quot;\ #,##0.00"/>
    <numFmt numFmtId="174" formatCode="_(* #.##0.00_);_(* \(#.##0.00\);_(* &quot;-&quot;??_);_(@_)"/>
    <numFmt numFmtId="175" formatCode="_(&quot;$&quot;\ * #,##0_);_(&quot;$&quot;\ * \(#,##0\);_(&quot;$&quot;\ * &quot;-&quot;??_);_(@_)"/>
    <numFmt numFmtId="176" formatCode="_(* #,##0_);_(* \(#,##0\);_(* &quot;-&quot;??_);_(@_)"/>
    <numFmt numFmtId="177" formatCode="_-&quot;$&quot;* #,##0_-;\-&quot;$&quot;* #,##0_-;_-&quot;$&quot;* &quot;-&quot;??_-;_-@_-"/>
    <numFmt numFmtId="178" formatCode="[$$-240A]\ #,##0.00"/>
    <numFmt numFmtId="179" formatCode="_-&quot;$&quot;* #,##0.00_-;\-&quot;$&quot;* #,##0.00_-;_-&quot;$&quot;* &quot;-&quot;??_-;_-@_-"/>
  </numFmts>
  <fonts count="4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65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4" fillId="0" borderId="0" applyNumberFormat="0" applyFill="0" applyBorder="0" applyProtection="0">
      <alignment vertical="top"/>
    </xf>
    <xf numFmtId="0" fontId="13" fillId="0" borderId="0"/>
    <xf numFmtId="43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169" fontId="17" fillId="0" borderId="0" applyFont="0" applyFill="0" applyBorder="0" applyAlignment="0" applyProtection="0"/>
    <xf numFmtId="164" fontId="7" fillId="0" borderId="0" applyFont="0" applyFill="0" applyBorder="0" applyAlignment="0" applyProtection="0"/>
    <xf numFmtId="172" fontId="8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7" fillId="0" borderId="0"/>
    <xf numFmtId="0" fontId="8" fillId="0" borderId="0"/>
    <xf numFmtId="0" fontId="7" fillId="0" borderId="0"/>
    <xf numFmtId="0" fontId="8" fillId="0" borderId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170" fontId="8" fillId="0" borderId="0" applyFont="0" applyFill="0" applyBorder="0" applyAlignment="0" applyProtection="0"/>
    <xf numFmtId="0" fontId="5" fillId="0" borderId="0"/>
    <xf numFmtId="0" fontId="8" fillId="0" borderId="0"/>
    <xf numFmtId="43" fontId="4" fillId="0" borderId="0" applyFont="0" applyFill="0" applyBorder="0" applyAlignment="0" applyProtection="0"/>
    <xf numFmtId="0" fontId="4" fillId="0" borderId="0"/>
    <xf numFmtId="168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4" fontId="8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8" fillId="0" borderId="0"/>
    <xf numFmtId="179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9" fontId="13" fillId="0" borderId="0" applyFont="0" applyFill="0" applyBorder="0" applyAlignment="0" applyProtection="0"/>
  </cellStyleXfs>
  <cellXfs count="294">
    <xf numFmtId="0" fontId="0" fillId="0" borderId="0" xfId="0"/>
    <xf numFmtId="0" fontId="12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right" vertical="center" wrapText="1"/>
    </xf>
    <xf numFmtId="0" fontId="16" fillId="0" borderId="0" xfId="6" applyFont="1"/>
    <xf numFmtId="169" fontId="12" fillId="2" borderId="0" xfId="5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164" fontId="12" fillId="2" borderId="0" xfId="10" applyFont="1" applyFill="1" applyBorder="1" applyAlignment="1">
      <alignment vertical="center" wrapText="1"/>
    </xf>
    <xf numFmtId="166" fontId="15" fillId="0" borderId="0" xfId="5" applyNumberFormat="1" applyFont="1" applyFill="1" applyBorder="1" applyAlignment="1">
      <alignment horizontal="center" wrapText="1"/>
    </xf>
    <xf numFmtId="166" fontId="12" fillId="2" borderId="0" xfId="5" applyNumberFormat="1" applyFont="1" applyFill="1" applyBorder="1" applyAlignment="1">
      <alignment vertical="center" wrapText="1"/>
    </xf>
    <xf numFmtId="172" fontId="12" fillId="2" borderId="0" xfId="11" applyFont="1" applyFill="1" applyBorder="1" applyAlignment="1">
      <alignment vertical="center" wrapText="1"/>
    </xf>
    <xf numFmtId="169" fontId="11" fillId="2" borderId="0" xfId="13" applyFont="1" applyFill="1" applyBorder="1" applyAlignment="1">
      <alignment vertical="center" wrapText="1"/>
    </xf>
    <xf numFmtId="169" fontId="12" fillId="2" borderId="0" xfId="13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justify" vertical="center" wrapText="1"/>
    </xf>
    <xf numFmtId="0" fontId="13" fillId="0" borderId="0" xfId="6" applyAlignment="1">
      <alignment horizontal="center"/>
    </xf>
    <xf numFmtId="0" fontId="15" fillId="2" borderId="0" xfId="5" applyNumberFormat="1" applyFont="1" applyFill="1" applyBorder="1" applyAlignment="1">
      <alignment horizontal="center" wrapText="1"/>
    </xf>
    <xf numFmtId="0" fontId="13" fillId="0" borderId="27" xfId="6" applyBorder="1" applyAlignment="1">
      <alignment horizontal="center"/>
    </xf>
    <xf numFmtId="0" fontId="12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3" fillId="0" borderId="10" xfId="37" applyBorder="1"/>
    <xf numFmtId="169" fontId="22" fillId="6" borderId="44" xfId="38" applyFont="1" applyFill="1" applyBorder="1" applyAlignment="1" applyProtection="1">
      <alignment horizontal="center" vertical="center" wrapText="1"/>
    </xf>
    <xf numFmtId="0" fontId="3" fillId="0" borderId="10" xfId="37" applyBorder="1" applyAlignment="1">
      <alignment wrapText="1"/>
    </xf>
    <xf numFmtId="167" fontId="3" fillId="0" borderId="10" xfId="39" applyFont="1" applyBorder="1"/>
    <xf numFmtId="169" fontId="22" fillId="6" borderId="39" xfId="38" applyFont="1" applyFill="1" applyBorder="1" applyAlignment="1" applyProtection="1">
      <alignment horizontal="center" vertical="center" wrapText="1"/>
    </xf>
    <xf numFmtId="169" fontId="3" fillId="0" borderId="11" xfId="38" applyFont="1" applyBorder="1"/>
    <xf numFmtId="0" fontId="3" fillId="0" borderId="5" xfId="37" applyBorder="1" applyAlignment="1">
      <alignment wrapText="1"/>
    </xf>
    <xf numFmtId="0" fontId="3" fillId="0" borderId="5" xfId="37" applyBorder="1"/>
    <xf numFmtId="167" fontId="3" fillId="0" borderId="5" xfId="39" applyFont="1" applyBorder="1"/>
    <xf numFmtId="169" fontId="3" fillId="0" borderId="23" xfId="38" applyFont="1" applyBorder="1"/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3" fillId="0" borderId="30" xfId="37" applyBorder="1" applyAlignment="1">
      <alignment wrapText="1"/>
    </xf>
    <xf numFmtId="0" fontId="3" fillId="0" borderId="30" xfId="37" applyBorder="1"/>
    <xf numFmtId="167" fontId="3" fillId="0" borderId="30" xfId="39" applyFont="1" applyBorder="1"/>
    <xf numFmtId="169" fontId="3" fillId="0" borderId="47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vertical="center" wrapText="1"/>
    </xf>
    <xf numFmtId="0" fontId="0" fillId="0" borderId="27" xfId="0" applyBorder="1"/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167" fontId="20" fillId="2" borderId="10" xfId="39" applyFont="1" applyFill="1" applyBorder="1" applyAlignment="1">
      <alignment horizontal="justify" vertical="center" wrapText="1"/>
    </xf>
    <xf numFmtId="177" fontId="20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4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71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71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71" fontId="28" fillId="0" borderId="11" xfId="7" applyNumberFormat="1" applyFont="1" applyFill="1" applyBorder="1" applyAlignment="1">
      <alignment vertical="center" wrapText="1"/>
    </xf>
    <xf numFmtId="171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71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71" fontId="30" fillId="3" borderId="23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justify" vertical="center" wrapText="1"/>
    </xf>
    <xf numFmtId="171" fontId="28" fillId="0" borderId="10" xfId="5" applyNumberFormat="1" applyFont="1" applyBorder="1" applyAlignment="1">
      <alignment vertical="center" wrapText="1"/>
    </xf>
    <xf numFmtId="169" fontId="30" fillId="3" borderId="39" xfId="9" applyFont="1" applyFill="1" applyBorder="1" applyAlignment="1">
      <alignment vertical="center" wrapText="1"/>
    </xf>
    <xf numFmtId="169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9" fontId="30" fillId="3" borderId="11" xfId="12" applyFont="1" applyFill="1" applyBorder="1" applyAlignment="1">
      <alignment vertical="center" wrapText="1"/>
    </xf>
    <xf numFmtId="169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167" fontId="20" fillId="0" borderId="10" xfId="39" applyFont="1" applyFill="1" applyBorder="1" applyAlignment="1">
      <alignment horizontal="justify" vertical="center" wrapText="1"/>
    </xf>
    <xf numFmtId="177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9" fillId="2" borderId="24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justify" vertical="center" wrapText="1"/>
    </xf>
    <xf numFmtId="0" fontId="12" fillId="2" borderId="25" xfId="5" applyNumberFormat="1" applyFont="1" applyFill="1" applyBorder="1" applyAlignment="1">
      <alignment vertical="center" wrapText="1"/>
    </xf>
    <xf numFmtId="0" fontId="13" fillId="0" borderId="25" xfId="6" applyBorder="1" applyAlignment="1">
      <alignment horizontal="center"/>
    </xf>
    <xf numFmtId="0" fontId="12" fillId="2" borderId="26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12" fillId="2" borderId="28" xfId="5" applyNumberFormat="1" applyFont="1" applyFill="1" applyBorder="1" applyAlignment="1">
      <alignment vertical="center" wrapText="1"/>
    </xf>
    <xf numFmtId="0" fontId="12" fillId="2" borderId="27" xfId="5" applyNumberFormat="1" applyFont="1" applyFill="1" applyBorder="1" applyAlignment="1">
      <alignment horizontal="right" vertical="center" wrapText="1"/>
    </xf>
    <xf numFmtId="0" fontId="9" fillId="2" borderId="42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justify" vertical="center" wrapText="1"/>
    </xf>
    <xf numFmtId="0" fontId="12" fillId="2" borderId="38" xfId="5" applyNumberFormat="1" applyFont="1" applyFill="1" applyBorder="1" applyAlignment="1">
      <alignment vertical="center" wrapText="1"/>
    </xf>
    <xf numFmtId="0" fontId="12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9" fillId="2" borderId="55" xfId="5" applyFont="1" applyFill="1" applyBorder="1" applyAlignment="1">
      <alignment vertical="center" wrapText="1"/>
    </xf>
    <xf numFmtId="0" fontId="22" fillId="6" borderId="15" xfId="37" applyFont="1" applyFill="1" applyBorder="1" applyAlignment="1">
      <alignment horizontal="center" vertical="center" wrapText="1"/>
    </xf>
    <xf numFmtId="0" fontId="21" fillId="0" borderId="17" xfId="37" applyFont="1" applyBorder="1" applyAlignment="1">
      <alignment horizontal="center" vertical="center" wrapText="1"/>
    </xf>
    <xf numFmtId="0" fontId="21" fillId="0" borderId="49" xfId="37" applyFont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30" xfId="5" applyFont="1" applyBorder="1" applyAlignment="1">
      <alignment horizontal="center" vertical="center" wrapText="1"/>
    </xf>
    <xf numFmtId="0" fontId="8" fillId="0" borderId="26" xfId="5" applyFont="1" applyBorder="1" applyAlignment="1">
      <alignment horizontal="center" vertical="center" wrapText="1"/>
    </xf>
    <xf numFmtId="0" fontId="8" fillId="0" borderId="22" xfId="5" applyFont="1" applyBorder="1" applyAlignment="1">
      <alignment horizontal="center" vertical="center" wrapText="1"/>
    </xf>
    <xf numFmtId="0" fontId="8" fillId="0" borderId="31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28" xfId="5" applyFont="1" applyBorder="1" applyAlignment="1">
      <alignment horizontal="center" vertical="center" wrapText="1"/>
    </xf>
    <xf numFmtId="0" fontId="9" fillId="2" borderId="59" xfId="5" applyFont="1" applyFill="1" applyBorder="1" applyAlignment="1">
      <alignment vertical="center" wrapText="1"/>
    </xf>
    <xf numFmtId="0" fontId="12" fillId="2" borderId="59" xfId="5" applyNumberFormat="1" applyFont="1" applyFill="1" applyBorder="1" applyAlignment="1">
      <alignment horizontal="center" vertical="center" wrapText="1"/>
    </xf>
    <xf numFmtId="0" fontId="13" fillId="0" borderId="38" xfId="6" applyBorder="1" applyAlignment="1">
      <alignment horizontal="center"/>
    </xf>
    <xf numFmtId="0" fontId="12" fillId="2" borderId="41" xfId="5" applyNumberFormat="1" applyFont="1" applyFill="1" applyBorder="1" applyAlignment="1">
      <alignment vertical="center" wrapText="1"/>
    </xf>
    <xf numFmtId="0" fontId="10" fillId="2" borderId="27" xfId="5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169" fontId="12" fillId="2" borderId="28" xfId="5" applyNumberFormat="1" applyFont="1" applyFill="1" applyBorder="1" applyAlignment="1">
      <alignment vertical="center" wrapText="1"/>
    </xf>
    <xf numFmtId="0" fontId="9" fillId="2" borderId="41" xfId="5" applyNumberFormat="1" applyFont="1" applyFill="1" applyBorder="1" applyAlignment="1">
      <alignment vertical="center" wrapText="1"/>
    </xf>
    <xf numFmtId="0" fontId="9" fillId="2" borderId="41" xfId="5" applyFont="1" applyFill="1" applyBorder="1" applyAlignment="1">
      <alignment vertical="center" wrapText="1"/>
    </xf>
    <xf numFmtId="0" fontId="9" fillId="2" borderId="45" xfId="5" applyFont="1" applyFill="1" applyBorder="1" applyAlignment="1">
      <alignment vertical="center" wrapText="1"/>
    </xf>
    <xf numFmtId="0" fontId="12" fillId="2" borderId="41" xfId="5" applyNumberFormat="1" applyFont="1" applyFill="1" applyBorder="1" applyAlignment="1">
      <alignment horizontal="right" vertical="center" wrapText="1"/>
    </xf>
    <xf numFmtId="0" fontId="34" fillId="0" borderId="48" xfId="0" applyFont="1" applyBorder="1" applyAlignment="1">
      <alignment horizontal="left"/>
    </xf>
    <xf numFmtId="0" fontId="23" fillId="2" borderId="51" xfId="0" applyFont="1" applyFill="1" applyBorder="1" applyAlignment="1">
      <alignment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8" xfId="5" applyFont="1" applyBorder="1" applyAlignment="1">
      <alignment horizontal="center" vertical="center" wrapText="1"/>
    </xf>
    <xf numFmtId="164" fontId="12" fillId="2" borderId="0" xfId="41" applyFont="1" applyFill="1" applyBorder="1" applyAlignment="1">
      <alignment vertical="center" wrapText="1"/>
    </xf>
    <xf numFmtId="44" fontId="12" fillId="2" borderId="0" xfId="5" applyNumberFormat="1" applyFont="1" applyFill="1" applyBorder="1" applyAlignment="1">
      <alignment vertical="center" wrapText="1"/>
    </xf>
    <xf numFmtId="44" fontId="12" fillId="2" borderId="0" xfId="42" applyFont="1" applyFill="1" applyBorder="1" applyAlignment="1">
      <alignment vertical="center" wrapText="1"/>
    </xf>
    <xf numFmtId="0" fontId="28" fillId="0" borderId="10" xfId="5" applyFont="1" applyFill="1" applyBorder="1" applyAlignment="1">
      <alignment wrapText="1"/>
    </xf>
    <xf numFmtId="0" fontId="0" fillId="0" borderId="9" xfId="0" applyBorder="1" applyAlignment="1">
      <alignment horizontal="left" vertical="center" wrapText="1"/>
    </xf>
    <xf numFmtId="10" fontId="0" fillId="0" borderId="10" xfId="0" applyNumberForma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178" fontId="0" fillId="0" borderId="10" xfId="0" applyNumberFormat="1" applyBorder="1" applyAlignment="1">
      <alignment horizontal="center" vertical="center" wrapText="1"/>
    </xf>
    <xf numFmtId="2" fontId="28" fillId="3" borderId="19" xfId="5" applyNumberFormat="1" applyFont="1" applyFill="1" applyBorder="1" applyAlignment="1">
      <alignment vertical="center" wrapText="1"/>
    </xf>
    <xf numFmtId="0" fontId="12" fillId="0" borderId="10" xfId="5" applyFont="1" applyBorder="1" applyAlignment="1">
      <alignment horizontal="center" vertical="center" wrapText="1"/>
    </xf>
    <xf numFmtId="171" fontId="12" fillId="0" borderId="10" xfId="5" applyNumberFormat="1" applyFont="1" applyBorder="1" applyAlignment="1">
      <alignment vertical="center" wrapText="1"/>
    </xf>
    <xf numFmtId="171" fontId="12" fillId="0" borderId="11" xfId="7" applyNumberFormat="1" applyFont="1" applyFill="1" applyBorder="1" applyAlignment="1">
      <alignment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39" fillId="0" borderId="27" xfId="6" applyFont="1" applyBorder="1" applyAlignment="1">
      <alignment horizontal="justify" vertical="center" wrapText="1"/>
    </xf>
    <xf numFmtId="0" fontId="39" fillId="0" borderId="0" xfId="6" applyFont="1" applyAlignment="1">
      <alignment horizontal="justify" vertical="center" wrapText="1"/>
    </xf>
    <xf numFmtId="0" fontId="39" fillId="0" borderId="28" xfId="6" applyFont="1" applyBorder="1" applyAlignment="1">
      <alignment horizontal="justify" vertical="center" wrapText="1"/>
    </xf>
    <xf numFmtId="0" fontId="25" fillId="0" borderId="27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40" fillId="4" borderId="6" xfId="5" applyFont="1" applyFill="1" applyBorder="1" applyAlignment="1">
      <alignment horizontal="center" vertical="center" wrapText="1"/>
    </xf>
    <xf numFmtId="0" fontId="40" fillId="4" borderId="7" xfId="5" applyFont="1" applyFill="1" applyBorder="1" applyAlignment="1">
      <alignment horizontal="center" vertical="center" wrapText="1"/>
    </xf>
    <xf numFmtId="0" fontId="40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10" fillId="2" borderId="60" xfId="5" applyFont="1" applyFill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28" xfId="5" applyFont="1" applyFill="1" applyBorder="1" applyAlignment="1">
      <alignment horizontal="center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43" fontId="28" fillId="0" borderId="29" xfId="5" applyNumberFormat="1" applyFont="1" applyBorder="1" applyAlignment="1">
      <alignment horizontal="center" vertical="center" wrapText="1"/>
    </xf>
    <xf numFmtId="43" fontId="28" fillId="0" borderId="30" xfId="5" applyNumberFormat="1" applyFont="1" applyBorder="1" applyAlignment="1">
      <alignment horizontal="center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21" xfId="5" applyNumberFormat="1" applyFont="1" applyFill="1" applyBorder="1" applyAlignment="1">
      <alignment horizontal="center" vertical="top" wrapText="1"/>
    </xf>
    <xf numFmtId="0" fontId="8" fillId="2" borderId="48" xfId="5" applyNumberFormat="1" applyFont="1" applyFill="1" applyBorder="1" applyAlignment="1">
      <alignment horizontal="center" vertical="top" wrapText="1"/>
    </xf>
    <xf numFmtId="0" fontId="21" fillId="3" borderId="33" xfId="5" applyFont="1" applyFill="1" applyBorder="1" applyAlignment="1">
      <alignment horizontal="right" vertical="center" wrapText="1"/>
    </xf>
    <xf numFmtId="0" fontId="21" fillId="3" borderId="35" xfId="5" applyFont="1" applyFill="1" applyBorder="1" applyAlignment="1">
      <alignment horizontal="right" vertical="center" wrapText="1"/>
    </xf>
    <xf numFmtId="0" fontId="21" fillId="3" borderId="36" xfId="5" applyFont="1" applyFill="1" applyBorder="1" applyAlignment="1">
      <alignment horizontal="right" vertical="center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21" fillId="3" borderId="16" xfId="5" applyFont="1" applyFill="1" applyBorder="1" applyAlignment="1">
      <alignment horizontal="left" vertical="center" wrapText="1"/>
    </xf>
    <xf numFmtId="0" fontId="21" fillId="3" borderId="18" xfId="5" applyFont="1" applyFill="1" applyBorder="1" applyAlignment="1">
      <alignment horizontal="left" vertical="center" wrapText="1"/>
    </xf>
    <xf numFmtId="0" fontId="21" fillId="3" borderId="20" xfId="5" applyFont="1" applyFill="1" applyBorder="1" applyAlignment="1">
      <alignment horizontal="left" vertical="center" wrapText="1"/>
    </xf>
    <xf numFmtId="0" fontId="21" fillId="3" borderId="16" xfId="5" applyFont="1" applyFill="1" applyBorder="1" applyAlignment="1">
      <alignment horizontal="right" vertical="center" wrapText="1"/>
    </xf>
    <xf numFmtId="0" fontId="21" fillId="3" borderId="18" xfId="5" applyFont="1" applyFill="1" applyBorder="1" applyAlignment="1">
      <alignment horizontal="right" vertical="center" wrapText="1"/>
    </xf>
    <xf numFmtId="0" fontId="21" fillId="3" borderId="17" xfId="5" applyFont="1" applyFill="1" applyBorder="1" applyAlignment="1">
      <alignment horizontal="right" vertical="center" wrapText="1"/>
    </xf>
    <xf numFmtId="0" fontId="21" fillId="3" borderId="6" xfId="5" applyFont="1" applyFill="1" applyBorder="1" applyAlignment="1">
      <alignment horizontal="right" vertical="center" wrapText="1"/>
    </xf>
    <xf numFmtId="0" fontId="21" fillId="3" borderId="7" xfId="5" applyFont="1" applyFill="1" applyBorder="1" applyAlignment="1">
      <alignment horizontal="right" vertical="center" wrapText="1"/>
    </xf>
    <xf numFmtId="0" fontId="21" fillId="3" borderId="46" xfId="5" applyFont="1" applyFill="1" applyBorder="1" applyAlignment="1">
      <alignment horizontal="right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8" fillId="0" borderId="37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0" borderId="38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35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21" fillId="2" borderId="54" xfId="5" applyFont="1" applyFill="1" applyBorder="1" applyAlignment="1">
      <alignment horizontal="center" vertical="center" wrapText="1"/>
    </xf>
    <xf numFmtId="0" fontId="21" fillId="2" borderId="45" xfId="5" applyFont="1" applyFill="1" applyBorder="1" applyAlignment="1">
      <alignment horizontal="center" vertical="center" wrapText="1"/>
    </xf>
    <xf numFmtId="0" fontId="21" fillId="2" borderId="13" xfId="5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43" fontId="8" fillId="0" borderId="29" xfId="5" applyNumberFormat="1" applyFont="1" applyBorder="1" applyAlignment="1">
      <alignment horizontal="center" vertical="center" wrapText="1"/>
    </xf>
    <xf numFmtId="43" fontId="8" fillId="0" borderId="30" xfId="5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5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3" fillId="0" borderId="54" xfId="0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justify" vertical="center" wrapText="1"/>
    </xf>
    <xf numFmtId="0" fontId="35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1" fillId="0" borderId="19" xfId="37" applyFont="1" applyBorder="1" applyAlignment="1">
      <alignment horizontal="left" vertical="center" wrapText="1"/>
    </xf>
    <xf numFmtId="0" fontId="21" fillId="0" borderId="17" xfId="37" applyFont="1" applyBorder="1" applyAlignment="1">
      <alignment horizontal="left" vertical="center" wrapText="1"/>
    </xf>
    <xf numFmtId="0" fontId="22" fillId="6" borderId="44" xfId="37" applyFont="1" applyFill="1" applyBorder="1" applyAlignment="1">
      <alignment horizontal="center" vertical="center" wrapText="1"/>
    </xf>
    <xf numFmtId="0" fontId="22" fillId="6" borderId="46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6" fontId="20" fillId="3" borderId="19" xfId="38" applyNumberFormat="1" applyFont="1" applyFill="1" applyBorder="1" applyAlignment="1">
      <alignment horizontal="center" wrapText="1"/>
    </xf>
    <xf numFmtId="176" fontId="20" fillId="3" borderId="20" xfId="38" applyNumberFormat="1" applyFont="1" applyFill="1" applyBorder="1" applyAlignment="1">
      <alignment horizontal="center" wrapText="1"/>
    </xf>
    <xf numFmtId="164" fontId="21" fillId="0" borderId="19" xfId="40" applyFont="1" applyFill="1" applyBorder="1" applyAlignment="1">
      <alignment horizontal="center" wrapText="1"/>
    </xf>
    <xf numFmtId="164" fontId="21" fillId="0" borderId="20" xfId="40" applyFont="1" applyFill="1" applyBorder="1" applyAlignment="1">
      <alignment horizontal="center" wrapText="1"/>
    </xf>
    <xf numFmtId="176" fontId="20" fillId="0" borderId="34" xfId="37" applyNumberFormat="1" applyFont="1" applyBorder="1" applyAlignment="1">
      <alignment horizontal="center" wrapText="1"/>
    </xf>
    <xf numFmtId="176" fontId="20" fillId="0" borderId="40" xfId="37" applyNumberFormat="1" applyFont="1" applyBorder="1" applyAlignment="1">
      <alignment horizontal="center" wrapText="1"/>
    </xf>
    <xf numFmtId="175" fontId="22" fillId="6" borderId="44" xfId="38" applyNumberFormat="1" applyFont="1" applyFill="1" applyBorder="1" applyAlignment="1">
      <alignment horizontal="center" vertical="center" wrapText="1"/>
    </xf>
    <xf numFmtId="175" fontId="22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23" fillId="2" borderId="56" xfId="5" applyFont="1" applyFill="1" applyBorder="1" applyAlignment="1">
      <alignment horizontal="center" vertical="center" wrapText="1"/>
    </xf>
    <xf numFmtId="0" fontId="23" fillId="2" borderId="57" xfId="5" applyFont="1" applyFill="1" applyBorder="1" applyAlignment="1">
      <alignment horizontal="center" vertical="center" wrapText="1"/>
    </xf>
    <xf numFmtId="0" fontId="23" fillId="2" borderId="58" xfId="5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left" vertical="top"/>
    </xf>
    <xf numFmtId="0" fontId="32" fillId="0" borderId="25" xfId="0" applyFont="1" applyBorder="1" applyAlignment="1">
      <alignment horizontal="left" vertical="top"/>
    </xf>
    <xf numFmtId="0" fontId="32" fillId="0" borderId="27" xfId="0" applyFont="1" applyBorder="1" applyAlignment="1">
      <alignment horizontal="left" vertical="top"/>
    </xf>
    <xf numFmtId="0" fontId="32" fillId="0" borderId="0" xfId="0" applyFont="1" applyAlignment="1">
      <alignment horizontal="left" vertical="top"/>
    </xf>
    <xf numFmtId="0" fontId="32" fillId="0" borderId="32" xfId="0" applyFont="1" applyBorder="1" applyAlignment="1">
      <alignment horizontal="left" vertical="top"/>
    </xf>
    <xf numFmtId="0" fontId="32" fillId="0" borderId="12" xfId="0" applyFont="1" applyBorder="1" applyAlignment="1">
      <alignment horizontal="left" vertical="top"/>
    </xf>
    <xf numFmtId="0" fontId="34" fillId="0" borderId="2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65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3 2" xfId="55" xr:uid="{4B6A0F05-0D3C-48DF-999F-2BB9B412ACC8}"/>
    <cellStyle name="Millares 4" xfId="56" xr:uid="{D78DCD85-2216-4FA1-95BA-9258E735DCCB}"/>
    <cellStyle name="Millares 5" xfId="60" xr:uid="{05B591D6-0DEC-4BA9-A278-0D21AFEF84EA}"/>
    <cellStyle name="Millares 6" xfId="59" xr:uid="{FBBD72A1-C39A-4FCD-9EE0-99D7DBA71A45}"/>
    <cellStyle name="Millares 66" xfId="21" xr:uid="{00000000-0005-0000-0000-000006000000}"/>
    <cellStyle name="Millares 66 2" xfId="26" xr:uid="{00000000-0005-0000-0000-000007000000}"/>
    <cellStyle name="Millares 66 2 2" xfId="51" xr:uid="{43B7075F-37EC-49DF-8C5D-4B47896F0420}"/>
    <cellStyle name="Millares 66 3" xfId="48" xr:uid="{E085F9C1-7BBC-4BC0-8A50-0FB9357BFC6B}"/>
    <cellStyle name="Millares 7" xfId="63" xr:uid="{193317AC-6CA0-418F-91C8-8833080C56B5}"/>
    <cellStyle name="Millares 8 4" xfId="19" xr:uid="{00000000-0005-0000-0000-000008000000}"/>
    <cellStyle name="Millares 8 4 2" xfId="47" xr:uid="{7312FC8C-C964-44E9-AF9D-DECA4B5B443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2 3" xfId="44" xr:uid="{E8F1BC74-08FE-4F4A-91ED-9FC3FFAD2007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17 2" xfId="46" xr:uid="{C6A40B64-CB35-4020-8CE5-9BDE244E7BD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2" xfId="54" xr:uid="{3EA5F5BF-AA6A-4AA7-9E3E-E37EFFAFC1EF}"/>
    <cellStyle name="Moneda 3 4 2" xfId="12" xr:uid="{00000000-0005-0000-0000-000011000000}"/>
    <cellStyle name="Moneda 4" xfId="58" xr:uid="{22DBAD68-0912-425F-B0D4-BF4C8B3141FE}"/>
    <cellStyle name="Moneda 5" xfId="61" xr:uid="{AAB323C4-99F2-4639-AF78-4834E7E15403}"/>
    <cellStyle name="Moneda 6" xfId="62" xr:uid="{5A0FDBC9-CDB9-47A8-A64B-D3070744596A}"/>
    <cellStyle name="Moneda 7" xfId="64" xr:uid="{6C78193B-AA1C-4123-AE75-170F9FCB9A67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6 2" xfId="45" xr:uid="{A1623E46-F338-4A7F-AE44-79210577AA8D}"/>
    <cellStyle name="Normal 17" xfId="22" xr:uid="{00000000-0005-0000-0000-000019000000}"/>
    <cellStyle name="Normal 17 2" xfId="27" xr:uid="{00000000-0005-0000-0000-00001A000000}"/>
    <cellStyle name="Normal 17 2 2" xfId="52" xr:uid="{A37CFFB1-FC71-49C4-8221-CF2ADD3A01E2}"/>
    <cellStyle name="Normal 17 3" xfId="49" xr:uid="{59D94A2A-4ED1-454E-82EB-9CB49CE14BC1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2 3" xfId="53" xr:uid="{476241A2-B8ED-45A5-9B42-1D74BF6B00B4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11 3 2" xfId="50" xr:uid="{58EB0050-B72B-4099-A291-220E08375E7B}"/>
    <cellStyle name="Normal 3 11 4" xfId="43" xr:uid="{5AA374A5-4D70-471E-ACE8-0D263E6DEBCD}"/>
    <cellStyle name="Normal 3 2 17" xfId="20" xr:uid="{00000000-0005-0000-0000-000021000000}"/>
    <cellStyle name="Normal 3 2 3" xfId="57" xr:uid="{F349E3D0-C6F4-4CE5-8F5D-6F880C5BE2FA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78"/>
  <sheetViews>
    <sheetView showGridLines="0" view="pageBreakPreview" zoomScale="70" zoomScaleNormal="70" zoomScaleSheetLayoutView="70" workbookViewId="0">
      <selection activeCell="Q10" sqref="Q10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7.28515625" style="15" bestFit="1" customWidth="1"/>
    <col min="6" max="6" width="16.85546875" style="16" bestFit="1" customWidth="1"/>
    <col min="7" max="7" width="19.5703125" style="1" bestFit="1" customWidth="1"/>
    <col min="8" max="8" width="24.28515625" style="1" bestFit="1" customWidth="1"/>
    <col min="9" max="9" width="4" style="17" customWidth="1"/>
    <col min="10" max="10" width="5.5703125" style="1" customWidth="1"/>
    <col min="11" max="11" width="3.85546875" style="1" customWidth="1"/>
    <col min="12" max="12" width="5.28515625" style="1" customWidth="1"/>
    <col min="13" max="13" width="26.85546875" style="1" customWidth="1"/>
    <col min="14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74" t="s">
        <v>63</v>
      </c>
      <c r="C2" s="175"/>
      <c r="D2" s="175"/>
      <c r="E2" s="175"/>
      <c r="F2" s="176"/>
      <c r="K2" s="120"/>
    </row>
    <row r="3" spans="1:197" ht="18" customHeight="1" x14ac:dyDescent="0.3">
      <c r="A3" s="119"/>
      <c r="B3" s="50"/>
      <c r="C3" s="177" t="s">
        <v>79</v>
      </c>
      <c r="D3" s="178"/>
      <c r="E3" s="179"/>
      <c r="F3" s="51"/>
      <c r="K3" s="120"/>
    </row>
    <row r="4" spans="1:197" x14ac:dyDescent="0.3">
      <c r="A4" s="119"/>
      <c r="C4" s="2"/>
      <c r="K4" s="120"/>
    </row>
    <row r="5" spans="1:197" ht="17.25" thickBot="1" x14ac:dyDescent="0.35">
      <c r="A5" s="119"/>
      <c r="K5" s="120"/>
    </row>
    <row r="6" spans="1:197" ht="16.5" customHeight="1" x14ac:dyDescent="0.3">
      <c r="A6" s="119"/>
      <c r="C6" s="180" t="s">
        <v>64</v>
      </c>
      <c r="D6" s="181"/>
      <c r="E6" s="181"/>
      <c r="F6" s="181"/>
      <c r="G6" s="181"/>
      <c r="H6" s="182"/>
      <c r="I6" s="19"/>
      <c r="K6" s="120"/>
    </row>
    <row r="7" spans="1:197" ht="30.2" customHeight="1" x14ac:dyDescent="0.3">
      <c r="A7" s="119"/>
      <c r="C7" s="183" t="s">
        <v>65</v>
      </c>
      <c r="D7" s="184"/>
      <c r="E7" s="184"/>
      <c r="F7" s="184"/>
      <c r="G7" s="184"/>
      <c r="H7" s="185"/>
      <c r="I7" s="19"/>
      <c r="K7" s="120"/>
    </row>
    <row r="8" spans="1:197" ht="52.5" customHeight="1" x14ac:dyDescent="0.3">
      <c r="A8" s="119"/>
      <c r="B8" s="41"/>
      <c r="C8" s="186" t="s">
        <v>66</v>
      </c>
      <c r="D8" s="184"/>
      <c r="E8" s="184"/>
      <c r="F8" s="184"/>
      <c r="G8" s="184"/>
      <c r="H8" s="185"/>
      <c r="I8" s="20"/>
      <c r="K8" s="120"/>
    </row>
    <row r="9" spans="1:197" ht="52.5" customHeight="1" thickBot="1" x14ac:dyDescent="0.35">
      <c r="A9" s="119"/>
      <c r="B9" s="41"/>
      <c r="C9" s="183"/>
      <c r="D9" s="184"/>
      <c r="E9" s="184"/>
      <c r="F9" s="184"/>
      <c r="G9" s="184"/>
      <c r="H9" s="185"/>
      <c r="I9" s="20"/>
      <c r="K9" s="120"/>
    </row>
    <row r="10" spans="1:197" s="3" customFormat="1" x14ac:dyDescent="0.3">
      <c r="A10" s="121"/>
      <c r="C10" s="187" t="s">
        <v>2</v>
      </c>
      <c r="D10" s="189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C11" s="188"/>
      <c r="D11" s="190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C12" s="72" t="s">
        <v>12</v>
      </c>
      <c r="D12" s="191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C13" s="192" t="s">
        <v>17</v>
      </c>
      <c r="D13" s="193"/>
      <c r="E13" s="193"/>
      <c r="F13" s="193"/>
      <c r="G13" s="193"/>
      <c r="H13" s="194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C14" s="171" t="s">
        <v>18</v>
      </c>
      <c r="D14" s="172"/>
      <c r="E14" s="172"/>
      <c r="F14" s="172"/>
      <c r="G14" s="172"/>
      <c r="H14" s="173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33" x14ac:dyDescent="0.3">
      <c r="A15" s="121"/>
      <c r="C15" s="74">
        <v>1</v>
      </c>
      <c r="D15" s="163" t="s">
        <v>80</v>
      </c>
      <c r="E15" s="166">
        <v>50000000</v>
      </c>
      <c r="F15" s="165">
        <v>1</v>
      </c>
      <c r="G15" s="164">
        <v>0.2</v>
      </c>
      <c r="H15" s="76">
        <f t="shared" ref="H15:H20" si="0">E15*F15*G15</f>
        <v>10000000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33" x14ac:dyDescent="0.3">
      <c r="A16" s="121"/>
      <c r="C16" s="74">
        <v>1</v>
      </c>
      <c r="D16" s="163" t="s">
        <v>81</v>
      </c>
      <c r="E16" s="166">
        <f>3500000*10</f>
        <v>35000000</v>
      </c>
      <c r="F16" s="165">
        <v>1</v>
      </c>
      <c r="G16" s="164">
        <v>1</v>
      </c>
      <c r="H16" s="76">
        <f t="shared" si="0"/>
        <v>35000000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C17" s="74">
        <v>1</v>
      </c>
      <c r="D17" s="163" t="s">
        <v>82</v>
      </c>
      <c r="E17" s="166">
        <f>4000000*10</f>
        <v>40000000</v>
      </c>
      <c r="F17" s="165">
        <v>1</v>
      </c>
      <c r="G17" s="164">
        <v>0.2</v>
      </c>
      <c r="H17" s="76">
        <f t="shared" si="0"/>
        <v>8000000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30.6" customHeight="1" x14ac:dyDescent="0.3">
      <c r="A18" s="121"/>
      <c r="C18" s="74">
        <v>1</v>
      </c>
      <c r="D18" s="163" t="s">
        <v>84</v>
      </c>
      <c r="E18" s="166">
        <f>4000000*3</f>
        <v>12000000</v>
      </c>
      <c r="F18" s="165">
        <v>1</v>
      </c>
      <c r="G18" s="164">
        <v>0.2</v>
      </c>
      <c r="H18" s="76">
        <f t="shared" si="0"/>
        <v>2400000</v>
      </c>
      <c r="I18" s="1"/>
      <c r="J18" s="1"/>
      <c r="K18" s="12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30.6" customHeight="1" x14ac:dyDescent="0.3">
      <c r="A19" s="121"/>
      <c r="C19" s="74">
        <v>1</v>
      </c>
      <c r="D19" s="163" t="s">
        <v>88</v>
      </c>
      <c r="E19" s="166">
        <f>4000000*3</f>
        <v>12000000</v>
      </c>
      <c r="F19" s="165">
        <v>1</v>
      </c>
      <c r="G19" s="164">
        <v>0.2</v>
      </c>
      <c r="H19" s="76">
        <f t="shared" si="0"/>
        <v>2400000</v>
      </c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1"/>
      <c r="C20" s="74">
        <v>1</v>
      </c>
      <c r="D20" s="163" t="s">
        <v>83</v>
      </c>
      <c r="E20" s="166">
        <v>25000000</v>
      </c>
      <c r="F20" s="165">
        <v>1</v>
      </c>
      <c r="G20" s="164">
        <v>1</v>
      </c>
      <c r="H20" s="76">
        <f t="shared" si="0"/>
        <v>25000000</v>
      </c>
      <c r="I20" s="1"/>
      <c r="J20" s="1"/>
      <c r="K20" s="12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C21" s="171" t="s">
        <v>19</v>
      </c>
      <c r="D21" s="172"/>
      <c r="E21" s="172"/>
      <c r="F21" s="172"/>
      <c r="G21" s="172"/>
      <c r="H21" s="173"/>
      <c r="I21" s="1"/>
      <c r="J21" s="1"/>
      <c r="K21" s="1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28.5" x14ac:dyDescent="0.2">
      <c r="A22" s="121"/>
      <c r="C22" s="74">
        <v>1</v>
      </c>
      <c r="D22" s="162" t="s">
        <v>89</v>
      </c>
      <c r="E22" s="166">
        <v>25000000</v>
      </c>
      <c r="F22" s="165">
        <v>1</v>
      </c>
      <c r="G22" s="164">
        <v>1</v>
      </c>
      <c r="H22" s="76">
        <f>E22*F22*G22</f>
        <v>25000000</v>
      </c>
      <c r="I22" s="1"/>
      <c r="J22" s="1"/>
      <c r="K22" s="120"/>
      <c r="L22" s="5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C23" s="74"/>
      <c r="D23" s="80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C24" s="74"/>
      <c r="D24" s="75"/>
      <c r="E24" s="54"/>
      <c r="F24" s="54"/>
      <c r="G24" s="55"/>
      <c r="H24" s="76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C26" s="171" t="s">
        <v>20</v>
      </c>
      <c r="D26" s="172"/>
      <c r="E26" s="172"/>
      <c r="F26" s="172"/>
      <c r="G26" s="172"/>
      <c r="H26" s="173"/>
      <c r="I26" s="1"/>
      <c r="J26" s="1"/>
      <c r="K26" s="1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2">
      <c r="A27" s="121"/>
      <c r="C27" s="74">
        <v>1</v>
      </c>
      <c r="D27" s="162" t="s">
        <v>90</v>
      </c>
      <c r="E27" s="166">
        <v>18000000</v>
      </c>
      <c r="F27" s="165">
        <v>1</v>
      </c>
      <c r="G27" s="164">
        <v>1</v>
      </c>
      <c r="H27" s="76">
        <f>E27*F27*G27</f>
        <v>18000000</v>
      </c>
      <c r="I27" s="1"/>
      <c r="J27" s="1"/>
      <c r="K27" s="12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C28" s="74"/>
      <c r="D28" s="80"/>
      <c r="E28" s="79"/>
      <c r="F28" s="54"/>
      <c r="G28" s="55"/>
      <c r="H28" s="76"/>
      <c r="I28" s="1"/>
      <c r="J28" s="1"/>
      <c r="K28" s="1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C29" s="74"/>
      <c r="D29" s="75"/>
      <c r="E29" s="54"/>
      <c r="F29" s="54"/>
      <c r="G29" s="55"/>
      <c r="H29" s="76"/>
      <c r="I29" s="1"/>
      <c r="J29" s="1"/>
      <c r="K29" s="12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C30" s="74"/>
      <c r="D30" s="80"/>
      <c r="E30" s="79"/>
      <c r="F30" s="54"/>
      <c r="G30" s="55"/>
      <c r="H30" s="76"/>
      <c r="I30" s="1"/>
      <c r="J30" s="1"/>
      <c r="K30" s="12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C31" s="171" t="s">
        <v>21</v>
      </c>
      <c r="D31" s="172"/>
      <c r="E31" s="172"/>
      <c r="F31" s="172"/>
      <c r="G31" s="172"/>
      <c r="H31" s="173"/>
      <c r="I31" s="1"/>
      <c r="J31" s="1"/>
      <c r="K31" s="1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C32" s="74"/>
      <c r="D32" s="80"/>
      <c r="E32" s="79"/>
      <c r="F32" s="54"/>
      <c r="G32" s="55"/>
      <c r="H32" s="76"/>
      <c r="I32" s="1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C33" s="74"/>
      <c r="D33" s="80"/>
      <c r="E33" s="79"/>
      <c r="F33" s="54"/>
      <c r="G33" s="55"/>
      <c r="H33" s="76"/>
      <c r="I33" s="1"/>
      <c r="J33" s="1"/>
      <c r="K33" s="12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21"/>
      <c r="C34" s="74"/>
      <c r="D34" s="75"/>
      <c r="E34" s="54"/>
      <c r="F34" s="54"/>
      <c r="G34" s="55"/>
      <c r="H34" s="76"/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21"/>
      <c r="C35" s="74"/>
      <c r="D35" s="80"/>
      <c r="E35" s="79"/>
      <c r="F35" s="54"/>
      <c r="G35" s="55"/>
      <c r="H35" s="76"/>
      <c r="I35" s="1"/>
      <c r="J35" s="1"/>
      <c r="K35" s="12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1"/>
      <c r="C36" s="171" t="s">
        <v>22</v>
      </c>
      <c r="D36" s="172"/>
      <c r="E36" s="172"/>
      <c r="F36" s="172"/>
      <c r="G36" s="172"/>
      <c r="H36" s="173"/>
      <c r="I36" s="1"/>
      <c r="J36" s="1"/>
      <c r="K36" s="12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25">
      <c r="A37" s="121"/>
      <c r="C37" s="52"/>
      <c r="D37" s="53"/>
      <c r="E37" s="54"/>
      <c r="F37" s="54"/>
      <c r="G37" s="55"/>
      <c r="H37" s="56"/>
      <c r="I37" s="18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C38" s="74"/>
      <c r="D38" s="80"/>
      <c r="E38" s="79"/>
      <c r="F38" s="54"/>
      <c r="G38" s="55"/>
      <c r="H38" s="76"/>
      <c r="I38" s="1"/>
      <c r="J38" s="1"/>
      <c r="K38" s="12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21"/>
      <c r="C39" s="74"/>
      <c r="D39" s="75"/>
      <c r="E39" s="54"/>
      <c r="F39" s="54"/>
      <c r="G39" s="55"/>
      <c r="H39" s="76"/>
      <c r="I39" s="1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3">
      <c r="A40" s="121"/>
      <c r="C40" s="74"/>
      <c r="D40" s="80"/>
      <c r="E40" s="79"/>
      <c r="F40" s="54"/>
      <c r="G40" s="55"/>
      <c r="H40" s="76"/>
      <c r="I40" s="1"/>
      <c r="J40" s="1"/>
      <c r="K40" s="12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25">
      <c r="A41" s="121"/>
      <c r="C41" s="195" t="s">
        <v>68</v>
      </c>
      <c r="D41" s="196"/>
      <c r="E41" s="196"/>
      <c r="F41" s="196"/>
      <c r="G41" s="197"/>
      <c r="H41" s="77">
        <f>SUM(H15:H40)</f>
        <v>125800000</v>
      </c>
      <c r="I41" s="6"/>
      <c r="J41" s="1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3">
      <c r="A42" s="121"/>
      <c r="C42" s="195" t="s">
        <v>69</v>
      </c>
      <c r="D42" s="196"/>
      <c r="E42" s="196"/>
      <c r="F42" s="196"/>
      <c r="G42" s="197"/>
      <c r="H42" s="167">
        <v>2.2999999999999998</v>
      </c>
      <c r="I42" s="198" t="s">
        <v>25</v>
      </c>
      <c r="J42" s="199"/>
      <c r="K42" s="20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7.45" customHeight="1" thickBot="1" x14ac:dyDescent="0.35">
      <c r="A43" s="121"/>
      <c r="C43" s="201" t="s">
        <v>70</v>
      </c>
      <c r="D43" s="202"/>
      <c r="E43" s="202"/>
      <c r="F43" s="202"/>
      <c r="G43" s="203"/>
      <c r="H43" s="82">
        <f>+H41*H42</f>
        <v>289340000</v>
      </c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3">
      <c r="A44" s="121"/>
      <c r="C44" s="204" t="s">
        <v>2</v>
      </c>
      <c r="D44" s="205" t="s">
        <v>27</v>
      </c>
      <c r="E44" s="190" t="s">
        <v>28</v>
      </c>
      <c r="F44" s="157" t="s">
        <v>29</v>
      </c>
      <c r="G44" s="207" t="s">
        <v>71</v>
      </c>
      <c r="H44" s="158" t="s">
        <v>7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21"/>
      <c r="C45" s="188"/>
      <c r="D45" s="205"/>
      <c r="E45" s="190"/>
      <c r="F45" s="70" t="s">
        <v>31</v>
      </c>
      <c r="G45" s="208"/>
      <c r="H45" s="71" t="s">
        <v>11</v>
      </c>
      <c r="I45" s="1"/>
      <c r="J45" s="1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thickBot="1" x14ac:dyDescent="0.35">
      <c r="A46" s="121"/>
      <c r="C46" s="72" t="s">
        <v>32</v>
      </c>
      <c r="D46" s="206"/>
      <c r="E46" s="191"/>
      <c r="F46" s="73" t="s">
        <v>33</v>
      </c>
      <c r="G46" s="73" t="s">
        <v>34</v>
      </c>
      <c r="H46" s="156" t="s">
        <v>72</v>
      </c>
      <c r="I46" s="1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30.2" customHeight="1" x14ac:dyDescent="0.3">
      <c r="A47" s="121"/>
      <c r="C47" s="192" t="s">
        <v>36</v>
      </c>
      <c r="D47" s="193"/>
      <c r="E47" s="193"/>
      <c r="F47" s="193"/>
      <c r="G47" s="193"/>
      <c r="H47" s="194"/>
      <c r="I47" s="1"/>
      <c r="J47" s="1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C48" s="171" t="s">
        <v>37</v>
      </c>
      <c r="D48" s="172"/>
      <c r="E48" s="172"/>
      <c r="F48" s="172"/>
      <c r="G48" s="172"/>
      <c r="H48" s="173"/>
      <c r="I48" s="1"/>
      <c r="J48" s="1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C49" s="74"/>
      <c r="D49" s="53"/>
      <c r="E49" s="83"/>
      <c r="F49" s="79"/>
      <c r="G49" s="84"/>
      <c r="H49" s="76"/>
      <c r="I49" s="1"/>
      <c r="J49" s="5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C50" s="74"/>
      <c r="D50" s="53"/>
      <c r="E50" s="83"/>
      <c r="F50" s="79"/>
      <c r="G50" s="84"/>
      <c r="H50" s="76"/>
      <c r="I50" s="1"/>
      <c r="J50" s="5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C51" s="74"/>
      <c r="D51" s="53"/>
      <c r="E51" s="83"/>
      <c r="F51" s="79"/>
      <c r="G51" s="84"/>
      <c r="H51" s="76"/>
      <c r="I51" s="1"/>
      <c r="J51" s="5"/>
      <c r="K51" s="12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C52" s="74"/>
      <c r="D52" s="53"/>
      <c r="E52" s="83"/>
      <c r="F52" s="79"/>
      <c r="G52" s="84"/>
      <c r="H52" s="76"/>
      <c r="I52" s="1"/>
      <c r="J52" s="5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C53" s="171" t="s">
        <v>38</v>
      </c>
      <c r="D53" s="172"/>
      <c r="E53" s="172"/>
      <c r="F53" s="172"/>
      <c r="G53" s="172"/>
      <c r="H53" s="173"/>
      <c r="I53" s="1"/>
      <c r="J53" s="1"/>
      <c r="K53" s="12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67.85" customHeight="1" x14ac:dyDescent="0.3">
      <c r="A54" s="121"/>
      <c r="C54" s="74">
        <v>1</v>
      </c>
      <c r="D54" s="163" t="s">
        <v>85</v>
      </c>
      <c r="E54" s="168">
        <v>10</v>
      </c>
      <c r="F54" s="169">
        <v>250000</v>
      </c>
      <c r="G54" s="164">
        <v>1</v>
      </c>
      <c r="H54" s="170">
        <f>+F54*G54*E54</f>
        <v>2500000</v>
      </c>
      <c r="I54" s="1"/>
      <c r="J54" s="1"/>
      <c r="K54" s="12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36.75" customHeight="1" x14ac:dyDescent="0.3">
      <c r="A55" s="121"/>
      <c r="C55" s="74">
        <v>1</v>
      </c>
      <c r="D55" s="163" t="s">
        <v>86</v>
      </c>
      <c r="E55" s="168">
        <v>10</v>
      </c>
      <c r="F55" s="169">
        <v>400000</v>
      </c>
      <c r="G55" s="164">
        <v>1</v>
      </c>
      <c r="H55" s="170">
        <f>+F55*G55*E55</f>
        <v>4000000</v>
      </c>
      <c r="I55" s="1"/>
      <c r="J55" s="5"/>
      <c r="K55" s="12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82.5" x14ac:dyDescent="0.3">
      <c r="A56" s="121"/>
      <c r="C56" s="74">
        <v>1</v>
      </c>
      <c r="D56" s="163" t="s">
        <v>87</v>
      </c>
      <c r="E56" s="168">
        <v>10</v>
      </c>
      <c r="F56" s="169">
        <v>973677.6470588235</v>
      </c>
      <c r="G56" s="164">
        <v>1</v>
      </c>
      <c r="H56" s="170">
        <f>+F56*G56*E56</f>
        <v>9736776.4705882352</v>
      </c>
      <c r="I56" s="1"/>
      <c r="J56" s="5"/>
      <c r="K56" s="120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3">
      <c r="A57" s="121"/>
      <c r="C57" s="74"/>
      <c r="D57" s="53"/>
      <c r="E57" s="83"/>
      <c r="F57" s="79"/>
      <c r="G57" s="84"/>
      <c r="H57" s="76"/>
      <c r="I57" s="1"/>
      <c r="J57" s="5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3">
      <c r="A58" s="121"/>
      <c r="C58" s="171" t="s">
        <v>39</v>
      </c>
      <c r="D58" s="172"/>
      <c r="E58" s="172"/>
      <c r="F58" s="172"/>
      <c r="G58" s="172"/>
      <c r="H58" s="173"/>
      <c r="I58" s="1"/>
      <c r="J58" s="1"/>
      <c r="K58" s="120"/>
      <c r="L58" s="1"/>
      <c r="M58" s="1"/>
      <c r="N58" s="1"/>
      <c r="O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7.25" thickBot="1" x14ac:dyDescent="0.35">
      <c r="A59" s="121"/>
      <c r="C59" s="74"/>
      <c r="D59" s="85"/>
      <c r="E59" s="83"/>
      <c r="F59" s="86"/>
      <c r="G59" s="84"/>
      <c r="H59" s="76"/>
      <c r="I59" s="1"/>
      <c r="J59" s="1"/>
      <c r="K59" s="120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6.5" customHeight="1" x14ac:dyDescent="0.3">
      <c r="A60" s="121"/>
      <c r="C60" s="209" t="s">
        <v>73</v>
      </c>
      <c r="D60" s="210"/>
      <c r="E60" s="210"/>
      <c r="F60" s="210"/>
      <c r="G60" s="211"/>
      <c r="H60" s="87">
        <f>+SUM(H54:H56)</f>
        <v>16236776.470588235</v>
      </c>
      <c r="I60" s="159"/>
      <c r="J60" s="1"/>
      <c r="K60" s="120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6.5" customHeight="1" x14ac:dyDescent="0.25">
      <c r="A61" s="121"/>
      <c r="C61" s="195" t="s">
        <v>74</v>
      </c>
      <c r="D61" s="196"/>
      <c r="E61" s="196"/>
      <c r="F61" s="196"/>
      <c r="G61" s="197"/>
      <c r="H61" s="88">
        <f>+H60+H43</f>
        <v>305576776.47058821</v>
      </c>
      <c r="I61" s="8"/>
      <c r="J61" s="9"/>
      <c r="K61" s="12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25">
      <c r="A62" s="121"/>
      <c r="C62" s="195" t="s">
        <v>42</v>
      </c>
      <c r="D62" s="196"/>
      <c r="E62" s="196"/>
      <c r="F62" s="196"/>
      <c r="G62" s="197"/>
      <c r="H62" s="89"/>
      <c r="I62" s="18"/>
      <c r="J62" s="9"/>
      <c r="K62" s="120"/>
      <c r="L62" s="10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x14ac:dyDescent="0.25">
      <c r="A63" s="121"/>
      <c r="C63" s="195" t="s">
        <v>75</v>
      </c>
      <c r="D63" s="196"/>
      <c r="E63" s="196"/>
      <c r="F63" s="196"/>
      <c r="G63" s="197"/>
      <c r="H63" s="88">
        <f>H61</f>
        <v>305576776.47058821</v>
      </c>
      <c r="I63" s="8"/>
      <c r="J63" s="9"/>
      <c r="K63" s="120"/>
      <c r="L63" s="10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x14ac:dyDescent="0.3">
      <c r="A64" s="121"/>
      <c r="C64" s="195" t="s">
        <v>76</v>
      </c>
      <c r="D64" s="196"/>
      <c r="E64" s="196"/>
      <c r="F64" s="196"/>
      <c r="G64" s="197"/>
      <c r="H64" s="90">
        <f>H63*0.19</f>
        <v>58059587.529411763</v>
      </c>
      <c r="I64" s="5"/>
      <c r="J64" s="1"/>
      <c r="K64" s="120"/>
      <c r="L64" s="1"/>
      <c r="M64" s="160">
        <f>+H65-M65</f>
        <v>0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17.25" thickBot="1" x14ac:dyDescent="0.35">
      <c r="A65" s="121"/>
      <c r="C65" s="201" t="s">
        <v>45</v>
      </c>
      <c r="D65" s="202"/>
      <c r="E65" s="202"/>
      <c r="F65" s="202"/>
      <c r="G65" s="203"/>
      <c r="H65" s="91">
        <f>+H63+H64</f>
        <v>363636364</v>
      </c>
      <c r="I65" s="11"/>
      <c r="J65" s="5"/>
      <c r="K65" s="120"/>
      <c r="L65" s="12"/>
      <c r="M65" s="161">
        <v>363636364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x14ac:dyDescent="0.3">
      <c r="A66" s="119"/>
      <c r="B66" s="3"/>
      <c r="C66" s="92"/>
      <c r="D66" s="93"/>
      <c r="E66" s="93"/>
      <c r="F66" s="93"/>
      <c r="G66" s="93"/>
      <c r="H66" s="94"/>
      <c r="I66" s="1"/>
      <c r="K66" s="120"/>
    </row>
    <row r="67" spans="1:197" ht="17.25" thickBot="1" x14ac:dyDescent="0.35">
      <c r="A67" s="119"/>
      <c r="C67" s="212"/>
      <c r="D67" s="213"/>
      <c r="E67" s="213"/>
      <c r="F67" s="67"/>
      <c r="G67" s="68"/>
      <c r="H67" s="69"/>
      <c r="I67" s="1"/>
      <c r="K67" s="120"/>
    </row>
    <row r="68" spans="1:197" x14ac:dyDescent="0.3">
      <c r="A68" s="119"/>
      <c r="C68" s="2"/>
      <c r="D68" s="2"/>
      <c r="E68" s="2"/>
      <c r="F68" s="2"/>
      <c r="G68" s="2"/>
      <c r="H68" s="2"/>
      <c r="I68" s="1"/>
      <c r="J68" s="2"/>
      <c r="K68" s="4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</row>
    <row r="69" spans="1:197" ht="16.5" customHeight="1" x14ac:dyDescent="0.3">
      <c r="A69" s="119"/>
      <c r="C69" s="2"/>
      <c r="D69" s="2"/>
      <c r="E69" s="2"/>
      <c r="F69" s="2"/>
      <c r="G69" s="2"/>
      <c r="H69" s="2"/>
      <c r="I69" s="1"/>
      <c r="J69" s="2"/>
      <c r="K69" s="4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</row>
    <row r="70" spans="1:197" ht="17.25" thickBot="1" x14ac:dyDescent="0.35">
      <c r="A70" s="122"/>
      <c r="B70" s="123"/>
      <c r="C70" s="124"/>
      <c r="D70" s="125"/>
      <c r="E70" s="125"/>
      <c r="F70" s="126"/>
      <c r="G70" s="127"/>
      <c r="H70" s="127"/>
      <c r="I70" s="127"/>
      <c r="J70" s="127"/>
      <c r="K70" s="128"/>
    </row>
    <row r="71" spans="1:197" x14ac:dyDescent="0.3">
      <c r="I71" s="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s="1" customFormat="1" x14ac:dyDescent="0.3">
      <c r="A78" s="2"/>
      <c r="B78" s="2"/>
      <c r="C78" s="13"/>
      <c r="D78" s="15"/>
      <c r="E78" s="15"/>
      <c r="F78" s="16"/>
    </row>
    <row r="79" spans="1:197" s="1" customFormat="1" x14ac:dyDescent="0.3">
      <c r="A79" s="2"/>
      <c r="B79" s="2"/>
      <c r="C79" s="13"/>
      <c r="D79" s="15"/>
      <c r="E79" s="15"/>
      <c r="F79" s="16"/>
    </row>
    <row r="80" spans="1:197" s="1" customFormat="1" x14ac:dyDescent="0.3">
      <c r="B80" s="2"/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1:9" s="1" customFormat="1" x14ac:dyDescent="0.3">
      <c r="C369" s="13"/>
      <c r="D369" s="15"/>
      <c r="E369" s="15"/>
      <c r="F369" s="16"/>
    </row>
    <row r="370" spans="1:9" s="1" customFormat="1" x14ac:dyDescent="0.3">
      <c r="C370" s="13"/>
      <c r="D370" s="15"/>
      <c r="E370" s="15"/>
      <c r="F370" s="16"/>
    </row>
    <row r="371" spans="1:9" s="1" customFormat="1" x14ac:dyDescent="0.3">
      <c r="C371" s="13"/>
      <c r="D371" s="15"/>
      <c r="E371" s="15"/>
      <c r="F371" s="16"/>
    </row>
    <row r="372" spans="1:9" s="1" customFormat="1" x14ac:dyDescent="0.3">
      <c r="C372" s="13"/>
      <c r="D372" s="15"/>
      <c r="E372" s="15"/>
      <c r="F372" s="16"/>
    </row>
    <row r="373" spans="1:9" s="1" customFormat="1" x14ac:dyDescent="0.3">
      <c r="C373" s="13"/>
      <c r="D373" s="15"/>
      <c r="E373" s="15"/>
      <c r="F373" s="16"/>
    </row>
    <row r="374" spans="1:9" s="1" customFormat="1" x14ac:dyDescent="0.3">
      <c r="C374" s="13"/>
      <c r="D374" s="15"/>
      <c r="E374" s="15"/>
      <c r="F374" s="16"/>
    </row>
    <row r="375" spans="1:9" s="1" customFormat="1" x14ac:dyDescent="0.3">
      <c r="C375" s="13"/>
      <c r="D375" s="15"/>
      <c r="E375" s="15"/>
      <c r="F375" s="16"/>
    </row>
    <row r="376" spans="1:9" s="1" customFormat="1" x14ac:dyDescent="0.3">
      <c r="C376" s="13"/>
      <c r="D376" s="15"/>
      <c r="E376" s="15"/>
      <c r="F376" s="16"/>
    </row>
    <row r="377" spans="1:9" s="1" customFormat="1" x14ac:dyDescent="0.3">
      <c r="C377" s="13"/>
      <c r="D377" s="15"/>
      <c r="E377" s="15"/>
      <c r="F377" s="16"/>
    </row>
    <row r="378" spans="1:9" s="1" customFormat="1" x14ac:dyDescent="0.3">
      <c r="A378" s="2"/>
      <c r="C378" s="13"/>
      <c r="D378" s="15"/>
      <c r="E378" s="15"/>
      <c r="F378" s="16"/>
      <c r="I378" s="17"/>
    </row>
  </sheetData>
  <mergeCells count="32">
    <mergeCell ref="C62:G62"/>
    <mergeCell ref="C63:G63"/>
    <mergeCell ref="C64:G64"/>
    <mergeCell ref="C65:G65"/>
    <mergeCell ref="C67:E67"/>
    <mergeCell ref="C61:G61"/>
    <mergeCell ref="C41:G41"/>
    <mergeCell ref="C42:G42"/>
    <mergeCell ref="I42:K42"/>
    <mergeCell ref="C43:G43"/>
    <mergeCell ref="C44:C45"/>
    <mergeCell ref="D44:D46"/>
    <mergeCell ref="E44:E46"/>
    <mergeCell ref="G44:G45"/>
    <mergeCell ref="C47:H47"/>
    <mergeCell ref="C48:H48"/>
    <mergeCell ref="C53:H53"/>
    <mergeCell ref="C58:H58"/>
    <mergeCell ref="C60:G60"/>
    <mergeCell ref="C36:H36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21:H21"/>
    <mergeCell ref="C26:H26"/>
    <mergeCell ref="C31:H3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74" t="s">
        <v>0</v>
      </c>
      <c r="C2" s="175"/>
      <c r="D2" s="175"/>
      <c r="E2" s="175"/>
      <c r="F2" s="176"/>
      <c r="K2" s="120"/>
    </row>
    <row r="3" spans="1:197" ht="18" customHeight="1" x14ac:dyDescent="0.3">
      <c r="A3" s="119"/>
      <c r="B3" s="50"/>
      <c r="C3" s="177" t="s">
        <v>79</v>
      </c>
      <c r="D3" s="178"/>
      <c r="E3" s="179"/>
      <c r="F3" s="51"/>
      <c r="K3" s="120"/>
    </row>
    <row r="4" spans="1:197" ht="17.25" thickBot="1" x14ac:dyDescent="0.35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3">
      <c r="A5" s="119"/>
      <c r="B5" s="111"/>
      <c r="C5" s="2"/>
      <c r="E5" s="114"/>
      <c r="F5" s="115"/>
      <c r="K5" s="144"/>
    </row>
    <row r="6" spans="1:197" ht="17.25" thickBot="1" x14ac:dyDescent="0.35">
      <c r="A6" s="119"/>
      <c r="B6" s="119"/>
      <c r="K6" s="144"/>
    </row>
    <row r="7" spans="1:197" ht="16.5" customHeight="1" thickBot="1" x14ac:dyDescent="0.35">
      <c r="A7" s="119"/>
      <c r="B7" s="149"/>
      <c r="C7" s="245" t="s">
        <v>1</v>
      </c>
      <c r="D7" s="246"/>
      <c r="E7" s="246"/>
      <c r="F7" s="246"/>
      <c r="G7" s="246"/>
      <c r="H7" s="247"/>
      <c r="I7" s="19"/>
      <c r="K7" s="144"/>
    </row>
    <row r="8" spans="1:197" ht="24.75" customHeight="1" x14ac:dyDescent="0.3">
      <c r="A8" s="119"/>
      <c r="B8" s="149"/>
      <c r="C8" s="239" t="s">
        <v>77</v>
      </c>
      <c r="D8" s="240"/>
      <c r="E8" s="240"/>
      <c r="F8" s="240"/>
      <c r="G8" s="240"/>
      <c r="H8" s="241"/>
      <c r="I8" s="20"/>
      <c r="K8" s="144"/>
    </row>
    <row r="9" spans="1:197" ht="71.45" customHeight="1" thickBot="1" x14ac:dyDescent="0.35">
      <c r="A9" s="119"/>
      <c r="B9" s="149"/>
      <c r="C9" s="242"/>
      <c r="D9" s="243"/>
      <c r="E9" s="243"/>
      <c r="F9" s="243"/>
      <c r="G9" s="243"/>
      <c r="H9" s="244"/>
      <c r="I9" s="20"/>
      <c r="K9" s="144"/>
    </row>
    <row r="10" spans="1:197" s="3" customFormat="1" x14ac:dyDescent="0.3">
      <c r="A10" s="121"/>
      <c r="B10" s="151"/>
      <c r="C10" s="248" t="s">
        <v>2</v>
      </c>
      <c r="D10" s="249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B11" s="151"/>
      <c r="C11" s="234"/>
      <c r="D11" s="237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B12" s="151"/>
      <c r="C12" s="72" t="s">
        <v>12</v>
      </c>
      <c r="D12" s="238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B13" s="151"/>
      <c r="C13" s="219" t="s">
        <v>17</v>
      </c>
      <c r="D13" s="220"/>
      <c r="E13" s="220"/>
      <c r="F13" s="220"/>
      <c r="G13" s="220"/>
      <c r="H13" s="221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B14" s="151"/>
      <c r="C14" s="222" t="s">
        <v>18</v>
      </c>
      <c r="D14" s="223"/>
      <c r="E14" s="223"/>
      <c r="F14" s="223"/>
      <c r="G14" s="223"/>
      <c r="H14" s="224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B19" s="151"/>
      <c r="C19" s="222" t="s">
        <v>19</v>
      </c>
      <c r="D19" s="223"/>
      <c r="E19" s="223"/>
      <c r="F19" s="223"/>
      <c r="G19" s="223"/>
      <c r="H19" s="224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B24" s="151"/>
      <c r="C24" s="222" t="s">
        <v>20</v>
      </c>
      <c r="D24" s="223"/>
      <c r="E24" s="223"/>
      <c r="F24" s="223"/>
      <c r="G24" s="223"/>
      <c r="H24" s="224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B29" s="151"/>
      <c r="C29" s="222" t="s">
        <v>21</v>
      </c>
      <c r="D29" s="223"/>
      <c r="E29" s="223"/>
      <c r="F29" s="223"/>
      <c r="G29" s="223"/>
      <c r="H29" s="224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1"/>
      <c r="C34" s="222" t="s">
        <v>22</v>
      </c>
      <c r="D34" s="223"/>
      <c r="E34" s="223"/>
      <c r="F34" s="223"/>
      <c r="G34" s="223"/>
      <c r="H34" s="224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B39" s="151"/>
      <c r="C39" s="225" t="s">
        <v>23</v>
      </c>
      <c r="D39" s="226"/>
      <c r="E39" s="226"/>
      <c r="F39" s="226"/>
      <c r="G39" s="227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1"/>
      <c r="C40" s="225" t="s">
        <v>24</v>
      </c>
      <c r="D40" s="226"/>
      <c r="E40" s="226"/>
      <c r="F40" s="226"/>
      <c r="G40" s="227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45" customHeight="1" thickBot="1" x14ac:dyDescent="0.35">
      <c r="A41" s="121"/>
      <c r="B41" s="151"/>
      <c r="C41" s="216" t="s">
        <v>26</v>
      </c>
      <c r="D41" s="217"/>
      <c r="E41" s="217"/>
      <c r="F41" s="217"/>
      <c r="G41" s="218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B42" s="151"/>
      <c r="C42" s="233" t="s">
        <v>2</v>
      </c>
      <c r="D42" s="235" t="s">
        <v>27</v>
      </c>
      <c r="E42" s="237" t="s">
        <v>28</v>
      </c>
      <c r="F42" s="139" t="s">
        <v>29</v>
      </c>
      <c r="G42" s="250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B43" s="151"/>
      <c r="C43" s="234"/>
      <c r="D43" s="235"/>
      <c r="E43" s="237"/>
      <c r="F43" s="70" t="s">
        <v>31</v>
      </c>
      <c r="G43" s="251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B44" s="151"/>
      <c r="C44" s="72" t="s">
        <v>32</v>
      </c>
      <c r="D44" s="236"/>
      <c r="E44" s="238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.2" customHeight="1" x14ac:dyDescent="0.3">
      <c r="A45" s="121"/>
      <c r="B45" s="151"/>
      <c r="C45" s="219" t="s">
        <v>36</v>
      </c>
      <c r="D45" s="220"/>
      <c r="E45" s="220"/>
      <c r="F45" s="220"/>
      <c r="G45" s="220"/>
      <c r="H45" s="221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B46" s="151"/>
      <c r="C46" s="222" t="s">
        <v>37</v>
      </c>
      <c r="D46" s="223"/>
      <c r="E46" s="223"/>
      <c r="F46" s="223"/>
      <c r="G46" s="223"/>
      <c r="H46" s="224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B51" s="151"/>
      <c r="C51" s="222" t="s">
        <v>38</v>
      </c>
      <c r="D51" s="223"/>
      <c r="E51" s="223"/>
      <c r="F51" s="223"/>
      <c r="G51" s="223"/>
      <c r="H51" s="224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1"/>
      <c r="C56" s="222" t="s">
        <v>39</v>
      </c>
      <c r="D56" s="223"/>
      <c r="E56" s="223"/>
      <c r="F56" s="223"/>
      <c r="G56" s="223"/>
      <c r="H56" s="224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B58" s="151"/>
      <c r="C58" s="228" t="s">
        <v>40</v>
      </c>
      <c r="D58" s="229"/>
      <c r="E58" s="229"/>
      <c r="F58" s="229"/>
      <c r="G58" s="230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B59" s="151"/>
      <c r="C59" s="225" t="s">
        <v>41</v>
      </c>
      <c r="D59" s="226"/>
      <c r="E59" s="226"/>
      <c r="F59" s="226"/>
      <c r="G59" s="227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B60" s="151"/>
      <c r="C60" s="225" t="s">
        <v>42</v>
      </c>
      <c r="D60" s="226"/>
      <c r="E60" s="226"/>
      <c r="F60" s="226"/>
      <c r="G60" s="227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B61" s="151"/>
      <c r="C61" s="225" t="s">
        <v>43</v>
      </c>
      <c r="D61" s="226"/>
      <c r="E61" s="226"/>
      <c r="F61" s="226"/>
      <c r="G61" s="227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1"/>
      <c r="C62" s="225" t="s">
        <v>44</v>
      </c>
      <c r="D62" s="226"/>
      <c r="E62" s="226"/>
      <c r="F62" s="226"/>
      <c r="G62" s="227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B63" s="151"/>
      <c r="C63" s="216" t="s">
        <v>45</v>
      </c>
      <c r="D63" s="217"/>
      <c r="E63" s="217"/>
      <c r="F63" s="217"/>
      <c r="G63" s="218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3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45" customHeight="1" x14ac:dyDescent="0.3">
      <c r="A70" s="119"/>
      <c r="B70" s="149"/>
      <c r="C70" s="231" t="s">
        <v>47</v>
      </c>
      <c r="D70" s="232"/>
      <c r="E70" s="232"/>
      <c r="F70" s="214" t="s">
        <v>48</v>
      </c>
      <c r="G70" s="214"/>
      <c r="H70" s="215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19"/>
      <c r="B71" s="149"/>
      <c r="C71" s="212"/>
      <c r="D71" s="213"/>
      <c r="E71" s="213"/>
      <c r="F71" s="67"/>
      <c r="G71" s="68"/>
      <c r="H71" s="69"/>
      <c r="I71" s="1"/>
      <c r="K71" s="144"/>
    </row>
    <row r="72" spans="1:197" ht="17.25" thickBot="1" x14ac:dyDescent="0.35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tabSelected="1" view="pageBreakPreview" topLeftCell="A4" zoomScale="80" zoomScaleNormal="93" zoomScaleSheetLayoutView="80" workbookViewId="0">
      <selection activeCell="M12" sqref="M12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  <col min="10" max="10" width="8.710937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30"/>
      <c r="B2" s="282" t="s">
        <v>0</v>
      </c>
      <c r="C2" s="283"/>
      <c r="D2" s="283"/>
      <c r="E2" s="284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0"/>
      <c r="B3" s="50"/>
      <c r="C3" s="177" t="s">
        <v>79</v>
      </c>
      <c r="D3" s="178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9"/>
      <c r="C6" s="265"/>
      <c r="D6" s="265"/>
      <c r="E6" s="265"/>
      <c r="F6" s="265"/>
      <c r="G6" s="265"/>
      <c r="H6" s="104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5"/>
    </row>
    <row r="8" spans="1:198" ht="17.25" thickBot="1" x14ac:dyDescent="0.35">
      <c r="B8" s="110"/>
      <c r="C8" s="260" t="s">
        <v>49</v>
      </c>
      <c r="D8" s="261"/>
      <c r="E8" s="261"/>
      <c r="F8" s="261"/>
      <c r="G8" s="262"/>
      <c r="H8" s="105"/>
    </row>
    <row r="9" spans="1:198" ht="93.2" customHeight="1" thickBot="1" x14ac:dyDescent="0.35">
      <c r="B9" s="110"/>
      <c r="C9" s="263" t="s">
        <v>78</v>
      </c>
      <c r="D9" s="263"/>
      <c r="E9" s="263"/>
      <c r="F9" s="263"/>
      <c r="G9" s="264"/>
      <c r="H9" s="105"/>
    </row>
    <row r="10" spans="1:198" ht="17.45" customHeight="1" thickBot="1" x14ac:dyDescent="0.35">
      <c r="B10" s="110"/>
      <c r="C10" s="258" t="s">
        <v>50</v>
      </c>
      <c r="D10" s="258"/>
      <c r="E10" s="258"/>
      <c r="F10" s="258"/>
      <c r="G10" s="259"/>
      <c r="H10" s="105"/>
    </row>
    <row r="11" spans="1:198" ht="16.5" customHeight="1" x14ac:dyDescent="0.3">
      <c r="B11" s="110"/>
      <c r="C11" s="131" t="s">
        <v>51</v>
      </c>
      <c r="D11" s="268" t="s">
        <v>52</v>
      </c>
      <c r="E11" s="269"/>
      <c r="F11" s="278" t="s">
        <v>53</v>
      </c>
      <c r="G11" s="279"/>
      <c r="H11" s="105"/>
    </row>
    <row r="12" spans="1:198" x14ac:dyDescent="0.3">
      <c r="B12" s="110"/>
      <c r="C12" s="49"/>
      <c r="D12" s="280"/>
      <c r="E12" s="281"/>
      <c r="F12" s="272"/>
      <c r="G12" s="273"/>
      <c r="H12" s="105"/>
    </row>
    <row r="13" spans="1:198" x14ac:dyDescent="0.3">
      <c r="B13" s="110"/>
      <c r="C13" s="132">
        <v>1</v>
      </c>
      <c r="D13" s="266" t="s">
        <v>54</v>
      </c>
      <c r="E13" s="267"/>
      <c r="F13" s="274"/>
      <c r="G13" s="275"/>
      <c r="H13" s="105"/>
    </row>
    <row r="14" spans="1:198" x14ac:dyDescent="0.3">
      <c r="B14" s="110"/>
      <c r="C14" s="132">
        <v>2</v>
      </c>
      <c r="D14" s="266" t="s">
        <v>55</v>
      </c>
      <c r="E14" s="267"/>
      <c r="F14" s="274"/>
      <c r="G14" s="275"/>
      <c r="H14" s="105"/>
    </row>
    <row r="15" spans="1:198" ht="16.5" customHeight="1" x14ac:dyDescent="0.3">
      <c r="B15" s="110"/>
      <c r="C15" s="133">
        <v>3</v>
      </c>
      <c r="D15" s="266" t="s">
        <v>56</v>
      </c>
      <c r="E15" s="267"/>
      <c r="F15" s="274">
        <f>SUM(F13:G14)</f>
        <v>0</v>
      </c>
      <c r="G15" s="275"/>
      <c r="H15" s="105"/>
    </row>
    <row r="16" spans="1:198" ht="17.25" thickBot="1" x14ac:dyDescent="0.35">
      <c r="B16" s="110"/>
      <c r="C16" s="34"/>
      <c r="D16" s="270"/>
      <c r="E16" s="271"/>
      <c r="F16" s="276"/>
      <c r="G16" s="277"/>
      <c r="H16" s="105"/>
    </row>
    <row r="17" spans="2:8" ht="33.75" customHeight="1" thickBot="1" x14ac:dyDescent="0.35">
      <c r="B17" s="110"/>
      <c r="C17" s="258" t="s">
        <v>57</v>
      </c>
      <c r="D17" s="258"/>
      <c r="E17" s="258"/>
      <c r="F17" s="258"/>
      <c r="G17" s="259"/>
      <c r="H17" s="105"/>
    </row>
    <row r="18" spans="2:8" ht="38.25" x14ac:dyDescent="0.3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3">
      <c r="B19" s="110"/>
      <c r="C19" s="100"/>
      <c r="D19" s="101"/>
      <c r="E19" s="101"/>
      <c r="F19" s="102"/>
      <c r="G19" s="103"/>
      <c r="H19" s="105"/>
    </row>
    <row r="20" spans="2:8" x14ac:dyDescent="0.3">
      <c r="B20" s="110"/>
      <c r="C20" s="33"/>
      <c r="D20" s="24"/>
      <c r="E20" s="22"/>
      <c r="F20" s="25"/>
      <c r="G20" s="27"/>
      <c r="H20" s="105"/>
    </row>
    <row r="21" spans="2:8" x14ac:dyDescent="0.3">
      <c r="B21" s="110"/>
      <c r="C21" s="33"/>
      <c r="D21" s="24"/>
      <c r="E21" s="22"/>
      <c r="F21" s="25"/>
      <c r="G21" s="27"/>
      <c r="H21" s="105"/>
    </row>
    <row r="22" spans="2:8" x14ac:dyDescent="0.3">
      <c r="B22" s="110"/>
      <c r="C22" s="33"/>
      <c r="D22" s="24"/>
      <c r="E22" s="22"/>
      <c r="F22" s="25"/>
      <c r="G22" s="27"/>
      <c r="H22" s="105"/>
    </row>
    <row r="23" spans="2:8" x14ac:dyDescent="0.3">
      <c r="B23" s="110"/>
      <c r="C23" s="33"/>
      <c r="D23" s="24"/>
      <c r="E23" s="22"/>
      <c r="F23" s="25"/>
      <c r="G23" s="27"/>
      <c r="H23" s="105"/>
    </row>
    <row r="24" spans="2:8" x14ac:dyDescent="0.3">
      <c r="B24" s="110"/>
      <c r="C24" s="33"/>
      <c r="D24" s="24"/>
      <c r="E24" s="22"/>
      <c r="F24" s="25"/>
      <c r="G24" s="27"/>
      <c r="H24" s="105"/>
    </row>
    <row r="25" spans="2:8" x14ac:dyDescent="0.3">
      <c r="B25" s="110"/>
      <c r="C25" s="43"/>
      <c r="D25" s="44"/>
      <c r="E25" s="44"/>
      <c r="F25" s="45"/>
      <c r="G25" s="46"/>
      <c r="H25" s="105"/>
    </row>
    <row r="26" spans="2:8" x14ac:dyDescent="0.3">
      <c r="B26" s="110"/>
      <c r="C26" s="33"/>
      <c r="D26" s="24"/>
      <c r="E26" s="22"/>
      <c r="F26" s="25"/>
      <c r="G26" s="27"/>
      <c r="H26" s="105"/>
    </row>
    <row r="27" spans="2:8" x14ac:dyDescent="0.3">
      <c r="B27" s="110"/>
      <c r="C27" s="33"/>
      <c r="D27" s="24"/>
      <c r="E27" s="22"/>
      <c r="F27" s="25"/>
      <c r="G27" s="27"/>
      <c r="H27" s="105"/>
    </row>
    <row r="28" spans="2:8" x14ac:dyDescent="0.3">
      <c r="B28" s="110"/>
      <c r="C28" s="35"/>
      <c r="D28" s="36"/>
      <c r="E28" s="37"/>
      <c r="F28" s="38"/>
      <c r="G28" s="39"/>
      <c r="H28" s="105"/>
    </row>
    <row r="29" spans="2:8" x14ac:dyDescent="0.3">
      <c r="B29" s="110"/>
      <c r="C29" s="33"/>
      <c r="D29" s="24"/>
      <c r="E29" s="22"/>
      <c r="F29" s="25"/>
      <c r="G29" s="27"/>
      <c r="H29" s="105"/>
    </row>
    <row r="30" spans="2:8" x14ac:dyDescent="0.3">
      <c r="B30" s="110"/>
      <c r="C30" s="33"/>
      <c r="D30" s="24"/>
      <c r="E30" s="22"/>
      <c r="F30" s="25"/>
      <c r="G30" s="27"/>
      <c r="H30" s="105"/>
    </row>
    <row r="31" spans="2:8" ht="17.2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3">
      <c r="B32" s="42"/>
      <c r="C32" s="285" t="s">
        <v>61</v>
      </c>
      <c r="D32" s="286"/>
      <c r="E32" s="286"/>
      <c r="F32" s="265"/>
      <c r="G32" s="293"/>
      <c r="H32" s="105"/>
    </row>
    <row r="33" spans="2:8" x14ac:dyDescent="0.3">
      <c r="B33" s="42"/>
      <c r="C33" s="287"/>
      <c r="D33" s="288"/>
      <c r="E33" s="288"/>
      <c r="F33" s="253"/>
      <c r="G33" s="254"/>
      <c r="H33" s="105"/>
    </row>
    <row r="34" spans="2:8" x14ac:dyDescent="0.3">
      <c r="B34" s="42"/>
      <c r="C34" s="287"/>
      <c r="D34" s="288"/>
      <c r="E34" s="288"/>
      <c r="F34" s="253"/>
      <c r="G34" s="254"/>
      <c r="H34" s="105"/>
    </row>
    <row r="35" spans="2:8" x14ac:dyDescent="0.3">
      <c r="B35" s="42"/>
      <c r="C35" s="289"/>
      <c r="D35" s="290"/>
      <c r="E35" s="290"/>
      <c r="F35" s="253"/>
      <c r="G35" s="254"/>
      <c r="H35" s="105"/>
    </row>
    <row r="36" spans="2:8" x14ac:dyDescent="0.3">
      <c r="B36" s="42"/>
      <c r="C36" s="291" t="s">
        <v>47</v>
      </c>
      <c r="D36" s="292"/>
      <c r="E36" s="292"/>
      <c r="F36" s="47"/>
      <c r="G36" s="152" t="s">
        <v>62</v>
      </c>
      <c r="H36" s="105"/>
    </row>
    <row r="37" spans="2:8" x14ac:dyDescent="0.3">
      <c r="B37" s="42"/>
      <c r="C37" s="252"/>
      <c r="D37" s="253"/>
      <c r="E37" s="253"/>
      <c r="F37" s="253"/>
      <c r="G37" s="254"/>
      <c r="H37" s="105"/>
    </row>
    <row r="38" spans="2:8" ht="17.25" thickBot="1" x14ac:dyDescent="0.35">
      <c r="B38" s="42"/>
      <c r="C38" s="255"/>
      <c r="D38" s="256"/>
      <c r="E38" s="256"/>
      <c r="F38" s="256"/>
      <c r="G38" s="257"/>
      <c r="H38" s="105"/>
    </row>
    <row r="39" spans="2:8" x14ac:dyDescent="0.3">
      <c r="B39" s="42"/>
      <c r="H39" s="105"/>
    </row>
    <row r="40" spans="2:8" ht="17.25" thickBot="1" x14ac:dyDescent="0.35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jairo enrique angel ruiz</cp:lastModifiedBy>
  <cp:revision/>
  <dcterms:created xsi:type="dcterms:W3CDTF">2020-02-18T09:47:52Z</dcterms:created>
  <dcterms:modified xsi:type="dcterms:W3CDTF">2026-07-22T11:09:28Z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