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CguerrerG\Desktop\CONTRATOS 2026\08. EPP  BRIGADAS\"/>
    </mc:Choice>
  </mc:AlternateContent>
  <xr:revisionPtr revIDLastSave="0" documentId="13_ncr:1_{B9A6E7F0-BCDA-4C2E-A2C2-B3C314A88CB9}" xr6:coauthVersionLast="47" xr6:coauthVersionMax="47" xr10:uidLastSave="{00000000-0000-0000-0000-000000000000}"/>
  <workbookProtection workbookAlgorithmName="SHA-512" workbookHashValue="77hKzZnIEn/nLMaAFw5AsXuCBll3WSHs0p1baJwpc5miPskagBtBwGartpYvwlbN6DfWgOFp/O23hsnC/bjcpQ==" workbookSaltValue="A4ImHJwKLCg4CyedGKpB6Q==" workbookSpinCount="100000" lockStructure="1"/>
  <bookViews>
    <workbookView xWindow="11490" yWindow="75" windowWidth="17415" windowHeight="15405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3" i="1" l="1"/>
  <c r="I22" i="1"/>
  <c r="H21" i="1"/>
  <c r="K20" i="1"/>
  <c r="K18" i="1"/>
  <c r="K16" i="1"/>
  <c r="J18" i="1"/>
  <c r="J16" i="1"/>
  <c r="H18" i="1"/>
  <c r="H16" i="1"/>
  <c r="G18" i="1"/>
  <c r="G16" i="1"/>
  <c r="K4" i="1"/>
  <c r="J4" i="1"/>
  <c r="H4" i="1"/>
  <c r="J13" i="1"/>
  <c r="K13" i="1"/>
  <c r="J14" i="1"/>
  <c r="K14" i="1"/>
  <c r="J15" i="1"/>
  <c r="K15" i="1"/>
  <c r="K12" i="1"/>
  <c r="J12" i="1"/>
  <c r="K11" i="1"/>
  <c r="J11" i="1"/>
  <c r="G13" i="1"/>
  <c r="H13" i="1" s="1"/>
  <c r="G14" i="1"/>
  <c r="H14" i="1" s="1"/>
  <c r="G15" i="1"/>
  <c r="H15" i="1"/>
  <c r="H12" i="1"/>
  <c r="G12" i="1"/>
  <c r="G11" i="1"/>
  <c r="H11" i="1" s="1"/>
  <c r="J9" i="1"/>
  <c r="G9" i="1"/>
  <c r="K9" i="1" s="1"/>
  <c r="G7" i="1"/>
  <c r="H7" i="1" s="1"/>
  <c r="J7" i="1"/>
  <c r="J6" i="1"/>
  <c r="G6" i="1"/>
  <c r="H6" i="1" s="1"/>
  <c r="J5" i="1"/>
  <c r="G5" i="1"/>
  <c r="K5" i="1" s="1"/>
  <c r="G4" i="1"/>
  <c r="H9" i="1" l="1"/>
  <c r="K7" i="1"/>
  <c r="K6" i="1"/>
  <c r="H5" i="1"/>
  <c r="J20" i="1"/>
  <c r="G20" i="1" l="1"/>
  <c r="H20" i="1" l="1"/>
</calcChain>
</file>

<file path=xl/sharedStrings.xml><?xml version="1.0" encoding="utf-8"?>
<sst xmlns="http://schemas.openxmlformats.org/spreadsheetml/2006/main" count="58" uniqueCount="45">
  <si>
    <t>ITEMS</t>
  </si>
  <si>
    <t>ELEMENTO</t>
  </si>
  <si>
    <t>IMAGEN DE REFERENCIA</t>
  </si>
  <si>
    <t>CARACTERISTICAS</t>
  </si>
  <si>
    <t>UNIDAD DE MEDIDA</t>
  </si>
  <si>
    <t>VALOR UNITARIO ANTES DE IVA</t>
  </si>
  <si>
    <t xml:space="preserve">IVA </t>
  </si>
  <si>
    <t>VALOR UNITARIO INCLUIDO IVA</t>
  </si>
  <si>
    <t>CANTIDAD</t>
  </si>
  <si>
    <t>BOTAS TACTICAS  - TODAS LAS TALLAS</t>
  </si>
  <si>
    <t>UNIDAD</t>
  </si>
  <si>
    <t>CASCO DE RESCATISTA CON BARBUQUEJO</t>
  </si>
  <si>
    <t>CASCO DE RESCATE DE SEGURIDAD PARA RESCATE, TRABAJO EN ALTURAS Y ESPACIOS CONFINADOS: CASCO DE SEGURIDAD RESCUE+ DISEÑADO PARA OPERACIONES PARA TRABAJOS EN ALTURA, ESPACIOS CONFINADOS Y ACTIVIDADES DE RESCATE. CERTIFICADO BAJO LA NORMA EN 397:2012+A1:2012 Y CUMPLE CON LA NORMA ANSI/ISEA Z89.1 – 2014 (R2019), CLASIFICACIÓN TIPO I, CLASE C. FABRICADO EN ABS DE ALTO IMPACTO CON RESISTENCIA A RADIACIÓN UV Y EXPOSICIÓN A LLAMA DIRECTA. SISTEMA DE VENTILACIÓN AJUSTABLE. CUENTA CON AJUSTE TIPO RATCHET ACOPLADO A UNA SUSPENSIÓN TEXTIL DE SEIS PUNTOS DE APOYO.</t>
  </si>
  <si>
    <t>MONOGAFAS DE SEGURIDAD CLARAS - TIPO DEPORTIVAS</t>
  </si>
  <si>
    <t>GAFAS DE PROTECCIÓN: LENTE DE POLICARBONATO, CON TRATAMIENTO ANTI-RAYADURA Y ANTI-EMPAÑANTE, OFRECE UN AMPLIO CUBRIMIENTO LATERAL Y DISEÑO ERGONÓMICO EN UN LLAMATIVO MARCO FLEXIBLE. CON RESISTENCIA A IMPACTOS Y CERTIFICACIÓN ANSI Z87.1-2015.
ANTI-EMPAÑANTE, ANTI-RAYADURA, CERTIFICACIÓN ANSI Z87.1-2015, CLARO, CON AF, DISEÑO ERGONÓMICO, GAFA DE PROTECCIÓN TOP GUN, MARCO FLEXIBLE, POLICARBONATO, RADIACIÓN UVA/UVB, RESISTENTE A IMPACTOS.</t>
  </si>
  <si>
    <t>GUANTES DE PROTECCIÓN</t>
  </si>
  <si>
    <t>GUANTE DE SEGURIDAD  HYFLEX</t>
  </si>
  <si>
    <t>GUANTES: REVESTIMIENTO DE ESPUMA DE NITRILO AYUDA A REDUCIR LA FATIGA DE LA MANO AL TIEMPO QUE PROPORCIONA EL MÁXIMO CONFORT Y DESTREZA. CANALES DE REVESTIMIENTO DE ESPUMA DE NITRILO. ANTIESTÁTICO SEGÚN EN1149. PARA APLICACIONES ESPECIALES.
APLICACIONES: TRABAJO EN DEPÓSITOS, MONTAJE DE LÍNEAS BLANCAS, TRABAJOS LIGEROS DE MONTAJE, MANIPULACIÓN EN GENERAL.
PRESTACIONES MECÁNICAS:
ABRASIÓN: 3.
CORTE: 1.
DESGARRO: 3.
PINCHAZO: 1.</t>
  </si>
  <si>
    <t>RODILLERAS Y CODERAS</t>
  </si>
  <si>
    <t>RODILLERAS Y CODERAS DE PROTECCIÓN PARA BRIGADISTA, TIPO ERGONÓMICAS, FABRICADAS EN MATERIALES RESISTENTES PARA USO INDUSTRIAL, CON CARCASA EXTERIOR RÍGIDA O SEMIRRÍGIDA ANTIDESLIZANTE EN PVC, POLÍMERO, CAUCHO TERMOPLÁSTICO O MATERIAL EQUIVALENTE, DISEÑADA PARA PROTEGER CONTRA IMPACTOS, FRICCIÓN Y APOYO PROLONGADO. DEBEN CONTAR CON ACOLCHADO INTERIOR EN GEL, EVA, ESPUMA DE ALTA DENSIDAD O MATERIAL EQUIVALENTE, FORRO INTERIOR TRANSPIRABLE, CONFORTABLE Y RESISTENTE AL USO CONTINUO. EL SISTEMA DE SUJECIÓN DEBERÁ INCLUIR CORREAS ELÁSTICAS AJUSTABLES CON CIERRE DE CONTACTO, VELCRO, HEBILLA O SISTEMA EQUIVALENTE, QUE GARANTICE AJUSTE SEGURO Y ESTABILIDAD DURANTE ACTIVIDADES DE EMERGENCIA, RESCATE, MANTENIMIENTO, INSPECCIÓN, EVACUACIÓN, ARRASTRE, GATEO O APOYO SOBRE SUPERFICIES DURAS. COLOR PREFERIBLEMENTE NEGRO O TONALIDAD INSTITUCIONAL, TALLA UNIVERSAL O AJUSTABLE, DE FÁCIL LIMPIEZA, RESISTENTES A LA ABRASIÓN Y APTAS PARA USO COMO ELEMENTO DE PROTECCIÓN PERSONAL EN ACTIVIDADES DE BRIGADA DE EMERGENCIA. DEBERÁN ENTREGARSE POR JUEGO O PAR, SEGÚN CORRESPONDA, INCLUYENDO RODILLERAS Y CODERAS.</t>
  </si>
  <si>
    <t>REATA</t>
  </si>
  <si>
    <t>PAÑOLETA, BUFF O BALACLAVA</t>
  </si>
  <si>
    <t>PAÑOLETA, BUFF, CUELLO MULTIFUNCIONAL O BALACLAVA PARA BRIGADISTA, CONFECCIONADA EN MATERIAL TEXTIL SINTÉTICO TIPO SEDA FRÍA/SEDA DE HIELO O MATERIAL EQUIVALENTE, DE TEXTURA SUAVE, LIVIANA, FLEXIBLE, TRANSPIRABLE Y DE SECADO RÁPIDO. DEBE PERMITIR ABSORCIÓN O EVACUACIÓN DE HUMEDAD, AJUSTE CÓMODO Y CONTORNEADO A CABEZA, CUELLO Y ROSTRO, SIN LIMITAR LA MOVILIDAD NI LA VISIBILIDAD DEL USUARIO. APTA PARA USO BAJO CASCO DE SEGURIDAD, CASCO DE RESCATE U OTROS ELEMENTOS DE PROTECCIÓN PERSONAL, PROPORCIONANDO PROTECCIÓN BÁSICA FRENTE A POLVO, VIENTO, SUDOR, RADIACIÓN SOLAR Y CONDICIONES AMBIENTALES PROPIAS DE ACTIVIDADES DE EMERGENCIA, EVACUACIÓN, RESCATE, ENTRENAMIENTO, APOYO LOGÍSTICO Y LABORES AL AIRE LIBRE. COLOR NEGRO, TALLA ÚNICA O AJUSTABLE, REUTILIZABLE, LAVABLE Y RESISTENTE AL USO CONTINUO.</t>
  </si>
  <si>
    <t>BUZO MANGA LARGA - HOMBRE Y MUJER - TODAS LAS TALLAS</t>
  </si>
  <si>
    <t>BUZO DE MANGA LARGA TIPO UNISEX PARA HOMBRE Y MUJER, CONFECCIONADO EN FRANELA, ALGODÓN, POLIÉSTER, MEZCLA ALGODÓN/POLIÉSTER O MATERIAL TEXTIL EQUIVALENTE, SUAVE AL TACTO, TRANSPIRABLE, LIVIANO Y CÓMODO PARA USO CONTINUO. DEBERÁ CONTAR CON CUELLO REDONDO O TIPO CAMISETA, MANGA LARGA, COSTURAS REFORZADAS, BUEN AJUSTE CORPORAL SIN LIMITAR LA MOVILIDAD, PUÑOS SENCILLOS O EN RIB ELÁSTICO, Y ACABADO RESISTENTE AL LAVADO Y AL USO FRECUENTE. COLOR BLANCO O EL REQUERIDO POR LA ENTIDAD. APTO PARA USO COMO PRENDA COMPLEMENTARIA DE DOTACIÓN O EPP DE BRIGADISTA EN ACTIVIDADES DE EMERGENCIA, EVACUACIÓN, RESCATE, ENTRENAMIENTO, APOYO OPERATIVO Y LABORES AL AIRE LIBRE O BAJO OTROS ELEMENTOS DE PROTECCIÓN PERSONAL.</t>
  </si>
  <si>
    <t>PANTALON - HOMBRE Y MUJER - TODAS LAS TALLAS</t>
  </si>
  <si>
    <t>PANTALÓN TIPO UNISEX PARA HOMBRE Y MUJER, CONFECCIONADO EN DRILL VULCANO, DRILL, ALGODÓN/POLIÉSTER, TERGAL O MATERIAL TEXTIL EQUIVALENTE DE ALTA RESISTENCIA, CÓMODO, TRANSPIRABLE Y RESISTENTE AL USO CONTINUO. DEBE CONTAR CON CORTE RECTO O SEMIAJUSTADO QUE PERMITA LIBERTAD DE MOVIMIENTO, PRETINA CON PASADORES PARA CINTURÓN, CIERRE FRONTAL CON CREMALLERA Y BOTÓN DE SEGURIDAD, COSTURAS REFORZADAS EN PUNTOS DE MAYOR DESGASTE Y BOLSILLOS FUNCIONALES DELANTEROS, TRASEROS Y/O LATERALES TIPO CARGO CON TAPA O CIERRE. DEBERÁ INCLUIR CINTA REFLECTIVA DE ALTA VISIBILIDAD EN CADA PIERNA O ELEMENTOS REFLECTIVOS EQUIVALENTES, PARA MEJORAR LA IDENTIFICACIÓN DEL BRIGADISTA EN CONDICIONES DE BAJA ILUMINACIÓN. COLOR AZUL OSCURO. APTO COMO PRENDA DE DOTACIÓN O EPP COMPLEMENTARIO PARA BRIGADISTAS EN ACTIVIDADES DE EMERGENCIA, EVACUACIÓN, RESCATE, APOYO OPERATIVO, INSPECCIONES ETC.</t>
  </si>
  <si>
    <t>LINTERNA FRONTAL</t>
  </si>
  <si>
    <t>LINTERNA FRONTAL RECARGABLE PARA BRIGADISTA, TIPO LED, ADAPTABLE A CABEZA O CASCO DE SEGURIDAD, CON BANDA ELÁSTICA AJUSTABLE, SISTEMA DE INCLINACIÓN O ENFOQUE REGULABLE Y DISEÑO LIVIANO PARA USO MANOS LIBRES. DEBE CONTAR CON BATERÍA RECARGABLE MEDIANTE USB, USB-C O SISTEMA EQUIVALENTE, MÍNIMO TRES MODOS DE ILUMINACIÓN, LUZ BLANCA DE ALTA INTENSIDAD Y, PREFERIBLEMENTE, FUNCIÓN DE SENSOR DE MOVIMIENTO, LUZ ROJA, INTERMITENTE O MODO SOS. POTENCIA LUMÍNICA MÍNIMA SUGERIDA ENTRE 100 Y 500 LÚMENES O SUPERIOR, CARCASA RESISTENTE A IMPACTOS, HUMEDAD, SALPICADURAS Y USO OPERATIVO, CON GRADO DE PROTECCIÓN MÍNIMO IPX4, IP44 O EQUIVALENTE. APTA PARA ACTIVIDADES DE BRIGADA, EVACUACIÓN, BÚSQUEDA, RESCATE, INSPECCIÓN, TRABAJO NOCTURNO, ESPACIOS CON BAJA ILUMINACIÓN Y APOYO EN EMERGENCIAS. DEBE INCLUIR CABLE DE CARGA, BANDA AJUSTABLE Y ACCESORIOS DE FIJACIÓN AL CASCO.</t>
  </si>
  <si>
    <t>CHALECO</t>
  </si>
  <si>
    <t>CHALECO TIPO BRIGADISTA, CONFECCIONADO EN POLIÉSTER, MATERIAL ANTIFLUIDO, SEMIPERMEABLE O TEXTIL EQUIVALENTE DE ALTA RESISTENCIA, COLOR AZUL OSCURO. DEBE CONTAR CON APERTURA FRONTAL COMPLETA Y CIERRE MEDIANTE CREMALLERA, COSTURAS REFORZADAS, DISEÑO CÓMODO TIPO UNISEX PARA HOMBRE Y MUJER, DEBERÁ INCLUIR CINTA REFLECTIVA DE ALTA VISIBILIDAD EN PECHO, ESPALDA Y/O CONTORNO, BOLSILLOS FRONTALES FUNCIONALES CON TAPA, CIERRE, VELCRO O CREMALLERA, Y MARCACIÓN VISIBLE CON LA PALABRA “BRIGADISTA” EN ESPALDA. EL CHALECO DEBERÁ INCLUIR EL LOGO DE LA ENTIDAD MEDIANTE BORDADO, ESTAMPADO, SUBLIMADO, VINILO TEXTIL O TÉCNICA EQUIVALENTE DE ALTA DURABILIDAD, PREVIA APROBACIÓN DEL DISEÑO POR PARTE DE LA ENTIDAD. APTO PARA IDENTIFICACIÓN Y PROTECCIÓN COMPLEMENTARIA DE BRIGADISTAS EN ACTIVIDADES DE EMERGENCIA, EVACUACIÓN, RESCATE, SIMULACROS, INSPECCIONES.</t>
  </si>
  <si>
    <t>RADIOS</t>
  </si>
  <si>
    <t>BOTA DE SEGURIDAD TIPO TÁCTICA DE MEDIA CAÑA, UNISEX, DISEÑADA PARA ACTIVIDADES DE BRIGADA DE EMERGENCIA, EVACUACIÓN, RESCATE, INSPECCIÓN, APOYO OPERATIVO, DESPLAZAMIENTOS EN CAMPO Y LABORES QUE REQUIERAN ESTABILIDAD, PROTECCIÓN Y CONFORT. DEBERÁ ESTAR FABRICADA EN CUERO, MICROFIBRA, MICROPIEL, MATERIAL SINTÉTICO DE ALTA RESISTENCIA, TEXTIL TÉCNICO O COMBINACIÓN DE MATERIALES EQUIVALENTES, CON CAPELLADA RESISTENTE AL DESGASTE, FLEXIÓN, ABRASIÓN Y USO CONTINUO. LA SUELA DEBERÁ SER EN CAUCHO, POLIURETANO, EVA, TPU O MATERIAL EQUIVALENTE, CON DISEÑO ANTIDESLIZANTE, LABRADO DE ALTO AGARRE Y RESISTENCIA A HIDROCARBUROS, ACEITES, HUMEDAD Y SUPERFICIES IRREGULARES. DEBE CONTAR CON MEDIA CAÑA QUE BRINDE SOPORTE AL TOBILLO, SISTEMA DE AMARRE CON CORDONES Y OJALES METÁLICOS, PLÁSTICOS, TEXTILES O PASADORES EQUIVALENTES DE ALTA RESISTENCIA, PLANTILLA INTERNA CONFORTABLE, REMOVIBLE O MICROPOROSA, Y FORRO INTERIOR TRANSPIRABLE QUE FAVOREZCA LA COMODIDAD DURANTE JORNADAS PROLONGADAS. LA BOTA DEBERÁ SER LIVIANA, ERGONÓMICA, ESTABLE Y DURABLE, APTA PARA USO OPERATIVO INSTITUCIONAL, SIN QUE SU DISEÑO IMPLIQUE EXCLUSIVIDAD PARA DOTACIÓN MILITAR, POLICIAL O DE FUERZAS ARMADAS.</t>
  </si>
  <si>
    <t>RADIO PORTÁTIL PROFESIONAL DIGITAL DE DOS VÍAS PARA BRIGADA DE EMERGENCIA, TECNOLOGÍA DMR TIER II O EQUIVALENTE, OPERACIÓN DIGITAL/ANÁLOGA, BANDA UHF RECOMENDADA PARA USO EN INTERIORES Y EDIFICIOS, POTENCIA MÍNIMA 4 W UHF O 5 W VHF, MÍNIMO 32 CANALES PROGRAMABLES, AUDIO FUERTE Y CLARO CON REDUCCIÓN DE RUIDO, BATERÍA RECARGABLE CON AUTONOMÍA MÍNIMA DE 12 HORAS, PROTECCIÓN MÍNIMA IP54 DESEABLE IP55/IP67, RESISTENCIA TIPO MIL-STD 810 O EQUIVALENTE, COMUNICACIÓN PTT, LLAMADA GRUPAL, ESCANEO DE CANALES, PROGRAMACIÓN POR GRUPOS, ACCESORIOS MÍNIMOS DE BATERÍA, CARGADOR, ANTENA Y CLIP. EL PROVEEDOR DEBERÁ ENTREGAR LOS EQUIPOS PROGRAMADOS, CAPACITAR AL PERSONAL, REALIZAR PRUEBA DE COBERTURA EN SITIO Y CERTIFICAR QUE LA FRECUENCIA Y PROGRAMACIÓN CUMPLEN CON LA NORMATIVA APLICABLE EN COLOMBIA.</t>
  </si>
  <si>
    <t xml:space="preserve">VALOR TOTAL INCLUIDO IVA </t>
  </si>
  <si>
    <t>VALOR TOTAL ANTES DE IVA</t>
  </si>
  <si>
    <t>GUANTES DE PROTECCIÓN TIPO CARNAZA, VAQUETA, CUERO NATURAL, CUERO DIVIDIDO O MATERIAL EQUIVALENTE, DISEÑADOS PARA BRIGADISTAS EN ACTIVIDADES DE EMERGENCIA, RESCATE, EVACUACIÓN, MANTENIMIENTO, MANIPULACIÓN DE HERRAMIENTAS, APOYO OPERATIVO Y LABORES GENERALES CON RIESGO MECÁNICO. DEBEN CONTAR CON PALMA, DORSO Y DEDOS EN CUERO RESISTENTE, COSTURAS REFORZADAS, PUÑO CORTO O TIPO MOSQUETERO, DISEÑO ERGONÓMICO QUE PERMITA AGARRE SEGURO, COMODIDAD Y PROTECCIÓN DE LA MANO. DEBERÁN OFRECER RESISTENCIA A LA ABRASIÓN, FRICCIÓN, RASGADO, PERFORACIÓN LIGERA Y MANIPULACIÓN DE SUPERFICIES RUGOSAS O HERRAMIENTAS. COLOR AMARILLO, NATURAL O EQUIVALENTE SEGÚN DISPONIBILIDAD DEL MERCADO. TALLAS DISPONIBLES S, M, L, XL O TALLA ÚNICA AJUSTADA AL USO OPERATIVO. DEBEN SER RESISTENTES AL USO CONTINUO, FLEXIBLES, DURABLES Y APTOS COMO ELEMENTO DE PROTECCIÓN PERSONAL PARA ACTIVIDADES DE BRIGADA, SIN LIMITARSE A UNA MARCA ESPECÍFICA.</t>
  </si>
  <si>
    <t>VALOR TOTAL DE LA OFERTA ANTES DE IVA</t>
  </si>
  <si>
    <t xml:space="preserve">VALOR TOTAL DE LA OFERTA INVLUIDO IVA </t>
  </si>
  <si>
    <t>A-02-02-01-002-008 DOTACION (PRENDAS DE VESTIR Y CALZADO)</t>
  </si>
  <si>
    <t>A-02-02-01-003-006 PRODUCTOS DE CAUCHO Y PLÁSTICO</t>
  </si>
  <si>
    <t>A-02-02-01-004-006 MAQUINARIA Y APARATOS ELÉCTRICOS</t>
  </si>
  <si>
    <t>A-02-02-001-003-008 OTROS BIENES TRANSPORTABLES NCP</t>
  </si>
  <si>
    <t>REATA O CINTURÓN TÁCTICO PARA BRIGADISTA, COLOR NEGRO, FABRICADO EN NYLON, POLIÉSTER, LONA DE ALTA RESISTENCIA, POLIPROPILENO O MATERIAL TEXTIL EQUIVALENTE, RESISTENTE AL USO CONTINUO, ABRASIÓN, TENSIÓN, HUMEDAD Y CONDICIONES OPERATIVAS EXIGENTES. DEBE CONTAR CON DISEÑO LISO, FLEXIBLE Y SUAVE AL TACTO, QUE PERMITA UN MANEJO CÓMODO, SEGURO Y PRECISO DURANTE ACTIVIDADES DE EMERGENCIA, EVACUACIÓN, RESCATE, INSPECCIÓN, APOYO OPERATIVO Y LABORES AL AIRE LIBRE. LA REATA DEBERÁ SER AJUSTABLE A DIFERENTES TALLAS, CON ANCHO APROXIMADO ENTRE 3,5 CM Y 5 CM, LONGITUD ADAPTABLE O REGULABLE, Y SISTEMA DE CIERRE MEDIANTE HEBILLA PLÁSTICA, POLÍMERO DE ALTA RESISTENCIA, ACETAL, NYLON REFORZADO O MATERIAL NO METÁLICO EQUIVALENTE, EVITANDO COMPONENTES METÁLICOS EXPUESTOS. DEBE PERMITIR LA SUJECIÓN Y PORTE SEGURO DE ACCESORIOS DE BRIGADA TALES COMO PORTA LINTERNA, PORTA RADIO, PORTA HERRAMIENTAS, BOTIQUÍN INDIVIDUAL U OTROS ELEMENTOS COMPATIBLES. PRODUCTO SEMI IMPERMEABLE, DE FÁCIL LIMPIEZA, RESISTENTE AL AGUA, DESGASTE Y ABRASIÓN, APTO PARA USO INSTITUCIONAL COMO ELEMENTO COMPLEMENTARIO DE DOTACIÓN OPERATIVA PARA BRIGADISTAS.</t>
  </si>
  <si>
    <t>A-02-01-01-004-007 EQUIPO Y APARATOS DE RADIO, TELEVISIÓN Y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</si>
</sst>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6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6" fontId="0" fillId="0" borderId="2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6" fontId="0" fillId="4" borderId="1" xfId="0" applyNumberFormat="1" applyFill="1" applyBorder="1" applyAlignment="1">
      <alignment horizontal="center"/>
    </xf>
    <xf numFmtId="6" fontId="0" fillId="3" borderId="1" xfId="0" applyNumberFormat="1" applyFill="1" applyBorder="1" applyAlignment="1" applyProtection="1">
      <alignment horizontal="center"/>
      <protection locked="0"/>
    </xf>
    <xf numFmtId="6" fontId="0" fillId="2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185396</xdr:colOff>
      <xdr:row>19</xdr:row>
      <xdr:rowOff>238125</xdr:rowOff>
    </xdr:from>
    <xdr:to>
      <xdr:col>2</xdr:col>
      <xdr:colOff>2831811</xdr:colOff>
      <xdr:row>19</xdr:row>
      <xdr:rowOff>2161522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5209" y="33528000"/>
          <a:ext cx="2646415" cy="1923397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2</xdr:col>
      <xdr:colOff>133803</xdr:colOff>
      <xdr:row>3</xdr:row>
      <xdr:rowOff>394607</xdr:rowOff>
    </xdr:from>
    <xdr:to>
      <xdr:col>2</xdr:col>
      <xdr:colOff>3118303</xdr:colOff>
      <xdr:row>3</xdr:row>
      <xdr:rowOff>3102195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7017" y="1143000"/>
          <a:ext cx="2984500" cy="2707588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2</xdr:col>
      <xdr:colOff>649173</xdr:colOff>
      <xdr:row>4</xdr:row>
      <xdr:rowOff>254566</xdr:rowOff>
    </xdr:from>
    <xdr:ext cx="2071687" cy="1995598"/>
    <xdr:pic>
      <xdr:nvPicPr>
        <xdr:cNvPr id="18" name="Imagen 17">
          <a:extLst>
            <a:ext uri="{FF2B5EF4-FFF2-40B4-BE49-F238E27FC236}">
              <a16:creationId xmlns:a16="http://schemas.microsoft.com/office/drawing/2014/main" id="{0396FB20-D209-43CD-966B-EEAFD5750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66923" y="5112316"/>
          <a:ext cx="2071687" cy="1995598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882765</xdr:colOff>
      <xdr:row>5</xdr:row>
      <xdr:rowOff>108859</xdr:rowOff>
    </xdr:from>
    <xdr:ext cx="1369217" cy="2250279"/>
    <xdr:pic>
      <xdr:nvPicPr>
        <xdr:cNvPr id="19" name="Imagen 18">
          <a:extLst>
            <a:ext uri="{FF2B5EF4-FFF2-40B4-BE49-F238E27FC236}">
              <a16:creationId xmlns:a16="http://schemas.microsoft.com/office/drawing/2014/main" id="{F0A93182-6F59-457D-AFAF-8F098632AD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45755"/>
        <a:stretch>
          <a:fillRect/>
        </a:stretch>
      </xdr:blipFill>
      <xdr:spPr>
        <a:xfrm>
          <a:off x="3195979" y="7130145"/>
          <a:ext cx="1369217" cy="2250279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510269</xdr:colOff>
      <xdr:row>6</xdr:row>
      <xdr:rowOff>153576</xdr:rowOff>
    </xdr:from>
    <xdr:ext cx="2646589" cy="1895183"/>
    <xdr:pic>
      <xdr:nvPicPr>
        <xdr:cNvPr id="21" name="Imagen 20">
          <a:extLst>
            <a:ext uri="{FF2B5EF4-FFF2-40B4-BE49-F238E27FC236}">
              <a16:creationId xmlns:a16="http://schemas.microsoft.com/office/drawing/2014/main" id="{0EE2286E-D174-440F-8980-643B0F8B8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23483" y="44676147"/>
          <a:ext cx="2646589" cy="1895183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879467</xdr:colOff>
      <xdr:row>8</xdr:row>
      <xdr:rowOff>54429</xdr:rowOff>
    </xdr:from>
    <xdr:ext cx="1510027" cy="1685172"/>
    <xdr:pic>
      <xdr:nvPicPr>
        <xdr:cNvPr id="22" name="Imagen 21">
          <a:extLst>
            <a:ext uri="{FF2B5EF4-FFF2-40B4-BE49-F238E27FC236}">
              <a16:creationId xmlns:a16="http://schemas.microsoft.com/office/drawing/2014/main" id="{F0EA54B8-3B0F-48FE-99D1-CF4DAB175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92681" y="12736286"/>
          <a:ext cx="1510027" cy="1685172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310696</xdr:colOff>
      <xdr:row>10</xdr:row>
      <xdr:rowOff>141228</xdr:rowOff>
    </xdr:from>
    <xdr:ext cx="2597262" cy="1322427"/>
    <xdr:pic>
      <xdr:nvPicPr>
        <xdr:cNvPr id="24" name="Imagen 23">
          <a:extLst>
            <a:ext uri="{FF2B5EF4-FFF2-40B4-BE49-F238E27FC236}">
              <a16:creationId xmlns:a16="http://schemas.microsoft.com/office/drawing/2014/main" id="{532EF59F-92EB-4952-A554-0F3B496DB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28446" y="14936728"/>
          <a:ext cx="2597262" cy="132242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348115</xdr:colOff>
      <xdr:row>11</xdr:row>
      <xdr:rowOff>167820</xdr:rowOff>
    </xdr:from>
    <xdr:ext cx="2555876" cy="2312460"/>
    <xdr:pic>
      <xdr:nvPicPr>
        <xdr:cNvPr id="25" name="Imagen 24">
          <a:extLst>
            <a:ext uri="{FF2B5EF4-FFF2-40B4-BE49-F238E27FC236}">
              <a16:creationId xmlns:a16="http://schemas.microsoft.com/office/drawing/2014/main" id="{204E7B40-99DC-43BA-BF27-B0F97F1D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57928" y="16479383"/>
          <a:ext cx="2555876" cy="2312460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571500</xdr:colOff>
      <xdr:row>12</xdr:row>
      <xdr:rowOff>614737</xdr:rowOff>
    </xdr:from>
    <xdr:ext cx="2320017" cy="1747081"/>
    <xdr:pic>
      <xdr:nvPicPr>
        <xdr:cNvPr id="26" name="Imagen 25">
          <a:extLst>
            <a:ext uri="{FF2B5EF4-FFF2-40B4-BE49-F238E27FC236}">
              <a16:creationId xmlns:a16="http://schemas.microsoft.com/office/drawing/2014/main" id="{60741347-CAB3-4AC1-A909-F9665EFFC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81313" y="41405550"/>
          <a:ext cx="2320017" cy="1747081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442231</xdr:colOff>
      <xdr:row>14</xdr:row>
      <xdr:rowOff>653141</xdr:rowOff>
    </xdr:from>
    <xdr:ext cx="1857376" cy="2158219"/>
    <xdr:pic>
      <xdr:nvPicPr>
        <xdr:cNvPr id="27" name="Imagen 26">
          <a:extLst>
            <a:ext uri="{FF2B5EF4-FFF2-40B4-BE49-F238E27FC236}">
              <a16:creationId xmlns:a16="http://schemas.microsoft.com/office/drawing/2014/main" id="{9AA24D01-3D09-4CD8-BB14-B25D1AA05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59981" y="26227766"/>
          <a:ext cx="1857376" cy="2158219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809624</xdr:colOff>
      <xdr:row>15</xdr:row>
      <xdr:rowOff>130968</xdr:rowOff>
    </xdr:from>
    <xdr:ext cx="2000251" cy="2148841"/>
    <xdr:pic>
      <xdr:nvPicPr>
        <xdr:cNvPr id="33" name="Imagen 32">
          <a:extLst>
            <a:ext uri="{FF2B5EF4-FFF2-40B4-BE49-F238E27FC236}">
              <a16:creationId xmlns:a16="http://schemas.microsoft.com/office/drawing/2014/main" id="{3CAAC01B-7CAD-4156-B4B8-FA637959D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119437" y="27658218"/>
          <a:ext cx="2000251" cy="2148841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244928</xdr:colOff>
      <xdr:row>13</xdr:row>
      <xdr:rowOff>615402</xdr:rowOff>
    </xdr:from>
    <xdr:ext cx="2939143" cy="1970413"/>
    <xdr:pic>
      <xdr:nvPicPr>
        <xdr:cNvPr id="38" name="Imagen 37">
          <a:extLst>
            <a:ext uri="{FF2B5EF4-FFF2-40B4-BE49-F238E27FC236}">
              <a16:creationId xmlns:a16="http://schemas.microsoft.com/office/drawing/2014/main" id="{EE3E05B3-7A07-4EE4-88A0-9523C37BE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54741" y="44216090"/>
          <a:ext cx="2939143" cy="1970413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869155</xdr:colOff>
      <xdr:row>17</xdr:row>
      <xdr:rowOff>1273969</xdr:rowOff>
    </xdr:from>
    <xdr:ext cx="1506107" cy="1285875"/>
    <xdr:pic>
      <xdr:nvPicPr>
        <xdr:cNvPr id="39" name="Imagen 38">
          <a:extLst>
            <a:ext uri="{FF2B5EF4-FFF2-40B4-BE49-F238E27FC236}">
              <a16:creationId xmlns:a16="http://schemas.microsoft.com/office/drawing/2014/main" id="{F8935DE5-A046-49DB-A6FE-9E13143EB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178968" y="31777782"/>
          <a:ext cx="1506107" cy="1285875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2</xdr:col>
      <xdr:colOff>666752</xdr:colOff>
      <xdr:row>17</xdr:row>
      <xdr:rowOff>23813</xdr:rowOff>
    </xdr:from>
    <xdr:ext cx="1845468" cy="1150864"/>
    <xdr:pic>
      <xdr:nvPicPr>
        <xdr:cNvPr id="40" name="Imagen 39">
          <a:extLst>
            <a:ext uri="{FF2B5EF4-FFF2-40B4-BE49-F238E27FC236}">
              <a16:creationId xmlns:a16="http://schemas.microsoft.com/office/drawing/2014/main" id="{B80A2309-F913-4440-81A3-D578587434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76565" y="30527626"/>
          <a:ext cx="1845468" cy="1150864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23"/>
  <sheetViews>
    <sheetView tabSelected="1" zoomScale="50" zoomScaleNormal="50" workbookViewId="0">
      <selection activeCell="F4" sqref="F4"/>
    </sheetView>
  </sheetViews>
  <sheetFormatPr baseColWidth="10" defaultRowHeight="15" x14ac:dyDescent="0.25"/>
  <cols>
    <col min="1" max="1" width="11.42578125" style="1" customWidth="1"/>
    <col min="2" max="2" width="23.28515625" customWidth="1"/>
    <col min="3" max="3" width="49.28515625" customWidth="1"/>
    <col min="4" max="4" width="84.42578125" customWidth="1"/>
    <col min="5" max="5" width="30.7109375" customWidth="1"/>
    <col min="6" max="6" width="26.28515625" customWidth="1"/>
    <col min="7" max="7" width="24.28515625" customWidth="1"/>
    <col min="8" max="8" width="24.42578125" customWidth="1"/>
    <col min="9" max="9" width="25" customWidth="1"/>
    <col min="10" max="10" width="25.7109375" customWidth="1"/>
    <col min="11" max="11" width="22.42578125" customWidth="1"/>
  </cols>
  <sheetData>
    <row r="1" spans="1:11" x14ac:dyDescent="0.25">
      <c r="F1" s="14"/>
      <c r="G1" s="14"/>
      <c r="H1" s="14"/>
      <c r="I1" s="14"/>
      <c r="J1" s="14"/>
      <c r="K1" s="14"/>
    </row>
    <row r="2" spans="1:11" s="10" customFormat="1" ht="43.5" customHeight="1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35</v>
      </c>
      <c r="K2" s="15" t="s">
        <v>34</v>
      </c>
    </row>
    <row r="3" spans="1:11" s="10" customFormat="1" ht="21.75" customHeight="1" x14ac:dyDescent="0.25">
      <c r="A3" s="30" t="s">
        <v>39</v>
      </c>
      <c r="B3" s="31"/>
      <c r="C3" s="31"/>
      <c r="D3" s="31"/>
      <c r="E3" s="31"/>
      <c r="F3" s="31"/>
      <c r="G3" s="31"/>
      <c r="H3" s="31"/>
      <c r="I3" s="31"/>
      <c r="J3" s="31"/>
      <c r="K3" s="32"/>
    </row>
    <row r="4" spans="1:11" s="2" customFormat="1" ht="283.5" customHeight="1" x14ac:dyDescent="0.25">
      <c r="A4" s="5">
        <v>1</v>
      </c>
      <c r="B4" s="7" t="s">
        <v>9</v>
      </c>
      <c r="C4" s="6"/>
      <c r="D4" s="13" t="s">
        <v>32</v>
      </c>
      <c r="E4" s="7" t="s">
        <v>10</v>
      </c>
      <c r="F4" s="16">
        <v>0</v>
      </c>
      <c r="G4" s="16">
        <f>F4*19%</f>
        <v>0</v>
      </c>
      <c r="H4" s="16">
        <f>(F4+G4)</f>
        <v>0</v>
      </c>
      <c r="I4" s="17">
        <v>80</v>
      </c>
      <c r="J4" s="16">
        <f>F4*I4</f>
        <v>0</v>
      </c>
      <c r="K4" s="16">
        <f>(F4+G4)*I4</f>
        <v>0</v>
      </c>
    </row>
    <row r="5" spans="1:11" s="2" customFormat="1" ht="172.5" customHeight="1" x14ac:dyDescent="0.25">
      <c r="A5" s="5">
        <v>2</v>
      </c>
      <c r="B5" s="8" t="s">
        <v>23</v>
      </c>
      <c r="C5" s="4"/>
      <c r="D5" s="11" t="s">
        <v>24</v>
      </c>
      <c r="E5" s="7" t="s">
        <v>10</v>
      </c>
      <c r="F5" s="16">
        <v>0</v>
      </c>
      <c r="G5" s="16">
        <f>F5*19%</f>
        <v>0</v>
      </c>
      <c r="H5" s="16">
        <f>(F5+G5)</f>
        <v>0</v>
      </c>
      <c r="I5" s="17">
        <v>80</v>
      </c>
      <c r="J5" s="16">
        <f>F5*I5</f>
        <v>0</v>
      </c>
      <c r="K5" s="16">
        <f>(F5+G5)*I5</f>
        <v>0</v>
      </c>
    </row>
    <row r="6" spans="1:11" s="2" customFormat="1" ht="213.75" customHeight="1" x14ac:dyDescent="0.25">
      <c r="A6" s="5">
        <v>3</v>
      </c>
      <c r="B6" s="8" t="s">
        <v>25</v>
      </c>
      <c r="C6" s="4"/>
      <c r="D6" s="11" t="s">
        <v>26</v>
      </c>
      <c r="E6" s="7" t="s">
        <v>10</v>
      </c>
      <c r="F6" s="16">
        <v>0</v>
      </c>
      <c r="G6" s="16">
        <f>F6*19%</f>
        <v>0</v>
      </c>
      <c r="H6" s="16">
        <f>(F6+G6)</f>
        <v>0</v>
      </c>
      <c r="I6" s="17">
        <v>80</v>
      </c>
      <c r="J6" s="16">
        <f>F6*I6</f>
        <v>0</v>
      </c>
      <c r="K6" s="16">
        <f>(F6+G6)*I6</f>
        <v>0</v>
      </c>
    </row>
    <row r="7" spans="1:11" s="2" customFormat="1" ht="207.75" customHeight="1" x14ac:dyDescent="0.25">
      <c r="A7" s="5">
        <v>4</v>
      </c>
      <c r="B7" s="8" t="s">
        <v>29</v>
      </c>
      <c r="C7" s="4"/>
      <c r="D7" s="11" t="s">
        <v>30</v>
      </c>
      <c r="E7" s="8" t="s">
        <v>10</v>
      </c>
      <c r="F7" s="16">
        <v>0</v>
      </c>
      <c r="G7" s="16">
        <f>F7*19%</f>
        <v>0</v>
      </c>
      <c r="H7" s="16">
        <f>(F7+G7)</f>
        <v>0</v>
      </c>
      <c r="I7" s="17">
        <v>80</v>
      </c>
      <c r="J7" s="16">
        <f>F7*I7</f>
        <v>0</v>
      </c>
      <c r="K7" s="16">
        <f>(F7+G7)*I7</f>
        <v>0</v>
      </c>
    </row>
    <row r="8" spans="1:11" s="2" customFormat="1" ht="22.5" customHeight="1" x14ac:dyDescent="0.25">
      <c r="A8" s="33" t="s">
        <v>40</v>
      </c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1" s="2" customFormat="1" ht="157.5" customHeight="1" x14ac:dyDescent="0.25">
      <c r="A9" s="5">
        <v>5</v>
      </c>
      <c r="B9" s="7" t="s">
        <v>11</v>
      </c>
      <c r="D9" s="13" t="s">
        <v>12</v>
      </c>
      <c r="E9" s="8" t="s">
        <v>10</v>
      </c>
      <c r="F9" s="16">
        <v>0</v>
      </c>
      <c r="G9" s="16">
        <f>F9*19%</f>
        <v>0</v>
      </c>
      <c r="H9" s="16">
        <f>(F9+G9)</f>
        <v>0</v>
      </c>
      <c r="I9" s="17">
        <v>80</v>
      </c>
      <c r="J9" s="16">
        <f>F9*I9</f>
        <v>0</v>
      </c>
      <c r="K9" s="16">
        <f>(F9+G9)*I9</f>
        <v>0</v>
      </c>
    </row>
    <row r="10" spans="1:11" s="2" customFormat="1" ht="24" customHeight="1" x14ac:dyDescent="0.25">
      <c r="A10" s="36" t="s">
        <v>42</v>
      </c>
      <c r="B10" s="37"/>
      <c r="C10" s="37"/>
      <c r="D10" s="37"/>
      <c r="E10" s="37"/>
      <c r="F10" s="37"/>
      <c r="G10" s="37"/>
      <c r="H10" s="37"/>
      <c r="I10" s="37"/>
      <c r="J10" s="37"/>
      <c r="K10" s="38"/>
    </row>
    <row r="11" spans="1:11" s="2" customFormat="1" ht="126" customHeight="1" x14ac:dyDescent="0.25">
      <c r="A11" s="5">
        <v>6</v>
      </c>
      <c r="B11" s="8" t="s">
        <v>13</v>
      </c>
      <c r="C11" s="4"/>
      <c r="D11" s="11" t="s">
        <v>14</v>
      </c>
      <c r="E11" s="8" t="s">
        <v>10</v>
      </c>
      <c r="F11" s="16">
        <v>0</v>
      </c>
      <c r="G11" s="16">
        <f>F11*19%</f>
        <v>0</v>
      </c>
      <c r="H11" s="16">
        <f>(F11+G11)</f>
        <v>0</v>
      </c>
      <c r="I11" s="17">
        <v>80</v>
      </c>
      <c r="J11" s="16">
        <f>F11*I11</f>
        <v>0</v>
      </c>
      <c r="K11" s="16">
        <f>(F11+G11)*I11</f>
        <v>0</v>
      </c>
    </row>
    <row r="12" spans="1:11" s="2" customFormat="1" ht="247.5" customHeight="1" x14ac:dyDescent="0.25">
      <c r="A12" s="21">
        <v>7</v>
      </c>
      <c r="B12" s="19" t="s">
        <v>15</v>
      </c>
      <c r="C12" s="20"/>
      <c r="D12" s="12" t="s">
        <v>36</v>
      </c>
      <c r="E12" s="8" t="s">
        <v>10</v>
      </c>
      <c r="F12" s="16">
        <v>0</v>
      </c>
      <c r="G12" s="16">
        <f>F12*19%</f>
        <v>0</v>
      </c>
      <c r="H12" s="16">
        <f>(F12+G12)</f>
        <v>0</v>
      </c>
      <c r="I12" s="17">
        <v>80</v>
      </c>
      <c r="J12" s="16">
        <f>F12*I12</f>
        <v>0</v>
      </c>
      <c r="K12" s="16">
        <f>(F12+G12)*I12</f>
        <v>0</v>
      </c>
    </row>
    <row r="13" spans="1:11" s="2" customFormat="1" ht="185.25" customHeight="1" x14ac:dyDescent="0.25">
      <c r="A13" s="21">
        <v>8</v>
      </c>
      <c r="B13" s="8" t="s">
        <v>16</v>
      </c>
      <c r="C13" s="4"/>
      <c r="D13" s="11" t="s">
        <v>17</v>
      </c>
      <c r="E13" s="8" t="s">
        <v>10</v>
      </c>
      <c r="F13" s="16">
        <v>0</v>
      </c>
      <c r="G13" s="16">
        <f t="shared" ref="G13:G16" si="0">F13*19%</f>
        <v>0</v>
      </c>
      <c r="H13" s="16">
        <f t="shared" ref="H13:H15" si="1">(F13+G13)</f>
        <v>0</v>
      </c>
      <c r="I13" s="17">
        <v>80</v>
      </c>
      <c r="J13" s="16">
        <f t="shared" ref="J13:J16" si="2">F13*I13</f>
        <v>0</v>
      </c>
      <c r="K13" s="16">
        <f t="shared" ref="K13:K16" si="3">(F13+G13)*I13</f>
        <v>0</v>
      </c>
    </row>
    <row r="14" spans="1:11" s="2" customFormat="1" ht="264.75" customHeight="1" x14ac:dyDescent="0.25">
      <c r="A14" s="3">
        <v>9</v>
      </c>
      <c r="B14" s="8" t="s">
        <v>18</v>
      </c>
      <c r="C14" s="4"/>
      <c r="D14" s="11" t="s">
        <v>19</v>
      </c>
      <c r="E14" s="8" t="s">
        <v>10</v>
      </c>
      <c r="F14" s="16">
        <v>0</v>
      </c>
      <c r="G14" s="16">
        <f t="shared" si="0"/>
        <v>0</v>
      </c>
      <c r="H14" s="16">
        <f t="shared" si="1"/>
        <v>0</v>
      </c>
      <c r="I14" s="17">
        <v>80</v>
      </c>
      <c r="J14" s="16">
        <f t="shared" si="2"/>
        <v>0</v>
      </c>
      <c r="K14" s="16">
        <f t="shared" si="3"/>
        <v>0</v>
      </c>
    </row>
    <row r="15" spans="1:11" s="2" customFormat="1" ht="273" customHeight="1" x14ac:dyDescent="0.25">
      <c r="A15" s="5">
        <v>10</v>
      </c>
      <c r="B15" s="8" t="s">
        <v>20</v>
      </c>
      <c r="C15" s="4"/>
      <c r="D15" s="11" t="s">
        <v>43</v>
      </c>
      <c r="E15" s="8" t="s">
        <v>10</v>
      </c>
      <c r="F15" s="16">
        <v>0</v>
      </c>
      <c r="G15" s="16">
        <f t="shared" si="0"/>
        <v>0</v>
      </c>
      <c r="H15" s="16">
        <f t="shared" si="1"/>
        <v>0</v>
      </c>
      <c r="I15" s="17">
        <v>80</v>
      </c>
      <c r="J15" s="16">
        <f t="shared" si="2"/>
        <v>0</v>
      </c>
      <c r="K15" s="16">
        <f t="shared" si="3"/>
        <v>0</v>
      </c>
    </row>
    <row r="16" spans="1:11" s="2" customFormat="1" ht="188.25" customHeight="1" x14ac:dyDescent="0.25">
      <c r="A16" s="5">
        <v>11</v>
      </c>
      <c r="B16" s="8" t="s">
        <v>21</v>
      </c>
      <c r="C16" s="20"/>
      <c r="D16" s="12" t="s">
        <v>22</v>
      </c>
      <c r="E16" s="8" t="s">
        <v>10</v>
      </c>
      <c r="F16" s="16">
        <v>0</v>
      </c>
      <c r="G16" s="16">
        <f>F16*19%</f>
        <v>0</v>
      </c>
      <c r="H16" s="16">
        <f>(F16+G16)</f>
        <v>0</v>
      </c>
      <c r="I16" s="17">
        <v>80</v>
      </c>
      <c r="J16" s="16">
        <f>F16*I16</f>
        <v>0</v>
      </c>
      <c r="K16" s="16">
        <f>(F16+G16)*I16</f>
        <v>0</v>
      </c>
    </row>
    <row r="17" spans="1:11" s="2" customFormat="1" ht="30" customHeight="1" x14ac:dyDescent="0.25">
      <c r="A17" s="39" t="s">
        <v>41</v>
      </c>
      <c r="B17" s="40"/>
      <c r="C17" s="40"/>
      <c r="D17" s="40"/>
      <c r="E17" s="40"/>
      <c r="F17" s="40"/>
      <c r="G17" s="40"/>
      <c r="H17" s="40"/>
      <c r="I17" s="40"/>
      <c r="J17" s="40"/>
      <c r="K17" s="41"/>
    </row>
    <row r="18" spans="1:11" s="2" customFormat="1" ht="234" customHeight="1" x14ac:dyDescent="0.25">
      <c r="A18" s="5">
        <v>12</v>
      </c>
      <c r="B18" s="8" t="s">
        <v>27</v>
      </c>
      <c r="C18" s="4"/>
      <c r="D18" s="11" t="s">
        <v>28</v>
      </c>
      <c r="E18" s="8" t="s">
        <v>10</v>
      </c>
      <c r="F18" s="18">
        <v>0</v>
      </c>
      <c r="G18" s="18">
        <f>F18*19%</f>
        <v>0</v>
      </c>
      <c r="H18" s="18">
        <f>(F18+G18)</f>
        <v>0</v>
      </c>
      <c r="I18" s="17">
        <v>80</v>
      </c>
      <c r="J18" s="16">
        <f>F18*I18</f>
        <v>0</v>
      </c>
      <c r="K18" s="16">
        <f>(F18+G18)*I18</f>
        <v>0</v>
      </c>
    </row>
    <row r="19" spans="1:11" s="2" customFormat="1" ht="22.5" customHeight="1" x14ac:dyDescent="0.25">
      <c r="A19" s="42" t="s">
        <v>44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</row>
    <row r="20" spans="1:11" ht="214.5" customHeight="1" x14ac:dyDescent="0.25">
      <c r="A20" s="3">
        <v>13</v>
      </c>
      <c r="B20" s="8" t="s">
        <v>31</v>
      </c>
      <c r="C20" s="4"/>
      <c r="D20" s="11" t="s">
        <v>33</v>
      </c>
      <c r="E20" s="8" t="s">
        <v>10</v>
      </c>
      <c r="F20" s="16">
        <v>0</v>
      </c>
      <c r="G20" s="16">
        <f t="shared" ref="G20" si="4">F20*19%</f>
        <v>0</v>
      </c>
      <c r="H20" s="16">
        <f t="shared" ref="H20" si="5">(F20+G20)*I20</f>
        <v>0</v>
      </c>
      <c r="I20" s="17">
        <v>4</v>
      </c>
      <c r="J20" s="16">
        <f>F20*I20</f>
        <v>0</v>
      </c>
      <c r="K20" s="16">
        <f>(F20+G20)*I20</f>
        <v>0</v>
      </c>
    </row>
    <row r="21" spans="1:11" ht="18.95" customHeight="1" x14ac:dyDescent="0.3">
      <c r="A21" s="25" t="s">
        <v>37</v>
      </c>
      <c r="B21" s="25"/>
      <c r="C21" s="25"/>
      <c r="D21" s="25"/>
      <c r="E21" s="25"/>
      <c r="F21" s="25"/>
      <c r="G21" s="25"/>
      <c r="H21" s="23">
        <f>SUM(J4:J20)</f>
        <v>0</v>
      </c>
      <c r="I21" s="23"/>
      <c r="J21" s="23"/>
      <c r="K21" s="23"/>
    </row>
    <row r="22" spans="1:11" ht="18.75" x14ac:dyDescent="0.3">
      <c r="A22" s="26" t="s">
        <v>6</v>
      </c>
      <c r="B22" s="26"/>
      <c r="C22" s="26"/>
      <c r="D22" s="26"/>
      <c r="E22" s="26"/>
      <c r="F22" s="26"/>
      <c r="G22" s="26"/>
      <c r="H22" s="26"/>
      <c r="I22" s="24">
        <f>H21*19%</f>
        <v>0</v>
      </c>
      <c r="J22" s="24"/>
      <c r="K22" s="24"/>
    </row>
    <row r="23" spans="1:11" ht="18.75" x14ac:dyDescent="0.3">
      <c r="A23" s="27" t="s">
        <v>38</v>
      </c>
      <c r="B23" s="28"/>
      <c r="C23" s="28"/>
      <c r="D23" s="28"/>
      <c r="E23" s="28"/>
      <c r="F23" s="28"/>
      <c r="G23" s="28"/>
      <c r="H23" s="28"/>
      <c r="I23" s="29"/>
      <c r="J23" s="22">
        <f>H21+I22</f>
        <v>0</v>
      </c>
      <c r="K23" s="22"/>
    </row>
  </sheetData>
  <sheetProtection formatCells="0" formatColumns="0" formatRows="0" insertColumns="0" insertRows="0" insertHyperlinks="0" deleteColumns="0" deleteRows="0" sort="0" autoFilter="0" pivotTables="0"/>
  <mergeCells count="11">
    <mergeCell ref="A3:K3"/>
    <mergeCell ref="A8:K8"/>
    <mergeCell ref="A10:K10"/>
    <mergeCell ref="A17:K17"/>
    <mergeCell ref="A19:K19"/>
    <mergeCell ref="J23:K23"/>
    <mergeCell ref="H21:K21"/>
    <mergeCell ref="I22:K22"/>
    <mergeCell ref="A21:G21"/>
    <mergeCell ref="A22:H22"/>
    <mergeCell ref="A23:I23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Yadira Ospina</dc:creator>
  <cp:lastModifiedBy>Administrativa Procesos Desaj - Santander - Bucaramang</cp:lastModifiedBy>
  <dcterms:created xsi:type="dcterms:W3CDTF">2026-04-15T14:47:06Z</dcterms:created>
  <dcterms:modified xsi:type="dcterms:W3CDTF">2026-07-29T14:19:24Z</dcterms:modified>
</cp:coreProperties>
</file>