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Backup Herberth\Desktop\AÑO 2026\OBRAS MENORES BOGOTÁ\SIN AIU\DOCUMENTOS EVENTO COTIZACION\"/>
    </mc:Choice>
  </mc:AlternateContent>
  <xr:revisionPtr revIDLastSave="0" documentId="13_ncr:1_{0D9A18DA-0CD7-40E0-AF9B-8FEFCE5686BA}" xr6:coauthVersionLast="36" xr6:coauthVersionMax="47" xr10:uidLastSave="{00000000-0000-0000-0000-000000000000}"/>
  <bookViews>
    <workbookView xWindow="0" yWindow="0" windowWidth="25200" windowHeight="9975" xr2:uid="{00000000-000D-0000-FFFF-FFFF00000000}"/>
  </bookViews>
  <sheets>
    <sheet name="Hoja1" sheetId="1" r:id="rId1"/>
  </sheets>
  <externalReferences>
    <externalReference r:id="rId2"/>
  </externalReferences>
  <definedNames>
    <definedName name="_xlnm.Print_Area" localSheetId="0">Hoja1!$A$1:$U$93</definedName>
    <definedName name="BALGEN">'[1]Balance Obra'!$B$20:$G$267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92" i="1" l="1"/>
  <c r="R93" i="1" s="1"/>
  <c r="R91" i="1"/>
  <c r="Q91" i="1"/>
  <c r="Q92" i="1" s="1"/>
  <c r="Q93" i="1" s="1"/>
  <c r="R90" i="1"/>
  <c r="Q90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6" i="1"/>
  <c r="R34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6" i="1"/>
  <c r="P93" i="1"/>
  <c r="N93" i="1"/>
  <c r="L93" i="1"/>
  <c r="P92" i="1"/>
  <c r="N92" i="1"/>
  <c r="L92" i="1"/>
  <c r="N61" i="1"/>
  <c r="M61" i="1"/>
  <c r="P91" i="1" l="1"/>
  <c r="O91" i="1"/>
  <c r="N91" i="1"/>
  <c r="M91" i="1"/>
  <c r="L91" i="1"/>
  <c r="K91" i="1"/>
  <c r="F90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6" i="1"/>
  <c r="I91" i="1"/>
  <c r="J91" i="1" l="1"/>
  <c r="J92" i="1"/>
  <c r="J93" i="1" l="1"/>
  <c r="G91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6" i="1"/>
  <c r="H91" i="1" s="1"/>
  <c r="H92" i="1" l="1"/>
  <c r="H93" i="1" s="1"/>
  <c r="F89" i="1"/>
  <c r="E73" i="1"/>
  <c r="E63" i="1"/>
  <c r="E15" i="1"/>
  <c r="E74" i="1" l="1"/>
  <c r="F79" i="1"/>
  <c r="F80" i="1"/>
  <c r="F81" i="1"/>
  <c r="F82" i="1"/>
  <c r="F83" i="1"/>
  <c r="F84" i="1"/>
  <c r="F85" i="1"/>
  <c r="F86" i="1"/>
  <c r="F87" i="1"/>
  <c r="F88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91" i="1" l="1"/>
  <c r="F92" i="1" l="1"/>
  <c r="F93" i="1" s="1"/>
</calcChain>
</file>

<file path=xl/sharedStrings.xml><?xml version="1.0" encoding="utf-8"?>
<sst xmlns="http://schemas.openxmlformats.org/spreadsheetml/2006/main" count="199" uniqueCount="107">
  <si>
    <t>ITEM</t>
  </si>
  <si>
    <t>DESCRIPCION DEL BIEN Y/O SERVICIO</t>
  </si>
  <si>
    <t>UNIDAD MEDIDA</t>
  </si>
  <si>
    <t>VALOR TOTAL</t>
  </si>
  <si>
    <t>Suministro e  instalación de Bala led 9W incluye transformador, retiro de la existente.</t>
  </si>
  <si>
    <t>UN</t>
  </si>
  <si>
    <t>Suministro e instalación de Bala led 5W de piso retiro de la existente.</t>
  </si>
  <si>
    <t>Suministro  e instalación de Bombillo 9W rosca led, retiro de la existente.</t>
  </si>
  <si>
    <t>Suministro e instalación de Bombillo ahorrador,  retiro de la existente.</t>
  </si>
  <si>
    <t>Suministro e instalación de Bombillo led multivoltaje de altea potencia 5W bipin, tem 6500K o 2700K, retiro de la existente</t>
  </si>
  <si>
    <t>Suministro e instalación de Bombillo 400 W.</t>
  </si>
  <si>
    <t>Suministro e instalación de Bombillo 250 W.</t>
  </si>
  <si>
    <t>Suministro e instalación de Bombillo 120 W 220V</t>
  </si>
  <si>
    <t>Suministro e instalación de Bombillo ahorrador 65W en espiral.</t>
  </si>
  <si>
    <t>Suministro e instalación de Bombillo led rosca 9W.</t>
  </si>
  <si>
    <t xml:space="preserve">Suministro e instalación de Breaker industrial regulable 50-250 Amp, retiro de la existente. </t>
  </si>
  <si>
    <t>Suministro e instalación de Breaker enchufable 1x20 AMP, retiro de la existente</t>
  </si>
  <si>
    <t>Suministro e instalación de Breaker tipo riel o pin de corte 1x20,  retiro de la existente.</t>
  </si>
  <si>
    <t>Suministro e instalación de Breaker riel 2x30 A.</t>
  </si>
  <si>
    <t>Suministro e instalación de Cable desnudo para polo a tierra Nº6, incluye ducteria en PVC en 3/4".</t>
  </si>
  <si>
    <t>ML</t>
  </si>
  <si>
    <t>Suministro e instalaciónCable trenzado para redes estructuradas (puestos de trabajo) 3x12.</t>
  </si>
  <si>
    <t>Suministro e instalación de Cable encauchetado para acometida 3x8+10.</t>
  </si>
  <si>
    <t xml:space="preserve">Suministro e instalación deCable encauchetado para acometida 3x6+8. </t>
  </si>
  <si>
    <t xml:space="preserve">Suministro e instalación  de Caja mini pragma para 8 circuitos </t>
  </si>
  <si>
    <t xml:space="preserve">Suministro e instalación de Caja para 4  circuitos,  retiro de la existente </t>
  </si>
  <si>
    <t xml:space="preserve">Suministro e instalación Caja para 6  circuitos, retiro de la existente </t>
  </si>
  <si>
    <t>Suministro e instalación de Canaleta metalica 12x5.</t>
  </si>
  <si>
    <t>Suministro e instalación de Canaleta metalica 10x4.</t>
  </si>
  <si>
    <t>Suministro e instalación de Canaleta plastica de 2X1.</t>
  </si>
  <si>
    <t>Suministro e instalación de Contacto trifásico 32 AMP.</t>
  </si>
  <si>
    <t>Suministro e instalación de Cofre para instalación de circuitos regulados y normales, incluye barrajes, breakers enchufables,totaizador, llave  selectora  proteccions , clavija, toma corriente para conexiones UPS y cableado.</t>
  </si>
  <si>
    <t>Suministro e instalación de Caja para piso con conexión electrica, datos, audio y video.</t>
  </si>
  <si>
    <t>Suministro e instalación de Caja para piso conexión electrica.</t>
  </si>
  <si>
    <t xml:space="preserve">Suministro e instalación de Interruptor doble, incluye retiro existente </t>
  </si>
  <si>
    <t xml:space="preserve">Suministro e instalación de Interruptor triple, incluye retiro existente </t>
  </si>
  <si>
    <t xml:space="preserve">Suministro e instalación de Lampara fluorescente completa de sobreponer 2X32 T8 hermetica </t>
  </si>
  <si>
    <t>Suministro e instalación de Lampara policarbonato de 400 W (incluye retiro de la existente)</t>
  </si>
  <si>
    <t>Suministro e instalación de Lampara Led líneal en aluminio 36 vatios de 39.4 x 2.76 x 2.04 pulgadas  (incluye retiro existente)</t>
  </si>
  <si>
    <t>Suministro e instalación de Panel techo circular 9W,  (incluye retiro de la existente)</t>
  </si>
  <si>
    <t>Suministro e instalación de Panel techo circular 12W, (incluye retiro de la existente)</t>
  </si>
  <si>
    <t>Suministro e instalación de Panel techo circular 18W,  (incluye retiro de la existente)</t>
  </si>
  <si>
    <t>Suministro e instalación de Panel techo 30X30 cm incluye marco,  (incluye retiro de la existente)</t>
  </si>
  <si>
    <t xml:space="preserve">UN </t>
  </si>
  <si>
    <t>Suministro e instalación de Panel led 3W circular, (incluye retiro de la existente)</t>
  </si>
  <si>
    <t>Suministro e instalación de Panel led 6W circular, (incluye retiro de la existente)</t>
  </si>
  <si>
    <t>Suministro e instalación de Panel led 25W circular, (incluye retiro de la existente)</t>
  </si>
  <si>
    <t>Suministro e instalación de Panel led 60x60 cm incrustar, (incluye retiro de la existente)</t>
  </si>
  <si>
    <t>Suministro e instalación de Panel led 30x30 cm incrustar,  (incluye retiro de la existente)</t>
  </si>
  <si>
    <t>Suministro e instalación de Panel led 30x120 cm incrustar, (incluye retiro de la existente)</t>
  </si>
  <si>
    <t>Punto eléctrico instalado incluye toma corriente, interruptor o sala para luminaria</t>
  </si>
  <si>
    <t xml:space="preserve">Revisión y mantenimiento de puntos electricos </t>
  </si>
  <si>
    <t>Suministro e instalación de Reflector 20W multiled</t>
  </si>
  <si>
    <t>Suministro e instalación de Reflector 100W multiled</t>
  </si>
  <si>
    <t>Suministro e instalación de Reflector 200W multiled</t>
  </si>
  <si>
    <t xml:space="preserve">Suministro e instalación de Tablero electrico 12 circuitos, incluye retira de la existente </t>
  </si>
  <si>
    <t xml:space="preserve">Suministro e instalación de Tablero electrico 18 circuitos, incluye retira de la existente </t>
  </si>
  <si>
    <t xml:space="preserve">Suministro e instalación de Tablero electrico 24 circuito, incluye retira de la existente </t>
  </si>
  <si>
    <t xml:space="preserve">Suministro e instalación de Tablero trifasico 12 circuitos, incluye retira de la existente </t>
  </si>
  <si>
    <t xml:space="preserve">Suministro e instalación de Tablero trifasico 18 circuitos, incluye retira de la existente </t>
  </si>
  <si>
    <t xml:space="preserve">Suministro e instalación de Tablero trifasico 24 circuitos, incluye retira de la existente </t>
  </si>
  <si>
    <t>Suministro e instalación de Tubería PVC Eléctrica de 1/2", incluye accesorios.</t>
  </si>
  <si>
    <t>Suministro e instalación de Tubería PVC Eléctrica de 3/4", incluye accesorios.</t>
  </si>
  <si>
    <t>Suministro e instalación de Tubería PVC eléctrica de 1", incluye accesorios.</t>
  </si>
  <si>
    <t>Suministro e instalación de Tubería PVC eléctrica de 2", incluye accesorios.</t>
  </si>
  <si>
    <t>Suministro e instalación de Tubería E.M.T. de 1/2", incluye accesorios.</t>
  </si>
  <si>
    <t>Suministro e instalación de Tubería E.M.T. de 3/4", incluye accesorios.</t>
  </si>
  <si>
    <t>Suministro e instalación de Tubería E.M.T. de 1", incluye accesorios.</t>
  </si>
  <si>
    <t>Suministro e instalación de Tubería E.M.T. de 2", incluye accesorios.</t>
  </si>
  <si>
    <t>Suministro e instalación de Tubo tipo LED T8 18W policarbonato, incluye retiro de la existente</t>
  </si>
  <si>
    <t>Suministro e instalación de Tubo tipo LED T8 9W policarbonato, incluye retiro de la existente</t>
  </si>
  <si>
    <t>Suministro e instalación de Tubo tipo LED T5 16W policarbonato, incluye retiro de la existente</t>
  </si>
  <si>
    <t>Suministro e instalación de Tubo tipo LED T5 12W policarbonato, incluye retiro de la existente</t>
  </si>
  <si>
    <t>Traslado de punto eléctrico normal y regulado</t>
  </si>
  <si>
    <t>Suministro e instalación de Transformador 4000W - 220V núcleo aislado.</t>
  </si>
  <si>
    <t>UND</t>
  </si>
  <si>
    <t>Suministro e instalación tendido de tuberia sch40 de 2" en cubierta, incluye Accesorios de fijacion y montaje</t>
  </si>
  <si>
    <t xml:space="preserve">Suministro e instlacion De bandeja porta cables tipo malla galvanizada en caliente (20 mm según plano), incluye soportes, accesorios, uniones, perros nivelación fijaciones y cortes necesarios instalación a la vista o suspendida de acuerdo con planos especificaciones técnicas norma retie. </t>
  </si>
  <si>
    <t>Suministro e instalación breaker industrial tipo totalizador 3x60A.</t>
  </si>
  <si>
    <t>Suministro e instalación breaker industrial tipo totalizador 3x40A.</t>
  </si>
  <si>
    <t>Suministro, tendido, conexión y pruebas de acometida  3 fases #8 AWG + 1 neutro #8 AWG + 1 tierra #10 AWG, conductores cobre, aislamiento 600 V, LSHF/LSZH equivalentes a THHN/THHW-LS.</t>
  </si>
  <si>
    <t>Suministro, tendido, conexión y pruebas de acometida  3 fases #6 AWG + 1 neutro #6 AWG + 1 tierra #10 AWG, conductores cobre, aislamiento 600 V, LSHF/LSZH equivalentes a THHN/THHW-LS y tuberia 1 1/4"</t>
  </si>
  <si>
    <t xml:space="preserve">Suministro, tendido, conexión y pruebas de acometida de 3 fases #6 AWG +  tierra #12 AWG, conductores cobre, aislamiento 600 V, LSHF/LSZH equivalentes a THHN/THHW-LS. </t>
  </si>
  <si>
    <t>Suministroe instalacion caja de paso 15*15*10 empalmes para circuitos electricos en bandeja, incluye terminal emt  y accesorios de sujecion a bandeja  y marcacion.</t>
  </si>
  <si>
    <t>Suministro, tendido, conexión y pruebas de acometida  3 fases #10 AWG + 1 neutro #10 AWG + 1 tierra #10 AWG, conductores cobre, aislamiento 600 V, LSHF/LSZH equivalentes a THHN/THHW-LS.</t>
  </si>
  <si>
    <t>Suministro e instalación breaker industrial tipo totalizador 3x30 Amp.</t>
  </si>
  <si>
    <t>Suministro e instalación tendido de tuberia SCH 40 3/4" en cubierta, incluye Accesorios de fijacion y montaje.</t>
  </si>
  <si>
    <t xml:space="preserve">Suministro e instalación de Breaker tipo enchufable 3x30,retiro de la existente </t>
  </si>
  <si>
    <t xml:space="preserve">Suministro e instalación de Breaker riel 2x40 A. </t>
  </si>
  <si>
    <t>Suministro e instalación de Interruptor sencillo, incluye retiro
existente</t>
  </si>
  <si>
    <r>
      <t>Suministro y cambio (</t>
    </r>
    <r>
      <rPr>
        <b/>
        <sz val="12"/>
        <rFont val="Century Gothic"/>
        <family val="2"/>
      </rPr>
      <t>existente</t>
    </r>
    <r>
      <rPr>
        <sz val="12"/>
        <rFont val="Century Gothic"/>
        <family val="2"/>
      </rPr>
      <t xml:space="preserve"> </t>
    </r>
    <r>
      <rPr>
        <b/>
        <sz val="12"/>
        <rFont val="Century Gothic"/>
        <family val="2"/>
      </rPr>
      <t>3VL8112-3KN30-0AA0 SIEMENS Interruptor automático de línea VL1600 UL Tipo PG</t>
    </r>
    <r>
      <rPr>
        <sz val="12"/>
        <rFont val="Century Gothic"/>
        <family val="2"/>
      </rPr>
      <t xml:space="preserve">) de totalizador industrial Regulable de 1600 a 1800 Amp, Corriente nominal de cortocircuito en la corriente de corte Icu a 50 Hz 400 V, debe cumplir con las características del existente. </t>
    </r>
  </si>
  <si>
    <t>Perforación en placa (agujero 1" = paso para tubería 3/4") usando rotomartillo y equipo manual. Incluye:retiro de escombro.</t>
  </si>
  <si>
    <t>SUBTOTAL</t>
  </si>
  <si>
    <t>OBJETO: Mantenimiento de protección de alimentación de la Red Eléctrica en la Sede Central del Instituto Geográfico Agustín Codazzi.</t>
  </si>
  <si>
    <t>CANTIDAD</t>
  </si>
  <si>
    <t xml:space="preserve">IVA </t>
  </si>
  <si>
    <t xml:space="preserve">Suministro e instalación de Cable N 6 (conexión a tierra). </t>
  </si>
  <si>
    <t>ESTUDIO DE PRECIOS DEL MERCADO</t>
  </si>
  <si>
    <t>INTEGRAL DE MANTENIMIENTO ASEO Y CONSTRUCCION S.A.S. (INTMAC S.A.S.)</t>
  </si>
  <si>
    <t xml:space="preserve">VALOR UNITARIO </t>
  </si>
  <si>
    <t>ING. CARLOS JULIO RIVERA</t>
  </si>
  <si>
    <t>CONENTEL</t>
  </si>
  <si>
    <t>LIVING</t>
  </si>
  <si>
    <t>SICOEL H&amp;V SAS</t>
  </si>
  <si>
    <t>COINSI SAS BIC</t>
  </si>
  <si>
    <t xml:space="preserve">MEDIANA </t>
  </si>
  <si>
    <t>MEDIA ARMÓNICA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</si>
</sst>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\ #,##0.00"/>
    <numFmt numFmtId="165" formatCode="[$$-2C0A]#,##0.00"/>
    <numFmt numFmtId="168" formatCode="&quot;$&quot;\ 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name val="Century Gothic"/>
      <family val="2"/>
    </font>
    <font>
      <b/>
      <sz val="12"/>
      <color rgb="FF000000"/>
      <name val="Century Gothic"/>
      <family val="2"/>
    </font>
    <font>
      <sz val="12"/>
      <name val="Century Gothic"/>
      <family val="2"/>
    </font>
    <font>
      <sz val="12"/>
      <color rgb="FF000000"/>
      <name val="Century Gothic"/>
      <family val="2"/>
    </font>
    <font>
      <sz val="12"/>
      <color theme="1"/>
      <name val="Century Gothic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8" fillId="0" borderId="0"/>
  </cellStyleXfs>
  <cellXfs count="70">
    <xf numFmtId="0" fontId="0" fillId="0" borderId="0" xfId="0"/>
    <xf numFmtId="0" fontId="6" fillId="0" borderId="7" xfId="2" applyFont="1" applyBorder="1" applyAlignment="1">
      <alignment horizontal="center" vertical="center" shrinkToFit="1"/>
    </xf>
    <xf numFmtId="164" fontId="5" fillId="0" borderId="11" xfId="2" applyNumberFormat="1" applyFont="1" applyBorder="1" applyAlignment="1">
      <alignment horizontal="left" vertical="center" wrapText="1"/>
    </xf>
    <xf numFmtId="164" fontId="5" fillId="0" borderId="9" xfId="2" applyNumberFormat="1" applyFont="1" applyBorder="1" applyAlignment="1">
      <alignment horizontal="center" vertical="center" wrapText="1"/>
    </xf>
    <xf numFmtId="4" fontId="6" fillId="0" borderId="11" xfId="2" applyNumberFormat="1" applyFont="1" applyBorder="1" applyAlignment="1">
      <alignment horizontal="center" vertical="center" shrinkToFit="1"/>
    </xf>
    <xf numFmtId="164" fontId="7" fillId="0" borderId="10" xfId="3" applyNumberFormat="1" applyFont="1" applyBorder="1" applyAlignment="1">
      <alignment horizontal="right" vertical="center"/>
    </xf>
    <xf numFmtId="164" fontId="7" fillId="0" borderId="12" xfId="2" applyNumberFormat="1" applyFont="1" applyBorder="1" applyAlignment="1">
      <alignment horizontal="right" vertical="center"/>
    </xf>
    <xf numFmtId="4" fontId="6" fillId="0" borderId="8" xfId="2" applyNumberFormat="1" applyFont="1" applyBorder="1" applyAlignment="1">
      <alignment horizontal="center" vertical="center" shrinkToFit="1"/>
    </xf>
    <xf numFmtId="2" fontId="6" fillId="0" borderId="7" xfId="2" applyNumberFormat="1" applyFont="1" applyBorder="1" applyAlignment="1">
      <alignment horizontal="center" vertical="center" shrinkToFit="1"/>
    </xf>
    <xf numFmtId="164" fontId="5" fillId="0" borderId="11" xfId="4" applyNumberFormat="1" applyFont="1" applyBorder="1" applyAlignment="1">
      <alignment horizontal="left" vertical="center" wrapText="1"/>
    </xf>
    <xf numFmtId="164" fontId="6" fillId="0" borderId="10" xfId="3" applyNumberFormat="1" applyFont="1" applyFill="1" applyBorder="1" applyAlignment="1">
      <alignment horizontal="right" vertical="center"/>
    </xf>
    <xf numFmtId="164" fontId="5" fillId="0" borderId="13" xfId="2" applyNumberFormat="1" applyFont="1" applyBorder="1" applyAlignment="1">
      <alignment horizontal="center" vertical="center" wrapText="1"/>
    </xf>
    <xf numFmtId="165" fontId="5" fillId="0" borderId="15" xfId="5" applyNumberFormat="1" applyFont="1" applyBorder="1" applyAlignment="1">
      <alignment vertical="center" wrapText="1"/>
    </xf>
    <xf numFmtId="164" fontId="5" fillId="0" borderId="16" xfId="2" applyNumberFormat="1" applyFont="1" applyBorder="1" applyAlignment="1">
      <alignment horizontal="center" vertical="center" wrapText="1"/>
    </xf>
    <xf numFmtId="165" fontId="5" fillId="0" borderId="16" xfId="5" applyNumberFormat="1" applyFont="1" applyBorder="1" applyAlignment="1">
      <alignment vertical="center" wrapText="1"/>
    </xf>
    <xf numFmtId="164" fontId="6" fillId="0" borderId="16" xfId="3" applyNumberFormat="1" applyFont="1" applyFill="1" applyBorder="1" applyAlignment="1">
      <alignment horizontal="right" vertical="center"/>
    </xf>
    <xf numFmtId="164" fontId="6" fillId="0" borderId="14" xfId="3" applyNumberFormat="1" applyFont="1" applyFill="1" applyBorder="1" applyAlignment="1">
      <alignment horizontal="right" vertical="center"/>
    </xf>
    <xf numFmtId="0" fontId="3" fillId="2" borderId="1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left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164" fontId="4" fillId="3" borderId="27" xfId="3" applyNumberFormat="1" applyFont="1" applyFill="1" applyBorder="1" applyAlignment="1">
      <alignment horizontal="right" vertical="center"/>
    </xf>
    <xf numFmtId="164" fontId="4" fillId="3" borderId="29" xfId="3" applyNumberFormat="1" applyFont="1" applyFill="1" applyBorder="1" applyAlignment="1">
      <alignment horizontal="right" vertical="center"/>
    </xf>
    <xf numFmtId="10" fontId="4" fillId="0" borderId="18" xfId="1" applyNumberFormat="1" applyFont="1" applyBorder="1" applyAlignment="1">
      <alignment vertical="center"/>
    </xf>
    <xf numFmtId="0" fontId="9" fillId="0" borderId="2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44" fontId="8" fillId="0" borderId="10" xfId="3" applyNumberFormat="1" applyFont="1" applyBorder="1" applyAlignment="1">
      <alignment horizontal="center" vertical="center"/>
    </xf>
    <xf numFmtId="44" fontId="8" fillId="0" borderId="16" xfId="3" applyNumberFormat="1" applyFont="1" applyBorder="1" applyAlignment="1">
      <alignment horizontal="center" vertical="center"/>
    </xf>
    <xf numFmtId="44" fontId="8" fillId="0" borderId="14" xfId="3" applyNumberFormat="1" applyFont="1" applyBorder="1" applyAlignment="1">
      <alignment horizontal="center" vertical="center"/>
    </xf>
    <xf numFmtId="164" fontId="7" fillId="0" borderId="15" xfId="2" applyNumberFormat="1" applyFont="1" applyBorder="1" applyAlignment="1">
      <alignment horizontal="right" vertical="center"/>
    </xf>
    <xf numFmtId="44" fontId="8" fillId="0" borderId="16" xfId="3" applyNumberFormat="1" applyFont="1" applyBorder="1" applyAlignment="1">
      <alignment horizontal="left" vertical="center" indent="2"/>
    </xf>
    <xf numFmtId="164" fontId="4" fillId="3" borderId="19" xfId="3" applyNumberFormat="1" applyFont="1" applyFill="1" applyBorder="1" applyAlignment="1">
      <alignment horizontal="right" vertical="center"/>
    </xf>
    <xf numFmtId="164" fontId="6" fillId="0" borderId="29" xfId="2" applyNumberFormat="1" applyFont="1" applyBorder="1" applyAlignment="1">
      <alignment horizontal="right" vertical="top"/>
    </xf>
    <xf numFmtId="164" fontId="4" fillId="3" borderId="19" xfId="2" applyNumberFormat="1" applyFont="1" applyFill="1" applyBorder="1" applyAlignment="1">
      <alignment horizontal="right" vertical="top"/>
    </xf>
    <xf numFmtId="44" fontId="8" fillId="0" borderId="28" xfId="3" applyNumberFormat="1" applyFont="1" applyFill="1" applyBorder="1" applyAlignment="1">
      <alignment horizontal="center" vertical="center"/>
    </xf>
    <xf numFmtId="164" fontId="4" fillId="3" borderId="16" xfId="3" applyNumberFormat="1" applyFont="1" applyFill="1" applyBorder="1" applyAlignment="1">
      <alignment horizontal="right" vertical="center"/>
    </xf>
    <xf numFmtId="164" fontId="6" fillId="4" borderId="29" xfId="2" applyNumberFormat="1" applyFont="1" applyFill="1" applyBorder="1" applyAlignment="1">
      <alignment horizontal="right" vertical="top"/>
    </xf>
    <xf numFmtId="164" fontId="4" fillId="4" borderId="16" xfId="2" applyNumberFormat="1" applyFont="1" applyFill="1" applyBorder="1" applyAlignment="1">
      <alignment horizontal="right" vertical="top"/>
    </xf>
    <xf numFmtId="44" fontId="8" fillId="0" borderId="30" xfId="3" applyNumberFormat="1" applyFont="1" applyBorder="1" applyAlignment="1">
      <alignment horizontal="left" vertical="center" indent="2"/>
    </xf>
    <xf numFmtId="44" fontId="8" fillId="0" borderId="31" xfId="3" applyNumberFormat="1" applyFont="1" applyBorder="1" applyAlignment="1">
      <alignment horizontal="left" vertical="center" indent="2"/>
    </xf>
    <xf numFmtId="164" fontId="4" fillId="3" borderId="15" xfId="3" applyNumberFormat="1" applyFont="1" applyFill="1" applyBorder="1" applyAlignment="1">
      <alignment horizontal="right" vertical="center"/>
    </xf>
    <xf numFmtId="0" fontId="10" fillId="3" borderId="33" xfId="2" applyFont="1" applyFill="1" applyBorder="1" applyAlignment="1">
      <alignment horizontal="center" vertical="center" wrapText="1"/>
    </xf>
    <xf numFmtId="0" fontId="4" fillId="3" borderId="28" xfId="2" applyFont="1" applyFill="1" applyBorder="1" applyAlignment="1">
      <alignment horizontal="right" vertical="top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9" fillId="0" borderId="32" xfId="0" applyFont="1" applyBorder="1" applyAlignment="1">
      <alignment vertical="center" wrapText="1"/>
    </xf>
    <xf numFmtId="0" fontId="9" fillId="0" borderId="16" xfId="0" applyFont="1" applyBorder="1" applyAlignment="1">
      <alignment horizontal="justify" vertical="center" wrapText="1"/>
    </xf>
    <xf numFmtId="0" fontId="0" fillId="0" borderId="16" xfId="0" applyBorder="1" applyAlignment="1">
      <alignment horizontal="justify" vertical="center" wrapText="1"/>
    </xf>
    <xf numFmtId="0" fontId="9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4" fillId="0" borderId="17" xfId="2" applyFont="1" applyBorder="1" applyAlignment="1">
      <alignment horizontal="right" vertical="top"/>
    </xf>
    <xf numFmtId="0" fontId="4" fillId="0" borderId="18" xfId="2" applyFont="1" applyBorder="1" applyAlignment="1">
      <alignment horizontal="right" vertical="top"/>
    </xf>
    <xf numFmtId="0" fontId="4" fillId="3" borderId="26" xfId="2" applyFont="1" applyFill="1" applyBorder="1" applyAlignment="1">
      <alignment horizontal="right" vertical="top"/>
    </xf>
    <xf numFmtId="0" fontId="4" fillId="3" borderId="4" xfId="2" applyFont="1" applyFill="1" applyBorder="1" applyAlignment="1">
      <alignment horizontal="right" vertical="top"/>
    </xf>
    <xf numFmtId="0" fontId="4" fillId="3" borderId="5" xfId="2" applyFont="1" applyFill="1" applyBorder="1" applyAlignment="1">
      <alignment horizontal="right" vertical="top"/>
    </xf>
    <xf numFmtId="0" fontId="0" fillId="0" borderId="15" xfId="0" applyBorder="1" applyAlignment="1">
      <alignment horizontal="justify" vertical="center" wrapText="1"/>
    </xf>
    <xf numFmtId="0" fontId="10" fillId="2" borderId="34" xfId="2" applyFont="1" applyFill="1" applyBorder="1" applyAlignment="1">
      <alignment horizontal="center" vertical="center" wrapText="1"/>
    </xf>
    <xf numFmtId="44" fontId="8" fillId="0" borderId="10" xfId="3" applyNumberFormat="1" applyFont="1" applyBorder="1" applyAlignment="1">
      <alignment horizontal="left" vertical="center" indent="2"/>
    </xf>
    <xf numFmtId="0" fontId="10" fillId="3" borderId="16" xfId="2" applyFont="1" applyFill="1" applyBorder="1" applyAlignment="1">
      <alignment horizontal="center" vertical="center" wrapText="1"/>
    </xf>
    <xf numFmtId="0" fontId="10" fillId="2" borderId="16" xfId="2" applyFont="1" applyFill="1" applyBorder="1" applyAlignment="1">
      <alignment horizontal="center" vertical="center" wrapText="1"/>
    </xf>
    <xf numFmtId="168" fontId="4" fillId="5" borderId="19" xfId="2" applyNumberFormat="1" applyFont="1" applyFill="1" applyBorder="1" applyAlignment="1">
      <alignment horizontal="right" vertical="top"/>
    </xf>
    <xf numFmtId="168" fontId="4" fillId="3" borderId="16" xfId="3" applyNumberFormat="1" applyFont="1" applyFill="1" applyBorder="1" applyAlignment="1">
      <alignment horizontal="right" vertical="center"/>
    </xf>
    <xf numFmtId="44" fontId="8" fillId="2" borderId="16" xfId="3" applyNumberFormat="1" applyFont="1" applyFill="1" applyBorder="1" applyAlignment="1">
      <alignment horizontal="left" vertical="center" indent="2"/>
    </xf>
  </cellXfs>
  <cellStyles count="6">
    <cellStyle name="Moneda 2" xfId="3" xr:uid="{00000000-0005-0000-0000-000001000000}"/>
    <cellStyle name="Normal" xfId="0" builtinId="0"/>
    <cellStyle name="Normal 2" xfId="2" xr:uid="{00000000-0005-0000-0000-000003000000}"/>
    <cellStyle name="Normal 2 10 2 2" xfId="5" xr:uid="{00000000-0005-0000-0000-000004000000}"/>
    <cellStyle name="Normal 2 15" xfId="4" xr:uid="{00000000-0005-0000-0000-000005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es.caicedo\Downloads\1.%20Balance%20de%20Obra%20inicial%20-%20IGAC%2034732%20de%202025%20-%2031-10-2025%20(FINAL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ADICION"/>
      <sheetName val="Balance Obra"/>
      <sheetName val="A. Barranquilla"/>
      <sheetName val="C. Valledupar"/>
      <sheetName val="M. Santa Marta"/>
      <sheetName val="B. Cartagena"/>
      <sheetName val="NP Cartagena"/>
      <sheetName val="G. Riohacha"/>
      <sheetName val="MC-8.4 BRQ"/>
      <sheetName val="MC-8.4 VDP"/>
      <sheetName val="MC-8.4 STM"/>
      <sheetName val="MC-1.3 CTG"/>
      <sheetName val="MC-1.5 CTG"/>
      <sheetName val="MC-1.7 CTG"/>
      <sheetName val="MC-1.22 CTG"/>
      <sheetName val="MC-1.23 CTG"/>
      <sheetName val="MC-2.1 CTG"/>
      <sheetName val="MC-4.7 CTG"/>
      <sheetName val="MC-5.3 CTG"/>
      <sheetName val="MC-5.6 CTG"/>
      <sheetName val="MC-5.8 CTG"/>
      <sheetName val="MC-5.12 CTG"/>
      <sheetName val="MC-5.18 CTG"/>
      <sheetName val="MC-7.10 CTG"/>
      <sheetName val="MC-7.11 CTG"/>
      <sheetName val="MC-8.4 CTG"/>
      <sheetName val="MC-10.9 CTG"/>
      <sheetName val="NP 01 CTG"/>
      <sheetName val="NP 02 CTG"/>
      <sheetName val="NP 03 CTG"/>
      <sheetName val="NP 04 CTG"/>
      <sheetName val="NP 05 CTG"/>
      <sheetName val="NP 06 CTG"/>
      <sheetName val="NP 07 CTG"/>
      <sheetName val="NP 08 CTG"/>
      <sheetName val="NP 09 CTG"/>
      <sheetName val="NP 10 CTG"/>
      <sheetName val="NP 11 CTG"/>
      <sheetName val="NP 14 CTG"/>
      <sheetName val="NP 15 CTG"/>
      <sheetName val="NP 16 CTG"/>
      <sheetName val="NP 17 CTG"/>
      <sheetName val="MC-1.3 RIOH"/>
      <sheetName val="MC-1.13 RIOH"/>
      <sheetName val="MC-1.16 RIOH"/>
      <sheetName val="MC-1.21 RIOH"/>
      <sheetName val="MC-3.11 RIOH"/>
      <sheetName val="MC-3.12 RIOH"/>
      <sheetName val="MC-3.15 RIOH"/>
      <sheetName val="MC 3.16 RIOH"/>
      <sheetName val="MC-3.18 RIOH"/>
      <sheetName val="MC-3.22 RIOH"/>
      <sheetName val="MC-3.23 RIOH"/>
      <sheetName val="MC-3.26 RIOH"/>
      <sheetName val="MC-3.32 RIOH"/>
      <sheetName val="MC-3.33 RIOH"/>
      <sheetName val="MC-3.37 RIOH"/>
      <sheetName val="MC-3.40 RIOH"/>
      <sheetName val="MC-3.46 RIOH"/>
      <sheetName val="MC-3.47 RIOH"/>
      <sheetName val="MC-3.56 RIOH"/>
      <sheetName val="MC-3.57 RIOH"/>
      <sheetName val="MC-3.58 RIOH"/>
      <sheetName val="MC-3.59 RIOH"/>
      <sheetName val="MC-3.65 RIOH"/>
      <sheetName val="MC-3.66 RIOH"/>
      <sheetName val="MC-3.67 RIOH"/>
      <sheetName val="MC-5.4 RIOH"/>
      <sheetName val="MC-5.7 RIOH"/>
      <sheetName val="MC-5.8 RIOH"/>
      <sheetName val="MC-5.10 RIOH"/>
      <sheetName val="MC-5.11 RIOH"/>
      <sheetName val="MC-5.19 RIOH"/>
      <sheetName val="MC-7.14 RIOH"/>
      <sheetName val="MC-8.4 RIOH"/>
      <sheetName val="MC-9.3 RIOH"/>
      <sheetName val="MC-NP03 RIOH"/>
      <sheetName val="MC-NPE 01 RIOH"/>
      <sheetName val="MC-NPE 02 RIOH"/>
      <sheetName val="MC-NPE 03 RIOH"/>
      <sheetName val="MC-NPE 05 RIOH"/>
      <sheetName val="MC-NPE 06 RIOH"/>
      <sheetName val="MC-NPE 07 RIOH"/>
      <sheetName val="MC-NPE XX RIOH"/>
      <sheetName val="MC-NPE XX1 RIOH"/>
      <sheetName val="MC-NPE XX2 RIOH"/>
      <sheetName val="MC-NPE XX3 RIOH"/>
      <sheetName val="MC-NPE 08 RIOH"/>
    </sheetNames>
    <sheetDataSet>
      <sheetData sheetId="0"/>
      <sheetData sheetId="1"/>
      <sheetData sheetId="2">
        <row r="20">
          <cell r="B20">
            <v>1</v>
          </cell>
          <cell r="C20" t="str">
            <v>PRELIMINARES</v>
          </cell>
        </row>
        <row r="21">
          <cell r="B21" t="str">
            <v>1.1.</v>
          </cell>
          <cell r="C21" t="str">
            <v>Alistado de pisos; E= 4 CM mortero 1:3</v>
          </cell>
          <cell r="D21" t="str">
            <v>M2</v>
          </cell>
          <cell r="E21">
            <v>1</v>
          </cell>
          <cell r="F21">
            <v>58232</v>
          </cell>
          <cell r="G21">
            <v>58232</v>
          </cell>
        </row>
        <row r="22">
          <cell r="B22" t="str">
            <v>1.2.</v>
          </cell>
          <cell r="C22" t="str">
            <v xml:space="preserve">Afinado de pisos </v>
          </cell>
          <cell r="D22" t="str">
            <v>M2</v>
          </cell>
          <cell r="E22">
            <v>1</v>
          </cell>
          <cell r="F22">
            <v>32566</v>
          </cell>
          <cell r="G22">
            <v>32566</v>
          </cell>
        </row>
        <row r="23">
          <cell r="B23" t="str">
            <v>1.3.</v>
          </cell>
          <cell r="C23" t="str">
            <v xml:space="preserve">Demolición de muro en mamposteria </v>
          </cell>
          <cell r="D23" t="str">
            <v>M2</v>
          </cell>
          <cell r="E23">
            <v>1</v>
          </cell>
          <cell r="F23">
            <v>44541</v>
          </cell>
          <cell r="G23">
            <v>44541</v>
          </cell>
        </row>
        <row r="24">
          <cell r="B24" t="str">
            <v>1.4.</v>
          </cell>
          <cell r="C24" t="str">
            <v>Demolición de muro en dry wall y/o superboar</v>
          </cell>
          <cell r="D24" t="str">
            <v>M2</v>
          </cell>
          <cell r="E24">
            <v>1</v>
          </cell>
          <cell r="F24">
            <v>24464</v>
          </cell>
          <cell r="G24">
            <v>24464</v>
          </cell>
        </row>
        <row r="25">
          <cell r="B25" t="str">
            <v>1.5.</v>
          </cell>
          <cell r="C25" t="str">
            <v xml:space="preserve">Demolición enchape y/o baldosa </v>
          </cell>
          <cell r="D25" t="str">
            <v>M2</v>
          </cell>
          <cell r="E25">
            <v>1</v>
          </cell>
          <cell r="F25">
            <v>27181</v>
          </cell>
          <cell r="G25">
            <v>27181</v>
          </cell>
        </row>
        <row r="26">
          <cell r="B26" t="str">
            <v>1.6.</v>
          </cell>
          <cell r="C26" t="str">
            <v>Demolición de bordillo en concreto prefabricado</v>
          </cell>
          <cell r="D26" t="str">
            <v>ML</v>
          </cell>
          <cell r="E26">
            <v>1</v>
          </cell>
          <cell r="F26">
            <v>18266</v>
          </cell>
          <cell r="G26">
            <v>18266</v>
          </cell>
        </row>
        <row r="27">
          <cell r="B27" t="str">
            <v>1.7.</v>
          </cell>
          <cell r="C27" t="str">
            <v>Demolición de placa H=0,05- 0,10 CM</v>
          </cell>
          <cell r="D27" t="str">
            <v>M2</v>
          </cell>
          <cell r="E27">
            <v>1</v>
          </cell>
          <cell r="F27">
            <v>62545</v>
          </cell>
          <cell r="G27">
            <v>62545</v>
          </cell>
        </row>
        <row r="28">
          <cell r="B28" t="str">
            <v>1.8.</v>
          </cell>
          <cell r="C28" t="str">
            <v xml:space="preserve">Desmonte de guarda escobas cualquier material </v>
          </cell>
          <cell r="D28" t="str">
            <v>ML</v>
          </cell>
          <cell r="E28">
            <v>1</v>
          </cell>
          <cell r="F28">
            <v>16485</v>
          </cell>
          <cell r="G28">
            <v>16485</v>
          </cell>
        </row>
        <row r="29">
          <cell r="B29" t="str">
            <v>1.9.</v>
          </cell>
          <cell r="C29" t="str">
            <v xml:space="preserve">Desmonte de cielo raso cualquier material </v>
          </cell>
          <cell r="D29" t="str">
            <v>M2</v>
          </cell>
          <cell r="E29">
            <v>1</v>
          </cell>
          <cell r="F29">
            <v>26326</v>
          </cell>
          <cell r="G29">
            <v>26326</v>
          </cell>
        </row>
        <row r="30">
          <cell r="B30" t="str">
            <v>1.10.</v>
          </cell>
          <cell r="C30" t="str">
            <v>Desmonte aparatos sanitarios y/u orinal</v>
          </cell>
          <cell r="D30" t="str">
            <v>UN</v>
          </cell>
          <cell r="E30">
            <v>1</v>
          </cell>
          <cell r="F30">
            <v>76098</v>
          </cell>
          <cell r="G30">
            <v>76098</v>
          </cell>
        </row>
        <row r="31">
          <cell r="B31" t="str">
            <v>1.11.</v>
          </cell>
          <cell r="C31" t="str">
            <v>Desmonte de lavamanos y/o lavaplatos</v>
          </cell>
          <cell r="D31" t="str">
            <v>UN</v>
          </cell>
          <cell r="E31">
            <v>1</v>
          </cell>
          <cell r="F31">
            <v>67764</v>
          </cell>
          <cell r="G31">
            <v>67764</v>
          </cell>
        </row>
        <row r="32">
          <cell r="B32" t="str">
            <v>1.12.</v>
          </cell>
          <cell r="C32" t="str">
            <v xml:space="preserve">Desmonte de piso laminado </v>
          </cell>
          <cell r="D32" t="str">
            <v>M2</v>
          </cell>
          <cell r="E32">
            <v>1</v>
          </cell>
          <cell r="F32">
            <v>22343</v>
          </cell>
          <cell r="G32">
            <v>22343</v>
          </cell>
        </row>
        <row r="33">
          <cell r="B33" t="str">
            <v>1.13.</v>
          </cell>
          <cell r="C33" t="str">
            <v>Desmonte de canaleta incluye cableado</v>
          </cell>
          <cell r="D33" t="str">
            <v>ML</v>
          </cell>
          <cell r="E33">
            <v>1</v>
          </cell>
          <cell r="F33">
            <v>20868</v>
          </cell>
          <cell r="G33">
            <v>20868</v>
          </cell>
        </row>
        <row r="34">
          <cell r="B34" t="str">
            <v>1.14.</v>
          </cell>
          <cell r="C34" t="str">
            <v>Desmonte de divisiones de baño en acero inoxidable y/o lamina galvanizada</v>
          </cell>
          <cell r="D34" t="str">
            <v>UN</v>
          </cell>
          <cell r="E34">
            <v>1</v>
          </cell>
          <cell r="F34">
            <v>70085</v>
          </cell>
          <cell r="G34">
            <v>70085</v>
          </cell>
        </row>
        <row r="35">
          <cell r="B35" t="str">
            <v>1.15.</v>
          </cell>
          <cell r="C35" t="str">
            <v>Desmonte de divisiones oficina abiertas</v>
          </cell>
          <cell r="D35" t="str">
            <v>M2</v>
          </cell>
          <cell r="E35">
            <v>1</v>
          </cell>
          <cell r="F35">
            <v>38188</v>
          </cell>
          <cell r="G35">
            <v>38188</v>
          </cell>
        </row>
        <row r="36">
          <cell r="B36" t="str">
            <v>1.16.</v>
          </cell>
          <cell r="C36" t="str">
            <v>Desmonte de lamparas existentes</v>
          </cell>
          <cell r="D36" t="str">
            <v>UN</v>
          </cell>
          <cell r="E36">
            <v>1</v>
          </cell>
          <cell r="F36">
            <v>47631</v>
          </cell>
          <cell r="G36">
            <v>47631</v>
          </cell>
        </row>
        <row r="37">
          <cell r="B37" t="str">
            <v>1.17.</v>
          </cell>
          <cell r="C37" t="str">
            <v>Desmonte de puertas</v>
          </cell>
          <cell r="D37" t="str">
            <v>UN</v>
          </cell>
          <cell r="E37">
            <v>1</v>
          </cell>
          <cell r="F37">
            <v>61384</v>
          </cell>
          <cell r="G37">
            <v>61384</v>
          </cell>
        </row>
        <row r="38">
          <cell r="B38" t="str">
            <v>1.18.</v>
          </cell>
          <cell r="C38" t="str">
            <v>Desmonte de ventanas</v>
          </cell>
          <cell r="D38" t="str">
            <v>UN</v>
          </cell>
          <cell r="E38">
            <v>1</v>
          </cell>
          <cell r="F38">
            <v>54938</v>
          </cell>
          <cell r="G38">
            <v>54938</v>
          </cell>
        </row>
        <row r="39">
          <cell r="B39" t="str">
            <v>1.19.</v>
          </cell>
          <cell r="C39" t="str">
            <v xml:space="preserve">Desmonte de archivador rodante </v>
          </cell>
          <cell r="D39" t="str">
            <v>UN</v>
          </cell>
          <cell r="E39">
            <v>1</v>
          </cell>
          <cell r="F39">
            <v>150106</v>
          </cell>
          <cell r="G39">
            <v>150106</v>
          </cell>
        </row>
        <row r="40">
          <cell r="B40" t="str">
            <v>1.20.</v>
          </cell>
          <cell r="C40" t="str">
            <v>Desmonte de puestos de trabajo</v>
          </cell>
          <cell r="D40" t="str">
            <v xml:space="preserve">UN </v>
          </cell>
          <cell r="E40">
            <v>1</v>
          </cell>
          <cell r="F40">
            <v>87310</v>
          </cell>
          <cell r="G40">
            <v>87310</v>
          </cell>
        </row>
        <row r="41">
          <cell r="B41" t="str">
            <v>1.21.</v>
          </cell>
          <cell r="C41" t="str">
            <v xml:space="preserve">Desmonte red hidráulica y sanitaria </v>
          </cell>
          <cell r="D41" t="str">
            <v>ML</v>
          </cell>
          <cell r="E41">
            <v>1</v>
          </cell>
          <cell r="F41">
            <v>18646</v>
          </cell>
          <cell r="G41">
            <v>18646</v>
          </cell>
        </row>
        <row r="42">
          <cell r="B42" t="str">
            <v>1.22.</v>
          </cell>
          <cell r="C42" t="str">
            <v>Desmonte de aire acondicionado existente</v>
          </cell>
          <cell r="D42" t="str">
            <v>UN</v>
          </cell>
          <cell r="E42">
            <v>1</v>
          </cell>
          <cell r="F42">
            <v>111010</v>
          </cell>
          <cell r="G42">
            <v>111010</v>
          </cell>
        </row>
        <row r="43">
          <cell r="B43" t="str">
            <v>1.23.</v>
          </cell>
          <cell r="C43" t="str">
            <v xml:space="preserve">Desmonte de cubiertan cualquier material </v>
          </cell>
          <cell r="D43" t="str">
            <v>M2</v>
          </cell>
          <cell r="E43">
            <v>1</v>
          </cell>
          <cell r="F43">
            <v>36368</v>
          </cell>
          <cell r="G43">
            <v>36368</v>
          </cell>
        </row>
        <row r="44">
          <cell r="B44" t="str">
            <v>1.24.</v>
          </cell>
          <cell r="C44" t="str">
            <v>Desmonte de canaleta y bajante aguas lluvias</v>
          </cell>
          <cell r="D44" t="str">
            <v>ML</v>
          </cell>
          <cell r="E44">
            <v>1</v>
          </cell>
          <cell r="F44">
            <v>12892</v>
          </cell>
          <cell r="G44">
            <v>12892</v>
          </cell>
        </row>
        <row r="45">
          <cell r="B45" t="str">
            <v>1.25.</v>
          </cell>
          <cell r="C45" t="str">
            <v>Excavación manual y relleno para acometida eléctrica, hidraulica o sanitaria</v>
          </cell>
          <cell r="D45" t="str">
            <v>ML</v>
          </cell>
          <cell r="E45">
            <v>1</v>
          </cell>
          <cell r="F45">
            <v>57432</v>
          </cell>
          <cell r="G45">
            <v>57432</v>
          </cell>
        </row>
        <row r="46">
          <cell r="B46">
            <v>2</v>
          </cell>
          <cell r="C46" t="str">
            <v>INSTALACIONES HIDRAULICAS Y SANITARIAS</v>
          </cell>
          <cell r="E46" t="str">
            <v xml:space="preserve">       </v>
          </cell>
        </row>
        <row r="47">
          <cell r="B47" t="str">
            <v>2.1.</v>
          </cell>
          <cell r="C47" t="str">
            <v>Suministro e instalación de bajante de aguas lluvias en tubería PVC 3-6".</v>
          </cell>
          <cell r="D47" t="str">
            <v>ML</v>
          </cell>
          <cell r="E47">
            <v>1</v>
          </cell>
          <cell r="F47">
            <v>92797</v>
          </cell>
          <cell r="G47">
            <v>92797</v>
          </cell>
        </row>
        <row r="48">
          <cell r="B48" t="str">
            <v>2.2.</v>
          </cell>
          <cell r="C48" t="str">
            <v>Suministro e instalación de bajante aguas lluvias en lámina galvanizada calibre 26 y medidas 6*8 CM.</v>
          </cell>
          <cell r="D48" t="str">
            <v>ML</v>
          </cell>
          <cell r="E48">
            <v>1</v>
          </cell>
          <cell r="F48">
            <v>149051</v>
          </cell>
          <cell r="G48">
            <v>149051</v>
          </cell>
        </row>
        <row r="49">
          <cell r="B49" t="str">
            <v>2.3.</v>
          </cell>
          <cell r="C49" t="str">
            <v>Suministro e instalación de canal metálica de aguas lluvias calibre 24 y desarrollo mínimo 0,40 M.</v>
          </cell>
          <cell r="D49" t="str">
            <v>ML</v>
          </cell>
          <cell r="E49">
            <v>1</v>
          </cell>
          <cell r="F49">
            <v>96486</v>
          </cell>
          <cell r="G49">
            <v>96486</v>
          </cell>
        </row>
        <row r="50">
          <cell r="B50" t="str">
            <v>2.4.</v>
          </cell>
          <cell r="C50" t="str">
            <v xml:space="preserve">Destape de  tuberia sanitaria manual </v>
          </cell>
          <cell r="D50" t="str">
            <v>UN</v>
          </cell>
          <cell r="E50">
            <v>1</v>
          </cell>
          <cell r="F50">
            <v>146494</v>
          </cell>
          <cell r="G50">
            <v>146494</v>
          </cell>
        </row>
        <row r="51">
          <cell r="B51" t="str">
            <v>2.5.</v>
          </cell>
          <cell r="C51" t="str">
            <v xml:space="preserve">Destape de  tuberia sanitaria con bomba </v>
          </cell>
          <cell r="D51" t="str">
            <v>UN</v>
          </cell>
          <cell r="E51">
            <v>1</v>
          </cell>
          <cell r="F51">
            <v>285437</v>
          </cell>
          <cell r="G51">
            <v>285437</v>
          </cell>
        </row>
        <row r="52">
          <cell r="B52" t="str">
            <v>2.6.</v>
          </cell>
          <cell r="C52" t="str">
            <v>Suministro e instalación de fluxometroautomatica de foto -celda lavamanos.</v>
          </cell>
          <cell r="D52" t="str">
            <v>UN</v>
          </cell>
          <cell r="E52">
            <v>1</v>
          </cell>
          <cell r="F52">
            <v>950713</v>
          </cell>
          <cell r="G52">
            <v>950713</v>
          </cell>
        </row>
        <row r="53">
          <cell r="B53" t="str">
            <v>2.7.</v>
          </cell>
          <cell r="C53" t="str">
            <v xml:space="preserve">Suministro e instalación de fluxometroautomatica de foto -celda sanitario y/o orinal. </v>
          </cell>
          <cell r="D53" t="str">
            <v>UN</v>
          </cell>
          <cell r="E53">
            <v>1</v>
          </cell>
          <cell r="F53">
            <v>1128439</v>
          </cell>
          <cell r="G53">
            <v>1128439</v>
          </cell>
        </row>
        <row r="54">
          <cell r="B54" t="str">
            <v>2.8.</v>
          </cell>
          <cell r="C54" t="str">
            <v>Suministro e instalación de Fluxometro tipo palanca sanitario y/o orinal.</v>
          </cell>
          <cell r="D54" t="str">
            <v>UN</v>
          </cell>
          <cell r="E54">
            <v>1</v>
          </cell>
          <cell r="F54">
            <v>913999</v>
          </cell>
          <cell r="G54">
            <v>913999</v>
          </cell>
        </row>
        <row r="55">
          <cell r="B55" t="str">
            <v>2.9.</v>
          </cell>
          <cell r="C55" t="str">
            <v>Suministro e instalación de Griferia tipo push lavamanos.</v>
          </cell>
          <cell r="D55" t="str">
            <v>UN</v>
          </cell>
          <cell r="E55">
            <v>1</v>
          </cell>
          <cell r="F55">
            <v>352413</v>
          </cell>
          <cell r="G55">
            <v>352413</v>
          </cell>
        </row>
        <row r="56">
          <cell r="B56" t="str">
            <v>2.10.</v>
          </cell>
          <cell r="C56" t="str">
            <v>Suministro e instalación de Griferia tipo push sanitario.</v>
          </cell>
          <cell r="D56" t="str">
            <v>UN</v>
          </cell>
          <cell r="E56">
            <v>1</v>
          </cell>
          <cell r="F56">
            <v>355120</v>
          </cell>
          <cell r="G56">
            <v>355120</v>
          </cell>
        </row>
        <row r="57">
          <cell r="B57" t="str">
            <v>2.11.</v>
          </cell>
          <cell r="C57" t="str">
            <v>Suministro e instalación de Griferia lavamanos manual instalada.</v>
          </cell>
          <cell r="D57" t="str">
            <v>UN</v>
          </cell>
          <cell r="E57">
            <v>1</v>
          </cell>
          <cell r="F57">
            <v>269870</v>
          </cell>
          <cell r="G57">
            <v>269870</v>
          </cell>
        </row>
        <row r="58">
          <cell r="B58" t="str">
            <v>2.12.</v>
          </cell>
          <cell r="C58" t="str">
            <v>Suministro e instalación de Griferia sanitario manual instalada.</v>
          </cell>
          <cell r="D58" t="str">
            <v>UN</v>
          </cell>
          <cell r="E58">
            <v>1</v>
          </cell>
          <cell r="F58">
            <v>240425</v>
          </cell>
          <cell r="G58">
            <v>240425</v>
          </cell>
        </row>
        <row r="59">
          <cell r="B59" t="str">
            <v>2.13.</v>
          </cell>
          <cell r="C59" t="str">
            <v>Suministros e instalación de Orinal línea institucional color blanco seleccionado por la entidad, incluye accesorios desagües acoples.</v>
          </cell>
          <cell r="D59" t="str">
            <v>UN</v>
          </cell>
          <cell r="E59">
            <v>1</v>
          </cell>
          <cell r="F59">
            <v>772034</v>
          </cell>
          <cell r="G59">
            <v>772034</v>
          </cell>
        </row>
        <row r="60">
          <cell r="B60" t="str">
            <v>2.14.</v>
          </cell>
          <cell r="C60" t="str">
            <v>Suministros e instalación de Sanitario línea institucional color blanco seleccionado por la entidad, incluye accesorios desagües acoples.</v>
          </cell>
          <cell r="D60" t="str">
            <v>UN</v>
          </cell>
          <cell r="E60">
            <v>1</v>
          </cell>
          <cell r="F60">
            <v>1134290</v>
          </cell>
          <cell r="G60">
            <v>1134290</v>
          </cell>
        </row>
        <row r="61">
          <cell r="B61" t="str">
            <v>2.15.</v>
          </cell>
          <cell r="C61" t="str">
            <v>Suministros e instalación de Lavamanos  línea institucional color blanco seleccionado por la entidad, incluye accesorios desagües acoples.</v>
          </cell>
          <cell r="D61" t="str">
            <v>UN</v>
          </cell>
          <cell r="E61">
            <v>1</v>
          </cell>
          <cell r="F61">
            <v>513518</v>
          </cell>
          <cell r="G61">
            <v>513518</v>
          </cell>
        </row>
        <row r="62">
          <cell r="B62" t="str">
            <v>2.16.</v>
          </cell>
          <cell r="C62" t="str">
            <v>Suministros e instalación de Lavamanos con pedestal línea institucional color blanco seleccionado por la entidad, incluye accesorios desagües acoples.</v>
          </cell>
          <cell r="D62" t="str">
            <v>UN</v>
          </cell>
          <cell r="E62">
            <v>1</v>
          </cell>
          <cell r="F62">
            <v>537515</v>
          </cell>
          <cell r="G62">
            <v>537515</v>
          </cell>
        </row>
        <row r="63">
          <cell r="B63" t="str">
            <v>2.17.</v>
          </cell>
          <cell r="C63" t="str">
            <v>Suministros e instalación de Lavaplatos en acero inoxidable, incluye accesorios, sifón, desagües, acoples.</v>
          </cell>
          <cell r="D63" t="str">
            <v>UN</v>
          </cell>
          <cell r="E63">
            <v>1</v>
          </cell>
          <cell r="F63">
            <v>477717</v>
          </cell>
          <cell r="G63">
            <v>477717</v>
          </cell>
        </row>
        <row r="64">
          <cell r="B64" t="str">
            <v>2.18.</v>
          </cell>
          <cell r="C64" t="str">
            <v xml:space="preserve">Instalación de aparatos sanitarios existentes </v>
          </cell>
          <cell r="D64" t="str">
            <v>UN</v>
          </cell>
          <cell r="E64">
            <v>1</v>
          </cell>
          <cell r="F64">
            <v>128831</v>
          </cell>
          <cell r="G64">
            <v>128831</v>
          </cell>
        </row>
        <row r="65">
          <cell r="B65" t="str">
            <v>2.19.</v>
          </cell>
          <cell r="C65" t="str">
            <v>Suministro e instalación Llave tipo jardín para poceta.</v>
          </cell>
          <cell r="D65" t="str">
            <v>UN</v>
          </cell>
          <cell r="E65">
            <v>1</v>
          </cell>
          <cell r="F65">
            <v>138910</v>
          </cell>
          <cell r="G65">
            <v>138910</v>
          </cell>
        </row>
        <row r="66">
          <cell r="B66" t="str">
            <v>2.20.</v>
          </cell>
          <cell r="C66" t="str">
            <v xml:space="preserve">Mantenimiento y limpieza a cajas de inspección </v>
          </cell>
          <cell r="D66" t="str">
            <v>UN</v>
          </cell>
          <cell r="E66">
            <v>1</v>
          </cell>
          <cell r="F66">
            <v>222130</v>
          </cell>
          <cell r="G66">
            <v>222130</v>
          </cell>
        </row>
        <row r="67">
          <cell r="B67" t="str">
            <v>2.21.</v>
          </cell>
          <cell r="C67" t="str">
            <v xml:space="preserve">Suministro e instalación de Registro 1" </v>
          </cell>
          <cell r="D67" t="str">
            <v>UN</v>
          </cell>
          <cell r="E67">
            <v>1</v>
          </cell>
          <cell r="F67">
            <v>169153</v>
          </cell>
          <cell r="G67">
            <v>169153</v>
          </cell>
        </row>
        <row r="68">
          <cell r="B68" t="str">
            <v>2.22.</v>
          </cell>
          <cell r="C68" t="str">
            <v>Suministro e instalación de Registro 1/2"</v>
          </cell>
          <cell r="D68" t="str">
            <v>UN</v>
          </cell>
          <cell r="E68">
            <v>1</v>
          </cell>
          <cell r="F68">
            <v>115990</v>
          </cell>
          <cell r="G68">
            <v>115990</v>
          </cell>
        </row>
        <row r="69">
          <cell r="B69" t="str">
            <v>2.23.</v>
          </cell>
          <cell r="C69" t="str">
            <v xml:space="preserve">Suministro e instalación de Registro 3/4" </v>
          </cell>
          <cell r="D69" t="str">
            <v>UN</v>
          </cell>
          <cell r="E69">
            <v>1</v>
          </cell>
          <cell r="F69">
            <v>129266</v>
          </cell>
          <cell r="G69">
            <v>129266</v>
          </cell>
        </row>
        <row r="70">
          <cell r="B70" t="str">
            <v>2.24.</v>
          </cell>
          <cell r="C70" t="str">
            <v xml:space="preserve">Reparación de fuga punto hidráulico </v>
          </cell>
          <cell r="D70" t="str">
            <v>UN</v>
          </cell>
          <cell r="E70">
            <v>1</v>
          </cell>
          <cell r="F70">
            <v>174628</v>
          </cell>
          <cell r="G70">
            <v>174628</v>
          </cell>
        </row>
        <row r="71">
          <cell r="B71" t="str">
            <v>2.25.</v>
          </cell>
          <cell r="C71" t="str">
            <v>Reparación de fuga punto sanitario</v>
          </cell>
          <cell r="D71" t="str">
            <v>UN</v>
          </cell>
          <cell r="E71">
            <v>1</v>
          </cell>
          <cell r="F71">
            <v>199332</v>
          </cell>
          <cell r="G71">
            <v>199332</v>
          </cell>
        </row>
        <row r="72">
          <cell r="B72" t="str">
            <v>2.26.</v>
          </cell>
          <cell r="C72" t="str">
            <v>Suministro e instalación de Sifón de piso, incluye desmonte de la existencia</v>
          </cell>
          <cell r="D72" t="str">
            <v>UN</v>
          </cell>
          <cell r="E72">
            <v>1</v>
          </cell>
          <cell r="F72">
            <v>157087</v>
          </cell>
          <cell r="G72">
            <v>157087</v>
          </cell>
        </row>
        <row r="73">
          <cell r="B73" t="str">
            <v>2.27.</v>
          </cell>
          <cell r="C73" t="str">
            <v>Instalación sifón para lavaplatos, incluye desmonte de la existente</v>
          </cell>
          <cell r="D73" t="str">
            <v>UN</v>
          </cell>
          <cell r="E73">
            <v>1</v>
          </cell>
          <cell r="F73">
            <v>149725</v>
          </cell>
          <cell r="G73">
            <v>149725</v>
          </cell>
        </row>
        <row r="74">
          <cell r="B74" t="str">
            <v>2.28.</v>
          </cell>
          <cell r="C74" t="str">
            <v>Suministro e instalación deTapa y aro para sanitario institucional línea institucional.</v>
          </cell>
          <cell r="D74" t="str">
            <v>UN</v>
          </cell>
          <cell r="E74">
            <v>1</v>
          </cell>
          <cell r="F74">
            <v>304172</v>
          </cell>
          <cell r="G74">
            <v>304172</v>
          </cell>
        </row>
        <row r="75">
          <cell r="B75" t="str">
            <v>2.29.</v>
          </cell>
          <cell r="C75" t="str">
            <v>Suministro e instalación de Tapa registro de 15cm x15cm.</v>
          </cell>
          <cell r="D75" t="str">
            <v>UN</v>
          </cell>
          <cell r="E75">
            <v>1</v>
          </cell>
          <cell r="F75">
            <v>92157</v>
          </cell>
          <cell r="G75">
            <v>92157</v>
          </cell>
        </row>
        <row r="76">
          <cell r="B76" t="str">
            <v>2.30.</v>
          </cell>
          <cell r="C76" t="str">
            <v xml:space="preserve">Instalación de Tubo PVC presión  1/2",  incluye accesorios </v>
          </cell>
          <cell r="D76" t="str">
            <v>ML</v>
          </cell>
          <cell r="E76">
            <v>1</v>
          </cell>
          <cell r="F76">
            <v>31953</v>
          </cell>
          <cell r="G76">
            <v>31953</v>
          </cell>
        </row>
        <row r="77">
          <cell r="B77" t="str">
            <v>2.31.</v>
          </cell>
          <cell r="C77" t="str">
            <v>Suministro e instalación de Tubo de ventilación 3" PVC.</v>
          </cell>
          <cell r="D77" t="str">
            <v>ML</v>
          </cell>
          <cell r="E77">
            <v>1</v>
          </cell>
          <cell r="F77">
            <v>66638</v>
          </cell>
          <cell r="G77">
            <v>66638</v>
          </cell>
        </row>
        <row r="78">
          <cell r="B78" t="str">
            <v>2.32.</v>
          </cell>
          <cell r="C78" t="str">
            <v>Suministro e instalación de Tubo PVC sanitario de 3" con tratamiento especial.</v>
          </cell>
          <cell r="D78" t="str">
            <v>ML</v>
          </cell>
          <cell r="E78">
            <v>1</v>
          </cell>
          <cell r="F78">
            <v>103971</v>
          </cell>
          <cell r="G78">
            <v>103971</v>
          </cell>
        </row>
        <row r="79">
          <cell r="B79" t="str">
            <v>2.33.</v>
          </cell>
          <cell r="C79" t="str">
            <v>Instalación punto hidráulico</v>
          </cell>
          <cell r="D79" t="str">
            <v>UN</v>
          </cell>
          <cell r="E79">
            <v>1</v>
          </cell>
          <cell r="F79">
            <v>107194</v>
          </cell>
          <cell r="G79">
            <v>107194</v>
          </cell>
        </row>
        <row r="80">
          <cell r="B80" t="str">
            <v>2.34.</v>
          </cell>
          <cell r="C80" t="str">
            <v>Instalación punto sanitario</v>
          </cell>
          <cell r="D80" t="str">
            <v>UN</v>
          </cell>
          <cell r="E80">
            <v>1</v>
          </cell>
          <cell r="F80">
            <v>126662</v>
          </cell>
          <cell r="G80">
            <v>126662</v>
          </cell>
        </row>
        <row r="81">
          <cell r="B81">
            <v>3</v>
          </cell>
          <cell r="C81" t="str">
            <v>INSTALACIONES ELECTRICAS</v>
          </cell>
        </row>
        <row r="82">
          <cell r="B82" t="str">
            <v>3.1.</v>
          </cell>
          <cell r="C82" t="str">
            <v>Suministro e  instalación de Bala led 9W incluye transformador, retiro de la existente.</v>
          </cell>
          <cell r="D82" t="str">
            <v>UN</v>
          </cell>
          <cell r="E82">
            <v>1</v>
          </cell>
          <cell r="F82">
            <v>200272</v>
          </cell>
          <cell r="G82">
            <v>200272</v>
          </cell>
        </row>
        <row r="83">
          <cell r="B83" t="str">
            <v>3.2.</v>
          </cell>
          <cell r="C83" t="str">
            <v>Suministro e instalación de Bala led 5W de piso retiro de la existente.</v>
          </cell>
          <cell r="D83" t="str">
            <v>UN</v>
          </cell>
          <cell r="E83">
            <v>1</v>
          </cell>
          <cell r="F83">
            <v>215409</v>
          </cell>
          <cell r="G83">
            <v>215409</v>
          </cell>
        </row>
        <row r="84">
          <cell r="B84" t="str">
            <v>3.3.</v>
          </cell>
          <cell r="C84" t="str">
            <v>Suministro  e instalación de Bombillo 9W rosca led, retiro de la existente.</v>
          </cell>
          <cell r="D84" t="str">
            <v>UN</v>
          </cell>
          <cell r="E84">
            <v>1</v>
          </cell>
          <cell r="F84">
            <v>120245</v>
          </cell>
          <cell r="G84">
            <v>120245</v>
          </cell>
        </row>
        <row r="85">
          <cell r="B85" t="str">
            <v>3.4.</v>
          </cell>
          <cell r="C85" t="str">
            <v>Suministro e instalación de Bombillo ahorrador,  retiro de la existente.</v>
          </cell>
          <cell r="D85" t="str">
            <v>UN</v>
          </cell>
          <cell r="E85">
            <v>1</v>
          </cell>
          <cell r="F85">
            <v>83582</v>
          </cell>
          <cell r="G85">
            <v>83582</v>
          </cell>
        </row>
        <row r="86">
          <cell r="B86" t="str">
            <v>3.5.</v>
          </cell>
          <cell r="C86" t="str">
            <v>Suministro e instalación de Bombillo led multivoltaje de altea potencia 5W bipin, tem 6500K o 2700K, retiro de la existente</v>
          </cell>
          <cell r="D86" t="str">
            <v>UN</v>
          </cell>
          <cell r="E86">
            <v>1</v>
          </cell>
          <cell r="F86">
            <v>95146</v>
          </cell>
          <cell r="G86">
            <v>95146</v>
          </cell>
        </row>
        <row r="87">
          <cell r="B87" t="str">
            <v>3.6.</v>
          </cell>
          <cell r="C87" t="str">
            <v>Suministro e instalación de Bombillo 400 W.</v>
          </cell>
          <cell r="D87" t="str">
            <v>UN</v>
          </cell>
          <cell r="E87">
            <v>1</v>
          </cell>
          <cell r="F87">
            <v>305436</v>
          </cell>
          <cell r="G87">
            <v>305436</v>
          </cell>
        </row>
        <row r="88">
          <cell r="B88" t="str">
            <v>3.7.</v>
          </cell>
          <cell r="C88" t="str">
            <v>Suministro e instalación de Bombillo 250 W.</v>
          </cell>
          <cell r="D88" t="str">
            <v>UN</v>
          </cell>
          <cell r="E88">
            <v>1</v>
          </cell>
          <cell r="F88">
            <v>288496</v>
          </cell>
          <cell r="G88">
            <v>288496</v>
          </cell>
        </row>
        <row r="89">
          <cell r="B89" t="str">
            <v>3.8.</v>
          </cell>
          <cell r="C89" t="str">
            <v>Suministro e instalación de Bombillo 120 W 220V</v>
          </cell>
          <cell r="D89" t="str">
            <v>UN</v>
          </cell>
          <cell r="E89">
            <v>1</v>
          </cell>
          <cell r="F89">
            <v>199296</v>
          </cell>
          <cell r="G89">
            <v>199296</v>
          </cell>
        </row>
        <row r="90">
          <cell r="B90" t="str">
            <v>3.9.</v>
          </cell>
          <cell r="C90" t="str">
            <v>Suministro e instalación de Bombillo ahorrador 65W en espiral.</v>
          </cell>
          <cell r="D90" t="str">
            <v>UN</v>
          </cell>
          <cell r="E90">
            <v>1</v>
          </cell>
          <cell r="F90">
            <v>130791</v>
          </cell>
          <cell r="G90">
            <v>130791</v>
          </cell>
        </row>
        <row r="91">
          <cell r="B91" t="str">
            <v>3.10.</v>
          </cell>
          <cell r="C91" t="str">
            <v>Suministro e instalación de Bombillo led rosca 9W.</v>
          </cell>
          <cell r="D91" t="str">
            <v>UN</v>
          </cell>
          <cell r="E91">
            <v>1</v>
          </cell>
          <cell r="F91">
            <v>53945</v>
          </cell>
          <cell r="G91">
            <v>53945</v>
          </cell>
        </row>
        <row r="92">
          <cell r="B92" t="str">
            <v>3.11.</v>
          </cell>
          <cell r="C92" t="str">
            <v xml:space="preserve">Suministro e instalación de Breaker industrial regulable 50-250 Amp, retiro de la existente. </v>
          </cell>
          <cell r="D92" t="str">
            <v>UN</v>
          </cell>
          <cell r="E92">
            <v>1</v>
          </cell>
          <cell r="F92">
            <v>498413</v>
          </cell>
          <cell r="G92">
            <v>498413</v>
          </cell>
        </row>
        <row r="93">
          <cell r="B93" t="str">
            <v>3.12.</v>
          </cell>
          <cell r="C93" t="str">
            <v>Suministro e instalación de Breaker enchufable 1x20 AMP, retiro de la existente</v>
          </cell>
          <cell r="D93" t="str">
            <v>UN</v>
          </cell>
          <cell r="E93">
            <v>1</v>
          </cell>
          <cell r="F93">
            <v>68685</v>
          </cell>
          <cell r="G93">
            <v>68685</v>
          </cell>
        </row>
        <row r="94">
          <cell r="B94" t="str">
            <v>3.13.</v>
          </cell>
          <cell r="C94" t="str">
            <v xml:space="preserve">Suministro e instalación de Breaker tipo enchufable1x30,retiro de la existente </v>
          </cell>
          <cell r="D94" t="str">
            <v>UN</v>
          </cell>
          <cell r="E94">
            <v>1</v>
          </cell>
          <cell r="F94">
            <v>72981</v>
          </cell>
          <cell r="G94">
            <v>72981</v>
          </cell>
        </row>
        <row r="95">
          <cell r="B95" t="str">
            <v>3.14.</v>
          </cell>
          <cell r="C95" t="str">
            <v>Suministro e instalación de Breaker tipo riel o pin de corte 1x20,  retiro de la existente.</v>
          </cell>
          <cell r="D95" t="str">
            <v>UN</v>
          </cell>
          <cell r="E95">
            <v>1</v>
          </cell>
          <cell r="F95">
            <v>109008</v>
          </cell>
          <cell r="G95">
            <v>109008</v>
          </cell>
        </row>
        <row r="96">
          <cell r="B96" t="str">
            <v>3.15.</v>
          </cell>
          <cell r="C96" t="str">
            <v>Suministro e instalación de Breaker riel 2x30 A.</v>
          </cell>
          <cell r="D96" t="str">
            <v>UN</v>
          </cell>
          <cell r="E96">
            <v>1</v>
          </cell>
          <cell r="F96">
            <v>111285</v>
          </cell>
          <cell r="G96">
            <v>111285</v>
          </cell>
        </row>
        <row r="97">
          <cell r="B97" t="str">
            <v>3.16.</v>
          </cell>
          <cell r="C97" t="str">
            <v xml:space="preserve">Suministro e instalación de Breaker riel 3x30 A. </v>
          </cell>
          <cell r="D97" t="str">
            <v>UN</v>
          </cell>
          <cell r="E97">
            <v>1</v>
          </cell>
          <cell r="F97">
            <v>173737</v>
          </cell>
          <cell r="G97">
            <v>173737</v>
          </cell>
        </row>
        <row r="98">
          <cell r="B98" t="str">
            <v>3.17.</v>
          </cell>
          <cell r="C98" t="str">
            <v>Suministro e instalación de Cable desnudo para polo a tierra Nº6, incluye ducteria en PVC en 3/4".</v>
          </cell>
          <cell r="D98" t="str">
            <v>ML</v>
          </cell>
          <cell r="E98">
            <v>1</v>
          </cell>
          <cell r="F98">
            <v>141031</v>
          </cell>
          <cell r="G98">
            <v>141031</v>
          </cell>
        </row>
        <row r="99">
          <cell r="B99" t="str">
            <v>3.18.</v>
          </cell>
          <cell r="C99" t="str">
            <v>Suministro e instalaciónCable trenzado para redes estructuradas (puestos de trabajo) 3x12.</v>
          </cell>
          <cell r="D99" t="str">
            <v>ML</v>
          </cell>
          <cell r="E99">
            <v>1</v>
          </cell>
          <cell r="F99">
            <v>37549</v>
          </cell>
          <cell r="G99">
            <v>37549</v>
          </cell>
        </row>
        <row r="100">
          <cell r="B100" t="str">
            <v>3.19.</v>
          </cell>
          <cell r="C100" t="str">
            <v>Suministro e instalación de Cable encauchetado para acometida 3x8+10.</v>
          </cell>
          <cell r="D100" t="str">
            <v>ML</v>
          </cell>
          <cell r="E100">
            <v>1</v>
          </cell>
          <cell r="F100">
            <v>88598</v>
          </cell>
          <cell r="G100">
            <v>88598</v>
          </cell>
        </row>
        <row r="101">
          <cell r="B101" t="str">
            <v>3.20.</v>
          </cell>
          <cell r="C101" t="str">
            <v xml:space="preserve">Suministro e instalación deCable encauchetado para acometida 3x6+8. </v>
          </cell>
          <cell r="D101" t="str">
            <v>ML</v>
          </cell>
          <cell r="E101">
            <v>1</v>
          </cell>
          <cell r="F101">
            <v>96640</v>
          </cell>
          <cell r="G101">
            <v>96640</v>
          </cell>
        </row>
        <row r="102">
          <cell r="B102" t="str">
            <v>3.21.</v>
          </cell>
          <cell r="C102" t="str">
            <v xml:space="preserve">Suministro e instalación  de Caja mini pragma para 8 circuitos </v>
          </cell>
          <cell r="D102" t="str">
            <v>UN</v>
          </cell>
          <cell r="E102">
            <v>1</v>
          </cell>
          <cell r="F102">
            <v>385918</v>
          </cell>
          <cell r="G102">
            <v>385918</v>
          </cell>
        </row>
        <row r="103">
          <cell r="B103" t="str">
            <v>3.22.</v>
          </cell>
          <cell r="C103" t="str">
            <v xml:space="preserve">Suministro e instalación de Caja para 4  circuitos,  retiro de la existente </v>
          </cell>
          <cell r="D103" t="str">
            <v>UN</v>
          </cell>
          <cell r="E103">
            <v>1</v>
          </cell>
          <cell r="F103">
            <v>209693</v>
          </cell>
          <cell r="G103">
            <v>209693</v>
          </cell>
        </row>
        <row r="104">
          <cell r="B104" t="str">
            <v>3.23.</v>
          </cell>
          <cell r="C104" t="str">
            <v xml:space="preserve">Suministro e instalación Caja para 6  circuitos, retiro de la existente </v>
          </cell>
          <cell r="D104" t="str">
            <v>UN</v>
          </cell>
          <cell r="E104">
            <v>1</v>
          </cell>
          <cell r="F104">
            <v>277336</v>
          </cell>
          <cell r="G104">
            <v>277336</v>
          </cell>
        </row>
        <row r="105">
          <cell r="B105" t="str">
            <v>3.24.</v>
          </cell>
          <cell r="C105" t="str">
            <v xml:space="preserve">Suministro e instalación deCable N 6 (conexión a tierra). </v>
          </cell>
          <cell r="D105" t="str">
            <v>ML</v>
          </cell>
          <cell r="E105">
            <v>1</v>
          </cell>
          <cell r="F105">
            <v>25379</v>
          </cell>
          <cell r="G105">
            <v>25379</v>
          </cell>
        </row>
        <row r="106">
          <cell r="B106" t="str">
            <v>3.25.</v>
          </cell>
          <cell r="C106" t="str">
            <v>Suministro e instalación de Canaleta metalica 12x5.</v>
          </cell>
          <cell r="D106" t="str">
            <v>ML</v>
          </cell>
          <cell r="E106">
            <v>1</v>
          </cell>
          <cell r="F106">
            <v>145183</v>
          </cell>
          <cell r="G106">
            <v>145183</v>
          </cell>
        </row>
        <row r="107">
          <cell r="B107" t="str">
            <v>3.26.</v>
          </cell>
          <cell r="C107" t="str">
            <v>Suministro e instalación de Canaleta metalica 10x4.</v>
          </cell>
          <cell r="D107" t="str">
            <v>ML</v>
          </cell>
          <cell r="E107">
            <v>1</v>
          </cell>
          <cell r="F107">
            <v>136822</v>
          </cell>
          <cell r="G107">
            <v>136822</v>
          </cell>
        </row>
        <row r="108">
          <cell r="B108" t="str">
            <v>3.27.</v>
          </cell>
          <cell r="C108" t="str">
            <v>Suministro e instalación de Canaleta plastica de 2X1.</v>
          </cell>
          <cell r="D108" t="str">
            <v>ML</v>
          </cell>
          <cell r="E108">
            <v>1</v>
          </cell>
          <cell r="F108">
            <v>134740</v>
          </cell>
          <cell r="G108">
            <v>134740</v>
          </cell>
        </row>
        <row r="109">
          <cell r="B109" t="str">
            <v>3.28.</v>
          </cell>
          <cell r="C109" t="str">
            <v>Suministro e instalación de Contacto trifásico 32 AMP.</v>
          </cell>
          <cell r="D109" t="str">
            <v>UN</v>
          </cell>
          <cell r="E109">
            <v>1</v>
          </cell>
          <cell r="F109">
            <v>252118</v>
          </cell>
          <cell r="G109">
            <v>252118</v>
          </cell>
        </row>
        <row r="110">
          <cell r="B110" t="str">
            <v>3.29.</v>
          </cell>
          <cell r="C110" t="str">
            <v>Suministro e instalación de Cofre para instalación de circuitos regulados y normales, incluye barrajes, breakers enchufables,totaizador, llave  selectora  proteccions , clavija, toma corriente para conexiones UPS y cableado.</v>
          </cell>
          <cell r="D110" t="str">
            <v>UN</v>
          </cell>
          <cell r="E110">
            <v>1</v>
          </cell>
          <cell r="F110">
            <v>2040691</v>
          </cell>
          <cell r="G110">
            <v>2040691</v>
          </cell>
        </row>
        <row r="111">
          <cell r="B111" t="str">
            <v>3.30</v>
          </cell>
          <cell r="C111" t="str">
            <v>Suministro e instalación de Caja para piso con conexión electrica, datos, audio y video.</v>
          </cell>
          <cell r="D111" t="str">
            <v>UN</v>
          </cell>
          <cell r="E111">
            <v>1</v>
          </cell>
          <cell r="F111">
            <v>119622</v>
          </cell>
          <cell r="G111">
            <v>119622</v>
          </cell>
        </row>
        <row r="112">
          <cell r="B112" t="str">
            <v>3.31</v>
          </cell>
          <cell r="C112" t="str">
            <v>Suministro e instalación de Caja para piso conexión electrica.</v>
          </cell>
          <cell r="D112" t="str">
            <v>UN</v>
          </cell>
          <cell r="E112">
            <v>1</v>
          </cell>
          <cell r="F112">
            <v>132472</v>
          </cell>
          <cell r="G112">
            <v>132472</v>
          </cell>
        </row>
        <row r="113">
          <cell r="B113" t="str">
            <v>3.32.</v>
          </cell>
          <cell r="C113" t="str">
            <v>Suministro e instalación de Interruptor sencillo.</v>
          </cell>
          <cell r="D113" t="str">
            <v>UN</v>
          </cell>
          <cell r="E113">
            <v>1</v>
          </cell>
          <cell r="F113">
            <v>278680</v>
          </cell>
          <cell r="G113">
            <v>278680</v>
          </cell>
        </row>
        <row r="114">
          <cell r="B114" t="str">
            <v>3.33.</v>
          </cell>
          <cell r="C114" t="str">
            <v xml:space="preserve">Suministro e instalación de Interruptor doble, incluye retiro existente </v>
          </cell>
          <cell r="D114" t="str">
            <v>UN</v>
          </cell>
          <cell r="E114">
            <v>1</v>
          </cell>
          <cell r="F114">
            <v>78182</v>
          </cell>
          <cell r="G114">
            <v>78182</v>
          </cell>
        </row>
        <row r="115">
          <cell r="B115" t="str">
            <v>3.34.</v>
          </cell>
          <cell r="C115" t="str">
            <v xml:space="preserve">Suministro e instalación de Interruptor triple, incluye retiro existente </v>
          </cell>
          <cell r="D115" t="str">
            <v>UN</v>
          </cell>
          <cell r="E115">
            <v>1</v>
          </cell>
          <cell r="F115">
            <v>94795</v>
          </cell>
          <cell r="G115">
            <v>94795</v>
          </cell>
        </row>
        <row r="116">
          <cell r="B116" t="str">
            <v>3.35.</v>
          </cell>
          <cell r="C116" t="str">
            <v xml:space="preserve">Suministro e instalación de Lampara fluorescente completa de sobreponer 2X32 T8 hermetica </v>
          </cell>
          <cell r="D116" t="str">
            <v>UN</v>
          </cell>
          <cell r="E116">
            <v>1</v>
          </cell>
          <cell r="F116">
            <v>310627</v>
          </cell>
          <cell r="G116">
            <v>310627</v>
          </cell>
        </row>
        <row r="117">
          <cell r="B117" t="str">
            <v>3.36</v>
          </cell>
          <cell r="C117" t="str">
            <v>Suministro e instalación de Lampara policarbonato de 400 W (incluye retiro de la existente)</v>
          </cell>
          <cell r="D117" t="str">
            <v>UN</v>
          </cell>
          <cell r="E117">
            <v>1</v>
          </cell>
          <cell r="F117">
            <v>584963</v>
          </cell>
          <cell r="G117">
            <v>584963</v>
          </cell>
        </row>
        <row r="118">
          <cell r="B118" t="str">
            <v>3.37.</v>
          </cell>
          <cell r="C118" t="str">
            <v>Suministro e instalación de Lampara Led líneal en aluminio 36 vatios de 39.4 x 2.76 x 2.04 pulgadas  (incluye retiro existente)</v>
          </cell>
          <cell r="D118" t="str">
            <v>UN</v>
          </cell>
          <cell r="E118">
            <v>1</v>
          </cell>
          <cell r="F118">
            <v>296704</v>
          </cell>
          <cell r="G118">
            <v>296704</v>
          </cell>
        </row>
        <row r="119">
          <cell r="B119" t="str">
            <v>3.38.</v>
          </cell>
          <cell r="C119" t="str">
            <v>Suministro e instalación de Panel techo circular 9W,  (incluye retiro de la existente)</v>
          </cell>
          <cell r="D119" t="str">
            <v>UN</v>
          </cell>
          <cell r="E119">
            <v>1</v>
          </cell>
          <cell r="F119">
            <v>145096</v>
          </cell>
          <cell r="G119">
            <v>145096</v>
          </cell>
        </row>
        <row r="120">
          <cell r="B120" t="str">
            <v>3.39.</v>
          </cell>
          <cell r="C120" t="str">
            <v>Suministro e instalación de Panel techo circular 12W, (incluye retiro de la existente)</v>
          </cell>
          <cell r="D120" t="str">
            <v>UN</v>
          </cell>
          <cell r="E120">
            <v>1</v>
          </cell>
          <cell r="F120">
            <v>164938</v>
          </cell>
          <cell r="G120">
            <v>164938</v>
          </cell>
        </row>
        <row r="121">
          <cell r="B121" t="str">
            <v>3.40.</v>
          </cell>
          <cell r="C121" t="str">
            <v>Suministro e instalación de Panel techo circular 18W,  (incluye retiro de la existente)</v>
          </cell>
          <cell r="D121" t="str">
            <v>UN</v>
          </cell>
          <cell r="E121">
            <v>1</v>
          </cell>
          <cell r="F121">
            <v>205737</v>
          </cell>
          <cell r="G121">
            <v>205737</v>
          </cell>
        </row>
        <row r="122">
          <cell r="B122" t="str">
            <v>3.41.</v>
          </cell>
          <cell r="C122" t="str">
            <v>Suministro e instalación de Panel techo 30X30 cm incluye marco,  (incluye retiro de la existente)</v>
          </cell>
          <cell r="D122" t="str">
            <v xml:space="preserve">UN </v>
          </cell>
          <cell r="E122">
            <v>1</v>
          </cell>
          <cell r="F122">
            <v>262144</v>
          </cell>
          <cell r="G122">
            <v>262144</v>
          </cell>
        </row>
        <row r="123">
          <cell r="B123" t="str">
            <v>3.42.</v>
          </cell>
          <cell r="C123" t="str">
            <v>Suministro e instalación de Panel led 3W circular, (incluye retiro de la existente)</v>
          </cell>
          <cell r="D123" t="str">
            <v>UN</v>
          </cell>
          <cell r="E123">
            <v>1</v>
          </cell>
          <cell r="F123">
            <v>176251</v>
          </cell>
          <cell r="G123">
            <v>176251</v>
          </cell>
        </row>
        <row r="124">
          <cell r="B124" t="str">
            <v>3.43</v>
          </cell>
          <cell r="C124" t="str">
            <v>Suministro e instalación de Panel led 6W circular, (incluye retiro de la existente)</v>
          </cell>
          <cell r="D124" t="str">
            <v>UN</v>
          </cell>
          <cell r="E124">
            <v>1</v>
          </cell>
          <cell r="F124">
            <v>153858</v>
          </cell>
          <cell r="G124">
            <v>153858</v>
          </cell>
        </row>
        <row r="125">
          <cell r="B125" t="str">
            <v>3.43.</v>
          </cell>
          <cell r="C125" t="str">
            <v>Suministro e instalación de Panel led 25W circular, (incluye retiro de la existente)</v>
          </cell>
          <cell r="D125" t="str">
            <v>UN</v>
          </cell>
          <cell r="E125">
            <v>1</v>
          </cell>
          <cell r="F125">
            <v>183304</v>
          </cell>
          <cell r="G125">
            <v>183304</v>
          </cell>
        </row>
        <row r="126">
          <cell r="B126" t="str">
            <v>3.44.</v>
          </cell>
          <cell r="C126" t="str">
            <v>Suministro e instalación de Panel led 60x60 cm incrustar, (incluye retiro de la existente)</v>
          </cell>
          <cell r="D126" t="str">
            <v xml:space="preserve">UN </v>
          </cell>
          <cell r="E126">
            <v>1</v>
          </cell>
          <cell r="F126">
            <v>335249</v>
          </cell>
          <cell r="G126">
            <v>335249</v>
          </cell>
        </row>
        <row r="127">
          <cell r="B127" t="str">
            <v>3.45.</v>
          </cell>
          <cell r="C127" t="str">
            <v>Suministro e instalación de Panel led 30x30 cm incrustar,  (incluye retiro de la existente)</v>
          </cell>
          <cell r="D127" t="str">
            <v xml:space="preserve">UN </v>
          </cell>
          <cell r="E127">
            <v>1</v>
          </cell>
          <cell r="F127">
            <v>305400</v>
          </cell>
          <cell r="G127">
            <v>305400</v>
          </cell>
        </row>
        <row r="128">
          <cell r="B128" t="str">
            <v>3.46.</v>
          </cell>
          <cell r="C128" t="str">
            <v>Suministro e instalación de Panel led 30x120 cm incrustar, (incluye retiro de la existente)</v>
          </cell>
          <cell r="D128" t="str">
            <v xml:space="preserve">UN </v>
          </cell>
          <cell r="E128">
            <v>1</v>
          </cell>
          <cell r="F128">
            <v>383645</v>
          </cell>
          <cell r="G128">
            <v>383645</v>
          </cell>
        </row>
        <row r="129">
          <cell r="B129" t="str">
            <v>3.47.</v>
          </cell>
          <cell r="C129" t="str">
            <v>Punto eléctrico instalado incluye toma corriente, interruptor o sala para luminaria</v>
          </cell>
          <cell r="D129" t="str">
            <v>UN</v>
          </cell>
          <cell r="E129">
            <v>1</v>
          </cell>
          <cell r="F129">
            <v>200024</v>
          </cell>
          <cell r="G129">
            <v>200024</v>
          </cell>
        </row>
        <row r="130">
          <cell r="B130" t="str">
            <v>3.48.</v>
          </cell>
          <cell r="C130" t="str">
            <v>Suministro e instalación de Polo a tierra. Incluye varilla de 2.40, suelo artificial y tapa de inspección.</v>
          </cell>
          <cell r="D130" t="str">
            <v>UN</v>
          </cell>
          <cell r="E130">
            <v>1</v>
          </cell>
          <cell r="F130">
            <v>761405</v>
          </cell>
          <cell r="G130">
            <v>761405</v>
          </cell>
        </row>
        <row r="131">
          <cell r="B131" t="str">
            <v>3.49.</v>
          </cell>
          <cell r="C131" t="str">
            <v xml:space="preserve">Revisión y mantenimiento de puntos electricos </v>
          </cell>
          <cell r="D131" t="str">
            <v>UN</v>
          </cell>
          <cell r="E131">
            <v>1</v>
          </cell>
          <cell r="F131">
            <v>93151</v>
          </cell>
          <cell r="G131">
            <v>93151</v>
          </cell>
        </row>
        <row r="132">
          <cell r="B132" t="str">
            <v>3.50.</v>
          </cell>
          <cell r="C132" t="str">
            <v>Suministro e instalación de Reflector 20W multiled</v>
          </cell>
          <cell r="D132" t="str">
            <v>UN</v>
          </cell>
          <cell r="E132">
            <v>1</v>
          </cell>
          <cell r="F132">
            <v>251350</v>
          </cell>
          <cell r="G132">
            <v>251350</v>
          </cell>
        </row>
        <row r="133">
          <cell r="B133" t="str">
            <v>3.51.</v>
          </cell>
          <cell r="C133" t="str">
            <v>Suministro e instalación de Reflector 100W multiled</v>
          </cell>
          <cell r="D133" t="str">
            <v>UN</v>
          </cell>
          <cell r="E133">
            <v>1</v>
          </cell>
          <cell r="F133">
            <v>365147</v>
          </cell>
          <cell r="G133">
            <v>365147</v>
          </cell>
        </row>
        <row r="134">
          <cell r="B134" t="str">
            <v>3.52.</v>
          </cell>
          <cell r="C134" t="str">
            <v>Suministro e instalación de Reflector 200W multiled</v>
          </cell>
          <cell r="D134" t="str">
            <v>UN</v>
          </cell>
          <cell r="E134">
            <v>1</v>
          </cell>
          <cell r="F134">
            <v>578380</v>
          </cell>
          <cell r="G134">
            <v>578380</v>
          </cell>
        </row>
        <row r="135">
          <cell r="B135" t="str">
            <v>3.53.</v>
          </cell>
          <cell r="C135" t="str">
            <v xml:space="preserve">Suministro e instalación de Tablero electrico 12 circuitos, incluye retira de la existente </v>
          </cell>
          <cell r="D135" t="str">
            <v>UN</v>
          </cell>
          <cell r="E135">
            <v>1</v>
          </cell>
          <cell r="F135">
            <v>651464</v>
          </cell>
          <cell r="G135">
            <v>651464</v>
          </cell>
        </row>
        <row r="136">
          <cell r="B136" t="str">
            <v>3.54.</v>
          </cell>
          <cell r="C136" t="str">
            <v xml:space="preserve">Suministro e instalación de Tablero electrico 18 circuitos, incluye retira de la existente </v>
          </cell>
          <cell r="D136" t="str">
            <v>UN</v>
          </cell>
          <cell r="E136">
            <v>1</v>
          </cell>
          <cell r="F136">
            <v>771963</v>
          </cell>
          <cell r="G136">
            <v>771963</v>
          </cell>
        </row>
        <row r="137">
          <cell r="B137" t="str">
            <v>3.55.</v>
          </cell>
          <cell r="C137" t="str">
            <v xml:space="preserve">Suministro e instalación de Tablero electrico 24 circuito, incluye retira de la existente </v>
          </cell>
          <cell r="D137" t="str">
            <v>UN</v>
          </cell>
          <cell r="E137">
            <v>1</v>
          </cell>
          <cell r="F137">
            <v>878748</v>
          </cell>
          <cell r="G137">
            <v>878748</v>
          </cell>
        </row>
        <row r="138">
          <cell r="B138" t="str">
            <v>3.56.</v>
          </cell>
          <cell r="C138" t="str">
            <v xml:space="preserve">Suministro e instalación de Tablero trifasico 12 circuitos, incluye retira de la existente </v>
          </cell>
          <cell r="D138" t="str">
            <v>UN</v>
          </cell>
          <cell r="E138">
            <v>1</v>
          </cell>
          <cell r="F138">
            <v>981702</v>
          </cell>
          <cell r="G138">
            <v>981702</v>
          </cell>
        </row>
        <row r="139">
          <cell r="B139" t="str">
            <v>3.57.</v>
          </cell>
          <cell r="C139" t="str">
            <v xml:space="preserve">Suministro e instalación de Tablero trifasico 18 circuitos, incluye retira de la existente </v>
          </cell>
          <cell r="D139" t="str">
            <v>UN</v>
          </cell>
          <cell r="E139">
            <v>1</v>
          </cell>
          <cell r="F139">
            <v>1083877</v>
          </cell>
          <cell r="G139">
            <v>1083877</v>
          </cell>
        </row>
        <row r="140">
          <cell r="B140" t="str">
            <v>3.58.</v>
          </cell>
          <cell r="C140" t="str">
            <v xml:space="preserve">Suministro e instalación de Tablero trifasico 24 circuitos, incluye retira de la existente </v>
          </cell>
          <cell r="D140" t="str">
            <v>UN</v>
          </cell>
          <cell r="E140">
            <v>1</v>
          </cell>
          <cell r="F140">
            <v>1264343</v>
          </cell>
          <cell r="G140">
            <v>1264343</v>
          </cell>
        </row>
        <row r="141">
          <cell r="B141" t="str">
            <v>3.59.</v>
          </cell>
          <cell r="C141" t="str">
            <v>Suministro e instalación de Toma corriente 20 A.</v>
          </cell>
          <cell r="D141" t="str">
            <v>UN</v>
          </cell>
          <cell r="E141">
            <v>1</v>
          </cell>
          <cell r="F141">
            <v>80283</v>
          </cell>
          <cell r="G141">
            <v>80283</v>
          </cell>
        </row>
        <row r="142">
          <cell r="B142" t="str">
            <v>3.60.</v>
          </cell>
          <cell r="C142" t="str">
            <v>Suministro e instalación de Tubería PVC Eléctrica de 1/2", incluye accesorios.</v>
          </cell>
          <cell r="D142" t="str">
            <v>ML</v>
          </cell>
          <cell r="E142">
            <v>1</v>
          </cell>
          <cell r="F142">
            <v>19433</v>
          </cell>
          <cell r="G142">
            <v>19433</v>
          </cell>
        </row>
        <row r="143">
          <cell r="B143" t="str">
            <v>3.61.</v>
          </cell>
          <cell r="C143" t="str">
            <v>Suministro e instalación de Tubería PVC Eléctrica de 3/4", incluye accesorios.</v>
          </cell>
          <cell r="D143" t="str">
            <v>ML</v>
          </cell>
          <cell r="E143">
            <v>1</v>
          </cell>
          <cell r="F143">
            <v>22067</v>
          </cell>
          <cell r="G143">
            <v>22067</v>
          </cell>
        </row>
        <row r="144">
          <cell r="B144" t="str">
            <v>3.62.</v>
          </cell>
          <cell r="C144" t="str">
            <v>Suministro e instalación de Tubería PVC eléctrica de 1", incluye accesorios.</v>
          </cell>
          <cell r="D144" t="str">
            <v>ML</v>
          </cell>
          <cell r="E144">
            <v>1</v>
          </cell>
          <cell r="F144">
            <v>29660</v>
          </cell>
          <cell r="G144">
            <v>29660</v>
          </cell>
        </row>
        <row r="145">
          <cell r="B145" t="str">
            <v>3.63.</v>
          </cell>
          <cell r="C145" t="str">
            <v>Suministro e instalación de Tubería PVC eléctrica de 2", incluye accesorios.</v>
          </cell>
          <cell r="D145" t="str">
            <v>ML</v>
          </cell>
          <cell r="E145">
            <v>1</v>
          </cell>
          <cell r="F145">
            <v>46860</v>
          </cell>
          <cell r="G145">
            <v>46860</v>
          </cell>
        </row>
        <row r="146">
          <cell r="B146" t="str">
            <v>3.64.</v>
          </cell>
          <cell r="C146" t="str">
            <v>Suministro e instalación de Tubería E.M.T. de 1/2", incluye accesorios.</v>
          </cell>
          <cell r="D146" t="str">
            <v>ML</v>
          </cell>
          <cell r="E146">
            <v>1</v>
          </cell>
          <cell r="F146">
            <v>40343</v>
          </cell>
          <cell r="G146">
            <v>40343</v>
          </cell>
        </row>
        <row r="147">
          <cell r="B147" t="str">
            <v>3.65.</v>
          </cell>
          <cell r="C147" t="str">
            <v>Suministro e instalación de Tubería E.M.T. de 3/4", incluye accesorios.</v>
          </cell>
          <cell r="D147" t="str">
            <v>ML</v>
          </cell>
          <cell r="E147">
            <v>1</v>
          </cell>
          <cell r="F147">
            <v>46816</v>
          </cell>
          <cell r="G147">
            <v>46816</v>
          </cell>
        </row>
        <row r="148">
          <cell r="B148" t="str">
            <v>3.66.</v>
          </cell>
          <cell r="C148" t="str">
            <v>Suministro e instalación de Tubería E.M.T. de 1", incluye accesorios.</v>
          </cell>
          <cell r="D148" t="str">
            <v>ML</v>
          </cell>
          <cell r="E148">
            <v>1</v>
          </cell>
          <cell r="F148">
            <v>56341</v>
          </cell>
          <cell r="G148">
            <v>56341</v>
          </cell>
        </row>
        <row r="149">
          <cell r="B149" t="str">
            <v>3.67.</v>
          </cell>
          <cell r="C149" t="str">
            <v>Suministro e instalación de Tubería E.M.T. de 2", incluye accesorios.</v>
          </cell>
          <cell r="D149" t="str">
            <v>ML</v>
          </cell>
          <cell r="E149">
            <v>1</v>
          </cell>
          <cell r="F149">
            <v>82778</v>
          </cell>
          <cell r="G149">
            <v>82778</v>
          </cell>
        </row>
        <row r="150">
          <cell r="B150" t="str">
            <v>3.68.</v>
          </cell>
          <cell r="C150" t="str">
            <v>Suministro e instalación de Tubo tipo LED T8 18W policarbonato, incluye retiro de la existente</v>
          </cell>
          <cell r="D150" t="str">
            <v>UN</v>
          </cell>
          <cell r="E150">
            <v>1</v>
          </cell>
          <cell r="F150">
            <v>130514</v>
          </cell>
          <cell r="G150">
            <v>130514</v>
          </cell>
        </row>
        <row r="151">
          <cell r="B151" t="str">
            <v>3.69.</v>
          </cell>
          <cell r="C151" t="str">
            <v>Suministro e instalación de Tubo tipo LED T8 9W policarbonato, incluye retiro de la existente</v>
          </cell>
          <cell r="D151" t="str">
            <v>UN</v>
          </cell>
          <cell r="E151">
            <v>1</v>
          </cell>
          <cell r="F151">
            <v>93101</v>
          </cell>
          <cell r="G151">
            <v>93101</v>
          </cell>
        </row>
        <row r="152">
          <cell r="B152" t="str">
            <v>3.70.</v>
          </cell>
          <cell r="C152" t="str">
            <v>Suministro e instalación de Tubo tipo LED T5 16W policarbonato, incluye retiro de la existente</v>
          </cell>
          <cell r="D152" t="str">
            <v>UN</v>
          </cell>
          <cell r="E152">
            <v>1</v>
          </cell>
          <cell r="F152">
            <v>94446</v>
          </cell>
          <cell r="G152">
            <v>94446</v>
          </cell>
        </row>
        <row r="153">
          <cell r="B153" t="str">
            <v>3.71.</v>
          </cell>
          <cell r="C153" t="str">
            <v>Suministro e instalación de Tubo tipo LED T5 12W policarbonato, incluye retiro de la existente</v>
          </cell>
          <cell r="D153" t="str">
            <v>UN</v>
          </cell>
          <cell r="E153">
            <v>1</v>
          </cell>
          <cell r="F153">
            <v>100265</v>
          </cell>
          <cell r="G153">
            <v>100265</v>
          </cell>
        </row>
        <row r="154">
          <cell r="B154" t="str">
            <v>3.72.</v>
          </cell>
          <cell r="C154" t="str">
            <v>Traslado de punto eléctrico normal y regulado</v>
          </cell>
          <cell r="D154" t="str">
            <v>UN</v>
          </cell>
          <cell r="E154">
            <v>1</v>
          </cell>
          <cell r="F154">
            <v>199783</v>
          </cell>
          <cell r="G154">
            <v>199783</v>
          </cell>
        </row>
        <row r="155">
          <cell r="B155" t="str">
            <v>3.73.</v>
          </cell>
          <cell r="C155" t="str">
            <v>Suministro e instalación de Transformador 4000W - 220V núcleo aislado.</v>
          </cell>
          <cell r="D155" t="str">
            <v>UN</v>
          </cell>
          <cell r="E155">
            <v>1</v>
          </cell>
          <cell r="F155">
            <v>2304092</v>
          </cell>
          <cell r="G155">
            <v>2304092</v>
          </cell>
        </row>
        <row r="156">
          <cell r="B156">
            <v>4</v>
          </cell>
          <cell r="C156" t="str">
            <v>PISOS</v>
          </cell>
        </row>
        <row r="157">
          <cell r="B157" t="str">
            <v>4.1.</v>
          </cell>
          <cell r="C157" t="str">
            <v>Suministro e instalación Guarda escobas en PVC.</v>
          </cell>
          <cell r="D157" t="str">
            <v>ML</v>
          </cell>
          <cell r="E157">
            <v>1</v>
          </cell>
          <cell r="F157">
            <v>112314</v>
          </cell>
          <cell r="G157">
            <v>112314</v>
          </cell>
        </row>
        <row r="158">
          <cell r="B158" t="str">
            <v>4.2.</v>
          </cell>
          <cell r="C158" t="str">
            <v>Suministro e instalación de  Guarda escoba en cerámica.</v>
          </cell>
          <cell r="D158" t="str">
            <v>ML</v>
          </cell>
          <cell r="E158">
            <v>1</v>
          </cell>
          <cell r="F158">
            <v>47757</v>
          </cell>
          <cell r="G158">
            <v>47757</v>
          </cell>
        </row>
        <row r="159">
          <cell r="B159" t="str">
            <v>4.3.</v>
          </cell>
          <cell r="C159" t="str">
            <v>Suministro e instalación Guarda escoba en porcelanato.</v>
          </cell>
          <cell r="D159" t="str">
            <v>ML</v>
          </cell>
          <cell r="E159">
            <v>1</v>
          </cell>
          <cell r="F159">
            <v>49049</v>
          </cell>
          <cell r="G159">
            <v>49049</v>
          </cell>
        </row>
        <row r="160">
          <cell r="B160" t="str">
            <v>4.4.</v>
          </cell>
          <cell r="C160" t="str">
            <v>Suministro e instalación Guarda escoba en laminado.</v>
          </cell>
          <cell r="D160" t="str">
            <v>ML</v>
          </cell>
          <cell r="E160">
            <v>1</v>
          </cell>
          <cell r="F160">
            <v>42981</v>
          </cell>
          <cell r="G160">
            <v>42981</v>
          </cell>
        </row>
        <row r="161">
          <cell r="B161" t="str">
            <v>4.5.</v>
          </cell>
          <cell r="C161" t="str">
            <v>Suministro e instalación piso laminado tráfico comercial, color a seleccionar por la entidad.</v>
          </cell>
          <cell r="D161" t="str">
            <v>M2</v>
          </cell>
          <cell r="E161">
            <v>1</v>
          </cell>
          <cell r="F161">
            <v>211332</v>
          </cell>
          <cell r="G161">
            <v>211332</v>
          </cell>
        </row>
        <row r="162">
          <cell r="B162" t="str">
            <v>4.6.</v>
          </cell>
          <cell r="C162" t="str">
            <v>Suministro e instalación Porcelanato piso y/o pared primera calidad, color a seleccionar por la entidad.</v>
          </cell>
          <cell r="D162" t="str">
            <v>M2</v>
          </cell>
          <cell r="E162">
            <v>1</v>
          </cell>
          <cell r="F162">
            <v>219069</v>
          </cell>
          <cell r="G162">
            <v>219069</v>
          </cell>
        </row>
        <row r="163">
          <cell r="B163" t="str">
            <v>4.7.</v>
          </cell>
          <cell r="C163" t="str">
            <v>Suministro e instalación de Cerámica  piso y/o pared primera calidad, color a seleccionar por la entidad.</v>
          </cell>
          <cell r="D163" t="str">
            <v>M2</v>
          </cell>
          <cell r="E163">
            <v>1</v>
          </cell>
          <cell r="F163">
            <v>166417</v>
          </cell>
          <cell r="G163">
            <v>166417</v>
          </cell>
        </row>
        <row r="164">
          <cell r="B164" t="str">
            <v>4.8.</v>
          </cell>
          <cell r="C164" t="str">
            <v>Suministro e instalación de Piso VINILO para pisos trafico pesado, color a seleccionar por la entidad.</v>
          </cell>
          <cell r="D164" t="str">
            <v>M2</v>
          </cell>
          <cell r="E164">
            <v>1</v>
          </cell>
          <cell r="F164">
            <v>174252</v>
          </cell>
          <cell r="G164">
            <v>174252</v>
          </cell>
        </row>
        <row r="165">
          <cell r="B165" t="str">
            <v>4.9.</v>
          </cell>
          <cell r="C165" t="str">
            <v>Suministro e instalcación de Pirlan cerámica, porcelanato, Vinilo y/o laminado</v>
          </cell>
          <cell r="D165" t="str">
            <v>ML</v>
          </cell>
          <cell r="E165">
            <v>1</v>
          </cell>
          <cell r="F165">
            <v>206921</v>
          </cell>
          <cell r="G165">
            <v>206921</v>
          </cell>
        </row>
        <row r="166">
          <cell r="B166" t="str">
            <v>4.10</v>
          </cell>
          <cell r="C166" t="str">
            <v>Realizar poyo en concreto (10*20 CM Max) fundido en sitio</v>
          </cell>
          <cell r="D166" t="str">
            <v>M2</v>
          </cell>
          <cell r="E166">
            <v>1</v>
          </cell>
          <cell r="F166">
            <v>102442</v>
          </cell>
          <cell r="G166">
            <v>102442</v>
          </cell>
        </row>
        <row r="167">
          <cell r="B167" t="str">
            <v>4.11.</v>
          </cell>
          <cell r="C167" t="str">
            <v>Realizar placa de piso (hasta 12 CM) sin acero de refuerzo</v>
          </cell>
          <cell r="D167" t="str">
            <v>M2</v>
          </cell>
          <cell r="E167">
            <v>1</v>
          </cell>
          <cell r="F167">
            <v>180891</v>
          </cell>
          <cell r="G167">
            <v>180891</v>
          </cell>
        </row>
        <row r="168">
          <cell r="B168" t="str">
            <v>4.12.</v>
          </cell>
          <cell r="C168" t="str">
            <v>Realizar placa de piso (hasta 12 CM) con acero de refuerzo</v>
          </cell>
          <cell r="D168" t="str">
            <v>M2</v>
          </cell>
          <cell r="E168">
            <v>1</v>
          </cell>
          <cell r="F168">
            <v>256528</v>
          </cell>
          <cell r="G168">
            <v>256528</v>
          </cell>
        </row>
        <row r="169">
          <cell r="B169" t="str">
            <v>4.13.</v>
          </cell>
          <cell r="C169" t="str">
            <v>Mantenimiento piso adoquinado área peatonal, incluye retiro de adoquín, cambio de arena, compactación e instalación del adoquín</v>
          </cell>
          <cell r="D169" t="str">
            <v>M2</v>
          </cell>
          <cell r="E169">
            <v>1</v>
          </cell>
          <cell r="F169">
            <v>217411</v>
          </cell>
          <cell r="G169">
            <v>217411</v>
          </cell>
        </row>
        <row r="170">
          <cell r="B170">
            <v>5</v>
          </cell>
          <cell r="C170" t="str">
            <v>MUROS</v>
          </cell>
        </row>
        <row r="171">
          <cell r="B171" t="str">
            <v>5.1.</v>
          </cell>
          <cell r="C171" t="str">
            <v>Realizar muro en Drywall doble capa totalmente terminado, pintura vinilo tipo 1-3 manos - incluye lineales</v>
          </cell>
          <cell r="D171" t="str">
            <v>M2</v>
          </cell>
          <cell r="E171">
            <v>1</v>
          </cell>
          <cell r="F171">
            <v>239954</v>
          </cell>
          <cell r="G171">
            <v>239954</v>
          </cell>
        </row>
        <row r="172">
          <cell r="B172" t="str">
            <v>5.2.</v>
          </cell>
          <cell r="C172" t="str">
            <v>Realizar muro en Drywall una capa totalmente terminado, pintura vinilo tipo 1-3 manos - incluye lineales</v>
          </cell>
          <cell r="D172" t="str">
            <v>M2</v>
          </cell>
          <cell r="E172">
            <v>1</v>
          </cell>
          <cell r="F172">
            <v>151085</v>
          </cell>
          <cell r="G172">
            <v>151085</v>
          </cell>
        </row>
        <row r="173">
          <cell r="B173" t="str">
            <v>5.3.</v>
          </cell>
          <cell r="C173" t="str">
            <v>Realizar muro Superboard doble capa totalmente terminado, pintura vinilo tipo 1-3 manos - incluye lineales</v>
          </cell>
          <cell r="D173" t="str">
            <v>M2</v>
          </cell>
          <cell r="E173">
            <v>1</v>
          </cell>
          <cell r="F173">
            <v>326836</v>
          </cell>
          <cell r="G173">
            <v>326836</v>
          </cell>
        </row>
        <row r="174">
          <cell r="B174" t="str">
            <v>5.4.</v>
          </cell>
          <cell r="C174" t="str">
            <v>Realizar muro Superboard una capa totalmente terminado, pintura vinilo tipo 1-3 manos - incluye lineales</v>
          </cell>
          <cell r="D174" t="str">
            <v>M2</v>
          </cell>
          <cell r="E174">
            <v>1</v>
          </cell>
          <cell r="F174">
            <v>185358</v>
          </cell>
          <cell r="G174">
            <v>185358</v>
          </cell>
        </row>
        <row r="175">
          <cell r="B175" t="str">
            <v>5.5.</v>
          </cell>
          <cell r="C175" t="str">
            <v>Realizar muro en mampostería totalmente terminado, pintura vinilo tipo 1-3 manos - incluye lineales</v>
          </cell>
          <cell r="D175" t="str">
            <v>M2</v>
          </cell>
          <cell r="E175">
            <v>1</v>
          </cell>
          <cell r="F175">
            <v>257916</v>
          </cell>
          <cell r="G175">
            <v>257916</v>
          </cell>
        </row>
        <row r="176">
          <cell r="B176" t="str">
            <v>5.6.</v>
          </cell>
          <cell r="C176" t="str">
            <v>Pañete impermeabilizado sobre muro totalmente terminado</v>
          </cell>
          <cell r="D176" t="str">
            <v>M2</v>
          </cell>
          <cell r="E176">
            <v>1</v>
          </cell>
          <cell r="F176">
            <v>42866</v>
          </cell>
          <cell r="G176">
            <v>42866</v>
          </cell>
        </row>
        <row r="177">
          <cell r="B177" t="str">
            <v>5.7.</v>
          </cell>
          <cell r="C177" t="str">
            <v>Pañete liso sobre muro totalmente terminado</v>
          </cell>
          <cell r="D177" t="str">
            <v>M2</v>
          </cell>
          <cell r="E177">
            <v>1</v>
          </cell>
          <cell r="F177">
            <v>39305</v>
          </cell>
          <cell r="G177">
            <v>39305</v>
          </cell>
        </row>
        <row r="178">
          <cell r="B178" t="str">
            <v>5.8.</v>
          </cell>
          <cell r="C178" t="str">
            <v>Pintura para exterior totalmente terminado</v>
          </cell>
          <cell r="D178" t="str">
            <v>M2</v>
          </cell>
          <cell r="E178">
            <v>1</v>
          </cell>
          <cell r="F178">
            <v>43058</v>
          </cell>
          <cell r="G178">
            <v>43058</v>
          </cell>
        </row>
        <row r="179">
          <cell r="B179" t="str">
            <v>5.9.</v>
          </cell>
          <cell r="C179" t="str">
            <v>Pintura trafico delimitación lineal totalmente terminado color a seleccionar por la entidad</v>
          </cell>
          <cell r="D179" t="str">
            <v>ML</v>
          </cell>
          <cell r="E179">
            <v>1</v>
          </cell>
          <cell r="F179">
            <v>25626</v>
          </cell>
          <cell r="G179">
            <v>25626</v>
          </cell>
        </row>
        <row r="180">
          <cell r="B180" t="str">
            <v>5.10.</v>
          </cell>
          <cell r="C180" t="str">
            <v>Pintura muro vinilo tipo 1, 2 manos, incluye resane y lineales - totalmente terminado</v>
          </cell>
          <cell r="D180" t="str">
            <v>M2</v>
          </cell>
          <cell r="E180">
            <v>1</v>
          </cell>
          <cell r="F180">
            <v>38060</v>
          </cell>
          <cell r="G180">
            <v>38060</v>
          </cell>
        </row>
        <row r="181">
          <cell r="B181" t="str">
            <v>5.11.</v>
          </cell>
          <cell r="C181" t="str">
            <v>Pintura cielorraso vinilo 1, 2 manos, incluye resane y lineales, totalmente terminado</v>
          </cell>
          <cell r="D181" t="str">
            <v>M2</v>
          </cell>
          <cell r="E181">
            <v>1</v>
          </cell>
          <cell r="F181">
            <v>41386</v>
          </cell>
          <cell r="G181">
            <v>41386</v>
          </cell>
        </row>
        <row r="182">
          <cell r="B182" t="str">
            <v>5.12.</v>
          </cell>
          <cell r="C182" t="str">
            <v>Pintura en esmalte para carpintería en lamina metálica y/o madera, incluye lijado, anticorrosivo y lineales - totalmente terminado</v>
          </cell>
          <cell r="D182" t="str">
            <v>M2</v>
          </cell>
          <cell r="E182">
            <v>1</v>
          </cell>
          <cell r="F182">
            <v>52018</v>
          </cell>
          <cell r="G182">
            <v>52018</v>
          </cell>
        </row>
        <row r="183">
          <cell r="B183" t="str">
            <v>5.13.</v>
          </cell>
          <cell r="C183" t="str">
            <v>Suministro e instalación de Aislamiento acústico para muro.</v>
          </cell>
          <cell r="D183" t="str">
            <v>M2</v>
          </cell>
          <cell r="E183">
            <v>1</v>
          </cell>
          <cell r="F183">
            <v>98334</v>
          </cell>
          <cell r="G183">
            <v>98334</v>
          </cell>
        </row>
        <row r="184">
          <cell r="B184" t="str">
            <v>5.14.</v>
          </cell>
          <cell r="C184" t="str">
            <v>Regatas sobre muro para instalaciones eléctricas o hidráulicas - incluye resane</v>
          </cell>
          <cell r="D184" t="str">
            <v>ML</v>
          </cell>
          <cell r="E184">
            <v>1</v>
          </cell>
          <cell r="F184">
            <v>31822</v>
          </cell>
          <cell r="G184">
            <v>31822</v>
          </cell>
        </row>
        <row r="185">
          <cell r="B185" t="str">
            <v>5.15</v>
          </cell>
          <cell r="C185" t="str">
            <v>Refuerzo para muro en Drywall nuevo</v>
          </cell>
          <cell r="D185" t="str">
            <v>ML</v>
          </cell>
          <cell r="E185">
            <v>1</v>
          </cell>
          <cell r="F185">
            <v>32731</v>
          </cell>
          <cell r="G185">
            <v>32731</v>
          </cell>
        </row>
        <row r="186">
          <cell r="B186" t="str">
            <v>5.16.</v>
          </cell>
          <cell r="C186" t="str">
            <v>Refuerzo para muro en dry wall ya existente, incluye corte resane y pintura, totalmente terminado</v>
          </cell>
          <cell r="D186" t="str">
            <v>ML</v>
          </cell>
          <cell r="E186">
            <v>1</v>
          </cell>
          <cell r="F186">
            <v>45070</v>
          </cell>
          <cell r="G186">
            <v>45070</v>
          </cell>
        </row>
        <row r="187">
          <cell r="B187" t="str">
            <v>5.17.</v>
          </cell>
          <cell r="C187" t="str">
            <v>Reparación de grietas en muro Superboard (junta  y cinta malla)</v>
          </cell>
          <cell r="D187" t="str">
            <v>ML</v>
          </cell>
          <cell r="E187">
            <v>1</v>
          </cell>
          <cell r="F187">
            <v>37434</v>
          </cell>
          <cell r="G187">
            <v>37434</v>
          </cell>
        </row>
        <row r="188">
          <cell r="B188" t="str">
            <v>5.18.</v>
          </cell>
          <cell r="C188" t="str">
            <v>Estuco impermeabilizado sobre muro - totalmente terminado</v>
          </cell>
          <cell r="D188" t="str">
            <v>M2</v>
          </cell>
          <cell r="E188">
            <v>1</v>
          </cell>
          <cell r="F188">
            <v>28395</v>
          </cell>
          <cell r="G188">
            <v>28395</v>
          </cell>
        </row>
        <row r="189">
          <cell r="B189" t="str">
            <v>5.19.</v>
          </cell>
          <cell r="C189" t="str">
            <v>Estuco sobre muro - totalmente terminado</v>
          </cell>
          <cell r="D189" t="str">
            <v>M2</v>
          </cell>
          <cell r="E189">
            <v>1</v>
          </cell>
          <cell r="F189">
            <v>23969</v>
          </cell>
          <cell r="G189">
            <v>23969</v>
          </cell>
        </row>
        <row r="190">
          <cell r="B190" t="str">
            <v>5.20.</v>
          </cell>
          <cell r="C190" t="str">
            <v>Dilataciones sobre muro pañetado</v>
          </cell>
          <cell r="D190" t="str">
            <v>ML</v>
          </cell>
          <cell r="E190">
            <v>1</v>
          </cell>
          <cell r="F190">
            <v>30934</v>
          </cell>
          <cell r="G190">
            <v>30934</v>
          </cell>
        </row>
        <row r="191">
          <cell r="B191" t="str">
            <v>5.21.</v>
          </cell>
          <cell r="C191" t="str">
            <v>Corte de muro Drywall y/o Superboard</v>
          </cell>
          <cell r="D191" t="str">
            <v>M2</v>
          </cell>
          <cell r="E191">
            <v>1</v>
          </cell>
          <cell r="F191">
            <v>30851</v>
          </cell>
          <cell r="G191">
            <v>30851</v>
          </cell>
        </row>
        <row r="192">
          <cell r="B192">
            <v>6</v>
          </cell>
          <cell r="C192" t="str">
            <v>CARPINTERIA METALICA, ALUMINIO Y MADERA</v>
          </cell>
        </row>
        <row r="193">
          <cell r="B193" t="str">
            <v>6.1.</v>
          </cell>
          <cell r="C193" t="str">
            <v xml:space="preserve">Suministro e instalación - totalmente terminada de estructura metalica (cerchas, correas, soportes, dintel, parales calibre 18 -20) - </v>
          </cell>
          <cell r="D193" t="str">
            <v>Kg</v>
          </cell>
          <cell r="E193">
            <v>1</v>
          </cell>
          <cell r="F193">
            <v>213871</v>
          </cell>
          <cell r="G193">
            <v>213871</v>
          </cell>
        </row>
        <row r="194">
          <cell r="B194" t="str">
            <v>6.2.</v>
          </cell>
          <cell r="C194" t="str">
            <v>Suministro e instalación de baranda metalica</v>
          </cell>
          <cell r="D194" t="str">
            <v>ML</v>
          </cell>
          <cell r="E194">
            <v>1</v>
          </cell>
          <cell r="F194">
            <v>460199</v>
          </cell>
          <cell r="G194">
            <v>460199</v>
          </cell>
        </row>
        <row r="195">
          <cell r="B195" t="str">
            <v>6.3.</v>
          </cell>
          <cell r="C195" t="str">
            <v>Mantenimiento ventaneria, cambio de visagras y manijas deterioradas, pintura general en esmalte, dos manos, cambio de pisavidrios, herrajes y pasamanos</v>
          </cell>
          <cell r="D195" t="str">
            <v>UN</v>
          </cell>
          <cell r="E195">
            <v>1</v>
          </cell>
          <cell r="F195">
            <v>194128</v>
          </cell>
          <cell r="G195">
            <v>194128</v>
          </cell>
        </row>
        <row r="196">
          <cell r="B196" t="str">
            <v>6.4.</v>
          </cell>
          <cell r="C196" t="str">
            <v>Mantenimiento puerta de madera, incluye nivelacion, ajuste, pintura y cambio de cerradura</v>
          </cell>
          <cell r="D196" t="str">
            <v>UN</v>
          </cell>
          <cell r="E196">
            <v>1</v>
          </cell>
          <cell r="F196">
            <v>217426</v>
          </cell>
          <cell r="G196">
            <v>217426</v>
          </cell>
        </row>
        <row r="197">
          <cell r="B197" t="str">
            <v>6.5.</v>
          </cell>
          <cell r="C197" t="str">
            <v>Mantenimiento puerta de vidrio, incluye nivelación, ajuste de visagras y cambio de cerradura</v>
          </cell>
          <cell r="D197" t="str">
            <v>UN</v>
          </cell>
          <cell r="E197">
            <v>1</v>
          </cell>
          <cell r="F197">
            <v>344438</v>
          </cell>
          <cell r="G197">
            <v>344438</v>
          </cell>
        </row>
        <row r="198">
          <cell r="B198" t="str">
            <v>6.6.</v>
          </cell>
          <cell r="C198" t="str">
            <v>Suministro e instalación, base y pintura, totalmente terminado de portón metálico lámina calibre 18,</v>
          </cell>
          <cell r="D198" t="str">
            <v>M2</v>
          </cell>
          <cell r="E198">
            <v>1</v>
          </cell>
          <cell r="F198">
            <v>387991</v>
          </cell>
          <cell r="G198">
            <v>387991</v>
          </cell>
        </row>
        <row r="199">
          <cell r="B199" t="str">
            <v>6.7.</v>
          </cell>
          <cell r="C199" t="str">
            <v xml:space="preserve">Suministro e inestalación de puerta en aluminio promedio altura 2 M, ancho rango desde 0.80 hasta 1.20 M, vidrio con pelicula SANBLASTING (incluye marco, cerradura y manija). </v>
          </cell>
          <cell r="D199" t="str">
            <v>UN</v>
          </cell>
          <cell r="E199">
            <v>1</v>
          </cell>
          <cell r="F199">
            <v>1134125</v>
          </cell>
          <cell r="G199">
            <v>1134125</v>
          </cell>
        </row>
        <row r="200">
          <cell r="B200" t="str">
            <v>6.8.</v>
          </cell>
          <cell r="C200" t="str">
            <v>Suministro e intalación de Puerta en madera promedio altura 2 M, ancho rango desde 0.80 hasta 1.20 M (incluye marco, cerradura normal, cerradura de seguridad, vidrios y pelicula en SANBLASTING si es el caso, tintilla y laca natural).</v>
          </cell>
          <cell r="D200" t="str">
            <v>UN</v>
          </cell>
          <cell r="E200">
            <v>1</v>
          </cell>
          <cell r="F200">
            <v>1361270</v>
          </cell>
          <cell r="G200">
            <v>1361270</v>
          </cell>
        </row>
        <row r="201">
          <cell r="B201" t="str">
            <v>6.9.</v>
          </cell>
          <cell r="C201" t="str">
            <v>Suministro e intalación de Puerta metalcia calibre 20 promedio altura 2 M, ancho rango desde 0.80 hasta 1.20 M (incluye marco, cerradura normal, cerradura de seguridad, vidrios y pelicula en SANBLASTING si es el caso, tintilla y laca natural).</v>
          </cell>
          <cell r="D201" t="str">
            <v>UN</v>
          </cell>
          <cell r="E201">
            <v>1</v>
          </cell>
          <cell r="F201">
            <v>1645485</v>
          </cell>
          <cell r="G201">
            <v>1645485</v>
          </cell>
        </row>
        <row r="202">
          <cell r="B202" t="str">
            <v>6.10.</v>
          </cell>
          <cell r="C202" t="str">
            <v>Suministro e instalación de Puerta de vidrio templado ancho rango desde 0.80 hasta 1.20 M (incluye herrajes en acero inoxidable, pelicula SANBLASTING si es el caso).</v>
          </cell>
          <cell r="D202" t="str">
            <v>UN</v>
          </cell>
          <cell r="E202">
            <v>1</v>
          </cell>
          <cell r="F202">
            <v>1882818</v>
          </cell>
          <cell r="G202">
            <v>1882818</v>
          </cell>
        </row>
        <row r="203">
          <cell r="B203" t="str">
            <v>6.11.</v>
          </cell>
          <cell r="C203" t="str">
            <v>Suministro e instalación de Ventaneria en aluminio color a seleccionar con vidrio 5 MM color natural o con pelicula SANBLASTING, según diseño, aplica para todos los sitemas.</v>
          </cell>
          <cell r="D203" t="str">
            <v>M2</v>
          </cell>
          <cell r="E203">
            <v>1</v>
          </cell>
          <cell r="F203">
            <v>922398</v>
          </cell>
          <cell r="G203">
            <v>922398</v>
          </cell>
        </row>
        <row r="204">
          <cell r="B204" t="str">
            <v>6.12.</v>
          </cell>
          <cell r="C204" t="str">
            <v>Suministro e instalación de Ventana en madera cedro con vidrio de 4 MM color natural o con pelicula SANBLASTING según diseño, aplica para todos los sitemas.</v>
          </cell>
          <cell r="D204" t="str">
            <v>M2</v>
          </cell>
          <cell r="E204">
            <v>1</v>
          </cell>
          <cell r="F204">
            <v>1232175</v>
          </cell>
          <cell r="G204">
            <v>1232175</v>
          </cell>
        </row>
        <row r="205">
          <cell r="B205">
            <v>7</v>
          </cell>
          <cell r="C205" t="str">
            <v>CUBIERTA</v>
          </cell>
        </row>
        <row r="206">
          <cell r="B206" t="str">
            <v>7.1.</v>
          </cell>
          <cell r="C206" t="str">
            <v>Ajuste de teja de asbesto cemento existente, incluye fijación con amarres de alambre y ajuste de ganchos</v>
          </cell>
          <cell r="D206" t="str">
            <v>UN</v>
          </cell>
          <cell r="E206">
            <v>1</v>
          </cell>
          <cell r="F206">
            <v>132157</v>
          </cell>
          <cell r="G206">
            <v>132157</v>
          </cell>
        </row>
        <row r="207">
          <cell r="B207" t="str">
            <v>7.2.</v>
          </cell>
          <cell r="C207" t="str">
            <v>Suministro e instalación de Caballete para cubierta 90 CM .</v>
          </cell>
          <cell r="D207" t="str">
            <v>UN</v>
          </cell>
          <cell r="E207">
            <v>1</v>
          </cell>
          <cell r="F207">
            <v>594720</v>
          </cell>
          <cell r="G207">
            <v>594720</v>
          </cell>
        </row>
        <row r="208">
          <cell r="B208" t="str">
            <v>7.3.</v>
          </cell>
          <cell r="C208" t="str">
            <v>Suministro e instalación de Caballetes para teja de barro.</v>
          </cell>
          <cell r="D208" t="str">
            <v>UN</v>
          </cell>
          <cell r="E208">
            <v>1</v>
          </cell>
          <cell r="F208">
            <v>176746</v>
          </cell>
          <cell r="G208">
            <v>176746</v>
          </cell>
        </row>
        <row r="209">
          <cell r="B209" t="str">
            <v>7.4.</v>
          </cell>
          <cell r="C209" t="str">
            <v>Suministro e instalación de Cieloraso en Fibra Mineral 60X60.</v>
          </cell>
          <cell r="D209" t="str">
            <v>M2</v>
          </cell>
          <cell r="E209">
            <v>1</v>
          </cell>
          <cell r="F209">
            <v>185150</v>
          </cell>
          <cell r="G209">
            <v>185150</v>
          </cell>
        </row>
        <row r="210">
          <cell r="B210" t="str">
            <v>7.5.</v>
          </cell>
          <cell r="C210" t="str">
            <v>Suministro e instalación de Cielo raso plano drywall incluye estructura, lineales perimetrales, totalmente terminado, pintura vinilo tipo 1 - 3 manos</v>
          </cell>
          <cell r="D210" t="str">
            <v>M2</v>
          </cell>
          <cell r="E210">
            <v>1</v>
          </cell>
          <cell r="F210">
            <v>179318</v>
          </cell>
          <cell r="G210">
            <v>179318</v>
          </cell>
        </row>
        <row r="211">
          <cell r="B211" t="str">
            <v>7.6.</v>
          </cell>
          <cell r="C211" t="str">
            <v>Suministro e instalación de Cieloraso plano en PVC, inclye estructura, lineales permitrales, totalmente terminado</v>
          </cell>
          <cell r="D211" t="str">
            <v>M2</v>
          </cell>
          <cell r="E211">
            <v>1</v>
          </cell>
          <cell r="F211">
            <v>262566</v>
          </cell>
          <cell r="G211">
            <v>262566</v>
          </cell>
        </row>
        <row r="212">
          <cell r="B212" t="str">
            <v>7.7.</v>
          </cell>
          <cell r="C212" t="str">
            <v>Suministro e instalación de Cubierta nueva en teja asbesto cemento, incluye fijación con amarres nuevos y ajuste de ganchos.</v>
          </cell>
          <cell r="D212" t="str">
            <v>M2</v>
          </cell>
          <cell r="E212">
            <v>1</v>
          </cell>
          <cell r="F212">
            <v>237235</v>
          </cell>
          <cell r="G212">
            <v>237235</v>
          </cell>
        </row>
        <row r="213">
          <cell r="B213" t="str">
            <v>7.8.</v>
          </cell>
          <cell r="C213" t="str">
            <v>Suministro e instalación de Lamina micro perforada en cielo raso 60x60.</v>
          </cell>
          <cell r="D213" t="str">
            <v>M2</v>
          </cell>
          <cell r="E213">
            <v>1</v>
          </cell>
          <cell r="F213">
            <v>275169</v>
          </cell>
          <cell r="G213">
            <v>275169</v>
          </cell>
        </row>
        <row r="214">
          <cell r="B214" t="str">
            <v>7.9.</v>
          </cell>
          <cell r="C214" t="str">
            <v>Mantenimiento y limpieza de canaleta aguas lluvias</v>
          </cell>
          <cell r="D214" t="str">
            <v>ML</v>
          </cell>
          <cell r="E214">
            <v>1</v>
          </cell>
          <cell r="F214">
            <v>37727</v>
          </cell>
          <cell r="G214">
            <v>37727</v>
          </cell>
        </row>
        <row r="215">
          <cell r="B215" t="str">
            <v>7.10.</v>
          </cell>
          <cell r="C215" t="str">
            <v>Mantenimiento de cubierta (Incluye limpieza general, limpieza de canaletasy bajantes existentes, reacomodación de tejas y caballetes existentes, sellado de uniones y emboquillamiento</v>
          </cell>
          <cell r="D215" t="str">
            <v>M2</v>
          </cell>
          <cell r="E215">
            <v>1</v>
          </cell>
          <cell r="F215">
            <v>62578</v>
          </cell>
          <cell r="G215">
            <v>62578</v>
          </cell>
        </row>
        <row r="216">
          <cell r="B216" t="str">
            <v>7.11.</v>
          </cell>
          <cell r="C216" t="str">
            <v>Mantenimiento de cubierta plana (incluye cambio de manto existente, sellado de uniones, emboquillamiento, dos manos de emulsion asfaltica y una mano de pintura bituminosa)</v>
          </cell>
          <cell r="D216" t="str">
            <v>M2</v>
          </cell>
          <cell r="E216">
            <v>1</v>
          </cell>
          <cell r="F216">
            <v>94370</v>
          </cell>
          <cell r="G216">
            <v>94370</v>
          </cell>
        </row>
        <row r="217">
          <cell r="B217" t="str">
            <v>7.12.</v>
          </cell>
          <cell r="C217" t="str">
            <v>Mantenimiento general cieloraso, incluye nivelación estructura, resane, pintura y ajustes necesarios</v>
          </cell>
          <cell r="D217" t="str">
            <v>M2</v>
          </cell>
          <cell r="E217">
            <v>1</v>
          </cell>
          <cell r="F217">
            <v>64743</v>
          </cell>
          <cell r="G217">
            <v>64743</v>
          </cell>
        </row>
        <row r="218">
          <cell r="B218" t="str">
            <v>7.13.</v>
          </cell>
          <cell r="C218" t="str">
            <v>Realizar pañete impermeabilizado para cubierta, totalmente terminado</v>
          </cell>
          <cell r="D218" t="str">
            <v>M2</v>
          </cell>
          <cell r="E218">
            <v>1</v>
          </cell>
          <cell r="F218">
            <v>67901</v>
          </cell>
          <cell r="G218">
            <v>67901</v>
          </cell>
        </row>
        <row r="219">
          <cell r="B219" t="str">
            <v>7.14.</v>
          </cell>
          <cell r="C219" t="str">
            <v>Impermeabilización de cubierta plana o terraza (incluye instalación de manto, emulsion asfaltica y pintura bituminosa)</v>
          </cell>
          <cell r="D219" t="str">
            <v>M2</v>
          </cell>
          <cell r="E219">
            <v>1</v>
          </cell>
          <cell r="F219">
            <v>119826</v>
          </cell>
          <cell r="G219">
            <v>119826</v>
          </cell>
        </row>
        <row r="220">
          <cell r="B220" t="str">
            <v>7.15.</v>
          </cell>
          <cell r="C220" t="str">
            <v>Impermeabilización de cubierta plana o terraza (incluye instalación de malla de refuerzo y recubrimiento a dos manos)</v>
          </cell>
          <cell r="D220" t="str">
            <v>M2</v>
          </cell>
          <cell r="E220">
            <v>1</v>
          </cell>
          <cell r="F220">
            <v>172630</v>
          </cell>
          <cell r="G220">
            <v>172630</v>
          </cell>
        </row>
        <row r="221">
          <cell r="B221" t="str">
            <v>7.16.</v>
          </cell>
          <cell r="C221" t="str">
            <v>Suministro e instalación de Teja translucida instalada y retiro de la existente</v>
          </cell>
          <cell r="D221" t="str">
            <v>UN</v>
          </cell>
          <cell r="E221">
            <v>1</v>
          </cell>
          <cell r="F221">
            <v>198533</v>
          </cell>
          <cell r="G221">
            <v>198533</v>
          </cell>
        </row>
        <row r="222">
          <cell r="B222">
            <v>8</v>
          </cell>
          <cell r="C222" t="str">
            <v>MANTENIMIENTO DE EQUIPOS ADOSADOS A LAS ESTRUCTURAS DE LOS EDIFICIOS</v>
          </cell>
        </row>
        <row r="223">
          <cell r="B223" t="str">
            <v>8.1.</v>
          </cell>
          <cell r="C223" t="str">
            <v>Mantenimiento preventivo motobomba, incluye purga y repuestos menores de desgaste</v>
          </cell>
          <cell r="D223" t="str">
            <v>UN</v>
          </cell>
          <cell r="E223">
            <v>1</v>
          </cell>
          <cell r="F223">
            <v>498294</v>
          </cell>
          <cell r="G223">
            <v>498294</v>
          </cell>
        </row>
        <row r="224">
          <cell r="B224" t="str">
            <v>8.2.</v>
          </cell>
          <cell r="C224" t="str">
            <v>Instalación de aire acondicionado MINISPLIT nuevo (incluye conexión electrica, distancia maxima de 3 M entre condensadora y evaporadora y carga refrigerante)</v>
          </cell>
          <cell r="D224" t="str">
            <v>UN</v>
          </cell>
          <cell r="E224">
            <v>1</v>
          </cell>
          <cell r="F224">
            <v>2000849</v>
          </cell>
          <cell r="G224">
            <v>2000849</v>
          </cell>
        </row>
        <row r="225">
          <cell r="B225" t="str">
            <v>8.3.</v>
          </cell>
          <cell r="C225" t="str">
            <v>Instalación o traslado de aire acondicionado MINISPLIT usado (incluye conexión electrica, tuberia E.M.T. tramo maximo de 7 M de tuberia de cobre entre condensadora y evaporadora y carga refrigerante)</v>
          </cell>
          <cell r="D225" t="str">
            <v>UN</v>
          </cell>
          <cell r="E225">
            <v>1</v>
          </cell>
          <cell r="F225">
            <v>2524085</v>
          </cell>
          <cell r="G225">
            <v>2524085</v>
          </cell>
        </row>
        <row r="226">
          <cell r="B226" t="str">
            <v>8.4.</v>
          </cell>
          <cell r="C226" t="str">
            <v>Mantenimiento preventivo de aire acondicionado MINISPLIT o tipo casette, incluye limpieza, revisión electrica y carga de refrigerante</v>
          </cell>
          <cell r="D226" t="str">
            <v>UN</v>
          </cell>
          <cell r="E226">
            <v>1</v>
          </cell>
          <cell r="F226">
            <v>387118</v>
          </cell>
          <cell r="G226">
            <v>387118</v>
          </cell>
        </row>
        <row r="227">
          <cell r="B227" t="str">
            <v>8.5.</v>
          </cell>
          <cell r="C227" t="str">
            <v>Suministro e instalación deTramo de 7 M de tubería para aire acondicionado (KIT), incluye accesorios, carga refrigerante.</v>
          </cell>
          <cell r="D227" t="str">
            <v>UN</v>
          </cell>
          <cell r="E227">
            <v>1</v>
          </cell>
          <cell r="F227">
            <v>776140</v>
          </cell>
          <cell r="G227">
            <v>776140</v>
          </cell>
        </row>
        <row r="228">
          <cell r="B228">
            <v>9</v>
          </cell>
          <cell r="C228" t="str">
            <v>VIDRIOS</v>
          </cell>
        </row>
        <row r="229">
          <cell r="B229" t="str">
            <v>9.1.</v>
          </cell>
          <cell r="C229" t="str">
            <v>Suministros e instalación de Vidrio de seguridad templado 8mm color natural o cono sand blasting según diseño instalado incluye herrajes en acero.</v>
          </cell>
          <cell r="D229" t="str">
            <v>M2</v>
          </cell>
          <cell r="E229">
            <v>1</v>
          </cell>
          <cell r="F229">
            <v>939424</v>
          </cell>
          <cell r="G229">
            <v>939424</v>
          </cell>
        </row>
        <row r="230">
          <cell r="B230" t="str">
            <v>9.2.</v>
          </cell>
          <cell r="C230" t="str">
            <v>Suministros e instalación de Vidrio de seguridad templado 6mm color natural o con sand blasting según diseño instlado incluye herrajes en acero.</v>
          </cell>
          <cell r="D230" t="str">
            <v>M2</v>
          </cell>
          <cell r="E230">
            <v>1</v>
          </cell>
          <cell r="F230">
            <v>2523761</v>
          </cell>
          <cell r="G230">
            <v>2523761</v>
          </cell>
        </row>
        <row r="231">
          <cell r="B231" t="str">
            <v>9.3.</v>
          </cell>
          <cell r="C231" t="str">
            <v>Suministros e instalación de Vidrio incoloro 5 mm color natural o con pelicula sand blasting según diseño.</v>
          </cell>
          <cell r="D231" t="str">
            <v>M2</v>
          </cell>
          <cell r="E231">
            <v>1</v>
          </cell>
          <cell r="F231">
            <v>545204</v>
          </cell>
          <cell r="G231">
            <v>545204</v>
          </cell>
        </row>
        <row r="232">
          <cell r="B232" t="str">
            <v>9.4.</v>
          </cell>
          <cell r="C232" t="str">
            <v>Suministros e instalación de Vidrio incoloro 4 mm color natural o con pelicula sand blasting según diseño.</v>
          </cell>
          <cell r="D232" t="str">
            <v>M2</v>
          </cell>
          <cell r="E232">
            <v>1</v>
          </cell>
          <cell r="F232">
            <v>417979</v>
          </cell>
          <cell r="G232">
            <v>417979</v>
          </cell>
        </row>
        <row r="233">
          <cell r="B233" t="str">
            <v>9.5.</v>
          </cell>
          <cell r="C233" t="str">
            <v>Suministros e instalación de Vidrio flotante con pelicula sand blasting para tablero, incluye herrajes en acero.</v>
          </cell>
          <cell r="D233" t="str">
            <v>M2</v>
          </cell>
          <cell r="E233">
            <v>1</v>
          </cell>
          <cell r="F233">
            <v>924313</v>
          </cell>
          <cell r="G233">
            <v>924313</v>
          </cell>
        </row>
        <row r="234">
          <cell r="B234">
            <v>10</v>
          </cell>
          <cell r="C234" t="str">
            <v>OTROS</v>
          </cell>
        </row>
        <row r="235">
          <cell r="B235" t="str">
            <v>10.1.</v>
          </cell>
          <cell r="C235" t="str">
            <v>Instalación  de cinta antideslizante para piso.</v>
          </cell>
          <cell r="D235" t="str">
            <v>ML</v>
          </cell>
          <cell r="E235">
            <v>1</v>
          </cell>
          <cell r="F235">
            <v>43302</v>
          </cell>
          <cell r="G235">
            <v>43302</v>
          </cell>
        </row>
        <row r="236">
          <cell r="B236" t="str">
            <v>10.2.</v>
          </cell>
          <cell r="C236" t="str">
            <v>Suministro e instalación de División en vidrio templado incluye herrajes en acero inoxidable.</v>
          </cell>
          <cell r="D236" t="str">
            <v>M2</v>
          </cell>
          <cell r="E236">
            <v>1</v>
          </cell>
          <cell r="F236">
            <v>962975</v>
          </cell>
          <cell r="G236">
            <v>962975</v>
          </cell>
        </row>
        <row r="237">
          <cell r="B237" t="str">
            <v>10.3.</v>
          </cell>
          <cell r="C237" t="str">
            <v>Suministro e instalación de Divisiones de acrilico 4-5mm minimo 650 cm de ancho.</v>
          </cell>
          <cell r="D237" t="str">
            <v>ML</v>
          </cell>
          <cell r="E237">
            <v>1</v>
          </cell>
          <cell r="F237">
            <v>410677</v>
          </cell>
          <cell r="G237">
            <v>410677</v>
          </cell>
        </row>
        <row r="238">
          <cell r="B238" t="str">
            <v>10.4.</v>
          </cell>
          <cell r="C238" t="str">
            <v>Suministro e instalación de Mesón en concreto reforzado para lavamanos.</v>
          </cell>
          <cell r="D238" t="str">
            <v>ML</v>
          </cell>
          <cell r="E238">
            <v>1</v>
          </cell>
          <cell r="F238">
            <v>473746</v>
          </cell>
          <cell r="G238">
            <v>473746</v>
          </cell>
        </row>
        <row r="239">
          <cell r="B239" t="str">
            <v>10.5.</v>
          </cell>
          <cell r="C239" t="str">
            <v>Suministro e instalación de Mesón en granito pulido  para lavamanos y /o lavaplatos.</v>
          </cell>
          <cell r="D239" t="str">
            <v>ML</v>
          </cell>
          <cell r="E239">
            <v>1</v>
          </cell>
          <cell r="F239">
            <v>1012604</v>
          </cell>
          <cell r="G239">
            <v>1012604</v>
          </cell>
        </row>
        <row r="240">
          <cell r="B240" t="str">
            <v>10.6.</v>
          </cell>
          <cell r="C240" t="str">
            <v>Instalación de pelicula sand blasting (frost)</v>
          </cell>
          <cell r="D240" t="str">
            <v>M2</v>
          </cell>
          <cell r="E240">
            <v>1</v>
          </cell>
          <cell r="F240">
            <v>120120</v>
          </cell>
          <cell r="G240">
            <v>120120</v>
          </cell>
        </row>
        <row r="241">
          <cell r="B241" t="str">
            <v>10.7.</v>
          </cell>
          <cell r="C241" t="str">
            <v>Realizar la caja de inspección en cielo raso, incluye marco, resanes y pintura, totalmente terminado</v>
          </cell>
          <cell r="D241" t="str">
            <v>UN</v>
          </cell>
          <cell r="E241">
            <v>1</v>
          </cell>
          <cell r="F241">
            <v>246149</v>
          </cell>
          <cell r="G241">
            <v>246149</v>
          </cell>
        </row>
        <row r="242">
          <cell r="B242" t="str">
            <v>10.8.</v>
          </cell>
          <cell r="C242" t="str">
            <v xml:space="preserve">Instalación de divisiones de oficina existente </v>
          </cell>
          <cell r="D242" t="str">
            <v>M2</v>
          </cell>
          <cell r="E242">
            <v>1</v>
          </cell>
          <cell r="F242">
            <v>138572</v>
          </cell>
          <cell r="G242">
            <v>138572</v>
          </cell>
        </row>
        <row r="243">
          <cell r="B243" t="str">
            <v>10.9</v>
          </cell>
          <cell r="C243" t="str">
            <v>Retiro de escombros y material sobrante (incluye acarreo, transporte y mano de obra</v>
          </cell>
          <cell r="D243" t="str">
            <v>M3</v>
          </cell>
          <cell r="E243">
            <v>1</v>
          </cell>
          <cell r="F243">
            <v>159306</v>
          </cell>
          <cell r="G243">
            <v>159306</v>
          </cell>
        </row>
        <row r="244">
          <cell r="B244" t="str">
            <v>NP</v>
          </cell>
          <cell r="C244" t="str">
            <v>NO PREVISTOS</v>
          </cell>
        </row>
        <row r="245">
          <cell r="B245" t="str">
            <v>NP 01</v>
          </cell>
          <cell r="C245" t="str">
            <v xml:space="preserve">Cerramiento en lona para delimitación de trabajos externos en fachada </v>
          </cell>
          <cell r="D245" t="str">
            <v>M2</v>
          </cell>
          <cell r="F245">
            <v>122852</v>
          </cell>
          <cell r="G245">
            <v>0</v>
          </cell>
        </row>
        <row r="246">
          <cell r="B246" t="str">
            <v>NP 02</v>
          </cell>
          <cell r="C246" t="str">
            <v>Mantenimiento y aplicación de pintura en muros externos de fachada en Cal (Color de acuerdo al extistente), incluye resane de muros y lineales - totalmente terminado</v>
          </cell>
          <cell r="D246" t="str">
            <v>M2</v>
          </cell>
          <cell r="F246">
            <v>52544</v>
          </cell>
          <cell r="G246">
            <v>0</v>
          </cell>
        </row>
        <row r="247">
          <cell r="B247" t="str">
            <v>NP 03</v>
          </cell>
          <cell r="C247" t="str">
            <v xml:space="preserve">Retiro capas de pintura deteriorada por humedad  </v>
          </cell>
          <cell r="D247" t="str">
            <v>M2</v>
          </cell>
          <cell r="F247">
            <v>14133</v>
          </cell>
          <cell r="G247">
            <v>0</v>
          </cell>
        </row>
        <row r="248">
          <cell r="B248" t="str">
            <v>NP 04</v>
          </cell>
          <cell r="C248" t="str">
            <v>Reforzamiento estructural de balcon interno, incluye perfileria metalica, anclajes, nivelación, madera de reforzamiento y todo lo necesario para su correcto funcionamiento.</v>
          </cell>
          <cell r="D248" t="str">
            <v>GLB</v>
          </cell>
          <cell r="F248">
            <v>5000615</v>
          </cell>
          <cell r="G248">
            <v>0</v>
          </cell>
        </row>
        <row r="249">
          <cell r="B249" t="str">
            <v>NP 05</v>
          </cell>
          <cell r="C249" t="str">
            <v>Mantenimiento de ventanas en madera existentes, incluye lijado, sellado y aplicación de pintura (color de acuerdo al existente). Con reposición de piezas de madera fantantes e instalación de las mismas con su respectivo acabado final.</v>
          </cell>
          <cell r="D249" t="str">
            <v>M2</v>
          </cell>
          <cell r="F249">
            <v>570671</v>
          </cell>
          <cell r="G249">
            <v>0</v>
          </cell>
        </row>
        <row r="250">
          <cell r="B250" t="str">
            <v>NP 06</v>
          </cell>
          <cell r="C250" t="str">
            <v xml:space="preserve">Mantenimiento de Balcones de Fachada, incluye Nivelación de balcones, Tacos de madera para nivelación, Reposición de piezas de madera donde sea requerido, Lijado, sellado y aplicación de pintura en madera de balcones. </v>
          </cell>
          <cell r="D250" t="str">
            <v>M2</v>
          </cell>
          <cell r="F250">
            <v>480145</v>
          </cell>
          <cell r="G250">
            <v>0</v>
          </cell>
        </row>
        <row r="251">
          <cell r="B251" t="str">
            <v>NP 07</v>
          </cell>
          <cell r="C251" t="str">
            <v>Suministro e instalación de superboard para la nivelación de piso de balcones de fachada principal. (Incluye listones para la nivelación)</v>
          </cell>
          <cell r="D251" t="str">
            <v>M2</v>
          </cell>
          <cell r="F251">
            <v>275022</v>
          </cell>
          <cell r="G251">
            <v>0</v>
          </cell>
        </row>
        <row r="252">
          <cell r="B252" t="str">
            <v>NP 08</v>
          </cell>
          <cell r="C252" t="str">
            <v>Demolición de pañetes</v>
          </cell>
          <cell r="D252" t="str">
            <v>M2</v>
          </cell>
          <cell r="F252">
            <v>31720</v>
          </cell>
          <cell r="G252">
            <v>0</v>
          </cell>
        </row>
        <row r="253">
          <cell r="B253" t="str">
            <v>NP 09</v>
          </cell>
          <cell r="C253" t="str">
            <v xml:space="preserve">Lavado de muro en piedra de fachada </v>
          </cell>
          <cell r="D253" t="str">
            <v>ML</v>
          </cell>
          <cell r="F253">
            <v>26390</v>
          </cell>
          <cell r="G253">
            <v>0</v>
          </cell>
        </row>
        <row r="254">
          <cell r="B254" t="str">
            <v>NP 10</v>
          </cell>
          <cell r="C254" t="str">
            <v>Suministro e instalación de teja tipo colonial (Incluye todo lo necesario para su correcto funcionamiento)</v>
          </cell>
          <cell r="D254" t="str">
            <v>M2</v>
          </cell>
          <cell r="F254">
            <v>108969</v>
          </cell>
          <cell r="G254">
            <v>0</v>
          </cell>
        </row>
        <row r="255">
          <cell r="B255" t="str">
            <v>NP 11</v>
          </cell>
          <cell r="C255" t="str">
            <v xml:space="preserve">Retiro e instalación de madera base en balcones </v>
          </cell>
          <cell r="D255" t="str">
            <v>M2</v>
          </cell>
          <cell r="F255">
            <v>370499</v>
          </cell>
        </row>
        <row r="256">
          <cell r="B256" t="str">
            <v xml:space="preserve">NP 14 </v>
          </cell>
          <cell r="C256" t="str">
            <v>Corte, retiro y adecuación de vigas en madera estructural en balcones que se encuentran en mal estado, incluye suministro e instalacion de viga nueva con mismas dimensiones, con cortes intercalado para mejorar resistencia</v>
          </cell>
          <cell r="D256" t="str">
            <v>ML</v>
          </cell>
          <cell r="F256">
            <v>1378431</v>
          </cell>
        </row>
        <row r="257">
          <cell r="B257" t="str">
            <v>NP 15</v>
          </cell>
          <cell r="C257" t="str">
            <v xml:space="preserve">Relleno para nivelación de vigas estructarales en madera, para colocar cama en madera </v>
          </cell>
          <cell r="D257" t="str">
            <v>ML</v>
          </cell>
          <cell r="F257">
            <v>32986</v>
          </cell>
        </row>
        <row r="258">
          <cell r="B258" t="str">
            <v>NP 16</v>
          </cell>
          <cell r="C258" t="str">
            <v>Relleno para nivelación de vigas estructarales en madera, con resina epoxica tipo porcelanato</v>
          </cell>
          <cell r="D258" t="str">
            <v>ML</v>
          </cell>
          <cell r="F258">
            <v>1058314</v>
          </cell>
        </row>
        <row r="259">
          <cell r="B259" t="str">
            <v>NP 17</v>
          </cell>
          <cell r="C259" t="str">
            <v>Suministro e instalación de viga en madera de 12 cm x 19x 4,70 metros incluye picada de muro para desmonte de viga en madera existente y desmonte de viga  en madera actual</v>
          </cell>
          <cell r="D259" t="str">
            <v>GLB</v>
          </cell>
          <cell r="F259">
            <v>3389109</v>
          </cell>
        </row>
        <row r="260">
          <cell r="B260" t="str">
            <v>NPE</v>
          </cell>
          <cell r="C260" t="str">
            <v>NO PREVISTOS ELECTRICOS</v>
          </cell>
        </row>
        <row r="261">
          <cell r="B261" t="str">
            <v>NPE 01</v>
          </cell>
          <cell r="C261" t="str">
            <v xml:space="preserve">Suministro e instlacion De bandeja porta cables tipo malla galvanizada en caliente (20 mm según plano), incluye soportes, accesorios, uniones, perros nivelación fijaciones y cortes necesarios instalación a la vista o suspendida de acuerdo con planos especificaciones técnicas norma retie </v>
          </cell>
          <cell r="D261" t="str">
            <v>ML</v>
          </cell>
          <cell r="F261">
            <v>83653</v>
          </cell>
        </row>
        <row r="262">
          <cell r="B262" t="str">
            <v>NPE 02</v>
          </cell>
          <cell r="C262" t="str">
            <v>Suministro, tendido, conexión y pruebas de acometida desde Tablero General (TG) hasta Tablero Normal (TN) mediante 3 fases #8 AWG + 1 neutro #8 AWG + 1 tierra #10 AWG, conductores cobre, aislamiento 600 V, LSHF/LSZH equivalentes a THHN/THHW-LS</v>
          </cell>
          <cell r="D262" t="str">
            <v>ML</v>
          </cell>
          <cell r="F262">
            <v>111773</v>
          </cell>
        </row>
        <row r="263">
          <cell r="B263" t="str">
            <v>NPE 03</v>
          </cell>
          <cell r="C263" t="str">
            <v>Suministro e instalación breaker industrial tipo totalizador 3x40A (1 en tablero principall existente, 1 tabelro normal)</v>
          </cell>
          <cell r="D263" t="str">
            <v>UND</v>
          </cell>
          <cell r="F263">
            <v>462660</v>
          </cell>
        </row>
        <row r="264">
          <cell r="B264" t="str">
            <v>NPE 05</v>
          </cell>
          <cell r="C264" t="str">
            <v>Suministro e instalación breaker industrial tipo totalizador 3x60A (1 en tablero principall existente, 1 tabelro aa)</v>
          </cell>
          <cell r="D264" t="str">
            <v>UND</v>
          </cell>
          <cell r="F264">
            <v>629000</v>
          </cell>
        </row>
        <row r="265">
          <cell r="B265" t="str">
            <v>NPE 06</v>
          </cell>
          <cell r="C265" t="str">
            <v>Suministro, tendido, conexión y pruebas de acometida desde Tablero General (TA) hasta Tablero AIRES (TAA) mediante 3 fases #6 AWG + 1 neutro #6 AWG + 1 tierra #10 AWG, conductores cobre, aislamiento 600 V, LSHF/LSZH equivalentes a THHN/THHW-LS y tuberia 1 1/4"</v>
          </cell>
          <cell r="D265" t="str">
            <v>ML</v>
          </cell>
          <cell r="F265">
            <v>172250</v>
          </cell>
        </row>
        <row r="266">
          <cell r="B266" t="str">
            <v>NPE 07</v>
          </cell>
          <cell r="C266" t="str">
            <v xml:space="preserve">Suministro, tendido, conexión y pruebas de acometida desde Tablero General (TN) hasta ups 10kva  mediante 3 fases #6 AWG +  tierra #12 AWG, conductores cobre, aislamiento 600 V, LSHF/LSZH equivalentes a THHN/THHW-LS </v>
          </cell>
          <cell r="D266" t="str">
            <v>ML</v>
          </cell>
          <cell r="F266">
            <v>157632</v>
          </cell>
        </row>
        <row r="267">
          <cell r="B267" t="str">
            <v>NPE 08</v>
          </cell>
          <cell r="C267" t="str">
            <v xml:space="preserve">Suministroe instalacion caja de paso 15*15*10 empalmes para circuitos electricos en bandeja, incluye terminal emt  y accesorios de sujecion a bandeja  y marcacion </v>
          </cell>
          <cell r="D267" t="str">
            <v>UN</v>
          </cell>
          <cell r="F267">
            <v>103170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3"/>
  <sheetViews>
    <sheetView tabSelected="1" view="pageBreakPreview" topLeftCell="I84" zoomScaleNormal="100" zoomScaleSheetLayoutView="100" workbookViewId="0">
      <selection activeCell="T90" sqref="T90"/>
    </sheetView>
  </sheetViews>
  <sheetFormatPr baseColWidth="10" defaultRowHeight="15" x14ac:dyDescent="0.25"/>
  <cols>
    <col min="1" max="1" width="11.42578125" customWidth="1"/>
    <col min="2" max="2" width="70" customWidth="1"/>
    <col min="3" max="3" width="27.42578125" customWidth="1"/>
    <col min="4" max="4" width="16.7109375" customWidth="1"/>
    <col min="5" max="5" width="19.85546875" customWidth="1"/>
    <col min="6" max="6" width="17.85546875" customWidth="1"/>
    <col min="7" max="7" width="20" customWidth="1"/>
    <col min="8" max="8" width="19.5703125" customWidth="1"/>
    <col min="9" max="9" width="19" customWidth="1"/>
    <col min="10" max="13" width="19.7109375" customWidth="1"/>
    <col min="14" max="14" width="27" customWidth="1"/>
    <col min="15" max="16" width="19.7109375" customWidth="1"/>
    <col min="17" max="17" width="26.140625" customWidth="1"/>
    <col min="18" max="18" width="25.28515625" customWidth="1"/>
  </cols>
  <sheetData>
    <row r="1" spans="1:18" ht="25.5" customHeight="1" thickBot="1" x14ac:dyDescent="0.3">
      <c r="A1" s="43" t="s">
        <v>97</v>
      </c>
      <c r="B1" s="44"/>
      <c r="C1" s="44"/>
      <c r="D1" s="44"/>
      <c r="E1" s="44"/>
      <c r="F1" s="45"/>
    </row>
    <row r="2" spans="1:18" x14ac:dyDescent="0.25">
      <c r="A2" s="46" t="s">
        <v>93</v>
      </c>
      <c r="B2" s="47"/>
      <c r="C2" s="47"/>
      <c r="D2" s="47"/>
      <c r="E2" s="47"/>
      <c r="F2" s="48"/>
    </row>
    <row r="3" spans="1:18" ht="15.75" thickBot="1" x14ac:dyDescent="0.3">
      <c r="A3" s="49"/>
      <c r="B3" s="50"/>
      <c r="C3" s="50"/>
      <c r="D3" s="50"/>
      <c r="E3" s="51"/>
      <c r="F3" s="52"/>
    </row>
    <row r="4" spans="1:18" ht="57" customHeight="1" thickBot="1" x14ac:dyDescent="0.3">
      <c r="A4" s="24"/>
      <c r="B4" s="25"/>
      <c r="C4" s="25"/>
      <c r="D4" s="25"/>
      <c r="E4" s="53" t="s">
        <v>98</v>
      </c>
      <c r="F4" s="62"/>
      <c r="G4" s="53" t="s">
        <v>100</v>
      </c>
      <c r="H4" s="54"/>
      <c r="I4" s="55" t="s">
        <v>101</v>
      </c>
      <c r="J4" s="56"/>
      <c r="K4" s="55" t="s">
        <v>102</v>
      </c>
      <c r="L4" s="56"/>
      <c r="M4" s="55" t="s">
        <v>103</v>
      </c>
      <c r="N4" s="56"/>
      <c r="O4" s="55" t="s">
        <v>104</v>
      </c>
      <c r="P4" s="56"/>
      <c r="Q4" s="55" t="s">
        <v>105</v>
      </c>
      <c r="R4" s="55" t="s">
        <v>106</v>
      </c>
    </row>
    <row r="5" spans="1:18" ht="87" customHeight="1" thickBot="1" x14ac:dyDescent="0.3">
      <c r="A5" s="17" t="s">
        <v>0</v>
      </c>
      <c r="B5" s="18" t="s">
        <v>1</v>
      </c>
      <c r="C5" s="19" t="s">
        <v>2</v>
      </c>
      <c r="D5" s="20" t="s">
        <v>94</v>
      </c>
      <c r="E5" s="41" t="s">
        <v>99</v>
      </c>
      <c r="F5" s="63" t="s">
        <v>3</v>
      </c>
      <c r="G5" s="65" t="s">
        <v>99</v>
      </c>
      <c r="H5" s="66" t="s">
        <v>3</v>
      </c>
      <c r="I5" s="65" t="s">
        <v>99</v>
      </c>
      <c r="J5" s="66" t="s">
        <v>3</v>
      </c>
      <c r="K5" s="65" t="s">
        <v>99</v>
      </c>
      <c r="L5" s="66" t="s">
        <v>3</v>
      </c>
      <c r="M5" s="65" t="s">
        <v>99</v>
      </c>
      <c r="N5" s="66" t="s">
        <v>3</v>
      </c>
      <c r="O5" s="65" t="s">
        <v>99</v>
      </c>
      <c r="P5" s="66" t="s">
        <v>3</v>
      </c>
      <c r="Q5" s="56"/>
      <c r="R5" s="56"/>
    </row>
    <row r="6" spans="1:18" ht="34.5" x14ac:dyDescent="0.25">
      <c r="A6" s="1">
        <v>1.1000000000000001</v>
      </c>
      <c r="B6" s="2" t="s">
        <v>4</v>
      </c>
      <c r="C6" s="3" t="s">
        <v>5</v>
      </c>
      <c r="D6" s="4">
        <v>1</v>
      </c>
      <c r="E6" s="5">
        <v>75600</v>
      </c>
      <c r="F6" s="29">
        <f t="shared" ref="F6:F67" si="0">+D6*E6</f>
        <v>75600</v>
      </c>
      <c r="G6" s="26">
        <v>72000</v>
      </c>
      <c r="H6" s="38">
        <f>+G6*D6</f>
        <v>72000</v>
      </c>
      <c r="I6" s="64">
        <v>45000</v>
      </c>
      <c r="J6" s="64">
        <f>+I6*D6</f>
        <v>45000</v>
      </c>
      <c r="K6" s="64">
        <v>112350</v>
      </c>
      <c r="L6" s="64">
        <v>112350</v>
      </c>
      <c r="M6" s="64">
        <v>78000</v>
      </c>
      <c r="N6" s="64">
        <v>78000</v>
      </c>
      <c r="O6" s="64">
        <v>172357</v>
      </c>
      <c r="P6" s="64">
        <v>172357</v>
      </c>
      <c r="Q6" s="64">
        <f>MEDIAN(F6,H6,J6,L6,N6,P6)</f>
        <v>76800</v>
      </c>
      <c r="R6" s="64">
        <f>HARMEAN(F6,H6,J6,L6,N6,P6)</f>
        <v>78062.179386961187</v>
      </c>
    </row>
    <row r="7" spans="1:18" ht="34.5" x14ac:dyDescent="0.25">
      <c r="A7" s="1">
        <v>1.2</v>
      </c>
      <c r="B7" s="2" t="s">
        <v>6</v>
      </c>
      <c r="C7" s="3" t="s">
        <v>5</v>
      </c>
      <c r="D7" s="4">
        <v>1</v>
      </c>
      <c r="E7" s="5">
        <v>65700</v>
      </c>
      <c r="F7" s="6">
        <f t="shared" si="0"/>
        <v>65700</v>
      </c>
      <c r="G7" s="26">
        <v>122000</v>
      </c>
      <c r="H7" s="38">
        <f t="shared" ref="H7:H70" si="1">+G7*D7</f>
        <v>122000</v>
      </c>
      <c r="I7" s="30">
        <v>40000</v>
      </c>
      <c r="J7" s="30">
        <f t="shared" ref="J7:J70" si="2">+I7*D7</f>
        <v>40000</v>
      </c>
      <c r="K7" s="30">
        <v>127680</v>
      </c>
      <c r="L7" s="30">
        <v>127680</v>
      </c>
      <c r="M7" s="30">
        <v>96000</v>
      </c>
      <c r="N7" s="30">
        <v>96000</v>
      </c>
      <c r="O7" s="30">
        <v>335643</v>
      </c>
      <c r="P7" s="30">
        <v>335643</v>
      </c>
      <c r="Q7" s="64">
        <f t="shared" ref="Q7:Q70" si="3">MEDIAN(F7,H7,J7,L7,N7,P7)</f>
        <v>109000</v>
      </c>
      <c r="R7" s="64">
        <f t="shared" ref="R7:R70" si="4">HARMEAN(F7,H7,J7,L7,N7,P7)</f>
        <v>86150.546701034604</v>
      </c>
    </row>
    <row r="8" spans="1:18" ht="34.5" x14ac:dyDescent="0.25">
      <c r="A8" s="1">
        <v>1.3</v>
      </c>
      <c r="B8" s="2" t="s">
        <v>7</v>
      </c>
      <c r="C8" s="3" t="s">
        <v>5</v>
      </c>
      <c r="D8" s="4">
        <v>1</v>
      </c>
      <c r="E8" s="5">
        <v>21600</v>
      </c>
      <c r="F8" s="6">
        <f t="shared" si="0"/>
        <v>21600</v>
      </c>
      <c r="G8" s="26">
        <v>48000</v>
      </c>
      <c r="H8" s="38">
        <f t="shared" si="1"/>
        <v>48000</v>
      </c>
      <c r="I8" s="30">
        <v>25000</v>
      </c>
      <c r="J8" s="30">
        <f t="shared" si="2"/>
        <v>25000</v>
      </c>
      <c r="K8" s="30">
        <v>48650</v>
      </c>
      <c r="L8" s="30">
        <v>48650</v>
      </c>
      <c r="M8" s="30">
        <v>39000</v>
      </c>
      <c r="N8" s="30">
        <v>39000</v>
      </c>
      <c r="O8" s="30">
        <v>87086</v>
      </c>
      <c r="P8" s="30">
        <v>87086</v>
      </c>
      <c r="Q8" s="64">
        <f t="shared" si="3"/>
        <v>43500</v>
      </c>
      <c r="R8" s="64">
        <f t="shared" si="4"/>
        <v>36405.88002285306</v>
      </c>
    </row>
    <row r="9" spans="1:18" ht="34.5" x14ac:dyDescent="0.25">
      <c r="A9" s="1">
        <v>1.4</v>
      </c>
      <c r="B9" s="2" t="s">
        <v>8</v>
      </c>
      <c r="C9" s="3" t="s">
        <v>5</v>
      </c>
      <c r="D9" s="4">
        <v>1</v>
      </c>
      <c r="E9" s="5">
        <v>27500</v>
      </c>
      <c r="F9" s="6">
        <f t="shared" si="0"/>
        <v>27500</v>
      </c>
      <c r="G9" s="26">
        <v>48000</v>
      </c>
      <c r="H9" s="38">
        <f t="shared" si="1"/>
        <v>48000</v>
      </c>
      <c r="I9" s="30">
        <v>25000</v>
      </c>
      <c r="J9" s="30">
        <f t="shared" si="2"/>
        <v>25000</v>
      </c>
      <c r="K9" s="30">
        <v>68250</v>
      </c>
      <c r="L9" s="30">
        <v>68250</v>
      </c>
      <c r="M9" s="30">
        <v>39000</v>
      </c>
      <c r="N9" s="30">
        <v>39000</v>
      </c>
      <c r="O9" s="30">
        <v>105229</v>
      </c>
      <c r="P9" s="30">
        <v>105229</v>
      </c>
      <c r="Q9" s="64">
        <f t="shared" si="3"/>
        <v>43500</v>
      </c>
      <c r="R9" s="64">
        <f t="shared" si="4"/>
        <v>40818.244227070274</v>
      </c>
    </row>
    <row r="10" spans="1:18" ht="34.5" x14ac:dyDescent="0.25">
      <c r="A10" s="1">
        <v>1.5</v>
      </c>
      <c r="B10" s="2" t="s">
        <v>9</v>
      </c>
      <c r="C10" s="3" t="s">
        <v>5</v>
      </c>
      <c r="D10" s="4">
        <v>1</v>
      </c>
      <c r="E10" s="5">
        <v>35400</v>
      </c>
      <c r="F10" s="6">
        <f t="shared" si="0"/>
        <v>35400</v>
      </c>
      <c r="G10" s="26">
        <v>70000</v>
      </c>
      <c r="H10" s="38">
        <f t="shared" si="1"/>
        <v>70000</v>
      </c>
      <c r="I10" s="30">
        <v>25000</v>
      </c>
      <c r="J10" s="30">
        <f t="shared" si="2"/>
        <v>25000</v>
      </c>
      <c r="K10" s="30">
        <v>100450</v>
      </c>
      <c r="L10" s="30">
        <v>100450</v>
      </c>
      <c r="M10" s="30">
        <v>33000</v>
      </c>
      <c r="N10" s="30">
        <v>33000</v>
      </c>
      <c r="O10" s="30">
        <v>130629</v>
      </c>
      <c r="P10" s="30">
        <v>130629</v>
      </c>
      <c r="Q10" s="64">
        <f t="shared" si="3"/>
        <v>52700</v>
      </c>
      <c r="R10" s="64">
        <f t="shared" si="4"/>
        <v>45995.409049939124</v>
      </c>
    </row>
    <row r="11" spans="1:18" ht="17.25" x14ac:dyDescent="0.25">
      <c r="A11" s="1">
        <v>1.6</v>
      </c>
      <c r="B11" s="2" t="s">
        <v>10</v>
      </c>
      <c r="C11" s="3" t="s">
        <v>5</v>
      </c>
      <c r="D11" s="4">
        <v>1</v>
      </c>
      <c r="E11" s="5">
        <v>235000</v>
      </c>
      <c r="F11" s="6">
        <f t="shared" si="0"/>
        <v>235000</v>
      </c>
      <c r="G11" s="26">
        <v>375000</v>
      </c>
      <c r="H11" s="38">
        <f t="shared" si="1"/>
        <v>375000</v>
      </c>
      <c r="I11" s="30">
        <v>53000</v>
      </c>
      <c r="J11" s="30">
        <f t="shared" si="2"/>
        <v>53000</v>
      </c>
      <c r="K11" s="30">
        <v>423150</v>
      </c>
      <c r="L11" s="30">
        <v>423150</v>
      </c>
      <c r="M11" s="30">
        <v>189000</v>
      </c>
      <c r="N11" s="30">
        <v>189000</v>
      </c>
      <c r="O11" s="30">
        <v>544286</v>
      </c>
      <c r="P11" s="30">
        <v>544286</v>
      </c>
      <c r="Q11" s="64">
        <f t="shared" si="3"/>
        <v>305000</v>
      </c>
      <c r="R11" s="64">
        <f t="shared" si="4"/>
        <v>170061.2152115104</v>
      </c>
    </row>
    <row r="12" spans="1:18" ht="17.25" x14ac:dyDescent="0.25">
      <c r="A12" s="1">
        <v>1.7</v>
      </c>
      <c r="B12" s="2" t="s">
        <v>11</v>
      </c>
      <c r="C12" s="3" t="s">
        <v>5</v>
      </c>
      <c r="D12" s="4">
        <v>1</v>
      </c>
      <c r="E12" s="5">
        <v>220000</v>
      </c>
      <c r="F12" s="6">
        <f t="shared" si="0"/>
        <v>220000</v>
      </c>
      <c r="G12" s="26">
        <v>280000</v>
      </c>
      <c r="H12" s="38">
        <f t="shared" si="1"/>
        <v>280000</v>
      </c>
      <c r="I12" s="30">
        <v>49000</v>
      </c>
      <c r="J12" s="30">
        <f t="shared" si="2"/>
        <v>49000</v>
      </c>
      <c r="K12" s="30">
        <v>360150</v>
      </c>
      <c r="L12" s="30">
        <v>360150</v>
      </c>
      <c r="M12" s="30">
        <v>189000</v>
      </c>
      <c r="N12" s="30">
        <v>189000</v>
      </c>
      <c r="O12" s="30">
        <v>435429</v>
      </c>
      <c r="P12" s="30">
        <v>435429</v>
      </c>
      <c r="Q12" s="64">
        <f t="shared" si="3"/>
        <v>250000</v>
      </c>
      <c r="R12" s="64">
        <f t="shared" si="4"/>
        <v>154284.24914722145</v>
      </c>
    </row>
    <row r="13" spans="1:18" ht="17.25" x14ac:dyDescent="0.25">
      <c r="A13" s="1">
        <v>1.8</v>
      </c>
      <c r="B13" s="2" t="s">
        <v>12</v>
      </c>
      <c r="C13" s="3" t="s">
        <v>5</v>
      </c>
      <c r="D13" s="4">
        <v>1</v>
      </c>
      <c r="E13" s="5">
        <v>95600</v>
      </c>
      <c r="F13" s="6">
        <f t="shared" si="0"/>
        <v>95600</v>
      </c>
      <c r="G13" s="26">
        <v>230000</v>
      </c>
      <c r="H13" s="38">
        <f t="shared" si="1"/>
        <v>230000</v>
      </c>
      <c r="I13" s="30">
        <v>49000</v>
      </c>
      <c r="J13" s="30">
        <f t="shared" si="2"/>
        <v>49000</v>
      </c>
      <c r="K13" s="30">
        <v>261450</v>
      </c>
      <c r="L13" s="30">
        <v>261450</v>
      </c>
      <c r="M13" s="30">
        <v>189000</v>
      </c>
      <c r="N13" s="30">
        <v>189000</v>
      </c>
      <c r="O13" s="30">
        <v>725714</v>
      </c>
      <c r="P13" s="30">
        <v>725714</v>
      </c>
      <c r="Q13" s="64">
        <f t="shared" si="3"/>
        <v>209500</v>
      </c>
      <c r="R13" s="64">
        <f t="shared" si="4"/>
        <v>131262.24240790744</v>
      </c>
    </row>
    <row r="14" spans="1:18" ht="34.5" x14ac:dyDescent="0.25">
      <c r="A14" s="1">
        <v>1.9</v>
      </c>
      <c r="B14" s="2" t="s">
        <v>13</v>
      </c>
      <c r="C14" s="3" t="s">
        <v>5</v>
      </c>
      <c r="D14" s="7">
        <v>1</v>
      </c>
      <c r="E14" s="5">
        <v>87600</v>
      </c>
      <c r="F14" s="6">
        <f t="shared" si="0"/>
        <v>87600</v>
      </c>
      <c r="G14" s="26">
        <v>72000</v>
      </c>
      <c r="H14" s="38">
        <f t="shared" si="1"/>
        <v>72000</v>
      </c>
      <c r="I14" s="30">
        <v>45000</v>
      </c>
      <c r="J14" s="30">
        <f t="shared" si="2"/>
        <v>45000</v>
      </c>
      <c r="K14" s="30">
        <v>151900</v>
      </c>
      <c r="L14" s="30">
        <v>151900</v>
      </c>
      <c r="M14" s="30">
        <v>78900</v>
      </c>
      <c r="N14" s="30">
        <v>78900</v>
      </c>
      <c r="O14" s="30">
        <v>272143</v>
      </c>
      <c r="P14" s="30">
        <v>272143</v>
      </c>
      <c r="Q14" s="64">
        <f t="shared" si="3"/>
        <v>83250</v>
      </c>
      <c r="R14" s="64">
        <f t="shared" si="4"/>
        <v>85156.239020442852</v>
      </c>
    </row>
    <row r="15" spans="1:18" ht="17.25" x14ac:dyDescent="0.25">
      <c r="A15" s="8">
        <v>1.1000000000000001</v>
      </c>
      <c r="B15" s="2" t="s">
        <v>14</v>
      </c>
      <c r="C15" s="3" t="s">
        <v>5</v>
      </c>
      <c r="D15" s="7">
        <v>1</v>
      </c>
      <c r="E15" s="5">
        <f>+E8</f>
        <v>21600</v>
      </c>
      <c r="F15" s="6">
        <f t="shared" si="0"/>
        <v>21600</v>
      </c>
      <c r="G15" s="26">
        <v>40000</v>
      </c>
      <c r="H15" s="38">
        <f t="shared" si="1"/>
        <v>40000</v>
      </c>
      <c r="I15" s="30">
        <v>35000</v>
      </c>
      <c r="J15" s="30">
        <f t="shared" si="2"/>
        <v>35000</v>
      </c>
      <c r="K15" s="30">
        <v>48650</v>
      </c>
      <c r="L15" s="30">
        <v>48650</v>
      </c>
      <c r="M15" s="30">
        <v>33000</v>
      </c>
      <c r="N15" s="30">
        <v>33000</v>
      </c>
      <c r="O15" s="30">
        <v>87086</v>
      </c>
      <c r="P15" s="30">
        <v>87086</v>
      </c>
      <c r="Q15" s="64">
        <f t="shared" si="3"/>
        <v>37500</v>
      </c>
      <c r="R15" s="64">
        <f t="shared" si="4"/>
        <v>36989.397954502754</v>
      </c>
    </row>
    <row r="16" spans="1:18" ht="34.5" x14ac:dyDescent="0.25">
      <c r="A16" s="1">
        <v>1.1100000000000001</v>
      </c>
      <c r="B16" s="2" t="s">
        <v>15</v>
      </c>
      <c r="C16" s="3" t="s">
        <v>5</v>
      </c>
      <c r="D16" s="7">
        <v>1</v>
      </c>
      <c r="E16" s="5">
        <v>1250000</v>
      </c>
      <c r="F16" s="6">
        <f t="shared" si="0"/>
        <v>1250000</v>
      </c>
      <c r="G16" s="26">
        <v>920000</v>
      </c>
      <c r="H16" s="38">
        <f t="shared" si="1"/>
        <v>920000</v>
      </c>
      <c r="I16" s="30">
        <v>635000</v>
      </c>
      <c r="J16" s="30">
        <f t="shared" si="2"/>
        <v>635000</v>
      </c>
      <c r="K16" s="30">
        <v>4583950</v>
      </c>
      <c r="L16" s="30">
        <v>4583950</v>
      </c>
      <c r="M16" s="30">
        <v>569000</v>
      </c>
      <c r="N16" s="30">
        <v>569000</v>
      </c>
      <c r="O16" s="30">
        <v>3392714</v>
      </c>
      <c r="P16" s="30">
        <v>3392714</v>
      </c>
      <c r="Q16" s="64">
        <f t="shared" si="3"/>
        <v>1085000</v>
      </c>
      <c r="R16" s="64">
        <f t="shared" si="4"/>
        <v>1046731.1992839036</v>
      </c>
    </row>
    <row r="17" spans="1:18" ht="34.5" x14ac:dyDescent="0.25">
      <c r="A17" s="8">
        <v>1.1200000000000001</v>
      </c>
      <c r="B17" s="2" t="s">
        <v>16</v>
      </c>
      <c r="C17" s="3" t="s">
        <v>5</v>
      </c>
      <c r="D17" s="7">
        <v>1</v>
      </c>
      <c r="E17" s="5">
        <v>42500</v>
      </c>
      <c r="F17" s="6">
        <f t="shared" si="0"/>
        <v>42500</v>
      </c>
      <c r="G17" s="26">
        <v>85000</v>
      </c>
      <c r="H17" s="38">
        <f t="shared" si="1"/>
        <v>85000</v>
      </c>
      <c r="I17" s="30">
        <v>35000</v>
      </c>
      <c r="J17" s="30">
        <f t="shared" si="2"/>
        <v>35000</v>
      </c>
      <c r="K17" s="30">
        <v>88340</v>
      </c>
      <c r="L17" s="30">
        <v>88340</v>
      </c>
      <c r="M17" s="30">
        <v>25600</v>
      </c>
      <c r="N17" s="30">
        <v>25600</v>
      </c>
      <c r="O17" s="30">
        <v>235857</v>
      </c>
      <c r="P17" s="30">
        <v>235857</v>
      </c>
      <c r="Q17" s="64">
        <f t="shared" si="3"/>
        <v>63750</v>
      </c>
      <c r="R17" s="64">
        <f t="shared" si="4"/>
        <v>50638.123142832294</v>
      </c>
    </row>
    <row r="18" spans="1:18" ht="34.5" x14ac:dyDescent="0.25">
      <c r="A18" s="1">
        <v>1.1299999999999999</v>
      </c>
      <c r="B18" s="2" t="s">
        <v>87</v>
      </c>
      <c r="C18" s="3" t="s">
        <v>5</v>
      </c>
      <c r="D18" s="7">
        <v>1</v>
      </c>
      <c r="E18" s="5">
        <v>187900</v>
      </c>
      <c r="F18" s="6">
        <f t="shared" si="0"/>
        <v>187900</v>
      </c>
      <c r="G18" s="26">
        <v>168000</v>
      </c>
      <c r="H18" s="38">
        <f t="shared" si="1"/>
        <v>168000</v>
      </c>
      <c r="I18" s="30">
        <v>184000</v>
      </c>
      <c r="J18" s="30">
        <f t="shared" si="2"/>
        <v>184000</v>
      </c>
      <c r="K18" s="30">
        <v>245350</v>
      </c>
      <c r="L18" s="30">
        <v>245350</v>
      </c>
      <c r="M18" s="30">
        <v>69000</v>
      </c>
      <c r="N18" s="30">
        <v>69000</v>
      </c>
      <c r="O18" s="30">
        <v>644071</v>
      </c>
      <c r="P18" s="30">
        <v>644071</v>
      </c>
      <c r="Q18" s="64">
        <f t="shared" si="3"/>
        <v>185950</v>
      </c>
      <c r="R18" s="64">
        <f t="shared" si="4"/>
        <v>162909.20705509812</v>
      </c>
    </row>
    <row r="19" spans="1:18" ht="34.5" x14ac:dyDescent="0.25">
      <c r="A19" s="8">
        <v>1.1399999999999999</v>
      </c>
      <c r="B19" s="2" t="s">
        <v>17</v>
      </c>
      <c r="C19" s="3" t="s">
        <v>5</v>
      </c>
      <c r="D19" s="7">
        <v>1</v>
      </c>
      <c r="E19" s="5">
        <v>46700</v>
      </c>
      <c r="F19" s="6">
        <f t="shared" si="0"/>
        <v>46700</v>
      </c>
      <c r="G19" s="26">
        <v>66000</v>
      </c>
      <c r="H19" s="38">
        <f t="shared" si="1"/>
        <v>66000</v>
      </c>
      <c r="I19" s="30">
        <v>35000</v>
      </c>
      <c r="J19" s="30">
        <f t="shared" si="2"/>
        <v>35000</v>
      </c>
      <c r="K19" s="30">
        <v>98140</v>
      </c>
      <c r="L19" s="30">
        <v>98140</v>
      </c>
      <c r="M19" s="30">
        <v>21000</v>
      </c>
      <c r="N19" s="30">
        <v>21000</v>
      </c>
      <c r="O19" s="30">
        <v>150586</v>
      </c>
      <c r="P19" s="30">
        <v>150586</v>
      </c>
      <c r="Q19" s="64">
        <f t="shared" si="3"/>
        <v>56350</v>
      </c>
      <c r="R19" s="64">
        <f t="shared" si="4"/>
        <v>46301.470801972326</v>
      </c>
    </row>
    <row r="20" spans="1:18" ht="17.25" x14ac:dyDescent="0.25">
      <c r="A20" s="1">
        <v>1.1499999999999999</v>
      </c>
      <c r="B20" s="2" t="s">
        <v>18</v>
      </c>
      <c r="C20" s="3" t="s">
        <v>5</v>
      </c>
      <c r="D20" s="7">
        <v>1</v>
      </c>
      <c r="E20" s="5">
        <v>95600</v>
      </c>
      <c r="F20" s="6">
        <f t="shared" si="0"/>
        <v>95600</v>
      </c>
      <c r="G20" s="26">
        <v>98000</v>
      </c>
      <c r="H20" s="38">
        <f t="shared" si="1"/>
        <v>98000</v>
      </c>
      <c r="I20" s="30">
        <v>95000</v>
      </c>
      <c r="J20" s="30">
        <f t="shared" si="2"/>
        <v>95000</v>
      </c>
      <c r="K20" s="30">
        <v>176120</v>
      </c>
      <c r="L20" s="30">
        <v>176120</v>
      </c>
      <c r="M20" s="30">
        <v>55000</v>
      </c>
      <c r="N20" s="30">
        <v>55000</v>
      </c>
      <c r="O20" s="30">
        <v>217714</v>
      </c>
      <c r="P20" s="30">
        <v>217714</v>
      </c>
      <c r="Q20" s="64">
        <f t="shared" si="3"/>
        <v>96800</v>
      </c>
      <c r="R20" s="64">
        <f t="shared" si="4"/>
        <v>100597.5572272171</v>
      </c>
    </row>
    <row r="21" spans="1:18" ht="17.25" x14ac:dyDescent="0.25">
      <c r="A21" s="8">
        <v>1.1599999999999999</v>
      </c>
      <c r="B21" s="2" t="s">
        <v>88</v>
      </c>
      <c r="C21" s="3" t="s">
        <v>5</v>
      </c>
      <c r="D21" s="7">
        <v>1</v>
      </c>
      <c r="E21" s="5">
        <v>147800</v>
      </c>
      <c r="F21" s="6">
        <f t="shared" si="0"/>
        <v>147800</v>
      </c>
      <c r="G21" s="26">
        <v>102000</v>
      </c>
      <c r="H21" s="38">
        <f t="shared" si="1"/>
        <v>102000</v>
      </c>
      <c r="I21" s="30">
        <v>95000</v>
      </c>
      <c r="J21" s="30">
        <f t="shared" si="2"/>
        <v>95000</v>
      </c>
      <c r="K21" s="30">
        <v>190120</v>
      </c>
      <c r="L21" s="30">
        <v>190120</v>
      </c>
      <c r="M21" s="30">
        <v>55000</v>
      </c>
      <c r="N21" s="30">
        <v>55000</v>
      </c>
      <c r="O21" s="30">
        <v>228600</v>
      </c>
      <c r="P21" s="30">
        <v>228600</v>
      </c>
      <c r="Q21" s="64">
        <f t="shared" si="3"/>
        <v>124900</v>
      </c>
      <c r="R21" s="64">
        <f t="shared" si="4"/>
        <v>109265.2477713871</v>
      </c>
    </row>
    <row r="22" spans="1:18" ht="34.5" x14ac:dyDescent="0.25">
      <c r="A22" s="1">
        <v>1.17</v>
      </c>
      <c r="B22" s="2" t="s">
        <v>19</v>
      </c>
      <c r="C22" s="3" t="s">
        <v>20</v>
      </c>
      <c r="D22" s="7">
        <v>1</v>
      </c>
      <c r="E22" s="5">
        <v>15200</v>
      </c>
      <c r="F22" s="6">
        <f t="shared" si="0"/>
        <v>15200</v>
      </c>
      <c r="G22" s="26">
        <v>62000</v>
      </c>
      <c r="H22" s="38">
        <f t="shared" si="1"/>
        <v>62000</v>
      </c>
      <c r="I22" s="30">
        <v>34000</v>
      </c>
      <c r="J22" s="30">
        <f t="shared" si="2"/>
        <v>34000</v>
      </c>
      <c r="K22" s="30">
        <v>83265</v>
      </c>
      <c r="L22" s="30">
        <v>83265</v>
      </c>
      <c r="M22" s="30">
        <v>26000</v>
      </c>
      <c r="N22" s="30">
        <v>26000</v>
      </c>
      <c r="O22" s="30">
        <v>74386</v>
      </c>
      <c r="P22" s="30">
        <v>74386</v>
      </c>
      <c r="Q22" s="64">
        <f t="shared" si="3"/>
        <v>48000</v>
      </c>
      <c r="R22" s="64">
        <f t="shared" si="4"/>
        <v>34237.772195597077</v>
      </c>
    </row>
    <row r="23" spans="1:18" ht="34.5" x14ac:dyDescent="0.25">
      <c r="A23" s="8">
        <v>1.18</v>
      </c>
      <c r="B23" s="2" t="s">
        <v>21</v>
      </c>
      <c r="C23" s="3" t="s">
        <v>20</v>
      </c>
      <c r="D23" s="7">
        <v>1</v>
      </c>
      <c r="E23" s="5">
        <v>19800</v>
      </c>
      <c r="F23" s="6">
        <f t="shared" si="0"/>
        <v>19800</v>
      </c>
      <c r="G23" s="26">
        <v>48000</v>
      </c>
      <c r="H23" s="38">
        <f t="shared" si="1"/>
        <v>48000</v>
      </c>
      <c r="I23" s="30">
        <v>13000</v>
      </c>
      <c r="J23" s="30">
        <f t="shared" si="2"/>
        <v>13000</v>
      </c>
      <c r="K23" s="30">
        <v>71505</v>
      </c>
      <c r="L23" s="30">
        <v>71505</v>
      </c>
      <c r="M23" s="30">
        <v>19000</v>
      </c>
      <c r="N23" s="30">
        <v>19000</v>
      </c>
      <c r="O23" s="30">
        <v>76200</v>
      </c>
      <c r="P23" s="30">
        <v>76200</v>
      </c>
      <c r="Q23" s="64">
        <f t="shared" si="3"/>
        <v>33900</v>
      </c>
      <c r="R23" s="64">
        <f t="shared" si="4"/>
        <v>26315.623812175207</v>
      </c>
    </row>
    <row r="24" spans="1:18" ht="34.5" x14ac:dyDescent="0.25">
      <c r="A24" s="1">
        <v>1.19</v>
      </c>
      <c r="B24" s="2" t="s">
        <v>22</v>
      </c>
      <c r="C24" s="3" t="s">
        <v>20</v>
      </c>
      <c r="D24" s="7">
        <v>1</v>
      </c>
      <c r="E24" s="5">
        <v>59800</v>
      </c>
      <c r="F24" s="6">
        <f t="shared" si="0"/>
        <v>59800</v>
      </c>
      <c r="G24" s="26">
        <v>68000</v>
      </c>
      <c r="H24" s="38">
        <f t="shared" si="1"/>
        <v>68000</v>
      </c>
      <c r="I24" s="30">
        <v>47000</v>
      </c>
      <c r="J24" s="30">
        <f t="shared" si="2"/>
        <v>47000</v>
      </c>
      <c r="K24" s="30">
        <v>129395</v>
      </c>
      <c r="L24" s="30">
        <v>129395</v>
      </c>
      <c r="M24" s="30">
        <v>69000</v>
      </c>
      <c r="N24" s="30">
        <v>69000</v>
      </c>
      <c r="O24" s="30">
        <v>166914</v>
      </c>
      <c r="P24" s="30">
        <v>166914</v>
      </c>
      <c r="Q24" s="64">
        <f t="shared" si="3"/>
        <v>68500</v>
      </c>
      <c r="R24" s="64">
        <f t="shared" si="4"/>
        <v>74150.03407244281</v>
      </c>
    </row>
    <row r="25" spans="1:18" ht="34.5" x14ac:dyDescent="0.25">
      <c r="A25" s="8">
        <v>1.2</v>
      </c>
      <c r="B25" s="2" t="s">
        <v>23</v>
      </c>
      <c r="C25" s="3" t="s">
        <v>20</v>
      </c>
      <c r="D25" s="7">
        <v>1</v>
      </c>
      <c r="E25" s="5">
        <v>71200</v>
      </c>
      <c r="F25" s="6">
        <f t="shared" si="0"/>
        <v>71200</v>
      </c>
      <c r="G25" s="26">
        <v>78000</v>
      </c>
      <c r="H25" s="38">
        <f t="shared" si="1"/>
        <v>78000</v>
      </c>
      <c r="I25" s="30">
        <v>52000</v>
      </c>
      <c r="J25" s="30">
        <f t="shared" si="2"/>
        <v>52000</v>
      </c>
      <c r="K25" s="30">
        <v>175175</v>
      </c>
      <c r="L25" s="30">
        <v>175175</v>
      </c>
      <c r="M25" s="30">
        <v>98500</v>
      </c>
      <c r="N25" s="30">
        <v>98500</v>
      </c>
      <c r="O25" s="30">
        <v>190500</v>
      </c>
      <c r="P25" s="30">
        <v>190500</v>
      </c>
      <c r="Q25" s="64">
        <f t="shared" si="3"/>
        <v>88250</v>
      </c>
      <c r="R25" s="64">
        <f t="shared" si="4"/>
        <v>89277.170374638968</v>
      </c>
    </row>
    <row r="26" spans="1:18" ht="34.5" x14ac:dyDescent="0.25">
      <c r="A26" s="1">
        <v>1.21</v>
      </c>
      <c r="B26" s="2" t="s">
        <v>24</v>
      </c>
      <c r="C26" s="3" t="s">
        <v>5</v>
      </c>
      <c r="D26" s="7">
        <v>1</v>
      </c>
      <c r="E26" s="5">
        <v>356700</v>
      </c>
      <c r="F26" s="6">
        <f t="shared" si="0"/>
        <v>356700</v>
      </c>
      <c r="G26" s="26">
        <v>398000</v>
      </c>
      <c r="H26" s="38">
        <f t="shared" si="1"/>
        <v>398000</v>
      </c>
      <c r="I26" s="30">
        <v>85000</v>
      </c>
      <c r="J26" s="30">
        <f t="shared" si="2"/>
        <v>85000</v>
      </c>
      <c r="K26" s="30">
        <v>519400</v>
      </c>
      <c r="L26" s="30">
        <v>519400</v>
      </c>
      <c r="M26" s="30">
        <v>95000</v>
      </c>
      <c r="N26" s="30">
        <v>95000</v>
      </c>
      <c r="O26" s="30">
        <v>544286</v>
      </c>
      <c r="P26" s="30">
        <v>544286</v>
      </c>
      <c r="Q26" s="64">
        <f t="shared" si="3"/>
        <v>377350</v>
      </c>
      <c r="R26" s="64">
        <f t="shared" si="4"/>
        <v>191267.80484243692</v>
      </c>
    </row>
    <row r="27" spans="1:18" ht="36" customHeight="1" x14ac:dyDescent="0.25">
      <c r="A27" s="8">
        <v>1.22</v>
      </c>
      <c r="B27" s="2" t="s">
        <v>25</v>
      </c>
      <c r="C27" s="3" t="s">
        <v>5</v>
      </c>
      <c r="D27" s="7">
        <v>1</v>
      </c>
      <c r="E27" s="5">
        <v>245700</v>
      </c>
      <c r="F27" s="6">
        <f t="shared" si="0"/>
        <v>245700</v>
      </c>
      <c r="G27" s="26">
        <v>235000</v>
      </c>
      <c r="H27" s="38">
        <f t="shared" si="1"/>
        <v>235000</v>
      </c>
      <c r="I27" s="30">
        <v>65000</v>
      </c>
      <c r="J27" s="30">
        <f t="shared" si="2"/>
        <v>65000</v>
      </c>
      <c r="K27" s="30">
        <v>348600</v>
      </c>
      <c r="L27" s="30">
        <v>348600</v>
      </c>
      <c r="M27" s="30">
        <v>85000</v>
      </c>
      <c r="N27" s="30">
        <v>85000</v>
      </c>
      <c r="O27" s="30">
        <v>290286</v>
      </c>
      <c r="P27" s="30">
        <v>290286</v>
      </c>
      <c r="Q27" s="64">
        <f t="shared" si="3"/>
        <v>240350</v>
      </c>
      <c r="R27" s="64">
        <f t="shared" si="4"/>
        <v>143581.40743463242</v>
      </c>
    </row>
    <row r="28" spans="1:18" ht="34.5" x14ac:dyDescent="0.25">
      <c r="A28" s="1">
        <v>1.23</v>
      </c>
      <c r="B28" s="2" t="s">
        <v>26</v>
      </c>
      <c r="C28" s="3" t="s">
        <v>5</v>
      </c>
      <c r="D28" s="7">
        <v>1</v>
      </c>
      <c r="E28" s="5">
        <v>287900</v>
      </c>
      <c r="F28" s="6">
        <f t="shared" si="0"/>
        <v>287900</v>
      </c>
      <c r="G28" s="26">
        <v>312000</v>
      </c>
      <c r="H28" s="38">
        <f t="shared" si="1"/>
        <v>312000</v>
      </c>
      <c r="I28" s="30">
        <v>65000</v>
      </c>
      <c r="J28" s="30">
        <f t="shared" si="2"/>
        <v>65000</v>
      </c>
      <c r="K28" s="30">
        <v>449400</v>
      </c>
      <c r="L28" s="30">
        <v>449400</v>
      </c>
      <c r="M28" s="30">
        <v>85000</v>
      </c>
      <c r="N28" s="30">
        <v>85000</v>
      </c>
      <c r="O28" s="30">
        <v>335643</v>
      </c>
      <c r="P28" s="30">
        <v>335643</v>
      </c>
      <c r="Q28" s="64">
        <f t="shared" si="3"/>
        <v>299950</v>
      </c>
      <c r="R28" s="64">
        <f t="shared" si="4"/>
        <v>153718.35898926368</v>
      </c>
    </row>
    <row r="29" spans="1:18" ht="17.25" x14ac:dyDescent="0.25">
      <c r="A29" s="8">
        <v>1.24</v>
      </c>
      <c r="B29" s="2" t="s">
        <v>96</v>
      </c>
      <c r="C29" s="3" t="s">
        <v>20</v>
      </c>
      <c r="D29" s="7">
        <v>1</v>
      </c>
      <c r="E29" s="5">
        <v>34600</v>
      </c>
      <c r="F29" s="6">
        <f t="shared" si="0"/>
        <v>34600</v>
      </c>
      <c r="G29" s="26">
        <v>36000</v>
      </c>
      <c r="H29" s="38">
        <f t="shared" si="1"/>
        <v>36000</v>
      </c>
      <c r="I29" s="30">
        <v>14000</v>
      </c>
      <c r="J29" s="30">
        <f t="shared" si="2"/>
        <v>14000</v>
      </c>
      <c r="K29" s="30">
        <v>58492</v>
      </c>
      <c r="L29" s="30">
        <v>58492</v>
      </c>
      <c r="M29" s="30">
        <v>19000</v>
      </c>
      <c r="N29" s="30">
        <v>19000</v>
      </c>
      <c r="O29" s="30">
        <v>45357</v>
      </c>
      <c r="P29" s="30">
        <v>45357</v>
      </c>
      <c r="Q29" s="64">
        <f t="shared" si="3"/>
        <v>35300</v>
      </c>
      <c r="R29" s="64">
        <f t="shared" si="4"/>
        <v>27287.198064599776</v>
      </c>
    </row>
    <row r="30" spans="1:18" ht="17.25" x14ac:dyDescent="0.25">
      <c r="A30" s="1">
        <v>1.25</v>
      </c>
      <c r="B30" s="2" t="s">
        <v>27</v>
      </c>
      <c r="C30" s="3" t="s">
        <v>20</v>
      </c>
      <c r="D30" s="7">
        <v>1</v>
      </c>
      <c r="E30" s="5">
        <v>56900</v>
      </c>
      <c r="F30" s="6">
        <f t="shared" si="0"/>
        <v>56900</v>
      </c>
      <c r="G30" s="26">
        <v>92000</v>
      </c>
      <c r="H30" s="38">
        <f t="shared" si="1"/>
        <v>92000</v>
      </c>
      <c r="I30" s="30">
        <v>85000</v>
      </c>
      <c r="J30" s="30">
        <f t="shared" si="2"/>
        <v>85000</v>
      </c>
      <c r="K30" s="30">
        <v>182350</v>
      </c>
      <c r="L30" s="30">
        <v>182350</v>
      </c>
      <c r="M30" s="30">
        <v>78000</v>
      </c>
      <c r="N30" s="30">
        <v>78000</v>
      </c>
      <c r="O30" s="30">
        <v>230414</v>
      </c>
      <c r="P30" s="30">
        <v>230414</v>
      </c>
      <c r="Q30" s="64">
        <f t="shared" si="3"/>
        <v>88500</v>
      </c>
      <c r="R30" s="64">
        <f t="shared" si="4"/>
        <v>95460.153976288158</v>
      </c>
    </row>
    <row r="31" spans="1:18" ht="17.25" x14ac:dyDescent="0.25">
      <c r="A31" s="8">
        <v>1.26</v>
      </c>
      <c r="B31" s="2" t="s">
        <v>28</v>
      </c>
      <c r="C31" s="3" t="s">
        <v>20</v>
      </c>
      <c r="D31" s="7">
        <v>1</v>
      </c>
      <c r="E31" s="5">
        <v>41300</v>
      </c>
      <c r="F31" s="6">
        <f t="shared" si="0"/>
        <v>41300</v>
      </c>
      <c r="G31" s="26">
        <v>78000</v>
      </c>
      <c r="H31" s="38">
        <f t="shared" si="1"/>
        <v>78000</v>
      </c>
      <c r="I31" s="30">
        <v>73000</v>
      </c>
      <c r="J31" s="30">
        <f t="shared" si="2"/>
        <v>73000</v>
      </c>
      <c r="K31" s="30">
        <v>161770</v>
      </c>
      <c r="L31" s="30">
        <v>161770</v>
      </c>
      <c r="M31" s="30">
        <v>68000</v>
      </c>
      <c r="N31" s="30">
        <v>68000</v>
      </c>
      <c r="O31" s="30">
        <v>199571</v>
      </c>
      <c r="P31" s="30">
        <v>199571</v>
      </c>
      <c r="Q31" s="64">
        <f t="shared" si="3"/>
        <v>75500</v>
      </c>
      <c r="R31" s="64">
        <f t="shared" si="4"/>
        <v>78297.84218082478</v>
      </c>
    </row>
    <row r="32" spans="1:18" ht="17.25" x14ac:dyDescent="0.25">
      <c r="A32" s="1">
        <v>1.27</v>
      </c>
      <c r="B32" s="2" t="s">
        <v>29</v>
      </c>
      <c r="C32" s="3" t="s">
        <v>20</v>
      </c>
      <c r="D32" s="7">
        <v>1</v>
      </c>
      <c r="E32" s="5">
        <v>17800</v>
      </c>
      <c r="F32" s="6">
        <f t="shared" si="0"/>
        <v>17800</v>
      </c>
      <c r="G32" s="26">
        <v>32000</v>
      </c>
      <c r="H32" s="38">
        <f t="shared" si="1"/>
        <v>32000</v>
      </c>
      <c r="I32" s="30">
        <v>43000</v>
      </c>
      <c r="J32" s="30">
        <f t="shared" si="2"/>
        <v>43000</v>
      </c>
      <c r="K32" s="30">
        <v>35525</v>
      </c>
      <c r="L32" s="30">
        <v>35525</v>
      </c>
      <c r="M32" s="30">
        <v>9000</v>
      </c>
      <c r="N32" s="30">
        <v>9000</v>
      </c>
      <c r="O32" s="30">
        <v>36286</v>
      </c>
      <c r="P32" s="30">
        <v>36286</v>
      </c>
      <c r="Q32" s="64">
        <f t="shared" si="3"/>
        <v>33762.5</v>
      </c>
      <c r="R32" s="64">
        <f t="shared" si="4"/>
        <v>21621.253150616471</v>
      </c>
    </row>
    <row r="33" spans="1:18" ht="17.25" x14ac:dyDescent="0.25">
      <c r="A33" s="8">
        <v>1.28</v>
      </c>
      <c r="B33" s="2" t="s">
        <v>30</v>
      </c>
      <c r="C33" s="3" t="s">
        <v>5</v>
      </c>
      <c r="D33" s="7">
        <v>1</v>
      </c>
      <c r="E33" s="5">
        <v>298700</v>
      </c>
      <c r="F33" s="6">
        <f t="shared" si="0"/>
        <v>298700</v>
      </c>
      <c r="G33" s="26">
        <v>375000</v>
      </c>
      <c r="H33" s="38">
        <f t="shared" si="1"/>
        <v>375000</v>
      </c>
      <c r="I33" s="30">
        <v>187000</v>
      </c>
      <c r="J33" s="30">
        <f t="shared" si="2"/>
        <v>187000</v>
      </c>
      <c r="K33" s="30">
        <v>469700</v>
      </c>
      <c r="L33" s="30">
        <v>469700</v>
      </c>
      <c r="M33" s="30">
        <v>756000</v>
      </c>
      <c r="N33" s="30">
        <v>756000</v>
      </c>
      <c r="O33" s="30"/>
      <c r="P33" s="30"/>
      <c r="Q33" s="64">
        <f t="shared" si="3"/>
        <v>375000</v>
      </c>
      <c r="R33" s="64">
        <f t="shared" si="4"/>
        <v>337521.50863078015</v>
      </c>
    </row>
    <row r="34" spans="1:18" ht="69" x14ac:dyDescent="0.25">
      <c r="A34" s="1">
        <v>1.29</v>
      </c>
      <c r="B34" s="2" t="s">
        <v>31</v>
      </c>
      <c r="C34" s="3" t="s">
        <v>5</v>
      </c>
      <c r="D34" s="7">
        <v>1</v>
      </c>
      <c r="E34" s="5">
        <v>2456000</v>
      </c>
      <c r="F34" s="6">
        <f t="shared" si="0"/>
        <v>2456000</v>
      </c>
      <c r="G34" s="26">
        <v>1425000</v>
      </c>
      <c r="H34" s="38">
        <f t="shared" si="1"/>
        <v>1425000</v>
      </c>
      <c r="I34" s="30">
        <v>2987000</v>
      </c>
      <c r="J34" s="30">
        <f t="shared" si="2"/>
        <v>2987000</v>
      </c>
      <c r="K34" s="30">
        <v>4322500</v>
      </c>
      <c r="L34" s="30">
        <v>4322500</v>
      </c>
      <c r="M34" s="30">
        <v>3560000</v>
      </c>
      <c r="N34" s="69">
        <v>3560000</v>
      </c>
      <c r="O34" s="69">
        <v>362857</v>
      </c>
      <c r="P34" s="69">
        <v>362857</v>
      </c>
      <c r="Q34" s="64">
        <f t="shared" si="3"/>
        <v>2721500</v>
      </c>
      <c r="R34" s="64">
        <f>HARMEAN(F34,H34,J34,L34,N34)</f>
        <v>2556301.1914338362</v>
      </c>
    </row>
    <row r="35" spans="1:18" ht="34.5" x14ac:dyDescent="0.25">
      <c r="A35" s="8">
        <v>1.3</v>
      </c>
      <c r="B35" s="2" t="s">
        <v>32</v>
      </c>
      <c r="C35" s="3" t="s">
        <v>5</v>
      </c>
      <c r="D35" s="7">
        <v>1</v>
      </c>
      <c r="E35" s="5">
        <v>425700</v>
      </c>
      <c r="F35" s="6">
        <f t="shared" si="0"/>
        <v>425700</v>
      </c>
      <c r="G35" s="26">
        <v>782000</v>
      </c>
      <c r="H35" s="38">
        <f t="shared" si="1"/>
        <v>782000</v>
      </c>
      <c r="I35" s="30">
        <v>155000</v>
      </c>
      <c r="J35" s="30">
        <f t="shared" si="2"/>
        <v>155000</v>
      </c>
      <c r="K35" s="30">
        <v>362250</v>
      </c>
      <c r="L35" s="30">
        <v>362250</v>
      </c>
      <c r="M35" s="30">
        <v>3100000</v>
      </c>
      <c r="N35" s="69">
        <v>3100000</v>
      </c>
      <c r="O35" s="69">
        <v>5715000</v>
      </c>
      <c r="P35" s="69">
        <v>5715000</v>
      </c>
      <c r="Q35" s="64">
        <f t="shared" si="3"/>
        <v>603850</v>
      </c>
      <c r="R35" s="64">
        <f t="shared" si="4"/>
        <v>449858.04715353984</v>
      </c>
    </row>
    <row r="36" spans="1:18" ht="34.5" x14ac:dyDescent="0.25">
      <c r="A36" s="1">
        <v>1.31</v>
      </c>
      <c r="B36" s="2" t="s">
        <v>33</v>
      </c>
      <c r="C36" s="3" t="s">
        <v>5</v>
      </c>
      <c r="D36" s="7">
        <v>1</v>
      </c>
      <c r="E36" s="5">
        <v>301200</v>
      </c>
      <c r="F36" s="6">
        <f t="shared" si="0"/>
        <v>301200</v>
      </c>
      <c r="G36" s="26">
        <v>395000</v>
      </c>
      <c r="H36" s="38">
        <f t="shared" si="1"/>
        <v>395000</v>
      </c>
      <c r="I36" s="30">
        <v>140000</v>
      </c>
      <c r="J36" s="30">
        <f t="shared" si="2"/>
        <v>140000</v>
      </c>
      <c r="K36" s="30">
        <v>404250</v>
      </c>
      <c r="L36" s="30">
        <v>404250</v>
      </c>
      <c r="M36" s="30">
        <v>780000</v>
      </c>
      <c r="N36" s="69">
        <v>780000</v>
      </c>
      <c r="O36" s="69">
        <v>2086429</v>
      </c>
      <c r="P36" s="69">
        <v>2086429</v>
      </c>
      <c r="Q36" s="64">
        <f t="shared" si="3"/>
        <v>399625</v>
      </c>
      <c r="R36" s="64">
        <f t="shared" si="4"/>
        <v>348237.6798413248</v>
      </c>
    </row>
    <row r="37" spans="1:18" ht="41.25" customHeight="1" x14ac:dyDescent="0.25">
      <c r="A37" s="8">
        <v>1.32</v>
      </c>
      <c r="B37" s="2" t="s">
        <v>89</v>
      </c>
      <c r="C37" s="3" t="s">
        <v>5</v>
      </c>
      <c r="D37" s="7">
        <v>1</v>
      </c>
      <c r="E37" s="5">
        <v>27600</v>
      </c>
      <c r="F37" s="6">
        <f t="shared" si="0"/>
        <v>27600</v>
      </c>
      <c r="G37" s="26">
        <v>82000</v>
      </c>
      <c r="H37" s="38">
        <f t="shared" si="1"/>
        <v>82000</v>
      </c>
      <c r="I37" s="30">
        <v>185000</v>
      </c>
      <c r="J37" s="30">
        <f t="shared" si="2"/>
        <v>185000</v>
      </c>
      <c r="K37" s="30">
        <v>82320</v>
      </c>
      <c r="L37" s="30">
        <v>82320</v>
      </c>
      <c r="M37" s="30">
        <v>45000</v>
      </c>
      <c r="N37" s="69">
        <v>45000</v>
      </c>
      <c r="O37" s="69">
        <v>1070429</v>
      </c>
      <c r="P37" s="69">
        <v>1070429</v>
      </c>
      <c r="Q37" s="64">
        <f t="shared" si="3"/>
        <v>82160</v>
      </c>
      <c r="R37" s="64">
        <f t="shared" si="4"/>
        <v>67312.451292320358</v>
      </c>
    </row>
    <row r="38" spans="1:18" ht="34.5" x14ac:dyDescent="0.25">
      <c r="A38" s="1">
        <v>1.33</v>
      </c>
      <c r="B38" s="2" t="s">
        <v>34</v>
      </c>
      <c r="C38" s="3" t="s">
        <v>5</v>
      </c>
      <c r="D38" s="7">
        <v>1</v>
      </c>
      <c r="E38" s="5">
        <v>33400</v>
      </c>
      <c r="F38" s="6">
        <f t="shared" si="0"/>
        <v>33400</v>
      </c>
      <c r="G38" s="26">
        <v>88000</v>
      </c>
      <c r="H38" s="38">
        <f t="shared" si="1"/>
        <v>88000</v>
      </c>
      <c r="I38" s="30">
        <v>185000</v>
      </c>
      <c r="J38" s="30">
        <f t="shared" si="2"/>
        <v>185000</v>
      </c>
      <c r="K38" s="30">
        <v>109480</v>
      </c>
      <c r="L38" s="30">
        <v>109480</v>
      </c>
      <c r="M38" s="30">
        <v>55000</v>
      </c>
      <c r="N38" s="69">
        <v>55000</v>
      </c>
      <c r="O38" s="69">
        <v>132443</v>
      </c>
      <c r="P38" s="69">
        <v>132443</v>
      </c>
      <c r="Q38" s="64">
        <f t="shared" si="3"/>
        <v>98740</v>
      </c>
      <c r="R38" s="64">
        <f t="shared" si="4"/>
        <v>73551.507823001099</v>
      </c>
    </row>
    <row r="39" spans="1:18" ht="34.5" x14ac:dyDescent="0.25">
      <c r="A39" s="8">
        <v>1.34</v>
      </c>
      <c r="B39" s="2" t="s">
        <v>35</v>
      </c>
      <c r="C39" s="3" t="s">
        <v>5</v>
      </c>
      <c r="D39" s="7">
        <v>1</v>
      </c>
      <c r="E39" s="5">
        <v>39100</v>
      </c>
      <c r="F39" s="6">
        <f t="shared" si="0"/>
        <v>39100</v>
      </c>
      <c r="G39" s="26">
        <v>96000</v>
      </c>
      <c r="H39" s="38">
        <f t="shared" si="1"/>
        <v>96000</v>
      </c>
      <c r="I39" s="30">
        <v>195000</v>
      </c>
      <c r="J39" s="30">
        <f t="shared" si="2"/>
        <v>195000</v>
      </c>
      <c r="K39" s="30">
        <v>134750</v>
      </c>
      <c r="L39" s="30">
        <v>134750</v>
      </c>
      <c r="M39" s="30">
        <v>69000</v>
      </c>
      <c r="N39" s="69">
        <v>69000</v>
      </c>
      <c r="O39" s="69">
        <v>154214</v>
      </c>
      <c r="P39" s="69">
        <v>154214</v>
      </c>
      <c r="Q39" s="64">
        <f t="shared" si="3"/>
        <v>115375</v>
      </c>
      <c r="R39" s="64">
        <f t="shared" si="4"/>
        <v>86307.689501603672</v>
      </c>
    </row>
    <row r="40" spans="1:18" ht="34.5" x14ac:dyDescent="0.25">
      <c r="A40" s="1">
        <v>1.35</v>
      </c>
      <c r="B40" s="2" t="s">
        <v>36</v>
      </c>
      <c r="C40" s="3" t="s">
        <v>5</v>
      </c>
      <c r="D40" s="7">
        <v>1</v>
      </c>
      <c r="E40" s="5">
        <v>165700</v>
      </c>
      <c r="F40" s="6">
        <f t="shared" si="0"/>
        <v>165700</v>
      </c>
      <c r="G40" s="26">
        <v>432000</v>
      </c>
      <c r="H40" s="38">
        <f t="shared" si="1"/>
        <v>432000</v>
      </c>
      <c r="I40" s="30">
        <v>177000</v>
      </c>
      <c r="J40" s="30">
        <f t="shared" si="2"/>
        <v>177000</v>
      </c>
      <c r="K40" s="30">
        <v>292250</v>
      </c>
      <c r="L40" s="30">
        <v>292250</v>
      </c>
      <c r="M40" s="30">
        <v>180000</v>
      </c>
      <c r="N40" s="69">
        <v>180000</v>
      </c>
      <c r="O40" s="69">
        <v>181429</v>
      </c>
      <c r="P40" s="69">
        <v>181429</v>
      </c>
      <c r="Q40" s="64">
        <f t="shared" si="3"/>
        <v>180714.5</v>
      </c>
      <c r="R40" s="64">
        <f t="shared" si="4"/>
        <v>210610.4352360105</v>
      </c>
    </row>
    <row r="41" spans="1:18" ht="34.5" x14ac:dyDescent="0.25">
      <c r="A41" s="8">
        <v>1.36</v>
      </c>
      <c r="B41" s="2" t="s">
        <v>37</v>
      </c>
      <c r="C41" s="3" t="s">
        <v>5</v>
      </c>
      <c r="D41" s="7">
        <v>1</v>
      </c>
      <c r="E41" s="5">
        <v>678000</v>
      </c>
      <c r="F41" s="6">
        <f t="shared" si="0"/>
        <v>678000</v>
      </c>
      <c r="G41" s="26">
        <v>768000</v>
      </c>
      <c r="H41" s="38">
        <f t="shared" si="1"/>
        <v>768000</v>
      </c>
      <c r="I41" s="30">
        <v>453000</v>
      </c>
      <c r="J41" s="30">
        <f t="shared" si="2"/>
        <v>453000</v>
      </c>
      <c r="K41" s="30">
        <v>1946700</v>
      </c>
      <c r="L41" s="30">
        <v>1946700</v>
      </c>
      <c r="M41" s="30">
        <v>385000</v>
      </c>
      <c r="N41" s="69">
        <v>385000</v>
      </c>
      <c r="O41" s="69">
        <v>580571</v>
      </c>
      <c r="P41" s="69">
        <v>580571</v>
      </c>
      <c r="Q41" s="64">
        <f t="shared" si="3"/>
        <v>629285.5</v>
      </c>
      <c r="R41" s="64">
        <f t="shared" si="4"/>
        <v>611119.33128863992</v>
      </c>
    </row>
    <row r="42" spans="1:18" ht="43.5" customHeight="1" x14ac:dyDescent="0.25">
      <c r="A42" s="1">
        <v>1.37</v>
      </c>
      <c r="B42" s="2" t="s">
        <v>38</v>
      </c>
      <c r="C42" s="3" t="s">
        <v>5</v>
      </c>
      <c r="D42" s="7">
        <v>1</v>
      </c>
      <c r="E42" s="5">
        <v>171300</v>
      </c>
      <c r="F42" s="6">
        <f t="shared" si="0"/>
        <v>171300</v>
      </c>
      <c r="G42" s="26">
        <v>405000</v>
      </c>
      <c r="H42" s="38">
        <f t="shared" si="1"/>
        <v>405000</v>
      </c>
      <c r="I42" s="30">
        <v>165000</v>
      </c>
      <c r="J42" s="30">
        <f t="shared" si="2"/>
        <v>165000</v>
      </c>
      <c r="K42" s="30">
        <v>423150</v>
      </c>
      <c r="L42" s="30">
        <v>423150</v>
      </c>
      <c r="M42" s="30">
        <v>360000</v>
      </c>
      <c r="N42" s="69">
        <v>360000</v>
      </c>
      <c r="O42" s="69">
        <v>1759857</v>
      </c>
      <c r="P42" s="69">
        <v>1759857</v>
      </c>
      <c r="Q42" s="64">
        <f t="shared" si="3"/>
        <v>382500</v>
      </c>
      <c r="R42" s="64">
        <f t="shared" si="4"/>
        <v>298854.08265762927</v>
      </c>
    </row>
    <row r="43" spans="1:18" ht="34.5" x14ac:dyDescent="0.25">
      <c r="A43" s="8">
        <v>1.38</v>
      </c>
      <c r="B43" s="2" t="s">
        <v>39</v>
      </c>
      <c r="C43" s="3" t="s">
        <v>5</v>
      </c>
      <c r="D43" s="7">
        <v>1</v>
      </c>
      <c r="E43" s="5">
        <v>30100</v>
      </c>
      <c r="F43" s="6">
        <f t="shared" si="0"/>
        <v>30100</v>
      </c>
      <c r="G43" s="26">
        <v>150000</v>
      </c>
      <c r="H43" s="38">
        <f t="shared" si="1"/>
        <v>150000</v>
      </c>
      <c r="I43" s="30">
        <v>45000</v>
      </c>
      <c r="J43" s="30">
        <f t="shared" si="2"/>
        <v>45000</v>
      </c>
      <c r="K43" s="30">
        <v>112350</v>
      </c>
      <c r="L43" s="30">
        <v>112350</v>
      </c>
      <c r="M43" s="30">
        <v>38000</v>
      </c>
      <c r="N43" s="69">
        <v>38000</v>
      </c>
      <c r="O43" s="69">
        <v>444500</v>
      </c>
      <c r="P43" s="69">
        <v>444500</v>
      </c>
      <c r="Q43" s="64">
        <f t="shared" si="3"/>
        <v>78675</v>
      </c>
      <c r="R43" s="64">
        <f t="shared" si="4"/>
        <v>60254.427287257618</v>
      </c>
    </row>
    <row r="44" spans="1:18" ht="34.5" x14ac:dyDescent="0.25">
      <c r="A44" s="1">
        <v>1.39</v>
      </c>
      <c r="B44" s="2" t="s">
        <v>40</v>
      </c>
      <c r="C44" s="3" t="s">
        <v>5</v>
      </c>
      <c r="D44" s="7">
        <v>1</v>
      </c>
      <c r="E44" s="5">
        <v>37600</v>
      </c>
      <c r="F44" s="6">
        <f t="shared" si="0"/>
        <v>37600</v>
      </c>
      <c r="G44" s="26">
        <v>135000</v>
      </c>
      <c r="H44" s="38">
        <f t="shared" si="1"/>
        <v>135000</v>
      </c>
      <c r="I44" s="30">
        <v>48000</v>
      </c>
      <c r="J44" s="30">
        <f t="shared" si="2"/>
        <v>48000</v>
      </c>
      <c r="K44" s="30">
        <v>38150</v>
      </c>
      <c r="L44" s="30">
        <v>38150</v>
      </c>
      <c r="M44" s="30">
        <v>45000</v>
      </c>
      <c r="N44" s="69">
        <v>45000</v>
      </c>
      <c r="O44" s="69">
        <v>145143</v>
      </c>
      <c r="P44" s="69">
        <v>145143</v>
      </c>
      <c r="Q44" s="64">
        <f t="shared" si="3"/>
        <v>46500</v>
      </c>
      <c r="R44" s="64">
        <f t="shared" si="4"/>
        <v>54465.8430939428</v>
      </c>
    </row>
    <row r="45" spans="1:18" ht="34.5" x14ac:dyDescent="0.25">
      <c r="A45" s="8">
        <v>1.4</v>
      </c>
      <c r="B45" s="2" t="s">
        <v>41</v>
      </c>
      <c r="C45" s="3" t="s">
        <v>5</v>
      </c>
      <c r="D45" s="7">
        <v>1</v>
      </c>
      <c r="E45" s="5">
        <v>47800</v>
      </c>
      <c r="F45" s="6">
        <f t="shared" si="0"/>
        <v>47800</v>
      </c>
      <c r="G45" s="26">
        <v>155000</v>
      </c>
      <c r="H45" s="38">
        <f t="shared" si="1"/>
        <v>155000</v>
      </c>
      <c r="I45" s="30">
        <v>55000</v>
      </c>
      <c r="J45" s="30">
        <f t="shared" si="2"/>
        <v>55000</v>
      </c>
      <c r="K45" s="30">
        <v>39550</v>
      </c>
      <c r="L45" s="30">
        <v>39550</v>
      </c>
      <c r="M45" s="30">
        <v>51000</v>
      </c>
      <c r="N45" s="69">
        <v>51000</v>
      </c>
      <c r="O45" s="69">
        <v>152400</v>
      </c>
      <c r="P45" s="69">
        <v>152400</v>
      </c>
      <c r="Q45" s="64">
        <f t="shared" si="3"/>
        <v>53000</v>
      </c>
      <c r="R45" s="64">
        <f t="shared" si="4"/>
        <v>61850.628851164678</v>
      </c>
    </row>
    <row r="46" spans="1:18" ht="34.5" x14ac:dyDescent="0.25">
      <c r="A46" s="1">
        <v>1.41</v>
      </c>
      <c r="B46" s="2" t="s">
        <v>42</v>
      </c>
      <c r="C46" s="3" t="s">
        <v>43</v>
      </c>
      <c r="D46" s="7">
        <v>1</v>
      </c>
      <c r="E46" s="5">
        <v>165700</v>
      </c>
      <c r="F46" s="6">
        <f t="shared" si="0"/>
        <v>165700</v>
      </c>
      <c r="G46" s="26">
        <v>225000</v>
      </c>
      <c r="H46" s="38">
        <f t="shared" si="1"/>
        <v>225000</v>
      </c>
      <c r="I46" s="30">
        <v>105000</v>
      </c>
      <c r="J46" s="30">
        <f t="shared" si="2"/>
        <v>105000</v>
      </c>
      <c r="K46" s="30">
        <v>63070</v>
      </c>
      <c r="L46" s="30">
        <v>63070</v>
      </c>
      <c r="M46" s="30">
        <v>170000</v>
      </c>
      <c r="N46" s="69">
        <v>170000</v>
      </c>
      <c r="O46" s="69">
        <v>174171</v>
      </c>
      <c r="P46" s="69">
        <v>174171</v>
      </c>
      <c r="Q46" s="64">
        <f t="shared" si="3"/>
        <v>167850</v>
      </c>
      <c r="R46" s="64">
        <f t="shared" si="4"/>
        <v>126362.36362377909</v>
      </c>
    </row>
    <row r="47" spans="1:18" ht="34.5" x14ac:dyDescent="0.25">
      <c r="A47" s="8">
        <v>1.42</v>
      </c>
      <c r="B47" s="2" t="s">
        <v>44</v>
      </c>
      <c r="C47" s="3" t="s">
        <v>5</v>
      </c>
      <c r="D47" s="7">
        <v>1</v>
      </c>
      <c r="E47" s="5">
        <v>18900</v>
      </c>
      <c r="F47" s="6">
        <f t="shared" si="0"/>
        <v>18900</v>
      </c>
      <c r="G47" s="26">
        <v>85000</v>
      </c>
      <c r="H47" s="38">
        <f t="shared" si="1"/>
        <v>85000</v>
      </c>
      <c r="I47" s="30">
        <v>35000</v>
      </c>
      <c r="J47" s="30">
        <f t="shared" si="2"/>
        <v>35000</v>
      </c>
      <c r="K47" s="30">
        <v>26740</v>
      </c>
      <c r="L47" s="30">
        <v>26740</v>
      </c>
      <c r="M47" s="30">
        <v>38000</v>
      </c>
      <c r="N47" s="69">
        <v>38000</v>
      </c>
      <c r="O47" s="69">
        <v>308429</v>
      </c>
      <c r="P47" s="69">
        <v>308429</v>
      </c>
      <c r="Q47" s="64">
        <f t="shared" si="3"/>
        <v>36500</v>
      </c>
      <c r="R47" s="64">
        <f t="shared" si="4"/>
        <v>37452.862780329851</v>
      </c>
    </row>
    <row r="48" spans="1:18" ht="34.5" x14ac:dyDescent="0.25">
      <c r="A48" s="1">
        <v>1.43</v>
      </c>
      <c r="B48" s="2" t="s">
        <v>45</v>
      </c>
      <c r="C48" s="3" t="s">
        <v>5</v>
      </c>
      <c r="D48" s="7">
        <v>1</v>
      </c>
      <c r="E48" s="5">
        <v>18900</v>
      </c>
      <c r="F48" s="6">
        <f t="shared" si="0"/>
        <v>18900</v>
      </c>
      <c r="G48" s="26">
        <v>88000</v>
      </c>
      <c r="H48" s="38">
        <f t="shared" si="1"/>
        <v>88000</v>
      </c>
      <c r="I48" s="30">
        <v>38000</v>
      </c>
      <c r="J48" s="30">
        <f t="shared" si="2"/>
        <v>38000</v>
      </c>
      <c r="K48" s="30">
        <v>28280</v>
      </c>
      <c r="L48" s="30">
        <v>28280</v>
      </c>
      <c r="M48" s="30">
        <v>38000</v>
      </c>
      <c r="N48" s="69">
        <v>38000</v>
      </c>
      <c r="O48" s="69">
        <v>130629</v>
      </c>
      <c r="P48" s="69">
        <v>130629</v>
      </c>
      <c r="Q48" s="64">
        <f t="shared" si="3"/>
        <v>38000</v>
      </c>
      <c r="R48" s="64">
        <f t="shared" si="4"/>
        <v>37518.474303392082</v>
      </c>
    </row>
    <row r="49" spans="1:18" ht="34.5" x14ac:dyDescent="0.25">
      <c r="A49" s="8">
        <v>1.44</v>
      </c>
      <c r="B49" s="2" t="s">
        <v>46</v>
      </c>
      <c r="C49" s="3" t="s">
        <v>5</v>
      </c>
      <c r="D49" s="7">
        <v>1</v>
      </c>
      <c r="E49" s="5">
        <v>31500</v>
      </c>
      <c r="F49" s="6">
        <f t="shared" si="0"/>
        <v>31500</v>
      </c>
      <c r="G49" s="26">
        <v>178000</v>
      </c>
      <c r="H49" s="38">
        <f t="shared" si="1"/>
        <v>178000</v>
      </c>
      <c r="I49" s="30">
        <v>65000</v>
      </c>
      <c r="J49" s="30">
        <f t="shared" si="2"/>
        <v>65000</v>
      </c>
      <c r="K49" s="30">
        <v>53620</v>
      </c>
      <c r="L49" s="30">
        <v>53620</v>
      </c>
      <c r="M49" s="30">
        <v>68000</v>
      </c>
      <c r="N49" s="69">
        <v>68000</v>
      </c>
      <c r="O49" s="69">
        <v>134257</v>
      </c>
      <c r="P49" s="69">
        <v>134257</v>
      </c>
      <c r="Q49" s="64">
        <f t="shared" si="3"/>
        <v>66500</v>
      </c>
      <c r="R49" s="64">
        <f t="shared" si="4"/>
        <v>64134.997660450099</v>
      </c>
    </row>
    <row r="50" spans="1:18" ht="34.5" x14ac:dyDescent="0.25">
      <c r="A50" s="1">
        <v>1.45</v>
      </c>
      <c r="B50" s="2" t="s">
        <v>47</v>
      </c>
      <c r="C50" s="3" t="s">
        <v>43</v>
      </c>
      <c r="D50" s="7">
        <v>1</v>
      </c>
      <c r="E50" s="5">
        <v>186700</v>
      </c>
      <c r="F50" s="6">
        <f t="shared" si="0"/>
        <v>186700</v>
      </c>
      <c r="G50" s="26">
        <v>288000</v>
      </c>
      <c r="H50" s="38">
        <f t="shared" si="1"/>
        <v>288000</v>
      </c>
      <c r="I50" s="30">
        <v>177000</v>
      </c>
      <c r="J50" s="30">
        <f t="shared" si="2"/>
        <v>177000</v>
      </c>
      <c r="K50" s="30">
        <v>144900</v>
      </c>
      <c r="L50" s="30">
        <v>144900</v>
      </c>
      <c r="M50" s="30">
        <v>260000</v>
      </c>
      <c r="N50" s="69">
        <v>260000</v>
      </c>
      <c r="O50" s="69">
        <v>190500</v>
      </c>
      <c r="P50" s="69">
        <v>190500</v>
      </c>
      <c r="Q50" s="64">
        <f t="shared" si="3"/>
        <v>188600</v>
      </c>
      <c r="R50" s="64">
        <f t="shared" si="4"/>
        <v>196883.11028045428</v>
      </c>
    </row>
    <row r="51" spans="1:18" ht="34.5" x14ac:dyDescent="0.25">
      <c r="A51" s="8">
        <v>1.46</v>
      </c>
      <c r="B51" s="2" t="s">
        <v>48</v>
      </c>
      <c r="C51" s="3" t="s">
        <v>43</v>
      </c>
      <c r="D51" s="7">
        <v>1</v>
      </c>
      <c r="E51" s="5">
        <v>165700</v>
      </c>
      <c r="F51" s="6">
        <f t="shared" si="0"/>
        <v>165700</v>
      </c>
      <c r="G51" s="26">
        <v>218000</v>
      </c>
      <c r="H51" s="38">
        <f t="shared" si="1"/>
        <v>218000</v>
      </c>
      <c r="I51" s="30">
        <v>105000</v>
      </c>
      <c r="J51" s="30">
        <f t="shared" si="2"/>
        <v>105000</v>
      </c>
      <c r="K51" s="30">
        <v>60270</v>
      </c>
      <c r="L51" s="30">
        <v>60270</v>
      </c>
      <c r="M51" s="30">
        <v>170000</v>
      </c>
      <c r="N51" s="69">
        <v>170000</v>
      </c>
      <c r="O51" s="69">
        <v>417286</v>
      </c>
      <c r="P51" s="69">
        <v>417286</v>
      </c>
      <c r="Q51" s="64">
        <f t="shared" si="3"/>
        <v>167850</v>
      </c>
      <c r="R51" s="64">
        <f t="shared" si="4"/>
        <v>133283.68653687555</v>
      </c>
    </row>
    <row r="52" spans="1:18" ht="34.5" x14ac:dyDescent="0.25">
      <c r="A52" s="1">
        <v>1.47</v>
      </c>
      <c r="B52" s="2" t="s">
        <v>49</v>
      </c>
      <c r="C52" s="3" t="s">
        <v>43</v>
      </c>
      <c r="D52" s="7">
        <v>1</v>
      </c>
      <c r="E52" s="5">
        <v>165700</v>
      </c>
      <c r="F52" s="6">
        <f t="shared" si="0"/>
        <v>165700</v>
      </c>
      <c r="G52" s="26">
        <v>378000</v>
      </c>
      <c r="H52" s="38">
        <f t="shared" si="1"/>
        <v>378000</v>
      </c>
      <c r="I52" s="30">
        <v>187000</v>
      </c>
      <c r="J52" s="30">
        <f t="shared" si="2"/>
        <v>187000</v>
      </c>
      <c r="K52" s="30">
        <v>155050</v>
      </c>
      <c r="L52" s="30">
        <v>155050</v>
      </c>
      <c r="M52" s="30">
        <v>220000</v>
      </c>
      <c r="N52" s="69">
        <v>220000</v>
      </c>
      <c r="O52" s="69">
        <v>299357</v>
      </c>
      <c r="P52" s="69">
        <v>299357</v>
      </c>
      <c r="Q52" s="64">
        <f t="shared" si="3"/>
        <v>203500</v>
      </c>
      <c r="R52" s="64">
        <f t="shared" si="4"/>
        <v>211538.88694705613</v>
      </c>
    </row>
    <row r="53" spans="1:18" ht="34.5" x14ac:dyDescent="0.25">
      <c r="A53" s="8">
        <v>1.48</v>
      </c>
      <c r="B53" s="2" t="s">
        <v>50</v>
      </c>
      <c r="C53" s="3" t="s">
        <v>5</v>
      </c>
      <c r="D53" s="7">
        <v>1</v>
      </c>
      <c r="E53" s="5">
        <v>125600</v>
      </c>
      <c r="F53" s="6">
        <f t="shared" si="0"/>
        <v>125600</v>
      </c>
      <c r="G53" s="26">
        <v>285000</v>
      </c>
      <c r="H53" s="38">
        <f t="shared" si="1"/>
        <v>285000</v>
      </c>
      <c r="I53" s="30">
        <v>195000</v>
      </c>
      <c r="J53" s="30">
        <f t="shared" si="2"/>
        <v>195000</v>
      </c>
      <c r="K53" s="30">
        <v>224700</v>
      </c>
      <c r="L53" s="30">
        <v>224700</v>
      </c>
      <c r="M53" s="30">
        <v>189000</v>
      </c>
      <c r="N53" s="69">
        <v>189000</v>
      </c>
      <c r="O53" s="69">
        <v>408214</v>
      </c>
      <c r="P53" s="69">
        <v>408214</v>
      </c>
      <c r="Q53" s="64">
        <f t="shared" si="3"/>
        <v>209850</v>
      </c>
      <c r="R53" s="64">
        <f t="shared" si="4"/>
        <v>208406.85772757352</v>
      </c>
    </row>
    <row r="54" spans="1:18" ht="17.25" x14ac:dyDescent="0.25">
      <c r="A54" s="1">
        <v>1.49</v>
      </c>
      <c r="B54" s="2" t="s">
        <v>51</v>
      </c>
      <c r="C54" s="3" t="s">
        <v>5</v>
      </c>
      <c r="D54" s="7">
        <v>1</v>
      </c>
      <c r="E54" s="5">
        <v>10000</v>
      </c>
      <c r="F54" s="6">
        <f t="shared" si="0"/>
        <v>10000</v>
      </c>
      <c r="G54" s="26">
        <v>75000</v>
      </c>
      <c r="H54" s="38">
        <f t="shared" si="1"/>
        <v>75000</v>
      </c>
      <c r="I54" s="30">
        <v>93000</v>
      </c>
      <c r="J54" s="30">
        <f t="shared" si="2"/>
        <v>93000</v>
      </c>
      <c r="K54" s="30">
        <v>37800</v>
      </c>
      <c r="L54" s="30">
        <v>37800</v>
      </c>
      <c r="M54" s="30">
        <v>105000</v>
      </c>
      <c r="N54" s="69">
        <v>105000</v>
      </c>
      <c r="O54" s="69">
        <v>489857</v>
      </c>
      <c r="P54" s="69">
        <v>489857</v>
      </c>
      <c r="Q54" s="64">
        <f t="shared" si="3"/>
        <v>84000</v>
      </c>
      <c r="R54" s="64">
        <f t="shared" si="4"/>
        <v>37012.757223539978</v>
      </c>
    </row>
    <row r="55" spans="1:18" ht="17.25" x14ac:dyDescent="0.25">
      <c r="A55" s="8">
        <v>1.5</v>
      </c>
      <c r="B55" s="2" t="s">
        <v>52</v>
      </c>
      <c r="C55" s="3" t="s">
        <v>5</v>
      </c>
      <c r="D55" s="7">
        <v>1</v>
      </c>
      <c r="E55" s="5">
        <v>54600</v>
      </c>
      <c r="F55" s="6">
        <f t="shared" si="0"/>
        <v>54600</v>
      </c>
      <c r="G55" s="26">
        <v>165000</v>
      </c>
      <c r="H55" s="38">
        <f t="shared" si="1"/>
        <v>165000</v>
      </c>
      <c r="I55" s="30">
        <v>145000</v>
      </c>
      <c r="J55" s="30">
        <f t="shared" si="2"/>
        <v>145000</v>
      </c>
      <c r="K55" s="30">
        <v>74900</v>
      </c>
      <c r="L55" s="30">
        <v>74900</v>
      </c>
      <c r="M55" s="30">
        <v>55000</v>
      </c>
      <c r="N55" s="69">
        <v>55000</v>
      </c>
      <c r="O55" s="69">
        <v>254000</v>
      </c>
      <c r="P55" s="69">
        <v>254000</v>
      </c>
      <c r="Q55" s="64">
        <f t="shared" si="3"/>
        <v>109950</v>
      </c>
      <c r="R55" s="64">
        <f t="shared" si="4"/>
        <v>89898.230256171941</v>
      </c>
    </row>
    <row r="56" spans="1:18" ht="17.25" x14ac:dyDescent="0.25">
      <c r="A56" s="1">
        <v>1.51</v>
      </c>
      <c r="B56" s="2" t="s">
        <v>53</v>
      </c>
      <c r="C56" s="3" t="s">
        <v>5</v>
      </c>
      <c r="D56" s="7">
        <v>1</v>
      </c>
      <c r="E56" s="5">
        <v>388900</v>
      </c>
      <c r="F56" s="6">
        <f t="shared" si="0"/>
        <v>388900</v>
      </c>
      <c r="G56" s="26">
        <v>355000</v>
      </c>
      <c r="H56" s="38">
        <f t="shared" si="1"/>
        <v>355000</v>
      </c>
      <c r="I56" s="30">
        <v>190000</v>
      </c>
      <c r="J56" s="30">
        <f t="shared" si="2"/>
        <v>190000</v>
      </c>
      <c r="K56" s="30">
        <v>136500</v>
      </c>
      <c r="L56" s="30">
        <v>136500</v>
      </c>
      <c r="M56" s="30">
        <v>95000</v>
      </c>
      <c r="N56" s="69">
        <v>95000</v>
      </c>
      <c r="O56" s="69">
        <v>226786</v>
      </c>
      <c r="P56" s="69">
        <v>226786</v>
      </c>
      <c r="Q56" s="64">
        <f t="shared" si="3"/>
        <v>208393</v>
      </c>
      <c r="R56" s="64">
        <f t="shared" si="4"/>
        <v>182297.78637683849</v>
      </c>
    </row>
    <row r="57" spans="1:18" ht="17.25" x14ac:dyDescent="0.25">
      <c r="A57" s="8">
        <v>1.52</v>
      </c>
      <c r="B57" s="2" t="s">
        <v>54</v>
      </c>
      <c r="C57" s="3" t="s">
        <v>5</v>
      </c>
      <c r="D57" s="7">
        <v>1</v>
      </c>
      <c r="E57" s="5">
        <v>465700</v>
      </c>
      <c r="F57" s="6">
        <f t="shared" si="0"/>
        <v>465700</v>
      </c>
      <c r="G57" s="26">
        <v>545000</v>
      </c>
      <c r="H57" s="38">
        <f t="shared" si="1"/>
        <v>545000</v>
      </c>
      <c r="I57" s="30">
        <v>215000</v>
      </c>
      <c r="J57" s="30">
        <f t="shared" si="2"/>
        <v>215000</v>
      </c>
      <c r="K57" s="30">
        <v>263200</v>
      </c>
      <c r="L57" s="30">
        <v>263200</v>
      </c>
      <c r="M57" s="30">
        <v>150000</v>
      </c>
      <c r="N57" s="69">
        <v>150000</v>
      </c>
      <c r="O57" s="69">
        <v>635000</v>
      </c>
      <c r="P57" s="69">
        <v>635000</v>
      </c>
      <c r="Q57" s="64">
        <f t="shared" si="3"/>
        <v>364450</v>
      </c>
      <c r="R57" s="64">
        <f t="shared" si="4"/>
        <v>290216.90113371558</v>
      </c>
    </row>
    <row r="58" spans="1:18" ht="34.5" x14ac:dyDescent="0.25">
      <c r="A58" s="1">
        <v>1.53</v>
      </c>
      <c r="B58" s="2" t="s">
        <v>55</v>
      </c>
      <c r="C58" s="3" t="s">
        <v>5</v>
      </c>
      <c r="D58" s="7">
        <v>1</v>
      </c>
      <c r="E58" s="5">
        <v>315400</v>
      </c>
      <c r="F58" s="6">
        <f t="shared" si="0"/>
        <v>315400</v>
      </c>
      <c r="G58" s="26">
        <v>1125000</v>
      </c>
      <c r="H58" s="38">
        <f t="shared" si="1"/>
        <v>1125000</v>
      </c>
      <c r="I58" s="30">
        <v>704000</v>
      </c>
      <c r="J58" s="30">
        <f t="shared" si="2"/>
        <v>704000</v>
      </c>
      <c r="K58" s="30">
        <v>701400</v>
      </c>
      <c r="L58" s="30">
        <v>701400</v>
      </c>
      <c r="M58" s="30">
        <v>550000</v>
      </c>
      <c r="N58" s="69">
        <v>550000</v>
      </c>
      <c r="O58" s="69">
        <v>1034143</v>
      </c>
      <c r="P58" s="69">
        <v>1034143</v>
      </c>
      <c r="Q58" s="64">
        <f t="shared" si="3"/>
        <v>702700</v>
      </c>
      <c r="R58" s="64">
        <f t="shared" si="4"/>
        <v>619143.51231556665</v>
      </c>
    </row>
    <row r="59" spans="1:18" ht="34.5" x14ac:dyDescent="0.25">
      <c r="A59" s="8">
        <v>1.54</v>
      </c>
      <c r="B59" s="2" t="s">
        <v>56</v>
      </c>
      <c r="C59" s="3" t="s">
        <v>5</v>
      </c>
      <c r="D59" s="7">
        <v>1</v>
      </c>
      <c r="E59" s="5">
        <v>476800</v>
      </c>
      <c r="F59" s="6">
        <f t="shared" si="0"/>
        <v>476800</v>
      </c>
      <c r="G59" s="26">
        <v>1295000</v>
      </c>
      <c r="H59" s="38">
        <f t="shared" si="1"/>
        <v>1295000</v>
      </c>
      <c r="I59" s="30">
        <v>823000</v>
      </c>
      <c r="J59" s="30">
        <f t="shared" si="2"/>
        <v>823000</v>
      </c>
      <c r="K59" s="30">
        <v>830200</v>
      </c>
      <c r="L59" s="30">
        <v>830200</v>
      </c>
      <c r="M59" s="30">
        <v>750000</v>
      </c>
      <c r="N59" s="69">
        <v>750000</v>
      </c>
      <c r="O59" s="69">
        <v>825500</v>
      </c>
      <c r="P59" s="69">
        <v>825500</v>
      </c>
      <c r="Q59" s="64">
        <f t="shared" si="3"/>
        <v>824250</v>
      </c>
      <c r="R59" s="64">
        <f t="shared" si="4"/>
        <v>765908.64658779348</v>
      </c>
    </row>
    <row r="60" spans="1:18" ht="34.5" x14ac:dyDescent="0.25">
      <c r="A60" s="1">
        <v>1.55</v>
      </c>
      <c r="B60" s="2" t="s">
        <v>57</v>
      </c>
      <c r="C60" s="3" t="s">
        <v>5</v>
      </c>
      <c r="D60" s="7">
        <v>1</v>
      </c>
      <c r="E60" s="5">
        <v>867900</v>
      </c>
      <c r="F60" s="6">
        <f t="shared" si="0"/>
        <v>867900</v>
      </c>
      <c r="G60" s="26">
        <v>1685000</v>
      </c>
      <c r="H60" s="38">
        <f t="shared" si="1"/>
        <v>1685000</v>
      </c>
      <c r="I60" s="30">
        <v>935000</v>
      </c>
      <c r="J60" s="30">
        <f t="shared" si="2"/>
        <v>935000</v>
      </c>
      <c r="K60" s="30">
        <v>1148000</v>
      </c>
      <c r="L60" s="30">
        <v>1148000</v>
      </c>
      <c r="M60" s="30">
        <v>790000</v>
      </c>
      <c r="N60" s="69">
        <v>790000</v>
      </c>
      <c r="O60" s="69">
        <v>1016000</v>
      </c>
      <c r="P60" s="69">
        <v>1016000</v>
      </c>
      <c r="Q60" s="64">
        <f t="shared" si="3"/>
        <v>975500</v>
      </c>
      <c r="R60" s="64">
        <f t="shared" si="4"/>
        <v>1010721.7540965537</v>
      </c>
    </row>
    <row r="61" spans="1:18" ht="34.5" x14ac:dyDescent="0.25">
      <c r="A61" s="8">
        <v>1.56</v>
      </c>
      <c r="B61" s="2" t="s">
        <v>58</v>
      </c>
      <c r="C61" s="3" t="s">
        <v>5</v>
      </c>
      <c r="D61" s="7">
        <v>1</v>
      </c>
      <c r="E61" s="5">
        <v>567800</v>
      </c>
      <c r="F61" s="6">
        <f t="shared" si="0"/>
        <v>567800</v>
      </c>
      <c r="G61" s="26">
        <v>1525000</v>
      </c>
      <c r="H61" s="38">
        <f t="shared" si="1"/>
        <v>1525000</v>
      </c>
      <c r="I61" s="30">
        <v>750000</v>
      </c>
      <c r="J61" s="30">
        <f t="shared" si="2"/>
        <v>750000</v>
      </c>
      <c r="K61" s="30">
        <v>701400</v>
      </c>
      <c r="L61" s="30">
        <v>701400</v>
      </c>
      <c r="M61" s="30">
        <f>+M58</f>
        <v>550000</v>
      </c>
      <c r="N61" s="69">
        <f>+N58</f>
        <v>550000</v>
      </c>
      <c r="O61" s="69">
        <v>1197429</v>
      </c>
      <c r="P61" s="69">
        <v>1197429</v>
      </c>
      <c r="Q61" s="64">
        <f t="shared" si="3"/>
        <v>725700</v>
      </c>
      <c r="R61" s="64">
        <f t="shared" si="4"/>
        <v>766354.0976193595</v>
      </c>
    </row>
    <row r="62" spans="1:18" ht="34.5" x14ac:dyDescent="0.25">
      <c r="A62" s="1">
        <v>1.57</v>
      </c>
      <c r="B62" s="2" t="s">
        <v>59</v>
      </c>
      <c r="C62" s="3" t="s">
        <v>5</v>
      </c>
      <c r="D62" s="7">
        <v>1</v>
      </c>
      <c r="E62" s="5">
        <v>626700</v>
      </c>
      <c r="F62" s="6">
        <f t="shared" si="0"/>
        <v>626700</v>
      </c>
      <c r="G62" s="26">
        <v>2108000</v>
      </c>
      <c r="H62" s="38">
        <f t="shared" si="1"/>
        <v>2108000</v>
      </c>
      <c r="I62" s="30">
        <v>850000</v>
      </c>
      <c r="J62" s="30">
        <f t="shared" si="2"/>
        <v>850000</v>
      </c>
      <c r="K62" s="30">
        <v>830200</v>
      </c>
      <c r="L62" s="30">
        <v>830200</v>
      </c>
      <c r="M62" s="30">
        <v>750000</v>
      </c>
      <c r="N62" s="69">
        <v>750000</v>
      </c>
      <c r="O62" s="69">
        <v>1016000</v>
      </c>
      <c r="P62" s="69">
        <v>1016000</v>
      </c>
      <c r="Q62" s="64">
        <f t="shared" si="3"/>
        <v>840100</v>
      </c>
      <c r="R62" s="64">
        <f t="shared" si="4"/>
        <v>886442.56660618738</v>
      </c>
    </row>
    <row r="63" spans="1:18" ht="34.5" x14ac:dyDescent="0.25">
      <c r="A63" s="8">
        <v>1.58</v>
      </c>
      <c r="B63" s="2" t="s">
        <v>60</v>
      </c>
      <c r="C63" s="3" t="s">
        <v>5</v>
      </c>
      <c r="D63" s="7">
        <v>1</v>
      </c>
      <c r="E63" s="5">
        <f>+E60</f>
        <v>867900</v>
      </c>
      <c r="F63" s="6">
        <f t="shared" si="0"/>
        <v>867900</v>
      </c>
      <c r="G63" s="26">
        <v>2415000</v>
      </c>
      <c r="H63" s="38">
        <f t="shared" si="1"/>
        <v>2415000</v>
      </c>
      <c r="I63" s="30">
        <v>950000</v>
      </c>
      <c r="J63" s="30">
        <f t="shared" si="2"/>
        <v>950000</v>
      </c>
      <c r="K63" s="30">
        <v>1148000</v>
      </c>
      <c r="L63" s="30">
        <v>1148000</v>
      </c>
      <c r="M63" s="30">
        <v>790000</v>
      </c>
      <c r="N63" s="69">
        <v>790000</v>
      </c>
      <c r="O63" s="69">
        <v>1197429</v>
      </c>
      <c r="P63" s="69">
        <v>1197429</v>
      </c>
      <c r="Q63" s="64">
        <f t="shared" si="3"/>
        <v>1049000</v>
      </c>
      <c r="R63" s="64">
        <f t="shared" si="4"/>
        <v>1073164.3693882949</v>
      </c>
    </row>
    <row r="64" spans="1:18" ht="34.5" x14ac:dyDescent="0.25">
      <c r="A64" s="1">
        <v>1.59</v>
      </c>
      <c r="B64" s="2" t="s">
        <v>61</v>
      </c>
      <c r="C64" s="3" t="s">
        <v>20</v>
      </c>
      <c r="D64" s="7">
        <v>1</v>
      </c>
      <c r="E64" s="5">
        <v>7500</v>
      </c>
      <c r="F64" s="6">
        <f t="shared" si="0"/>
        <v>7500</v>
      </c>
      <c r="G64" s="26">
        <v>33000</v>
      </c>
      <c r="H64" s="38">
        <f t="shared" si="1"/>
        <v>33000</v>
      </c>
      <c r="I64" s="30">
        <v>24000</v>
      </c>
      <c r="J64" s="30">
        <f t="shared" si="2"/>
        <v>24000</v>
      </c>
      <c r="K64" s="30">
        <v>16275</v>
      </c>
      <c r="L64" s="30">
        <v>16275</v>
      </c>
      <c r="M64" s="30">
        <v>6900</v>
      </c>
      <c r="N64" s="69">
        <v>6900</v>
      </c>
      <c r="O64" s="69">
        <v>1415143</v>
      </c>
      <c r="P64" s="69">
        <v>1415143</v>
      </c>
      <c r="Q64" s="64">
        <f t="shared" si="3"/>
        <v>20137.5</v>
      </c>
      <c r="R64" s="64">
        <f t="shared" si="4"/>
        <v>14549.646913724395</v>
      </c>
    </row>
    <row r="65" spans="1:18" ht="34.5" x14ac:dyDescent="0.25">
      <c r="A65" s="8">
        <v>1.6</v>
      </c>
      <c r="B65" s="2" t="s">
        <v>62</v>
      </c>
      <c r="C65" s="3" t="s">
        <v>20</v>
      </c>
      <c r="D65" s="7">
        <v>1</v>
      </c>
      <c r="E65" s="5">
        <v>12300</v>
      </c>
      <c r="F65" s="6">
        <f t="shared" si="0"/>
        <v>12300</v>
      </c>
      <c r="G65" s="26">
        <v>38000</v>
      </c>
      <c r="H65" s="38">
        <f t="shared" si="1"/>
        <v>38000</v>
      </c>
      <c r="I65" s="30">
        <v>24000</v>
      </c>
      <c r="J65" s="30">
        <f t="shared" si="2"/>
        <v>24000</v>
      </c>
      <c r="K65" s="30">
        <v>22015</v>
      </c>
      <c r="L65" s="30">
        <v>22015</v>
      </c>
      <c r="M65" s="30">
        <v>8000</v>
      </c>
      <c r="N65" s="69">
        <v>8000</v>
      </c>
      <c r="O65" s="69">
        <v>29029</v>
      </c>
      <c r="P65" s="69">
        <v>29029</v>
      </c>
      <c r="Q65" s="64">
        <f t="shared" si="3"/>
        <v>23007.5</v>
      </c>
      <c r="R65" s="64">
        <f t="shared" si="4"/>
        <v>16941.727170277882</v>
      </c>
    </row>
    <row r="66" spans="1:18" ht="34.5" x14ac:dyDescent="0.25">
      <c r="A66" s="1">
        <v>1.61</v>
      </c>
      <c r="B66" s="2" t="s">
        <v>63</v>
      </c>
      <c r="C66" s="3" t="s">
        <v>20</v>
      </c>
      <c r="D66" s="7">
        <v>1</v>
      </c>
      <c r="E66" s="5">
        <v>10500</v>
      </c>
      <c r="F66" s="6">
        <f t="shared" si="0"/>
        <v>10500</v>
      </c>
      <c r="G66" s="26">
        <v>46000</v>
      </c>
      <c r="H66" s="38">
        <f t="shared" si="1"/>
        <v>46000</v>
      </c>
      <c r="I66" s="30">
        <v>28000</v>
      </c>
      <c r="J66" s="30">
        <f t="shared" si="2"/>
        <v>28000</v>
      </c>
      <c r="K66" s="30">
        <v>25795</v>
      </c>
      <c r="L66" s="30">
        <v>25795</v>
      </c>
      <c r="M66" s="30">
        <v>13500</v>
      </c>
      <c r="N66" s="69">
        <v>13500</v>
      </c>
      <c r="O66" s="69">
        <v>35379</v>
      </c>
      <c r="P66" s="69">
        <v>35379</v>
      </c>
      <c r="Q66" s="64">
        <f t="shared" si="3"/>
        <v>26897.5</v>
      </c>
      <c r="R66" s="64">
        <f t="shared" si="4"/>
        <v>20422.18486223786</v>
      </c>
    </row>
    <row r="67" spans="1:18" ht="34.5" x14ac:dyDescent="0.25">
      <c r="A67" s="8">
        <v>1.62</v>
      </c>
      <c r="B67" s="2" t="s">
        <v>64</v>
      </c>
      <c r="C67" s="3" t="s">
        <v>20</v>
      </c>
      <c r="D67" s="7">
        <v>1</v>
      </c>
      <c r="E67" s="5">
        <v>15600</v>
      </c>
      <c r="F67" s="6">
        <f t="shared" si="0"/>
        <v>15600</v>
      </c>
      <c r="G67" s="26">
        <v>74000</v>
      </c>
      <c r="H67" s="38">
        <f t="shared" si="1"/>
        <v>74000</v>
      </c>
      <c r="I67" s="30">
        <v>35000</v>
      </c>
      <c r="J67" s="30">
        <f t="shared" si="2"/>
        <v>35000</v>
      </c>
      <c r="K67" s="30">
        <v>46515</v>
      </c>
      <c r="L67" s="30">
        <v>46515</v>
      </c>
      <c r="M67" s="30">
        <v>19000</v>
      </c>
      <c r="N67" s="69">
        <v>19000</v>
      </c>
      <c r="O67" s="69">
        <v>45357</v>
      </c>
      <c r="P67" s="69">
        <v>45357</v>
      </c>
      <c r="Q67" s="64">
        <f t="shared" si="3"/>
        <v>40178.5</v>
      </c>
      <c r="R67" s="64">
        <f t="shared" si="4"/>
        <v>29649.419331094399</v>
      </c>
    </row>
    <row r="68" spans="1:18" ht="34.5" x14ac:dyDescent="0.25">
      <c r="A68" s="1">
        <v>1.63</v>
      </c>
      <c r="B68" s="2" t="s">
        <v>65</v>
      </c>
      <c r="C68" s="3" t="s">
        <v>20</v>
      </c>
      <c r="D68" s="7">
        <v>1</v>
      </c>
      <c r="E68" s="5">
        <v>27800</v>
      </c>
      <c r="F68" s="6">
        <f t="shared" ref="F68:F88" si="5">+D68*E68</f>
        <v>27800</v>
      </c>
      <c r="G68" s="26">
        <v>47000</v>
      </c>
      <c r="H68" s="38">
        <f t="shared" si="1"/>
        <v>47000</v>
      </c>
      <c r="I68" s="30">
        <v>24000</v>
      </c>
      <c r="J68" s="30">
        <f t="shared" si="2"/>
        <v>24000</v>
      </c>
      <c r="K68" s="30">
        <v>41685</v>
      </c>
      <c r="L68" s="30">
        <v>41685</v>
      </c>
      <c r="M68" s="30">
        <v>31600</v>
      </c>
      <c r="N68" s="69">
        <v>31600</v>
      </c>
      <c r="O68" s="69">
        <v>96157</v>
      </c>
      <c r="P68" s="69">
        <v>96157</v>
      </c>
      <c r="Q68" s="64">
        <f t="shared" si="3"/>
        <v>36642.5</v>
      </c>
      <c r="R68" s="64">
        <f t="shared" si="4"/>
        <v>36374.844535945434</v>
      </c>
    </row>
    <row r="69" spans="1:18" ht="34.5" x14ac:dyDescent="0.25">
      <c r="A69" s="8">
        <v>1.64</v>
      </c>
      <c r="B69" s="2" t="s">
        <v>66</v>
      </c>
      <c r="C69" s="3" t="s">
        <v>20</v>
      </c>
      <c r="D69" s="7">
        <v>1</v>
      </c>
      <c r="E69" s="5">
        <v>31200</v>
      </c>
      <c r="F69" s="6">
        <f t="shared" si="5"/>
        <v>31200</v>
      </c>
      <c r="G69" s="26">
        <v>58000</v>
      </c>
      <c r="H69" s="38">
        <f t="shared" si="1"/>
        <v>58000</v>
      </c>
      <c r="I69" s="30">
        <v>28000</v>
      </c>
      <c r="J69" s="30">
        <f t="shared" si="2"/>
        <v>28000</v>
      </c>
      <c r="K69" s="30">
        <v>59465</v>
      </c>
      <c r="L69" s="30">
        <v>59465</v>
      </c>
      <c r="M69" s="30">
        <v>35600</v>
      </c>
      <c r="N69" s="69">
        <v>35600</v>
      </c>
      <c r="O69" s="69">
        <v>42636</v>
      </c>
      <c r="P69" s="69">
        <v>42636</v>
      </c>
      <c r="Q69" s="64">
        <f t="shared" si="3"/>
        <v>39118</v>
      </c>
      <c r="R69" s="64">
        <f t="shared" si="4"/>
        <v>39121.639042862655</v>
      </c>
    </row>
    <row r="70" spans="1:18" ht="34.5" x14ac:dyDescent="0.25">
      <c r="A70" s="1">
        <v>1.65</v>
      </c>
      <c r="B70" s="2" t="s">
        <v>67</v>
      </c>
      <c r="C70" s="3" t="s">
        <v>20</v>
      </c>
      <c r="D70" s="7">
        <v>1</v>
      </c>
      <c r="E70" s="5">
        <v>34700</v>
      </c>
      <c r="F70" s="6">
        <f t="shared" si="5"/>
        <v>34700</v>
      </c>
      <c r="G70" s="26">
        <v>70000</v>
      </c>
      <c r="H70" s="38">
        <f t="shared" si="1"/>
        <v>70000</v>
      </c>
      <c r="I70" s="30">
        <v>32000</v>
      </c>
      <c r="J70" s="30">
        <f t="shared" si="2"/>
        <v>32000</v>
      </c>
      <c r="K70" s="30">
        <v>63245</v>
      </c>
      <c r="L70" s="30">
        <v>63245</v>
      </c>
      <c r="M70" s="30">
        <v>39900</v>
      </c>
      <c r="N70" s="69">
        <v>39900</v>
      </c>
      <c r="O70" s="69">
        <v>55336</v>
      </c>
      <c r="P70" s="69">
        <v>55336</v>
      </c>
      <c r="Q70" s="64">
        <f t="shared" si="3"/>
        <v>47618</v>
      </c>
      <c r="R70" s="64">
        <f t="shared" si="4"/>
        <v>45011.333995972753</v>
      </c>
    </row>
    <row r="71" spans="1:18" ht="34.5" x14ac:dyDescent="0.25">
      <c r="A71" s="8">
        <v>1.66</v>
      </c>
      <c r="B71" s="2" t="s">
        <v>68</v>
      </c>
      <c r="C71" s="3" t="s">
        <v>20</v>
      </c>
      <c r="D71" s="7">
        <v>1</v>
      </c>
      <c r="E71" s="5">
        <v>57800</v>
      </c>
      <c r="F71" s="6">
        <f t="shared" si="5"/>
        <v>57800</v>
      </c>
      <c r="G71" s="26">
        <v>152000</v>
      </c>
      <c r="H71" s="38">
        <f t="shared" ref="H71:H90" si="6">+G71*D71</f>
        <v>152000</v>
      </c>
      <c r="I71" s="30">
        <v>44000</v>
      </c>
      <c r="J71" s="30">
        <f t="shared" ref="J71:J90" si="7">+I71*D71</f>
        <v>44000</v>
      </c>
      <c r="K71" s="30">
        <v>163170</v>
      </c>
      <c r="L71" s="30">
        <v>163170</v>
      </c>
      <c r="M71" s="30">
        <v>55000</v>
      </c>
      <c r="N71" s="69">
        <v>55000</v>
      </c>
      <c r="O71" s="69">
        <v>70757</v>
      </c>
      <c r="P71" s="69">
        <v>70757</v>
      </c>
      <c r="Q71" s="64">
        <f t="shared" ref="Q71:Q90" si="8">MEDIAN(F71,H71,J71,L71,N71,P71)</f>
        <v>64278.5</v>
      </c>
      <c r="R71" s="64">
        <f t="shared" ref="R71:R90" si="9">HARMEAN(F71,H71,J71,L71,N71,P71)</f>
        <v>70546.296591905033</v>
      </c>
    </row>
    <row r="72" spans="1:18" ht="34.5" x14ac:dyDescent="0.25">
      <c r="A72" s="1">
        <v>1.67</v>
      </c>
      <c r="B72" s="2" t="s">
        <v>69</v>
      </c>
      <c r="C72" s="3" t="s">
        <v>5</v>
      </c>
      <c r="D72" s="7">
        <v>1</v>
      </c>
      <c r="E72" s="5">
        <v>25700</v>
      </c>
      <c r="F72" s="6">
        <f t="shared" si="5"/>
        <v>25700</v>
      </c>
      <c r="G72" s="26">
        <v>102000</v>
      </c>
      <c r="H72" s="38">
        <f t="shared" si="6"/>
        <v>102000</v>
      </c>
      <c r="I72" s="30">
        <v>23000</v>
      </c>
      <c r="J72" s="30">
        <f t="shared" si="7"/>
        <v>23000</v>
      </c>
      <c r="K72" s="30">
        <v>23940</v>
      </c>
      <c r="L72" s="30">
        <v>23940</v>
      </c>
      <c r="M72" s="30">
        <v>59000</v>
      </c>
      <c r="N72" s="69">
        <v>59000</v>
      </c>
      <c r="O72" s="69">
        <v>139700</v>
      </c>
      <c r="P72" s="69">
        <v>139700</v>
      </c>
      <c r="Q72" s="64">
        <f t="shared" si="8"/>
        <v>42350</v>
      </c>
      <c r="R72" s="64">
        <f t="shared" si="9"/>
        <v>37957.595093997596</v>
      </c>
    </row>
    <row r="73" spans="1:18" ht="34.5" x14ac:dyDescent="0.25">
      <c r="A73" s="8">
        <v>1.68</v>
      </c>
      <c r="B73" s="2" t="s">
        <v>70</v>
      </c>
      <c r="C73" s="3" t="s">
        <v>5</v>
      </c>
      <c r="D73" s="7">
        <v>1</v>
      </c>
      <c r="E73" s="5">
        <f>+E72</f>
        <v>25700</v>
      </c>
      <c r="F73" s="6">
        <f t="shared" si="5"/>
        <v>25700</v>
      </c>
      <c r="G73" s="26">
        <v>78000</v>
      </c>
      <c r="H73" s="38">
        <f t="shared" si="6"/>
        <v>78000</v>
      </c>
      <c r="I73" s="30">
        <v>17000</v>
      </c>
      <c r="J73" s="30">
        <f t="shared" si="7"/>
        <v>17000</v>
      </c>
      <c r="K73" s="30">
        <v>18340</v>
      </c>
      <c r="L73" s="30">
        <v>18340</v>
      </c>
      <c r="M73" s="30">
        <v>49000</v>
      </c>
      <c r="N73" s="69">
        <v>49000</v>
      </c>
      <c r="O73" s="69">
        <v>152400</v>
      </c>
      <c r="P73" s="69">
        <v>152400</v>
      </c>
      <c r="Q73" s="64">
        <f t="shared" si="8"/>
        <v>37350</v>
      </c>
      <c r="R73" s="64">
        <f t="shared" si="9"/>
        <v>31241.861142253838</v>
      </c>
    </row>
    <row r="74" spans="1:18" ht="34.5" x14ac:dyDescent="0.25">
      <c r="A74" s="1">
        <v>1.69</v>
      </c>
      <c r="B74" s="2" t="s">
        <v>71</v>
      </c>
      <c r="C74" s="3" t="s">
        <v>5</v>
      </c>
      <c r="D74" s="7">
        <v>1</v>
      </c>
      <c r="E74" s="5">
        <f>+E73</f>
        <v>25700</v>
      </c>
      <c r="F74" s="6">
        <f t="shared" si="5"/>
        <v>25700</v>
      </c>
      <c r="G74" s="26">
        <v>95000</v>
      </c>
      <c r="H74" s="38">
        <f t="shared" si="6"/>
        <v>95000</v>
      </c>
      <c r="I74" s="30">
        <v>23000</v>
      </c>
      <c r="J74" s="30">
        <f t="shared" si="7"/>
        <v>23000</v>
      </c>
      <c r="K74" s="30">
        <v>23940</v>
      </c>
      <c r="L74" s="30">
        <v>23940</v>
      </c>
      <c r="M74" s="30">
        <v>75000</v>
      </c>
      <c r="N74" s="69">
        <v>75000</v>
      </c>
      <c r="O74" s="69">
        <v>143329</v>
      </c>
      <c r="P74" s="69">
        <v>143329</v>
      </c>
      <c r="Q74" s="64">
        <f t="shared" si="8"/>
        <v>50350</v>
      </c>
      <c r="R74" s="64">
        <f t="shared" si="9"/>
        <v>38710.560182744026</v>
      </c>
    </row>
    <row r="75" spans="1:18" ht="34.5" x14ac:dyDescent="0.25">
      <c r="A75" s="8">
        <v>1.7</v>
      </c>
      <c r="B75" s="2" t="s">
        <v>72</v>
      </c>
      <c r="C75" s="3" t="s">
        <v>5</v>
      </c>
      <c r="D75" s="7">
        <v>1</v>
      </c>
      <c r="E75" s="5">
        <v>37600</v>
      </c>
      <c r="F75" s="6">
        <f t="shared" si="5"/>
        <v>37600</v>
      </c>
      <c r="G75" s="26">
        <v>88000</v>
      </c>
      <c r="H75" s="38">
        <f t="shared" si="6"/>
        <v>88000</v>
      </c>
      <c r="I75" s="30">
        <v>17000</v>
      </c>
      <c r="J75" s="30">
        <f t="shared" si="7"/>
        <v>17000</v>
      </c>
      <c r="K75" s="30">
        <v>30240</v>
      </c>
      <c r="L75" s="30">
        <v>30240</v>
      </c>
      <c r="M75" s="30">
        <v>60000</v>
      </c>
      <c r="N75" s="69">
        <v>60000</v>
      </c>
      <c r="O75" s="69">
        <v>181429</v>
      </c>
      <c r="P75" s="69">
        <v>181429</v>
      </c>
      <c r="Q75" s="64">
        <f t="shared" si="8"/>
        <v>48800</v>
      </c>
      <c r="R75" s="64">
        <f t="shared" si="9"/>
        <v>39465.853822839468</v>
      </c>
    </row>
    <row r="76" spans="1:18" ht="17.25" x14ac:dyDescent="0.25">
      <c r="A76" s="1">
        <v>1.71</v>
      </c>
      <c r="B76" s="2" t="s">
        <v>73</v>
      </c>
      <c r="C76" s="3" t="s">
        <v>5</v>
      </c>
      <c r="D76" s="7">
        <v>1</v>
      </c>
      <c r="E76" s="5">
        <v>75600</v>
      </c>
      <c r="F76" s="6">
        <f t="shared" si="5"/>
        <v>75600</v>
      </c>
      <c r="G76" s="26">
        <v>245000</v>
      </c>
      <c r="H76" s="38">
        <f t="shared" si="6"/>
        <v>245000</v>
      </c>
      <c r="I76" s="30">
        <v>95000</v>
      </c>
      <c r="J76" s="30">
        <f t="shared" si="7"/>
        <v>95000</v>
      </c>
      <c r="K76" s="30">
        <v>122850</v>
      </c>
      <c r="L76" s="30">
        <v>122850</v>
      </c>
      <c r="M76" s="30">
        <v>125000</v>
      </c>
      <c r="N76" s="69">
        <v>125000</v>
      </c>
      <c r="O76" s="69">
        <v>172357</v>
      </c>
      <c r="P76" s="69">
        <v>172357</v>
      </c>
      <c r="Q76" s="64">
        <f t="shared" si="8"/>
        <v>123925</v>
      </c>
      <c r="R76" s="64">
        <f t="shared" si="9"/>
        <v>120536.67517925493</v>
      </c>
    </row>
    <row r="77" spans="1:18" ht="34.5" x14ac:dyDescent="0.25">
      <c r="A77" s="8">
        <v>1.72</v>
      </c>
      <c r="B77" s="2" t="s">
        <v>74</v>
      </c>
      <c r="C77" s="3" t="s">
        <v>5</v>
      </c>
      <c r="D77" s="7">
        <v>1</v>
      </c>
      <c r="E77" s="5">
        <v>1679000</v>
      </c>
      <c r="F77" s="6">
        <f t="shared" si="5"/>
        <v>1679000</v>
      </c>
      <c r="G77" s="26">
        <v>3085000</v>
      </c>
      <c r="H77" s="38">
        <f t="shared" si="6"/>
        <v>3085000</v>
      </c>
      <c r="I77" s="30">
        <v>4690000</v>
      </c>
      <c r="J77" s="30">
        <f t="shared" si="7"/>
        <v>4690000</v>
      </c>
      <c r="K77" s="30">
        <v>12334700</v>
      </c>
      <c r="L77" s="30">
        <v>12334700</v>
      </c>
      <c r="M77" s="30">
        <v>980000</v>
      </c>
      <c r="N77" s="69">
        <v>980000</v>
      </c>
      <c r="O77" s="69">
        <v>852714</v>
      </c>
      <c r="P77" s="69">
        <v>852714</v>
      </c>
      <c r="Q77" s="64">
        <f t="shared" si="8"/>
        <v>2382000</v>
      </c>
      <c r="R77" s="64">
        <f t="shared" si="9"/>
        <v>1760993.4270849628</v>
      </c>
    </row>
    <row r="78" spans="1:18" ht="95.25" customHeight="1" x14ac:dyDescent="0.25">
      <c r="A78" s="1">
        <v>1.73</v>
      </c>
      <c r="B78" s="9" t="s">
        <v>77</v>
      </c>
      <c r="C78" s="3" t="s">
        <v>20</v>
      </c>
      <c r="D78" s="4">
        <v>1</v>
      </c>
      <c r="E78" s="10">
        <v>75600</v>
      </c>
      <c r="F78" s="6">
        <f t="shared" si="5"/>
        <v>75600</v>
      </c>
      <c r="G78" s="26">
        <v>142000</v>
      </c>
      <c r="H78" s="38">
        <f t="shared" si="6"/>
        <v>142000</v>
      </c>
      <c r="I78" s="30">
        <v>154000</v>
      </c>
      <c r="J78" s="30">
        <f t="shared" si="7"/>
        <v>154000</v>
      </c>
      <c r="K78" s="30">
        <v>121065</v>
      </c>
      <c r="L78" s="30">
        <v>121065</v>
      </c>
      <c r="M78" s="30">
        <v>109000</v>
      </c>
      <c r="N78" s="69">
        <v>109000</v>
      </c>
      <c r="O78" s="69">
        <v>7438571</v>
      </c>
      <c r="P78" s="69">
        <v>7438571</v>
      </c>
      <c r="Q78" s="64">
        <f t="shared" si="8"/>
        <v>131532.5</v>
      </c>
      <c r="R78" s="64">
        <f t="shared" si="9"/>
        <v>135342.2783278111</v>
      </c>
    </row>
    <row r="79" spans="1:18" ht="69" x14ac:dyDescent="0.25">
      <c r="A79" s="8">
        <v>1.74</v>
      </c>
      <c r="B79" s="2" t="s">
        <v>80</v>
      </c>
      <c r="C79" s="3" t="s">
        <v>20</v>
      </c>
      <c r="D79" s="4">
        <v>1</v>
      </c>
      <c r="E79" s="15">
        <v>78600</v>
      </c>
      <c r="F79" s="6">
        <f t="shared" si="5"/>
        <v>78600</v>
      </c>
      <c r="G79" s="27">
        <v>108000</v>
      </c>
      <c r="H79" s="38">
        <f t="shared" si="6"/>
        <v>108000</v>
      </c>
      <c r="I79" s="30">
        <v>65000</v>
      </c>
      <c r="J79" s="30">
        <f t="shared" si="7"/>
        <v>65000</v>
      </c>
      <c r="K79" s="30">
        <v>67165</v>
      </c>
      <c r="L79" s="30">
        <v>67165</v>
      </c>
      <c r="M79" s="30">
        <v>79000</v>
      </c>
      <c r="N79" s="69">
        <v>79000</v>
      </c>
      <c r="O79" s="69">
        <v>299357</v>
      </c>
      <c r="P79" s="69">
        <v>299357</v>
      </c>
      <c r="Q79" s="64">
        <f t="shared" si="8"/>
        <v>78800</v>
      </c>
      <c r="R79" s="64">
        <f t="shared" si="9"/>
        <v>87907.001745880043</v>
      </c>
    </row>
    <row r="80" spans="1:18" ht="34.5" x14ac:dyDescent="0.25">
      <c r="A80" s="1">
        <v>1.75</v>
      </c>
      <c r="B80" s="2" t="s">
        <v>79</v>
      </c>
      <c r="C80" s="3" t="s">
        <v>75</v>
      </c>
      <c r="D80" s="4">
        <v>1</v>
      </c>
      <c r="E80" s="10">
        <v>415000</v>
      </c>
      <c r="F80" s="6">
        <f t="shared" si="5"/>
        <v>415000</v>
      </c>
      <c r="G80" s="26">
        <v>282000</v>
      </c>
      <c r="H80" s="38">
        <f t="shared" si="6"/>
        <v>282000</v>
      </c>
      <c r="I80" s="30">
        <v>435000</v>
      </c>
      <c r="J80" s="30">
        <f t="shared" si="7"/>
        <v>435000</v>
      </c>
      <c r="K80" s="30">
        <v>360500</v>
      </c>
      <c r="L80" s="30">
        <v>360500</v>
      </c>
      <c r="M80" s="30">
        <v>256000</v>
      </c>
      <c r="N80" s="69">
        <v>256000</v>
      </c>
      <c r="O80" s="69">
        <v>134257</v>
      </c>
      <c r="P80" s="69">
        <v>134257</v>
      </c>
      <c r="Q80" s="64">
        <f t="shared" si="8"/>
        <v>321250</v>
      </c>
      <c r="R80" s="64">
        <f t="shared" si="9"/>
        <v>268058.60895334365</v>
      </c>
    </row>
    <row r="81" spans="1:18" ht="34.5" x14ac:dyDescent="0.25">
      <c r="A81" s="8">
        <v>1.76</v>
      </c>
      <c r="B81" s="2" t="s">
        <v>78</v>
      </c>
      <c r="C81" s="3" t="s">
        <v>75</v>
      </c>
      <c r="D81" s="4">
        <v>1</v>
      </c>
      <c r="E81" s="10">
        <v>576000</v>
      </c>
      <c r="F81" s="6">
        <f t="shared" si="5"/>
        <v>576000</v>
      </c>
      <c r="G81" s="26">
        <v>345000</v>
      </c>
      <c r="H81" s="38">
        <f t="shared" si="6"/>
        <v>345000</v>
      </c>
      <c r="I81" s="30">
        <v>533000</v>
      </c>
      <c r="J81" s="30">
        <f t="shared" si="7"/>
        <v>533000</v>
      </c>
      <c r="K81" s="30">
        <v>366170</v>
      </c>
      <c r="L81" s="30">
        <v>366170</v>
      </c>
      <c r="M81" s="30">
        <v>290000</v>
      </c>
      <c r="N81" s="69">
        <v>290000</v>
      </c>
      <c r="O81" s="69">
        <v>716643</v>
      </c>
      <c r="P81" s="69">
        <v>716643</v>
      </c>
      <c r="Q81" s="64">
        <f t="shared" si="8"/>
        <v>449585</v>
      </c>
      <c r="R81" s="64">
        <f t="shared" si="9"/>
        <v>425970.6593463475</v>
      </c>
    </row>
    <row r="82" spans="1:18" ht="69" x14ac:dyDescent="0.25">
      <c r="A82" s="1">
        <v>1.77</v>
      </c>
      <c r="B82" s="2" t="s">
        <v>81</v>
      </c>
      <c r="C82" s="3" t="s">
        <v>20</v>
      </c>
      <c r="D82" s="4">
        <v>1</v>
      </c>
      <c r="E82" s="10">
        <v>164700</v>
      </c>
      <c r="F82" s="6">
        <f t="shared" si="5"/>
        <v>164700</v>
      </c>
      <c r="G82" s="26">
        <v>170000</v>
      </c>
      <c r="H82" s="38">
        <f t="shared" si="6"/>
        <v>170000</v>
      </c>
      <c r="I82" s="30">
        <v>75000</v>
      </c>
      <c r="J82" s="30">
        <f t="shared" si="7"/>
        <v>75000</v>
      </c>
      <c r="K82" s="30">
        <v>98245</v>
      </c>
      <c r="L82" s="30">
        <v>98245</v>
      </c>
      <c r="M82" s="30">
        <v>125000</v>
      </c>
      <c r="N82" s="69">
        <v>125000</v>
      </c>
      <c r="O82" s="69">
        <v>752929</v>
      </c>
      <c r="P82" s="69">
        <v>752929</v>
      </c>
      <c r="Q82" s="64">
        <f t="shared" si="8"/>
        <v>144850</v>
      </c>
      <c r="R82" s="64">
        <f t="shared" si="9"/>
        <v>133946.17215269408</v>
      </c>
    </row>
    <row r="83" spans="1:18" ht="51.75" x14ac:dyDescent="0.25">
      <c r="A83" s="8">
        <v>1.78</v>
      </c>
      <c r="B83" s="2" t="s">
        <v>82</v>
      </c>
      <c r="C83" s="3" t="s">
        <v>20</v>
      </c>
      <c r="D83" s="4">
        <v>1</v>
      </c>
      <c r="E83" s="10">
        <v>87900</v>
      </c>
      <c r="F83" s="6">
        <f t="shared" si="5"/>
        <v>87900</v>
      </c>
      <c r="G83" s="26">
        <v>140000</v>
      </c>
      <c r="H83" s="38">
        <f t="shared" si="6"/>
        <v>140000</v>
      </c>
      <c r="I83" s="30">
        <v>65000</v>
      </c>
      <c r="J83" s="30">
        <f t="shared" si="7"/>
        <v>65000</v>
      </c>
      <c r="K83" s="30">
        <v>110747</v>
      </c>
      <c r="L83" s="30">
        <v>110747</v>
      </c>
      <c r="M83" s="30">
        <v>95000</v>
      </c>
      <c r="N83" s="69">
        <v>95000</v>
      </c>
      <c r="O83" s="69">
        <v>223157</v>
      </c>
      <c r="P83" s="69">
        <v>223157</v>
      </c>
      <c r="Q83" s="64">
        <f t="shared" si="8"/>
        <v>102873.5</v>
      </c>
      <c r="R83" s="64">
        <f t="shared" si="9"/>
        <v>103553.44938159724</v>
      </c>
    </row>
    <row r="84" spans="1:18" ht="51.75" x14ac:dyDescent="0.25">
      <c r="A84" s="1">
        <v>1.79</v>
      </c>
      <c r="B84" s="2" t="s">
        <v>83</v>
      </c>
      <c r="C84" s="11" t="s">
        <v>5</v>
      </c>
      <c r="D84" s="4">
        <v>1</v>
      </c>
      <c r="E84" s="16">
        <v>71200</v>
      </c>
      <c r="F84" s="6">
        <f t="shared" si="5"/>
        <v>71200</v>
      </c>
      <c r="G84" s="28">
        <v>168000</v>
      </c>
      <c r="H84" s="38">
        <f t="shared" si="6"/>
        <v>168000</v>
      </c>
      <c r="I84" s="30">
        <v>38000</v>
      </c>
      <c r="J84" s="30">
        <f t="shared" si="7"/>
        <v>38000</v>
      </c>
      <c r="K84" s="30">
        <v>88900</v>
      </c>
      <c r="L84" s="30">
        <v>88900</v>
      </c>
      <c r="M84" s="30">
        <v>90000</v>
      </c>
      <c r="N84" s="69">
        <v>90000</v>
      </c>
      <c r="O84" s="69">
        <v>145143</v>
      </c>
      <c r="P84" s="69">
        <v>145143</v>
      </c>
      <c r="Q84" s="64">
        <f t="shared" si="8"/>
        <v>89450</v>
      </c>
      <c r="R84" s="64">
        <f t="shared" si="9"/>
        <v>79404.386341370206</v>
      </c>
    </row>
    <row r="85" spans="1:18" ht="51.75" x14ac:dyDescent="0.25">
      <c r="A85" s="8">
        <v>1.8</v>
      </c>
      <c r="B85" s="12" t="s">
        <v>91</v>
      </c>
      <c r="C85" s="13" t="s">
        <v>75</v>
      </c>
      <c r="D85" s="4">
        <v>1</v>
      </c>
      <c r="E85" s="15">
        <v>123600</v>
      </c>
      <c r="F85" s="6">
        <f t="shared" si="5"/>
        <v>123600</v>
      </c>
      <c r="G85" s="27">
        <v>85000</v>
      </c>
      <c r="H85" s="38">
        <f t="shared" si="6"/>
        <v>85000</v>
      </c>
      <c r="I85" s="30">
        <v>24000</v>
      </c>
      <c r="J85" s="30">
        <f t="shared" si="7"/>
        <v>24000</v>
      </c>
      <c r="K85" s="30">
        <v>34020</v>
      </c>
      <c r="L85" s="30">
        <v>34020</v>
      </c>
      <c r="M85" s="30">
        <v>39000</v>
      </c>
      <c r="N85" s="69">
        <v>39000</v>
      </c>
      <c r="O85" s="69">
        <v>254000</v>
      </c>
      <c r="P85" s="69">
        <v>254000</v>
      </c>
      <c r="Q85" s="64">
        <f t="shared" si="8"/>
        <v>62000</v>
      </c>
      <c r="R85" s="64">
        <f t="shared" si="9"/>
        <v>49794.806065383455</v>
      </c>
    </row>
    <row r="86" spans="1:18" ht="69" x14ac:dyDescent="0.25">
      <c r="A86" s="1">
        <v>1.81</v>
      </c>
      <c r="B86" s="12" t="s">
        <v>84</v>
      </c>
      <c r="C86" s="13" t="s">
        <v>20</v>
      </c>
      <c r="D86" s="4">
        <v>1</v>
      </c>
      <c r="E86" s="15">
        <v>46900</v>
      </c>
      <c r="F86" s="6">
        <f t="shared" si="5"/>
        <v>46900</v>
      </c>
      <c r="G86" s="27">
        <v>98000</v>
      </c>
      <c r="H86" s="38">
        <f t="shared" si="6"/>
        <v>98000</v>
      </c>
      <c r="I86" s="30">
        <v>52000</v>
      </c>
      <c r="J86" s="30">
        <f t="shared" si="7"/>
        <v>52000</v>
      </c>
      <c r="K86" s="30">
        <v>20475</v>
      </c>
      <c r="L86" s="30">
        <v>20475</v>
      </c>
      <c r="M86" s="30">
        <v>45000</v>
      </c>
      <c r="N86" s="69">
        <v>45000</v>
      </c>
      <c r="O86" s="69">
        <v>263071</v>
      </c>
      <c r="P86" s="69">
        <v>263071</v>
      </c>
      <c r="Q86" s="64">
        <f t="shared" si="8"/>
        <v>49450</v>
      </c>
      <c r="R86" s="64">
        <f t="shared" si="9"/>
        <v>47762.966260933004</v>
      </c>
    </row>
    <row r="87" spans="1:18" ht="34.5" x14ac:dyDescent="0.25">
      <c r="A87" s="8">
        <v>1.82</v>
      </c>
      <c r="B87" s="14" t="s">
        <v>85</v>
      </c>
      <c r="C87" s="13" t="s">
        <v>75</v>
      </c>
      <c r="D87" s="4">
        <v>1</v>
      </c>
      <c r="E87" s="15">
        <v>415000</v>
      </c>
      <c r="F87" s="6">
        <f t="shared" si="5"/>
        <v>415000</v>
      </c>
      <c r="G87" s="27">
        <v>648000</v>
      </c>
      <c r="H87" s="38">
        <f t="shared" si="6"/>
        <v>648000</v>
      </c>
      <c r="I87" s="30">
        <v>235000</v>
      </c>
      <c r="J87" s="30">
        <f t="shared" si="7"/>
        <v>235000</v>
      </c>
      <c r="K87" s="30">
        <v>98700</v>
      </c>
      <c r="L87" s="30">
        <v>98700</v>
      </c>
      <c r="M87" s="30">
        <v>256000</v>
      </c>
      <c r="N87" s="69">
        <v>256000</v>
      </c>
      <c r="O87" s="69">
        <v>101600</v>
      </c>
      <c r="P87" s="69">
        <v>101600</v>
      </c>
      <c r="Q87" s="64">
        <f t="shared" si="8"/>
        <v>245500</v>
      </c>
      <c r="R87" s="64">
        <f t="shared" si="9"/>
        <v>186982.00419722684</v>
      </c>
    </row>
    <row r="88" spans="1:18" ht="34.5" x14ac:dyDescent="0.25">
      <c r="A88" s="1">
        <v>1.83</v>
      </c>
      <c r="B88" s="14" t="s">
        <v>86</v>
      </c>
      <c r="C88" s="13" t="s">
        <v>20</v>
      </c>
      <c r="D88" s="4">
        <v>1</v>
      </c>
      <c r="E88" s="15">
        <v>12300</v>
      </c>
      <c r="F88" s="6">
        <f t="shared" si="5"/>
        <v>12300</v>
      </c>
      <c r="G88" s="27">
        <v>80000</v>
      </c>
      <c r="H88" s="38">
        <f t="shared" si="6"/>
        <v>80000</v>
      </c>
      <c r="I88" s="30">
        <v>28000</v>
      </c>
      <c r="J88" s="30">
        <f t="shared" si="7"/>
        <v>28000</v>
      </c>
      <c r="K88" s="30">
        <v>27545</v>
      </c>
      <c r="L88" s="30">
        <v>27545</v>
      </c>
      <c r="M88" s="30">
        <v>13000</v>
      </c>
      <c r="N88" s="69">
        <v>13000</v>
      </c>
      <c r="O88" s="69">
        <v>698500</v>
      </c>
      <c r="P88" s="69">
        <v>698500</v>
      </c>
      <c r="Q88" s="64">
        <f t="shared" si="8"/>
        <v>27772.5</v>
      </c>
      <c r="R88" s="64">
        <f t="shared" si="9"/>
        <v>24572.636362021502</v>
      </c>
    </row>
    <row r="89" spans="1:18" ht="34.5" x14ac:dyDescent="0.25">
      <c r="A89" s="8">
        <v>1.84</v>
      </c>
      <c r="B89" s="14" t="s">
        <v>76</v>
      </c>
      <c r="C89" s="13" t="s">
        <v>20</v>
      </c>
      <c r="D89" s="4">
        <v>1</v>
      </c>
      <c r="E89" s="15">
        <v>23400</v>
      </c>
      <c r="F89" s="6">
        <f t="shared" ref="F89:F90" si="10">+D89*E89</f>
        <v>23400</v>
      </c>
      <c r="G89" s="27">
        <v>128000</v>
      </c>
      <c r="H89" s="38">
        <f t="shared" si="6"/>
        <v>128000</v>
      </c>
      <c r="I89" s="30">
        <v>47000</v>
      </c>
      <c r="J89" s="30">
        <f t="shared" si="7"/>
        <v>47000</v>
      </c>
      <c r="K89" s="30">
        <v>70245</v>
      </c>
      <c r="L89" s="30">
        <v>70245</v>
      </c>
      <c r="M89" s="30">
        <v>38000</v>
      </c>
      <c r="N89" s="69">
        <v>38000</v>
      </c>
      <c r="O89" s="69">
        <v>65314</v>
      </c>
      <c r="P89" s="69">
        <v>65314</v>
      </c>
      <c r="Q89" s="64">
        <f t="shared" si="8"/>
        <v>56157</v>
      </c>
      <c r="R89" s="64">
        <f t="shared" si="9"/>
        <v>46990.100127918071</v>
      </c>
    </row>
    <row r="90" spans="1:18" ht="104.25" thickBot="1" x14ac:dyDescent="0.3">
      <c r="A90" s="1">
        <v>1.85</v>
      </c>
      <c r="B90" s="14" t="s">
        <v>90</v>
      </c>
      <c r="C90" s="13" t="s">
        <v>5</v>
      </c>
      <c r="D90" s="4">
        <v>1</v>
      </c>
      <c r="E90" s="15">
        <v>32678000</v>
      </c>
      <c r="F90" s="6">
        <f t="shared" si="10"/>
        <v>32678000</v>
      </c>
      <c r="G90" s="34">
        <v>71900000</v>
      </c>
      <c r="H90" s="39">
        <f t="shared" si="6"/>
        <v>71900000</v>
      </c>
      <c r="I90" s="30">
        <v>4685000</v>
      </c>
      <c r="J90" s="69">
        <f t="shared" si="7"/>
        <v>4685000</v>
      </c>
      <c r="K90" s="30">
        <v>36978200</v>
      </c>
      <c r="L90" s="30">
        <v>36978200</v>
      </c>
      <c r="M90" s="30">
        <v>7500000</v>
      </c>
      <c r="N90" s="69">
        <v>7500000</v>
      </c>
      <c r="O90" s="69">
        <v>139700</v>
      </c>
      <c r="P90" s="69">
        <v>139700</v>
      </c>
      <c r="Q90" s="64">
        <f>MEDIAN(F90,H90,L90)</f>
        <v>36978200</v>
      </c>
      <c r="R90" s="64">
        <f>HARMEAN(F90,H90,L90)</f>
        <v>41927083.764619574</v>
      </c>
    </row>
    <row r="91" spans="1:18" ht="17.25" customHeight="1" thickBot="1" x14ac:dyDescent="0.3">
      <c r="A91" s="59"/>
      <c r="B91" s="60"/>
      <c r="C91" s="60"/>
      <c r="D91" s="61"/>
      <c r="E91" s="21" t="s">
        <v>92</v>
      </c>
      <c r="F91" s="31">
        <f>ROUND(SUM(F6:F90),0)</f>
        <v>50930500</v>
      </c>
      <c r="G91" s="35">
        <f>ROUND(SUM(G6:G90),0)</f>
        <v>101066000</v>
      </c>
      <c r="H91" s="40">
        <f>ROUND(SUM(H6:H90),0)</f>
        <v>101066000</v>
      </c>
      <c r="I91" s="40">
        <f>ROUND(SUM(I6:I90),0)</f>
        <v>25125000</v>
      </c>
      <c r="J91" s="40">
        <f>ROUND(SUM(J6:J90),0)</f>
        <v>25125000</v>
      </c>
      <c r="K91" s="35">
        <f t="shared" ref="K91:R91" si="11">ROUND(SUM(K6:K90),0)</f>
        <v>76099359</v>
      </c>
      <c r="L91" s="35">
        <f t="shared" si="11"/>
        <v>76099359</v>
      </c>
      <c r="M91" s="35">
        <f t="shared" si="11"/>
        <v>28064500</v>
      </c>
      <c r="N91" s="35">
        <f t="shared" si="11"/>
        <v>28064500</v>
      </c>
      <c r="O91" s="35">
        <f t="shared" si="11"/>
        <v>47359211</v>
      </c>
      <c r="P91" s="35">
        <f t="shared" si="11"/>
        <v>47359211</v>
      </c>
      <c r="Q91" s="68">
        <f t="shared" si="11"/>
        <v>58662554</v>
      </c>
      <c r="R91" s="35">
        <f t="shared" si="11"/>
        <v>61088722</v>
      </c>
    </row>
    <row r="92" spans="1:18" ht="18" thickBot="1" x14ac:dyDescent="0.3">
      <c r="A92" s="57" t="s">
        <v>95</v>
      </c>
      <c r="B92" s="58"/>
      <c r="C92" s="58"/>
      <c r="D92" s="58"/>
      <c r="E92" s="23">
        <v>0.19</v>
      </c>
      <c r="F92" s="32">
        <f>+F91*E92</f>
        <v>9676795</v>
      </c>
      <c r="G92" s="36"/>
      <c r="H92" s="40">
        <f>+H91*E92</f>
        <v>19202540</v>
      </c>
      <c r="I92" s="36"/>
      <c r="J92" s="40">
        <f>+J91*E92</f>
        <v>4773750</v>
      </c>
      <c r="K92" s="36"/>
      <c r="L92" s="35">
        <f>+L91*E92</f>
        <v>14458878.210000001</v>
      </c>
      <c r="M92" s="36"/>
      <c r="N92" s="35">
        <f>+N91*E92</f>
        <v>5332255</v>
      </c>
      <c r="O92" s="36"/>
      <c r="P92" s="35">
        <f>+P91*E92</f>
        <v>8998250.0899999999</v>
      </c>
      <c r="Q92" s="68">
        <f>+Q91*E92</f>
        <v>11145885.26</v>
      </c>
      <c r="R92" s="35">
        <f>+R91*E92</f>
        <v>11606857.18</v>
      </c>
    </row>
    <row r="93" spans="1:18" ht="15.75" thickBot="1" x14ac:dyDescent="0.3">
      <c r="A93" s="42"/>
      <c r="B93" s="42"/>
      <c r="C93" s="42"/>
      <c r="D93" s="42"/>
      <c r="E93" s="22" t="s">
        <v>3</v>
      </c>
      <c r="F93" s="33">
        <f>+F91+F92</f>
        <v>60607295</v>
      </c>
      <c r="G93" s="37"/>
      <c r="H93" s="33">
        <f>+H91+H92</f>
        <v>120268540</v>
      </c>
      <c r="I93" s="37"/>
      <c r="J93" s="33">
        <f>+J91+J92</f>
        <v>29898750</v>
      </c>
      <c r="K93" s="37"/>
      <c r="L93" s="33">
        <f>+L91+L92</f>
        <v>90558237.210000008</v>
      </c>
      <c r="M93" s="37"/>
      <c r="N93" s="33">
        <f>+N91+N92</f>
        <v>33396755</v>
      </c>
      <c r="O93" s="37"/>
      <c r="P93" s="33">
        <f>+P91+P92</f>
        <v>56357461.090000004</v>
      </c>
      <c r="Q93" s="67">
        <f t="shared" ref="Q93:R93" si="12">+Q91+Q92</f>
        <v>69808439.260000005</v>
      </c>
      <c r="R93" s="33">
        <f t="shared" si="12"/>
        <v>72695579.180000007</v>
      </c>
    </row>
  </sheetData>
  <mergeCells count="13">
    <mergeCell ref="R4:R5"/>
    <mergeCell ref="Q4:Q5"/>
    <mergeCell ref="A92:D92"/>
    <mergeCell ref="A91:D91"/>
    <mergeCell ref="M4:N4"/>
    <mergeCell ref="O4:P4"/>
    <mergeCell ref="A93:D93"/>
    <mergeCell ref="A1:F1"/>
    <mergeCell ref="A2:F3"/>
    <mergeCell ref="E4:F4"/>
    <mergeCell ref="K4:L4"/>
    <mergeCell ref="G4:H4"/>
    <mergeCell ref="I4:J4"/>
  </mergeCells>
  <pageMargins left="0.7" right="0.7" top="0.75" bottom="0.75" header="0.3" footer="0.3"/>
  <pageSetup scale="19" orientation="portrait" r:id="rId1"/>
  <rowBreaks count="2" manualBreakCount="2">
    <brk id="32" max="16383" man="1"/>
    <brk id="64" max="16383" man="1"/>
  </rowBreaks>
  <ignoredErrors>
    <ignoredError sqref="R3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Andres Caicedo Hernandez</dc:creator>
  <cp:lastModifiedBy>Herberth Valle Bermudez</cp:lastModifiedBy>
  <dcterms:created xsi:type="dcterms:W3CDTF">2026-03-04T19:43:45Z</dcterms:created>
  <dcterms:modified xsi:type="dcterms:W3CDTF">2026-07-16T17:19:25Z</dcterms:modified>
</cp:coreProperties>
</file>