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2\Desktop\San Antonio del Tequendama\ESTUFAS\"/>
    </mc:Choice>
  </mc:AlternateContent>
  <xr:revisionPtr revIDLastSave="0" documentId="13_ncr:1_{FAC31384-F144-44ED-978D-F1A5F8A5BF04}" xr6:coauthVersionLast="47" xr6:coauthVersionMax="47" xr10:uidLastSave="{00000000-0000-0000-0000-000000000000}"/>
  <bookViews>
    <workbookView xWindow="28695" yWindow="0" windowWidth="19410" windowHeight="15585" xr2:uid="{B80A5714-12B9-4392-8F79-91B52E876335}"/>
  </bookViews>
  <sheets>
    <sheet name="PRESUPUESTO FINAL" sheetId="2" r:id="rId1"/>
    <sheet name="APU's" sheetId="3" r:id="rId2"/>
    <sheet name="MEMORIAS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</externalReferences>
  <definedNames>
    <definedName name="\0" localSheetId="0">[2]FORFAAC!#REF!</definedName>
    <definedName name="\0">[2]FORFAAC!#REF!</definedName>
    <definedName name="\a" localSheetId="1">#REF!</definedName>
    <definedName name="\a" localSheetId="0">#REF!</definedName>
    <definedName name="\a">#REF!</definedName>
    <definedName name="\b" localSheetId="1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[2]FORFAAC!#REF!</definedName>
    <definedName name="\d">[2]FORFAAC!#REF!</definedName>
    <definedName name="\e" localSheetId="0">#REF!</definedName>
    <definedName name="\e">#REF!</definedName>
    <definedName name="\eliminar" localSheetId="1">[4]RESUM96!#REF!</definedName>
    <definedName name="\eliminar" localSheetId="0">[4]RESUM96!#REF!</definedName>
    <definedName name="\eliminar">[4]RESUM96!#REF!</definedName>
    <definedName name="\eliminar1" localSheetId="1">[4]RESUM96!#REF!</definedName>
    <definedName name="\eliminar1" localSheetId="0">[4]RESUM96!#REF!</definedName>
    <definedName name="\eliminar1">[4]RESUM96!#REF!</definedName>
    <definedName name="\f" localSheetId="0">[2]FORFAAC!#REF!</definedName>
    <definedName name="\f">[2]FORFAAC!#REF!</definedName>
    <definedName name="\i" localSheetId="0">#REF!</definedName>
    <definedName name="\i">#REF!</definedName>
    <definedName name="\m" localSheetId="0">#REF!</definedName>
    <definedName name="\m">#REF!</definedName>
    <definedName name="\q" localSheetId="1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[2]FORFAAC!#REF!</definedName>
    <definedName name="\s">[2]FORFAAC!#REF!</definedName>
    <definedName name="\t" localSheetId="0">#REF!</definedName>
    <definedName name="\t">#REF!</definedName>
    <definedName name="\x" localSheetId="0">#REF!</definedName>
    <definedName name="\x">#REF!</definedName>
    <definedName name="\z" localSheetId="0">#REF!</definedName>
    <definedName name="\z">#REF!</definedName>
    <definedName name="_\a" localSheetId="0">#REF!</definedName>
    <definedName name="_\a">#REF!</definedName>
    <definedName name="_\b" localSheetId="0">#REF!</definedName>
    <definedName name="_\b">#REF!</definedName>
    <definedName name="_\eliminar" localSheetId="0">[4]RESUM96!#REF!</definedName>
    <definedName name="_\eliminar">[4]RESUM96!#REF!</definedName>
    <definedName name="_\eliminar1" localSheetId="0">[4]RESUM96!#REF!</definedName>
    <definedName name="_\eliminar1">[4]RESUM96!#REF!</definedName>
    <definedName name="_\q" localSheetId="0">#REF!</definedName>
    <definedName name="_\q">#REF!</definedName>
    <definedName name="_\z">#N/A</definedName>
    <definedName name="____\a" localSheetId="0">#REF!</definedName>
    <definedName name="____\a">#REF!</definedName>
    <definedName name="____\b" localSheetId="0">#REF!</definedName>
    <definedName name="____\b">#REF!</definedName>
    <definedName name="____\eliminar" localSheetId="0">[4]RESUM96!#REF!</definedName>
    <definedName name="____\eliminar">[4]RESUM96!#REF!</definedName>
    <definedName name="____\eliminar1" localSheetId="0">[4]RESUM96!#REF!</definedName>
    <definedName name="____\eliminar1">[4]RESUM96!#REF!</definedName>
    <definedName name="____\q" localSheetId="0">#REF!</definedName>
    <definedName name="____\q">#REF!</definedName>
    <definedName name="_______\0" localSheetId="0">[2]FORFAAC!#REF!</definedName>
    <definedName name="_______\0">[2]FORFAAC!#REF!</definedName>
    <definedName name="_______\d" localSheetId="0">[2]FORFAAC!#REF!</definedName>
    <definedName name="_______\d">[2]FORFAAC!#REF!</definedName>
    <definedName name="_______\f" localSheetId="0">[2]FORFAAC!#REF!</definedName>
    <definedName name="_______\f">[2]FORFAAC!#REF!</definedName>
    <definedName name="_______\s" localSheetId="0">[2]FORFAAC!#REF!</definedName>
    <definedName name="_______\s">[2]FORFAAC!#REF!</definedName>
    <definedName name="________\b" localSheetId="0">#REF!</definedName>
    <definedName name="________\b">#REF!</definedName>
    <definedName name="_________\a" localSheetId="0">#REF!</definedName>
    <definedName name="_________\a">#REF!</definedName>
    <definedName name="_________\eliminar" localSheetId="0">[4]RESUM96!#REF!</definedName>
    <definedName name="_________\eliminar">[4]RESUM96!#REF!</definedName>
    <definedName name="_________\eliminar1" localSheetId="0">[4]RESUM96!#REF!</definedName>
    <definedName name="_________\eliminar1">[4]RESUM96!#REF!</definedName>
    <definedName name="_________\q" localSheetId="0">#REF!</definedName>
    <definedName name="_________\q">#REF!</definedName>
    <definedName name="_____________________________________________AFC1" localSheetId="0">[5]INV!$A$25:$D$28</definedName>
    <definedName name="_____________________________________________AFC1">[5]INV!$A$25:$D$28</definedName>
    <definedName name="_____________________________________________AFC3" localSheetId="0">[5]INV!$F$25:$I$28</definedName>
    <definedName name="_____________________________________________AFC3">[5]INV!$F$25:$I$28</definedName>
    <definedName name="_____________________________________________AFC5" localSheetId="0">[5]INV!$K$25:$N$28</definedName>
    <definedName name="_____________________________________________AFC5">[5]INV!$K$25:$N$28</definedName>
    <definedName name="_____________________________________________BGC1" localSheetId="0">[5]INV!$A$5:$D$8</definedName>
    <definedName name="_____________________________________________BGC1">[5]INV!$A$5:$D$8</definedName>
    <definedName name="_____________________________________________BGC3" localSheetId="0">[5]INV!$F$5:$I$8</definedName>
    <definedName name="_____________________________________________BGC3">[5]INV!$F$5:$I$8</definedName>
    <definedName name="_____________________________________________BGC5" localSheetId="0">[5]INV!$K$5:$N$8</definedName>
    <definedName name="_____________________________________________BGC5">[5]INV!$K$5:$N$8</definedName>
    <definedName name="_____________________________________________CAC1" localSheetId="0">[5]INV!$A$19:$D$22</definedName>
    <definedName name="_____________________________________________CAC1">[5]INV!$A$19:$D$22</definedName>
    <definedName name="_____________________________________________CAC3" localSheetId="0">[5]INV!$F$19:$I$22</definedName>
    <definedName name="_____________________________________________CAC3">[5]INV!$F$19:$I$22</definedName>
    <definedName name="_____________________________________________CAC5" localSheetId="0">[5]INV!$K$19:$N$22</definedName>
    <definedName name="_____________________________________________CAC5">[5]INV!$K$19:$N$22</definedName>
    <definedName name="_____________________________________________SBC1" localSheetId="0">[5]INV!$A$12:$D$15</definedName>
    <definedName name="_____________________________________________SBC1">[5]INV!$A$12:$D$15</definedName>
    <definedName name="_____________________________________________SBC3" localSheetId="0">[5]INV!$F$12:$I$15</definedName>
    <definedName name="_____________________________________________SBC3">[5]INV!$F$12:$I$15</definedName>
    <definedName name="_____________________________________________SBC5" localSheetId="0">[5]INV!$K$12:$N$15</definedName>
    <definedName name="_____________________________________________SBC5">[5]INV!$K$12:$N$15</definedName>
    <definedName name="____________________________________________AFC1" localSheetId="0">[5]INV!$A$25:$D$28</definedName>
    <definedName name="____________________________________________AFC1">[5]INV!$A$25:$D$28</definedName>
    <definedName name="____________________________________________AFC3" localSheetId="0">[5]INV!$F$25:$I$28</definedName>
    <definedName name="____________________________________________AFC3">[5]INV!$F$25:$I$28</definedName>
    <definedName name="____________________________________________AFC5" localSheetId="0">[5]INV!$K$25:$N$28</definedName>
    <definedName name="____________________________________________AFC5">[5]INV!$K$25:$N$28</definedName>
    <definedName name="____________________________________________BGC1" localSheetId="0">[5]INV!$A$5:$D$8</definedName>
    <definedName name="____________________________________________BGC1">[5]INV!$A$5:$D$8</definedName>
    <definedName name="____________________________________________BGC3" localSheetId="0">[5]INV!$F$5:$I$8</definedName>
    <definedName name="____________________________________________BGC3">[5]INV!$F$5:$I$8</definedName>
    <definedName name="____________________________________________BGC5" localSheetId="0">[5]INV!$K$5:$N$8</definedName>
    <definedName name="____________________________________________BGC5">[5]INV!$K$5:$N$8</definedName>
    <definedName name="____________________________________________CAC1" localSheetId="0">[5]INV!$A$19:$D$22</definedName>
    <definedName name="____________________________________________CAC1">[5]INV!$A$19:$D$22</definedName>
    <definedName name="____________________________________________CAC3" localSheetId="0">[5]INV!$F$19:$I$22</definedName>
    <definedName name="____________________________________________CAC3">[5]INV!$F$19:$I$22</definedName>
    <definedName name="____________________________________________CAC5" localSheetId="0">[5]INV!$K$19:$N$22</definedName>
    <definedName name="____________________________________________CAC5">[5]INV!$K$19:$N$22</definedName>
    <definedName name="____________________________________________SBC1" localSheetId="0">[5]INV!$A$12:$D$15</definedName>
    <definedName name="____________________________________________SBC1">[5]INV!$A$12:$D$15</definedName>
    <definedName name="____________________________________________SBC3" localSheetId="0">[5]INV!$F$12:$I$15</definedName>
    <definedName name="____________________________________________SBC3">[5]INV!$F$12:$I$15</definedName>
    <definedName name="____________________________________________SBC5" localSheetId="0">[5]INV!$K$12:$N$15</definedName>
    <definedName name="____________________________________________SBC5">[5]INV!$K$12:$N$15</definedName>
    <definedName name="___________________________________________AFC1" localSheetId="0">[5]INV!$A$25:$D$28</definedName>
    <definedName name="___________________________________________AFC1">[5]INV!$A$25:$D$28</definedName>
    <definedName name="___________________________________________AFC3" localSheetId="0">[5]INV!$F$25:$I$28</definedName>
    <definedName name="___________________________________________AFC3">[5]INV!$F$25:$I$28</definedName>
    <definedName name="___________________________________________AFC5" localSheetId="0">[5]INV!$K$25:$N$28</definedName>
    <definedName name="___________________________________________AFC5">[5]INV!$K$25:$N$28</definedName>
    <definedName name="___________________________________________BGC1" localSheetId="0">[5]INV!$A$5:$D$8</definedName>
    <definedName name="___________________________________________BGC1">[5]INV!$A$5:$D$8</definedName>
    <definedName name="___________________________________________BGC3" localSheetId="0">[5]INV!$F$5:$I$8</definedName>
    <definedName name="___________________________________________BGC3">[5]INV!$F$5:$I$8</definedName>
    <definedName name="___________________________________________BGC5" localSheetId="0">[5]INV!$K$5:$N$8</definedName>
    <definedName name="___________________________________________BGC5">[5]INV!$K$5:$N$8</definedName>
    <definedName name="___________________________________________CAC1" localSheetId="0">[5]INV!$A$19:$D$22</definedName>
    <definedName name="___________________________________________CAC1">[5]INV!$A$19:$D$22</definedName>
    <definedName name="___________________________________________CAC3" localSheetId="0">[5]INV!$F$19:$I$22</definedName>
    <definedName name="___________________________________________CAC3">[5]INV!$F$19:$I$22</definedName>
    <definedName name="___________________________________________CAC5" localSheetId="0">[5]INV!$K$19:$N$22</definedName>
    <definedName name="___________________________________________CAC5">[5]INV!$K$19:$N$22</definedName>
    <definedName name="___________________________________________SBC1" localSheetId="0">[5]INV!$A$12:$D$15</definedName>
    <definedName name="___________________________________________SBC1">[5]INV!$A$12:$D$15</definedName>
    <definedName name="___________________________________________SBC3" localSheetId="0">[5]INV!$F$12:$I$15</definedName>
    <definedName name="___________________________________________SBC3">[5]INV!$F$12:$I$15</definedName>
    <definedName name="___________________________________________SBC5" localSheetId="0">[5]INV!$K$12:$N$15</definedName>
    <definedName name="___________________________________________SBC5">[5]INV!$K$12:$N$15</definedName>
    <definedName name="__________________________________________AFC1" localSheetId="0">[5]INV!$A$25:$D$28</definedName>
    <definedName name="__________________________________________AFC1">[5]INV!$A$25:$D$28</definedName>
    <definedName name="__________________________________________AFC3" localSheetId="0">[5]INV!$F$25:$I$28</definedName>
    <definedName name="__________________________________________AFC3">[5]INV!$F$25:$I$28</definedName>
    <definedName name="__________________________________________AFC5" localSheetId="0">[5]INV!$K$25:$N$28</definedName>
    <definedName name="__________________________________________AFC5">[5]INV!$K$25:$N$28</definedName>
    <definedName name="__________________________________________BGC1" localSheetId="0">[5]INV!$A$5:$D$8</definedName>
    <definedName name="__________________________________________BGC1">[5]INV!$A$5:$D$8</definedName>
    <definedName name="__________________________________________BGC3" localSheetId="0">[5]INV!$F$5:$I$8</definedName>
    <definedName name="__________________________________________BGC3">[5]INV!$F$5:$I$8</definedName>
    <definedName name="__________________________________________BGC5" localSheetId="0">[5]INV!$K$5:$N$8</definedName>
    <definedName name="__________________________________________BGC5">[5]INV!$K$5:$N$8</definedName>
    <definedName name="__________________________________________CAC1" localSheetId="0">[5]INV!$A$19:$D$22</definedName>
    <definedName name="__________________________________________CAC1">[5]INV!$A$19:$D$22</definedName>
    <definedName name="__________________________________________CAC3" localSheetId="0">[5]INV!$F$19:$I$22</definedName>
    <definedName name="__________________________________________CAC3">[5]INV!$F$19:$I$22</definedName>
    <definedName name="__________________________________________CAC5" localSheetId="0">[5]INV!$K$19:$N$22</definedName>
    <definedName name="__________________________________________CAC5">[5]INV!$K$19:$N$22</definedName>
    <definedName name="__________________________________________SBC1" localSheetId="0">[5]INV!$A$12:$D$15</definedName>
    <definedName name="__________________________________________SBC1">[5]INV!$A$12:$D$15</definedName>
    <definedName name="__________________________________________SBC3" localSheetId="0">[5]INV!$F$12:$I$15</definedName>
    <definedName name="__________________________________________SBC3">[5]INV!$F$12:$I$15</definedName>
    <definedName name="__________________________________________SBC5" localSheetId="0">[5]INV!$K$12:$N$15</definedName>
    <definedName name="__________________________________________SBC5">[5]INV!$K$12:$N$15</definedName>
    <definedName name="_________________________________________AFC1" localSheetId="0">[5]INV!$A$25:$D$28</definedName>
    <definedName name="_________________________________________AFC1">[5]INV!$A$25:$D$28</definedName>
    <definedName name="_________________________________________AFC3" localSheetId="0">[5]INV!$F$25:$I$28</definedName>
    <definedName name="_________________________________________AFC3">[5]INV!$F$25:$I$28</definedName>
    <definedName name="_________________________________________AFC5" localSheetId="0">[5]INV!$K$25:$N$28</definedName>
    <definedName name="_________________________________________AFC5">[5]INV!$K$25:$N$28</definedName>
    <definedName name="_________________________________________BGC1" localSheetId="0">[5]INV!$A$5:$D$8</definedName>
    <definedName name="_________________________________________BGC1">[5]INV!$A$5:$D$8</definedName>
    <definedName name="_________________________________________BGC3" localSheetId="0">[5]INV!$F$5:$I$8</definedName>
    <definedName name="_________________________________________BGC3">[5]INV!$F$5:$I$8</definedName>
    <definedName name="_________________________________________BGC5" localSheetId="0">[5]INV!$K$5:$N$8</definedName>
    <definedName name="_________________________________________BGC5">[5]INV!$K$5:$N$8</definedName>
    <definedName name="_________________________________________CAC1" localSheetId="0">[5]INV!$A$19:$D$22</definedName>
    <definedName name="_________________________________________CAC1">[5]INV!$A$19:$D$22</definedName>
    <definedName name="_________________________________________CAC3" localSheetId="0">[5]INV!$F$19:$I$22</definedName>
    <definedName name="_________________________________________CAC3">[5]INV!$F$19:$I$22</definedName>
    <definedName name="_________________________________________CAC5" localSheetId="0">[5]INV!$K$19:$N$22</definedName>
    <definedName name="_________________________________________CAC5">[5]INV!$K$19:$N$22</definedName>
    <definedName name="_________________________________________SBC1" localSheetId="0">[5]INV!$A$12:$D$15</definedName>
    <definedName name="_________________________________________SBC1">[5]INV!$A$12:$D$15</definedName>
    <definedName name="_________________________________________SBC3" localSheetId="0">[5]INV!$F$12:$I$15</definedName>
    <definedName name="_________________________________________SBC3">[5]INV!$F$12:$I$15</definedName>
    <definedName name="_________________________________________SBC5" localSheetId="0">[5]INV!$K$12:$N$15</definedName>
    <definedName name="_________________________________________SBC5">[5]INV!$K$12:$N$15</definedName>
    <definedName name="________________________________________AFC1" localSheetId="0">[5]INV!$A$25:$D$28</definedName>
    <definedName name="________________________________________AFC1">[5]INV!$A$25:$D$28</definedName>
    <definedName name="________________________________________AFC3" localSheetId="0">[5]INV!$F$25:$I$28</definedName>
    <definedName name="________________________________________AFC3">[5]INV!$F$25:$I$28</definedName>
    <definedName name="________________________________________AFC5" localSheetId="0">[5]INV!$K$25:$N$28</definedName>
    <definedName name="________________________________________AFC5">[5]INV!$K$25:$N$28</definedName>
    <definedName name="________________________________________BGC1" localSheetId="0">[5]INV!$A$5:$D$8</definedName>
    <definedName name="________________________________________BGC1">[5]INV!$A$5:$D$8</definedName>
    <definedName name="________________________________________BGC3" localSheetId="0">[5]INV!$F$5:$I$8</definedName>
    <definedName name="________________________________________BGC3">[5]INV!$F$5:$I$8</definedName>
    <definedName name="________________________________________BGC5" localSheetId="0">[5]INV!$K$5:$N$8</definedName>
    <definedName name="________________________________________BGC5">[5]INV!$K$5:$N$8</definedName>
    <definedName name="________________________________________CAC1" localSheetId="0">[5]INV!$A$19:$D$22</definedName>
    <definedName name="________________________________________CAC1">[5]INV!$A$19:$D$22</definedName>
    <definedName name="________________________________________CAC3" localSheetId="0">[5]INV!$F$19:$I$22</definedName>
    <definedName name="________________________________________CAC3">[5]INV!$F$19:$I$22</definedName>
    <definedName name="________________________________________CAC5" localSheetId="0">[5]INV!$K$19:$N$22</definedName>
    <definedName name="________________________________________CAC5">[5]INV!$K$19:$N$22</definedName>
    <definedName name="________________________________________SBC1" localSheetId="0">[5]INV!$A$12:$D$15</definedName>
    <definedName name="________________________________________SBC1">[5]INV!$A$12:$D$15</definedName>
    <definedName name="________________________________________SBC3" localSheetId="0">[5]INV!$F$12:$I$15</definedName>
    <definedName name="________________________________________SBC3">[5]INV!$F$12:$I$15</definedName>
    <definedName name="________________________________________SBC5" localSheetId="0">[5]INV!$K$12:$N$15</definedName>
    <definedName name="________________________________________SBC5">[5]INV!$K$12:$N$15</definedName>
    <definedName name="_______________________________________AFC1" localSheetId="0">[5]INV!$A$25:$D$28</definedName>
    <definedName name="_______________________________________AFC1">[5]INV!$A$25:$D$28</definedName>
    <definedName name="_______________________________________AFC3" localSheetId="0">[5]INV!$F$25:$I$28</definedName>
    <definedName name="_______________________________________AFC3">[5]INV!$F$25:$I$28</definedName>
    <definedName name="_______________________________________AFC5" localSheetId="0">[5]INV!$K$25:$N$28</definedName>
    <definedName name="_______________________________________AFC5">[5]INV!$K$25:$N$28</definedName>
    <definedName name="_______________________________________BGC1" localSheetId="0">[5]INV!$A$5:$D$8</definedName>
    <definedName name="_______________________________________BGC1">[5]INV!$A$5:$D$8</definedName>
    <definedName name="_______________________________________BGC3" localSheetId="0">[5]INV!$F$5:$I$8</definedName>
    <definedName name="_______________________________________BGC3">[5]INV!$F$5:$I$8</definedName>
    <definedName name="_______________________________________BGC5" localSheetId="0">[5]INV!$K$5:$N$8</definedName>
    <definedName name="_______________________________________BGC5">[5]INV!$K$5:$N$8</definedName>
    <definedName name="_______________________________________CAC1" localSheetId="0">[5]INV!$A$19:$D$22</definedName>
    <definedName name="_______________________________________CAC1">[5]INV!$A$19:$D$22</definedName>
    <definedName name="_______________________________________CAC3" localSheetId="0">[5]INV!$F$19:$I$22</definedName>
    <definedName name="_______________________________________CAC3">[5]INV!$F$19:$I$22</definedName>
    <definedName name="_______________________________________CAC5" localSheetId="0">[5]INV!$K$19:$N$22</definedName>
    <definedName name="_______________________________________CAC5">[5]INV!$K$19:$N$22</definedName>
    <definedName name="_______________________________________SBC1" localSheetId="0">[5]INV!$A$12:$D$15</definedName>
    <definedName name="_______________________________________SBC1">[5]INV!$A$12:$D$15</definedName>
    <definedName name="_______________________________________SBC3" localSheetId="0">[5]INV!$F$12:$I$15</definedName>
    <definedName name="_______________________________________SBC3">[5]INV!$F$12:$I$15</definedName>
    <definedName name="_______________________________________SBC5" localSheetId="0">[5]INV!$K$12:$N$15</definedName>
    <definedName name="_______________________________________SBC5">[5]INV!$K$12:$N$15</definedName>
    <definedName name="______________________________________AFC1" localSheetId="0">[5]INV!$A$25:$D$28</definedName>
    <definedName name="______________________________________AFC1">[5]INV!$A$25:$D$28</definedName>
    <definedName name="______________________________________AFC3" localSheetId="0">[5]INV!$F$25:$I$28</definedName>
    <definedName name="______________________________________AFC3">[5]INV!$F$25:$I$28</definedName>
    <definedName name="______________________________________AFC5" localSheetId="0">[5]INV!$K$25:$N$28</definedName>
    <definedName name="______________________________________AFC5">[5]INV!$K$25:$N$28</definedName>
    <definedName name="______________________________________BGC1" localSheetId="0">[5]INV!$A$5:$D$8</definedName>
    <definedName name="______________________________________BGC1">[5]INV!$A$5:$D$8</definedName>
    <definedName name="______________________________________BGC3" localSheetId="0">[5]INV!$F$5:$I$8</definedName>
    <definedName name="______________________________________BGC3">[5]INV!$F$5:$I$8</definedName>
    <definedName name="______________________________________BGC5" localSheetId="0">[5]INV!$K$5:$N$8</definedName>
    <definedName name="______________________________________BGC5">[5]INV!$K$5:$N$8</definedName>
    <definedName name="______________________________________CAC1" localSheetId="0">[5]INV!$A$19:$D$22</definedName>
    <definedName name="______________________________________CAC1">[5]INV!$A$19:$D$22</definedName>
    <definedName name="______________________________________CAC3" localSheetId="0">[5]INV!$F$19:$I$22</definedName>
    <definedName name="______________________________________CAC3">[5]INV!$F$19:$I$22</definedName>
    <definedName name="______________________________________CAC5" localSheetId="0">[5]INV!$K$19:$N$22</definedName>
    <definedName name="______________________________________CAC5">[5]INV!$K$19:$N$22</definedName>
    <definedName name="______________________________________SBC1" localSheetId="0">[5]INV!$A$12:$D$15</definedName>
    <definedName name="______________________________________SBC1">[5]INV!$A$12:$D$15</definedName>
    <definedName name="______________________________________SBC3" localSheetId="0">[5]INV!$F$12:$I$15</definedName>
    <definedName name="______________________________________SBC3">[5]INV!$F$12:$I$15</definedName>
    <definedName name="______________________________________SBC5" localSheetId="0">[5]INV!$K$12:$N$15</definedName>
    <definedName name="______________________________________SBC5">[5]INV!$K$12:$N$15</definedName>
    <definedName name="_____________________________________AFC1" localSheetId="0">[5]INV!$A$25:$D$28</definedName>
    <definedName name="_____________________________________AFC1">[5]INV!$A$25:$D$28</definedName>
    <definedName name="_____________________________________AFC3" localSheetId="0">[5]INV!$F$25:$I$28</definedName>
    <definedName name="_____________________________________AFC3">[5]INV!$F$25:$I$28</definedName>
    <definedName name="_____________________________________AFC5" localSheetId="0">[5]INV!$K$25:$N$28</definedName>
    <definedName name="_____________________________________AFC5">[5]INV!$K$25:$N$28</definedName>
    <definedName name="_____________________________________BGC1" localSheetId="0">[5]INV!$A$5:$D$8</definedName>
    <definedName name="_____________________________________BGC1">[5]INV!$A$5:$D$8</definedName>
    <definedName name="_____________________________________BGC3" localSheetId="0">[5]INV!$F$5:$I$8</definedName>
    <definedName name="_____________________________________BGC3">[5]INV!$F$5:$I$8</definedName>
    <definedName name="_____________________________________BGC5" localSheetId="0">[5]INV!$K$5:$N$8</definedName>
    <definedName name="_____________________________________BGC5">[5]INV!$K$5:$N$8</definedName>
    <definedName name="_____________________________________CAC1" localSheetId="0">[5]INV!$A$19:$D$22</definedName>
    <definedName name="_____________________________________CAC1">[5]INV!$A$19:$D$22</definedName>
    <definedName name="_____________________________________CAC3" localSheetId="0">[5]INV!$F$19:$I$22</definedName>
    <definedName name="_____________________________________CAC3">[5]INV!$F$19:$I$22</definedName>
    <definedName name="_____________________________________CAC5" localSheetId="0">[5]INV!$K$19:$N$22</definedName>
    <definedName name="_____________________________________CAC5">[5]INV!$K$19:$N$22</definedName>
    <definedName name="_____________________________________SBC1" localSheetId="0">[5]INV!$A$12:$D$15</definedName>
    <definedName name="_____________________________________SBC1">[5]INV!$A$12:$D$15</definedName>
    <definedName name="_____________________________________SBC3" localSheetId="0">[5]INV!$F$12:$I$15</definedName>
    <definedName name="_____________________________________SBC3">[5]INV!$F$12:$I$15</definedName>
    <definedName name="_____________________________________SBC5" localSheetId="0">[5]INV!$K$12:$N$15</definedName>
    <definedName name="_____________________________________SBC5">[5]INV!$K$12:$N$15</definedName>
    <definedName name="____________________________________AFC1" localSheetId="0">[5]INV!$A$25:$D$28</definedName>
    <definedName name="____________________________________AFC1">[5]INV!$A$25:$D$28</definedName>
    <definedName name="____________________________________AFC3" localSheetId="0">[5]INV!$F$25:$I$28</definedName>
    <definedName name="____________________________________AFC3">[5]INV!$F$25:$I$28</definedName>
    <definedName name="____________________________________AFC5" localSheetId="0">[5]INV!$K$25:$N$28</definedName>
    <definedName name="____________________________________AFC5">[5]INV!$K$25:$N$28</definedName>
    <definedName name="____________________________________BGC1" localSheetId="0">[5]INV!$A$5:$D$8</definedName>
    <definedName name="____________________________________BGC1">[5]INV!$A$5:$D$8</definedName>
    <definedName name="____________________________________BGC3" localSheetId="0">[5]INV!$F$5:$I$8</definedName>
    <definedName name="____________________________________BGC3">[5]INV!$F$5:$I$8</definedName>
    <definedName name="____________________________________BGC5" localSheetId="0">[5]INV!$K$5:$N$8</definedName>
    <definedName name="____________________________________BGC5">[5]INV!$K$5:$N$8</definedName>
    <definedName name="____________________________________CAC1" localSheetId="0">[5]INV!$A$19:$D$22</definedName>
    <definedName name="____________________________________CAC1">[5]INV!$A$19:$D$22</definedName>
    <definedName name="____________________________________CAC3" localSheetId="0">[5]INV!$F$19:$I$22</definedName>
    <definedName name="____________________________________CAC3">[5]INV!$F$19:$I$22</definedName>
    <definedName name="____________________________________CAC5" localSheetId="0">[5]INV!$K$19:$N$22</definedName>
    <definedName name="____________________________________CAC5">[5]INV!$K$19:$N$22</definedName>
    <definedName name="____________________________________SBC1" localSheetId="0">[5]INV!$A$12:$D$15</definedName>
    <definedName name="____________________________________SBC1">[5]INV!$A$12:$D$15</definedName>
    <definedName name="____________________________________SBC3" localSheetId="0">[5]INV!$F$12:$I$15</definedName>
    <definedName name="____________________________________SBC3">[5]INV!$F$12:$I$15</definedName>
    <definedName name="____________________________________SBC5" localSheetId="0">[5]INV!$K$12:$N$15</definedName>
    <definedName name="____________________________________SBC5">[5]INV!$K$12:$N$15</definedName>
    <definedName name="___________________________________AFC1" localSheetId="0">[5]INV!$A$25:$D$28</definedName>
    <definedName name="___________________________________AFC1">[5]INV!$A$25:$D$28</definedName>
    <definedName name="___________________________________AFC3" localSheetId="0">[5]INV!$F$25:$I$28</definedName>
    <definedName name="___________________________________AFC3">[5]INV!$F$25:$I$28</definedName>
    <definedName name="___________________________________AFC5" localSheetId="0">[5]INV!$K$25:$N$28</definedName>
    <definedName name="___________________________________AFC5">[5]INV!$K$25:$N$28</definedName>
    <definedName name="___________________________________BGC1" localSheetId="0">[5]INV!$A$5:$D$8</definedName>
    <definedName name="___________________________________BGC1">[5]INV!$A$5:$D$8</definedName>
    <definedName name="___________________________________BGC3" localSheetId="0">[5]INV!$F$5:$I$8</definedName>
    <definedName name="___________________________________BGC3">[5]INV!$F$5:$I$8</definedName>
    <definedName name="___________________________________BGC5" localSheetId="0">[5]INV!$K$5:$N$8</definedName>
    <definedName name="___________________________________BGC5">[5]INV!$K$5:$N$8</definedName>
    <definedName name="___________________________________CAC1" localSheetId="0">[5]INV!$A$19:$D$22</definedName>
    <definedName name="___________________________________CAC1">[5]INV!$A$19:$D$22</definedName>
    <definedName name="___________________________________CAC3" localSheetId="0">[5]INV!$F$19:$I$22</definedName>
    <definedName name="___________________________________CAC3">[5]INV!$F$19:$I$22</definedName>
    <definedName name="___________________________________CAC5" localSheetId="0">[5]INV!$K$19:$N$22</definedName>
    <definedName name="___________________________________CAC5">[5]INV!$K$19:$N$22</definedName>
    <definedName name="___________________________________SBC1" localSheetId="0">[5]INV!$A$12:$D$15</definedName>
    <definedName name="___________________________________SBC1">[5]INV!$A$12:$D$15</definedName>
    <definedName name="___________________________________SBC3" localSheetId="0">[5]INV!$F$12:$I$15</definedName>
    <definedName name="___________________________________SBC3">[5]INV!$F$12:$I$15</definedName>
    <definedName name="___________________________________SBC5" localSheetId="0">[5]INV!$K$12:$N$15</definedName>
    <definedName name="___________________________________SBC5">[5]INV!$K$12:$N$15</definedName>
    <definedName name="__________________________________AFC1" localSheetId="0">[5]INV!$A$25:$D$28</definedName>
    <definedName name="__________________________________AFC1">[5]INV!$A$25:$D$28</definedName>
    <definedName name="__________________________________AFC3" localSheetId="0">[5]INV!$F$25:$I$28</definedName>
    <definedName name="__________________________________AFC3">[5]INV!$F$25:$I$28</definedName>
    <definedName name="__________________________________AFC5" localSheetId="0">[5]INV!$K$25:$N$28</definedName>
    <definedName name="__________________________________AFC5">[5]INV!$K$25:$N$28</definedName>
    <definedName name="__________________________________BGC1" localSheetId="0">[5]INV!$A$5:$D$8</definedName>
    <definedName name="__________________________________BGC1">[5]INV!$A$5:$D$8</definedName>
    <definedName name="__________________________________BGC3" localSheetId="0">[5]INV!$F$5:$I$8</definedName>
    <definedName name="__________________________________BGC3">[5]INV!$F$5:$I$8</definedName>
    <definedName name="__________________________________BGC5" localSheetId="0">[5]INV!$K$5:$N$8</definedName>
    <definedName name="__________________________________BGC5">[5]INV!$K$5:$N$8</definedName>
    <definedName name="__________________________________CAC1" localSheetId="0">[5]INV!$A$19:$D$22</definedName>
    <definedName name="__________________________________CAC1">[5]INV!$A$19:$D$22</definedName>
    <definedName name="__________________________________CAC3" localSheetId="0">[5]INV!$F$19:$I$22</definedName>
    <definedName name="__________________________________CAC3">[5]INV!$F$19:$I$22</definedName>
    <definedName name="__________________________________CAC5" localSheetId="0">[5]INV!$K$19:$N$22</definedName>
    <definedName name="__________________________________CAC5">[5]INV!$K$19:$N$22</definedName>
    <definedName name="__________________________________SBC1" localSheetId="0">[5]INV!$A$12:$D$15</definedName>
    <definedName name="__________________________________SBC1">[5]INV!$A$12:$D$15</definedName>
    <definedName name="__________________________________SBC3" localSheetId="0">[5]INV!$F$12:$I$15</definedName>
    <definedName name="__________________________________SBC3">[5]INV!$F$12:$I$15</definedName>
    <definedName name="__________________________________SBC5" localSheetId="0">[5]INV!$K$12:$N$15</definedName>
    <definedName name="__________________________________SBC5">[5]INV!$K$12:$N$15</definedName>
    <definedName name="_________________________________AFC1" localSheetId="0">[5]INV!$A$25:$D$28</definedName>
    <definedName name="_________________________________AFC1">[5]INV!$A$25:$D$28</definedName>
    <definedName name="_________________________________AFC3" localSheetId="0">[5]INV!$F$25:$I$28</definedName>
    <definedName name="_________________________________AFC3">[5]INV!$F$25:$I$28</definedName>
    <definedName name="_________________________________AFC5" localSheetId="0">[5]INV!$K$25:$N$28</definedName>
    <definedName name="_________________________________AFC5">[5]INV!$K$25:$N$28</definedName>
    <definedName name="_________________________________BGC1" localSheetId="0">[5]INV!$A$5:$D$8</definedName>
    <definedName name="_________________________________BGC1">[5]INV!$A$5:$D$8</definedName>
    <definedName name="_________________________________BGC3" localSheetId="0">[5]INV!$F$5:$I$8</definedName>
    <definedName name="_________________________________BGC3">[5]INV!$F$5:$I$8</definedName>
    <definedName name="_________________________________BGC5" localSheetId="0">[5]INV!$K$5:$N$8</definedName>
    <definedName name="_________________________________BGC5">[5]INV!$K$5:$N$8</definedName>
    <definedName name="_________________________________CAC1" localSheetId="0">[5]INV!$A$19:$D$22</definedName>
    <definedName name="_________________________________CAC1">[5]INV!$A$19:$D$22</definedName>
    <definedName name="_________________________________CAC3" localSheetId="0">[5]INV!$F$19:$I$22</definedName>
    <definedName name="_________________________________CAC3">[5]INV!$F$19:$I$22</definedName>
    <definedName name="_________________________________CAC5" localSheetId="0">[5]INV!$K$19:$N$22</definedName>
    <definedName name="_________________________________CAC5">[5]INV!$K$19:$N$22</definedName>
    <definedName name="_________________________________SBC1" localSheetId="0">[5]INV!$A$12:$D$15</definedName>
    <definedName name="_________________________________SBC1">[5]INV!$A$12:$D$15</definedName>
    <definedName name="_________________________________SBC3" localSheetId="0">[5]INV!$F$12:$I$15</definedName>
    <definedName name="_________________________________SBC3">[5]INV!$F$12:$I$15</definedName>
    <definedName name="_________________________________SBC5" localSheetId="0">[5]INV!$K$12:$N$15</definedName>
    <definedName name="_________________________________SBC5">[5]INV!$K$12:$N$15</definedName>
    <definedName name="________________________________AFC1" localSheetId="0">[5]INV!$A$25:$D$28</definedName>
    <definedName name="________________________________AFC1">[5]INV!$A$25:$D$28</definedName>
    <definedName name="________________________________AFC3" localSheetId="0">[5]INV!$F$25:$I$28</definedName>
    <definedName name="________________________________AFC3">[5]INV!$F$25:$I$28</definedName>
    <definedName name="________________________________AFC5" localSheetId="0">[5]INV!$K$25:$N$28</definedName>
    <definedName name="________________________________AFC5">[5]INV!$K$25:$N$28</definedName>
    <definedName name="________________________________BGC1" localSheetId="0">[5]INV!$A$5:$D$8</definedName>
    <definedName name="________________________________BGC1">[5]INV!$A$5:$D$8</definedName>
    <definedName name="________________________________BGC3" localSheetId="0">[5]INV!$F$5:$I$8</definedName>
    <definedName name="________________________________BGC3">[5]INV!$F$5:$I$8</definedName>
    <definedName name="________________________________BGC5" localSheetId="0">[5]INV!$K$5:$N$8</definedName>
    <definedName name="________________________________BGC5">[5]INV!$K$5:$N$8</definedName>
    <definedName name="________________________________CAC1" localSheetId="0">[5]INV!$A$19:$D$22</definedName>
    <definedName name="________________________________CAC1">[5]INV!$A$19:$D$22</definedName>
    <definedName name="________________________________CAC3" localSheetId="0">[5]INV!$F$19:$I$22</definedName>
    <definedName name="________________________________CAC3">[5]INV!$F$19:$I$22</definedName>
    <definedName name="________________________________CAC5" localSheetId="0">[5]INV!$K$19:$N$22</definedName>
    <definedName name="________________________________CAC5">[5]INV!$K$19:$N$22</definedName>
    <definedName name="________________________________SBC1" localSheetId="0">[5]INV!$A$12:$D$15</definedName>
    <definedName name="________________________________SBC1">[5]INV!$A$12:$D$15</definedName>
    <definedName name="________________________________SBC3" localSheetId="0">[5]INV!$F$12:$I$15</definedName>
    <definedName name="________________________________SBC3">[5]INV!$F$12:$I$15</definedName>
    <definedName name="________________________________SBC5" localSheetId="0">[5]INV!$K$12:$N$15</definedName>
    <definedName name="________________________________SBC5">[5]INV!$K$12:$N$15</definedName>
    <definedName name="_______________________________AFC1" localSheetId="0">[5]INV!$A$25:$D$28</definedName>
    <definedName name="_______________________________AFC1">[5]INV!$A$25:$D$28</definedName>
    <definedName name="_______________________________AFC3" localSheetId="0">[5]INV!$F$25:$I$28</definedName>
    <definedName name="_______________________________AFC3">[5]INV!$F$25:$I$28</definedName>
    <definedName name="_______________________________AFC5" localSheetId="0">[5]INV!$K$25:$N$28</definedName>
    <definedName name="_______________________________AFC5">[5]INV!$K$25:$N$28</definedName>
    <definedName name="_______________________________BGC1" localSheetId="0">[5]INV!$A$5:$D$8</definedName>
    <definedName name="_______________________________BGC1">[5]INV!$A$5:$D$8</definedName>
    <definedName name="_______________________________BGC3" localSheetId="0">[5]INV!$F$5:$I$8</definedName>
    <definedName name="_______________________________BGC3">[5]INV!$F$5:$I$8</definedName>
    <definedName name="_______________________________BGC5" localSheetId="0">[5]INV!$K$5:$N$8</definedName>
    <definedName name="_______________________________BGC5">[5]INV!$K$5:$N$8</definedName>
    <definedName name="_______________________________CAC1" localSheetId="0">[5]INV!$A$19:$D$22</definedName>
    <definedName name="_______________________________CAC1">[5]INV!$A$19:$D$22</definedName>
    <definedName name="_______________________________CAC3" localSheetId="0">[5]INV!$F$19:$I$22</definedName>
    <definedName name="_______________________________CAC3">[5]INV!$F$19:$I$22</definedName>
    <definedName name="_______________________________CAC5" localSheetId="0">[5]INV!$K$19:$N$22</definedName>
    <definedName name="_______________________________CAC5">[5]INV!$K$19:$N$22</definedName>
    <definedName name="_______________________________SBC1" localSheetId="0">[5]INV!$A$12:$D$15</definedName>
    <definedName name="_______________________________SBC1">[5]INV!$A$12:$D$15</definedName>
    <definedName name="_______________________________SBC3" localSheetId="0">[5]INV!$F$12:$I$15</definedName>
    <definedName name="_______________________________SBC3">[5]INV!$F$12:$I$15</definedName>
    <definedName name="_______________________________SBC5" localSheetId="0">[5]INV!$K$12:$N$15</definedName>
    <definedName name="_______________________________SBC5">[5]INV!$K$12:$N$15</definedName>
    <definedName name="______________________________AFC1" localSheetId="0">[5]INV!$A$25:$D$28</definedName>
    <definedName name="______________________________AFC1">[5]INV!$A$25:$D$28</definedName>
    <definedName name="______________________________AFC3" localSheetId="0">[5]INV!$F$25:$I$28</definedName>
    <definedName name="______________________________AFC3">[5]INV!$F$25:$I$28</definedName>
    <definedName name="______________________________AFC5" localSheetId="0">[5]INV!$K$25:$N$28</definedName>
    <definedName name="______________________________AFC5">[5]INV!$K$25:$N$28</definedName>
    <definedName name="______________________________BGC1" localSheetId="0">[5]INV!$A$5:$D$8</definedName>
    <definedName name="______________________________BGC1">[5]INV!$A$5:$D$8</definedName>
    <definedName name="______________________________BGC3" localSheetId="0">[5]INV!$F$5:$I$8</definedName>
    <definedName name="______________________________BGC3">[5]INV!$F$5:$I$8</definedName>
    <definedName name="______________________________BGC5" localSheetId="0">[5]INV!$K$5:$N$8</definedName>
    <definedName name="______________________________BGC5">[5]INV!$K$5:$N$8</definedName>
    <definedName name="______________________________CAC1" localSheetId="0">[5]INV!$A$19:$D$22</definedName>
    <definedName name="______________________________CAC1">[5]INV!$A$19:$D$22</definedName>
    <definedName name="______________________________CAC3" localSheetId="0">[5]INV!$F$19:$I$22</definedName>
    <definedName name="______________________________CAC3">[5]INV!$F$19:$I$22</definedName>
    <definedName name="______________________________CAC5" localSheetId="0">[5]INV!$K$19:$N$22</definedName>
    <definedName name="______________________________CAC5">[5]INV!$K$19:$N$22</definedName>
    <definedName name="______________________________SBC1" localSheetId="0">[5]INV!$A$12:$D$15</definedName>
    <definedName name="______________________________SBC1">[5]INV!$A$12:$D$15</definedName>
    <definedName name="______________________________SBC3" localSheetId="0">[5]INV!$F$12:$I$15</definedName>
    <definedName name="______________________________SBC3">[5]INV!$F$12:$I$15</definedName>
    <definedName name="______________________________SBC5" localSheetId="0">[5]INV!$K$12:$N$15</definedName>
    <definedName name="______________________________SBC5">[5]INV!$K$12:$N$15</definedName>
    <definedName name="_____________________________AFC1" localSheetId="0">[5]INV!$A$25:$D$28</definedName>
    <definedName name="_____________________________AFC1">[5]INV!$A$25:$D$28</definedName>
    <definedName name="_____________________________AFC3" localSheetId="0">[5]INV!$F$25:$I$28</definedName>
    <definedName name="_____________________________AFC3">[5]INV!$F$25:$I$28</definedName>
    <definedName name="_____________________________AFC5" localSheetId="0">[5]INV!$K$25:$N$28</definedName>
    <definedName name="_____________________________AFC5">[5]INV!$K$25:$N$28</definedName>
    <definedName name="_____________________________BGC1" localSheetId="0">[5]INV!$A$5:$D$8</definedName>
    <definedName name="_____________________________BGC1">[5]INV!$A$5:$D$8</definedName>
    <definedName name="_____________________________BGC3" localSheetId="0">[5]INV!$F$5:$I$8</definedName>
    <definedName name="_____________________________BGC3">[5]INV!$F$5:$I$8</definedName>
    <definedName name="_____________________________BGC5" localSheetId="0">[5]INV!$K$5:$N$8</definedName>
    <definedName name="_____________________________BGC5">[5]INV!$K$5:$N$8</definedName>
    <definedName name="_____________________________CAC1" localSheetId="0">[5]INV!$A$19:$D$22</definedName>
    <definedName name="_____________________________CAC1">[5]INV!$A$19:$D$22</definedName>
    <definedName name="_____________________________CAC3" localSheetId="0">[5]INV!$F$19:$I$22</definedName>
    <definedName name="_____________________________CAC3">[5]INV!$F$19:$I$22</definedName>
    <definedName name="_____________________________CAC5" localSheetId="0">[5]INV!$K$19:$N$22</definedName>
    <definedName name="_____________________________CAC5">[5]INV!$K$19:$N$22</definedName>
    <definedName name="_____________________________SBC1" localSheetId="0">[5]INV!$A$12:$D$15</definedName>
    <definedName name="_____________________________SBC1">[5]INV!$A$12:$D$15</definedName>
    <definedName name="_____________________________SBC3" localSheetId="0">[5]INV!$F$12:$I$15</definedName>
    <definedName name="_____________________________SBC3">[5]INV!$F$12:$I$15</definedName>
    <definedName name="_____________________________SBC5" localSheetId="0">[5]INV!$K$12:$N$15</definedName>
    <definedName name="_____________________________SBC5">[5]INV!$K$12:$N$15</definedName>
    <definedName name="____________________________AFC1" localSheetId="0">[5]INV!$A$25:$D$28</definedName>
    <definedName name="____________________________AFC1">[5]INV!$A$25:$D$28</definedName>
    <definedName name="____________________________AFC3" localSheetId="0">[5]INV!$F$25:$I$28</definedName>
    <definedName name="____________________________AFC3">[5]INV!$F$25:$I$28</definedName>
    <definedName name="____________________________AFC5" localSheetId="0">[5]INV!$K$25:$N$28</definedName>
    <definedName name="____________________________AFC5">[5]INV!$K$25:$N$28</definedName>
    <definedName name="____________________________BGC1" localSheetId="0">[5]INV!$A$5:$D$8</definedName>
    <definedName name="____________________________BGC1">[5]INV!$A$5:$D$8</definedName>
    <definedName name="____________________________BGC3" localSheetId="0">[5]INV!$F$5:$I$8</definedName>
    <definedName name="____________________________BGC3">[5]INV!$F$5:$I$8</definedName>
    <definedName name="____________________________BGC5" localSheetId="0">[5]INV!$K$5:$N$8</definedName>
    <definedName name="____________________________BGC5">[5]INV!$K$5:$N$8</definedName>
    <definedName name="____________________________CAC1" localSheetId="0">[5]INV!$A$19:$D$22</definedName>
    <definedName name="____________________________CAC1">[5]INV!$A$19:$D$22</definedName>
    <definedName name="____________________________CAC3" localSheetId="0">[5]INV!$F$19:$I$22</definedName>
    <definedName name="____________________________CAC3">[5]INV!$F$19:$I$22</definedName>
    <definedName name="____________________________CAC5" localSheetId="0">[5]INV!$K$19:$N$22</definedName>
    <definedName name="____________________________CAC5">[5]INV!$K$19:$N$22</definedName>
    <definedName name="____________________________SBC1" localSheetId="0">[5]INV!$A$12:$D$15</definedName>
    <definedName name="____________________________SBC1">[5]INV!$A$12:$D$15</definedName>
    <definedName name="____________________________SBC3" localSheetId="0">[5]INV!$F$12:$I$15</definedName>
    <definedName name="____________________________SBC3">[5]INV!$F$12:$I$15</definedName>
    <definedName name="____________________________SBC5" localSheetId="0">[5]INV!$K$12:$N$15</definedName>
    <definedName name="____________________________SBC5">[5]INV!$K$12:$N$15</definedName>
    <definedName name="___________________________AFC1" localSheetId="0">[5]INV!$A$25:$D$28</definedName>
    <definedName name="___________________________AFC1">[5]INV!$A$25:$D$28</definedName>
    <definedName name="___________________________AFC3" localSheetId="0">[5]INV!$F$25:$I$28</definedName>
    <definedName name="___________________________AFC3">[5]INV!$F$25:$I$28</definedName>
    <definedName name="___________________________AFC5" localSheetId="0">[5]INV!$K$25:$N$28</definedName>
    <definedName name="___________________________AFC5">[5]INV!$K$25:$N$28</definedName>
    <definedName name="___________________________BGC1" localSheetId="0">[5]INV!$A$5:$D$8</definedName>
    <definedName name="___________________________BGC1">[5]INV!$A$5:$D$8</definedName>
    <definedName name="___________________________BGC3" localSheetId="0">[5]INV!$F$5:$I$8</definedName>
    <definedName name="___________________________BGC3">[5]INV!$F$5:$I$8</definedName>
    <definedName name="___________________________BGC5" localSheetId="0">[5]INV!$K$5:$N$8</definedName>
    <definedName name="___________________________BGC5">[5]INV!$K$5:$N$8</definedName>
    <definedName name="___________________________CAC1" localSheetId="0">[5]INV!$A$19:$D$22</definedName>
    <definedName name="___________________________CAC1">[5]INV!$A$19:$D$22</definedName>
    <definedName name="___________________________CAC3" localSheetId="0">[5]INV!$F$19:$I$22</definedName>
    <definedName name="___________________________CAC3">[5]INV!$F$19:$I$22</definedName>
    <definedName name="___________________________CAC5" localSheetId="0">[5]INV!$K$19:$N$22</definedName>
    <definedName name="___________________________CAC5">[5]INV!$K$19:$N$22</definedName>
    <definedName name="___________________________SBC1" localSheetId="0">[5]INV!$A$12:$D$15</definedName>
    <definedName name="___________________________SBC1">[5]INV!$A$12:$D$15</definedName>
    <definedName name="___________________________SBC3" localSheetId="0">[5]INV!$F$12:$I$15</definedName>
    <definedName name="___________________________SBC3">[5]INV!$F$12:$I$15</definedName>
    <definedName name="___________________________SBC5" localSheetId="0">[5]INV!$K$12:$N$15</definedName>
    <definedName name="___________________________SBC5">[5]INV!$K$12:$N$15</definedName>
    <definedName name="__________________________AFC1" localSheetId="0">[5]INV!$A$25:$D$28</definedName>
    <definedName name="__________________________AFC1">[5]INV!$A$25:$D$28</definedName>
    <definedName name="__________________________AFC3" localSheetId="0">[5]INV!$F$25:$I$28</definedName>
    <definedName name="__________________________AFC3">[5]INV!$F$25:$I$28</definedName>
    <definedName name="__________________________AFC5" localSheetId="0">[5]INV!$K$25:$N$28</definedName>
    <definedName name="__________________________AFC5">[5]INV!$K$25:$N$28</definedName>
    <definedName name="__________________________BGC1" localSheetId="0">[5]INV!$A$5:$D$8</definedName>
    <definedName name="__________________________BGC1">[5]INV!$A$5:$D$8</definedName>
    <definedName name="__________________________BGC3" localSheetId="0">[5]INV!$F$5:$I$8</definedName>
    <definedName name="__________________________BGC3">[5]INV!$F$5:$I$8</definedName>
    <definedName name="__________________________BGC5" localSheetId="0">[5]INV!$K$5:$N$8</definedName>
    <definedName name="__________________________BGC5">[5]INV!$K$5:$N$8</definedName>
    <definedName name="__________________________CAC1" localSheetId="0">[5]INV!$A$19:$D$22</definedName>
    <definedName name="__________________________CAC1">[5]INV!$A$19:$D$22</definedName>
    <definedName name="__________________________CAC3" localSheetId="0">[5]INV!$F$19:$I$22</definedName>
    <definedName name="__________________________CAC3">[5]INV!$F$19:$I$22</definedName>
    <definedName name="__________________________CAC5" localSheetId="0">[5]INV!$K$19:$N$22</definedName>
    <definedName name="__________________________CAC5">[5]INV!$K$19:$N$22</definedName>
    <definedName name="__________________________SBC1" localSheetId="0">[5]INV!$A$12:$D$15</definedName>
    <definedName name="__________________________SBC1">[5]INV!$A$12:$D$15</definedName>
    <definedName name="__________________________SBC3" localSheetId="0">[5]INV!$F$12:$I$15</definedName>
    <definedName name="__________________________SBC3">[5]INV!$F$12:$I$15</definedName>
    <definedName name="__________________________SBC5" localSheetId="0">[5]INV!$K$12:$N$15</definedName>
    <definedName name="__________________________SBC5">[5]INV!$K$12:$N$15</definedName>
    <definedName name="_________________________AFC1" localSheetId="0">[5]INV!$A$25:$D$28</definedName>
    <definedName name="_________________________AFC1">[5]INV!$A$25:$D$28</definedName>
    <definedName name="_________________________AFC3" localSheetId="0">[5]INV!$F$25:$I$28</definedName>
    <definedName name="_________________________AFC3">[5]INV!$F$25:$I$28</definedName>
    <definedName name="_________________________AFC5" localSheetId="0">[5]INV!$K$25:$N$28</definedName>
    <definedName name="_________________________AFC5">[5]INV!$K$25:$N$28</definedName>
    <definedName name="_________________________BGC1" localSheetId="0">[5]INV!$A$5:$D$8</definedName>
    <definedName name="_________________________BGC1">[5]INV!$A$5:$D$8</definedName>
    <definedName name="_________________________BGC3" localSheetId="0">[5]INV!$F$5:$I$8</definedName>
    <definedName name="_________________________BGC3">[5]INV!$F$5:$I$8</definedName>
    <definedName name="_________________________BGC5" localSheetId="0">[5]INV!$K$5:$N$8</definedName>
    <definedName name="_________________________BGC5">[5]INV!$K$5:$N$8</definedName>
    <definedName name="_________________________CAC1" localSheetId="0">[5]INV!$A$19:$D$22</definedName>
    <definedName name="_________________________CAC1">[5]INV!$A$19:$D$22</definedName>
    <definedName name="_________________________CAC3" localSheetId="0">[5]INV!$F$19:$I$22</definedName>
    <definedName name="_________________________CAC3">[5]INV!$F$19:$I$22</definedName>
    <definedName name="_________________________CAC5" localSheetId="0">[5]INV!$K$19:$N$22</definedName>
    <definedName name="_________________________CAC5">[5]INV!$K$19:$N$22</definedName>
    <definedName name="_________________________can18" localSheetId="0">#REF!</definedName>
    <definedName name="_________________________can18">#REF!</definedName>
    <definedName name="_________________________SBC1" localSheetId="0">[5]INV!$A$12:$D$15</definedName>
    <definedName name="_________________________SBC1">[5]INV!$A$12:$D$15</definedName>
    <definedName name="_________________________SBC3" localSheetId="0">[5]INV!$F$12:$I$15</definedName>
    <definedName name="_________________________SBC3">[5]INV!$F$12:$I$15</definedName>
    <definedName name="_________________________SBC5" localSheetId="0">[5]INV!$K$12:$N$15</definedName>
    <definedName name="_________________________SBC5">[5]INV!$K$12:$N$15</definedName>
    <definedName name="________________________AFC1" localSheetId="0">[5]INV!$A$25:$D$28</definedName>
    <definedName name="________________________AFC1">[5]INV!$A$25:$D$28</definedName>
    <definedName name="________________________AFC3" localSheetId="0">[5]INV!$F$25:$I$28</definedName>
    <definedName name="________________________AFC3">[5]INV!$F$25:$I$28</definedName>
    <definedName name="________________________AFC5" localSheetId="0">[5]INV!$K$25:$N$28</definedName>
    <definedName name="________________________AFC5">[5]INV!$K$25:$N$28</definedName>
    <definedName name="________________________BGC1" localSheetId="0">[5]INV!$A$5:$D$8</definedName>
    <definedName name="________________________BGC1">[5]INV!$A$5:$D$8</definedName>
    <definedName name="________________________BGC3" localSheetId="0">[5]INV!$F$5:$I$8</definedName>
    <definedName name="________________________BGC3">[5]INV!$F$5:$I$8</definedName>
    <definedName name="________________________BGC5" localSheetId="0">[5]INV!$K$5:$N$8</definedName>
    <definedName name="________________________BGC5">[5]INV!$K$5:$N$8</definedName>
    <definedName name="________________________CAC1" localSheetId="0">[5]INV!$A$19:$D$22</definedName>
    <definedName name="________________________CAC1">[5]INV!$A$19:$D$22</definedName>
    <definedName name="________________________CAC3" localSheetId="0">[5]INV!$F$19:$I$22</definedName>
    <definedName name="________________________CAC3">[5]INV!$F$19:$I$22</definedName>
    <definedName name="________________________CAC5" localSheetId="0">[5]INV!$K$19:$N$22</definedName>
    <definedName name="________________________CAC5">[5]INV!$K$19:$N$22</definedName>
    <definedName name="________________________SBC1" localSheetId="0">[5]INV!$A$12:$D$15</definedName>
    <definedName name="________________________SBC1">[5]INV!$A$12:$D$15</definedName>
    <definedName name="________________________SBC3" localSheetId="0">[5]INV!$F$12:$I$15</definedName>
    <definedName name="________________________SBC3">[5]INV!$F$12:$I$15</definedName>
    <definedName name="________________________SBC5" localSheetId="0">[5]INV!$K$12:$N$15</definedName>
    <definedName name="________________________SBC5">[5]INV!$K$12:$N$15</definedName>
    <definedName name="_______________________AFC1" localSheetId="0">[5]INV!$A$25:$D$28</definedName>
    <definedName name="_______________________AFC1">[5]INV!$A$25:$D$28</definedName>
    <definedName name="_______________________AFC3" localSheetId="0">[5]INV!$F$25:$I$28</definedName>
    <definedName name="_______________________AFC3">[5]INV!$F$25:$I$28</definedName>
    <definedName name="_______________________AFC5" localSheetId="0">[5]INV!$K$25:$N$28</definedName>
    <definedName name="_______________________AFC5">[5]INV!$K$25:$N$28</definedName>
    <definedName name="_______________________BGC1" localSheetId="0">[5]INV!$A$5:$D$8</definedName>
    <definedName name="_______________________BGC1">[5]INV!$A$5:$D$8</definedName>
    <definedName name="_______________________BGC3" localSheetId="0">[5]INV!$F$5:$I$8</definedName>
    <definedName name="_______________________BGC3">[5]INV!$F$5:$I$8</definedName>
    <definedName name="_______________________BGC5" localSheetId="0">[5]INV!$K$5:$N$8</definedName>
    <definedName name="_______________________BGC5">[5]INV!$K$5:$N$8</definedName>
    <definedName name="_______________________CAC1" localSheetId="0">[5]INV!$A$19:$D$22</definedName>
    <definedName name="_______________________CAC1">[5]INV!$A$19:$D$22</definedName>
    <definedName name="_______________________CAC3" localSheetId="0">[5]INV!$F$19:$I$22</definedName>
    <definedName name="_______________________CAC3">[5]INV!$F$19:$I$22</definedName>
    <definedName name="_______________________CAC5" localSheetId="0">[5]INV!$K$19:$N$22</definedName>
    <definedName name="_______________________CAC5">[5]INV!$K$19:$N$22</definedName>
    <definedName name="_______________________can18" localSheetId="0">#REF!</definedName>
    <definedName name="_______________________can18">#REF!</definedName>
    <definedName name="_______________________SBC1" localSheetId="0">[5]INV!$A$12:$D$15</definedName>
    <definedName name="_______________________SBC1">[5]INV!$A$12:$D$15</definedName>
    <definedName name="_______________________SBC3" localSheetId="0">[5]INV!$F$12:$I$15</definedName>
    <definedName name="_______________________SBC3">[5]INV!$F$12:$I$15</definedName>
    <definedName name="_______________________SBC5" localSheetId="0">[5]INV!$K$12:$N$15</definedName>
    <definedName name="_______________________SBC5">[5]INV!$K$12:$N$15</definedName>
    <definedName name="______________________AFC1" localSheetId="0">[5]INV!$A$25:$D$28</definedName>
    <definedName name="______________________AFC1">[5]INV!$A$25:$D$28</definedName>
    <definedName name="______________________AFC3" localSheetId="0">[5]INV!$F$25:$I$28</definedName>
    <definedName name="______________________AFC3">[5]INV!$F$25:$I$28</definedName>
    <definedName name="______________________AFC5" localSheetId="0">[5]INV!$K$25:$N$28</definedName>
    <definedName name="______________________AFC5">[5]INV!$K$25:$N$28</definedName>
    <definedName name="______________________BGC1" localSheetId="0">[5]INV!$A$5:$D$8</definedName>
    <definedName name="______________________BGC1">[5]INV!$A$5:$D$8</definedName>
    <definedName name="______________________BGC3" localSheetId="0">[5]INV!$F$5:$I$8</definedName>
    <definedName name="______________________BGC3">[5]INV!$F$5:$I$8</definedName>
    <definedName name="______________________BGC5" localSheetId="0">[5]INV!$K$5:$N$8</definedName>
    <definedName name="______________________BGC5">[5]INV!$K$5:$N$8</definedName>
    <definedName name="______________________CAC1" localSheetId="0">[5]INV!$A$19:$D$22</definedName>
    <definedName name="______________________CAC1">[5]INV!$A$19:$D$22</definedName>
    <definedName name="______________________CAC3" localSheetId="0">[5]INV!$F$19:$I$22</definedName>
    <definedName name="______________________CAC3">[5]INV!$F$19:$I$22</definedName>
    <definedName name="______________________CAC5" localSheetId="0">[5]INV!$K$19:$N$22</definedName>
    <definedName name="______________________CAC5">[5]INV!$K$19:$N$22</definedName>
    <definedName name="______________________can18" localSheetId="0">#REF!</definedName>
    <definedName name="______________________can18">#REF!</definedName>
    <definedName name="______________________SBC1" localSheetId="0">[5]INV!$A$12:$D$15</definedName>
    <definedName name="______________________SBC1">[5]INV!$A$12:$D$15</definedName>
    <definedName name="______________________SBC3" localSheetId="0">[5]INV!$F$12:$I$15</definedName>
    <definedName name="______________________SBC3">[5]INV!$F$12:$I$15</definedName>
    <definedName name="______________________SBC5" localSheetId="0">[5]INV!$K$12:$N$15</definedName>
    <definedName name="______________________SBC5">[5]INV!$K$12:$N$15</definedName>
    <definedName name="_____________________AFC1" localSheetId="0">[5]INV!$A$25:$D$28</definedName>
    <definedName name="_____________________AFC1">[5]INV!$A$25:$D$28</definedName>
    <definedName name="_____________________AFC3" localSheetId="0">[5]INV!$F$25:$I$28</definedName>
    <definedName name="_____________________AFC3">[5]INV!$F$25:$I$28</definedName>
    <definedName name="_____________________AFC5" localSheetId="0">[5]INV!$K$25:$N$28</definedName>
    <definedName name="_____________________AFC5">[5]INV!$K$25:$N$28</definedName>
    <definedName name="_____________________BGC1" localSheetId="0">[5]INV!$A$5:$D$8</definedName>
    <definedName name="_____________________BGC1">[5]INV!$A$5:$D$8</definedName>
    <definedName name="_____________________BGC3" localSheetId="0">[5]INV!$F$5:$I$8</definedName>
    <definedName name="_____________________BGC3">[5]INV!$F$5:$I$8</definedName>
    <definedName name="_____________________BGC5" localSheetId="0">[5]INV!$K$5:$N$8</definedName>
    <definedName name="_____________________BGC5">[5]INV!$K$5:$N$8</definedName>
    <definedName name="_____________________CAC1" localSheetId="0">[5]INV!$A$19:$D$22</definedName>
    <definedName name="_____________________CAC1">[5]INV!$A$19:$D$22</definedName>
    <definedName name="_____________________CAC3" localSheetId="0">[5]INV!$F$19:$I$22</definedName>
    <definedName name="_____________________CAC3">[5]INV!$F$19:$I$22</definedName>
    <definedName name="_____________________CAC5" localSheetId="0">[5]INV!$K$19:$N$22</definedName>
    <definedName name="_____________________CAC5">[5]INV!$K$19:$N$22</definedName>
    <definedName name="_____________________can18" localSheetId="0">#REF!</definedName>
    <definedName name="_____________________can18">#REF!</definedName>
    <definedName name="_____________________SBC1" localSheetId="0">[5]INV!$A$12:$D$15</definedName>
    <definedName name="_____________________SBC1">[5]INV!$A$12:$D$15</definedName>
    <definedName name="_____________________SBC3" localSheetId="0">[5]INV!$F$12:$I$15</definedName>
    <definedName name="_____________________SBC3">[5]INV!$F$12:$I$15</definedName>
    <definedName name="_____________________SBC5" localSheetId="0">[5]INV!$K$12:$N$15</definedName>
    <definedName name="_____________________SBC5">[5]INV!$K$12:$N$15</definedName>
    <definedName name="____________________AFC1" localSheetId="0">[5]INV!$A$25:$D$28</definedName>
    <definedName name="____________________AFC1">[5]INV!$A$25:$D$28</definedName>
    <definedName name="____________________AFC3" localSheetId="0">[5]INV!$F$25:$I$28</definedName>
    <definedName name="____________________AFC3">[5]INV!$F$25:$I$28</definedName>
    <definedName name="____________________AFC5" localSheetId="0">[5]INV!$K$25:$N$28</definedName>
    <definedName name="____________________AFC5">[5]INV!$K$25:$N$28</definedName>
    <definedName name="____________________BGC1" localSheetId="0">[5]INV!$A$5:$D$8</definedName>
    <definedName name="____________________BGC1">[5]INV!$A$5:$D$8</definedName>
    <definedName name="____________________BGC3" localSheetId="0">[5]INV!$F$5:$I$8</definedName>
    <definedName name="____________________BGC3">[5]INV!$F$5:$I$8</definedName>
    <definedName name="____________________BGC5" localSheetId="0">[5]INV!$K$5:$N$8</definedName>
    <definedName name="____________________BGC5">[5]INV!$K$5:$N$8</definedName>
    <definedName name="____________________CAC1" localSheetId="0">[5]INV!$A$19:$D$22</definedName>
    <definedName name="____________________CAC1">[5]INV!$A$19:$D$22</definedName>
    <definedName name="____________________CAC3" localSheetId="0">[5]INV!$F$19:$I$22</definedName>
    <definedName name="____________________CAC3">[5]INV!$F$19:$I$22</definedName>
    <definedName name="____________________CAC5" localSheetId="0">[5]INV!$K$19:$N$22</definedName>
    <definedName name="____________________CAC5">[5]INV!$K$19:$N$22</definedName>
    <definedName name="____________________can18" localSheetId="0">#REF!</definedName>
    <definedName name="____________________can18">#REF!</definedName>
    <definedName name="____________________SBC1" localSheetId="0">[5]INV!$A$12:$D$15</definedName>
    <definedName name="____________________SBC1">[5]INV!$A$12:$D$15</definedName>
    <definedName name="____________________SBC3" localSheetId="0">[5]INV!$F$12:$I$15</definedName>
    <definedName name="____________________SBC3">[5]INV!$F$12:$I$15</definedName>
    <definedName name="____________________SBC5" localSheetId="0">[5]INV!$K$12:$N$15</definedName>
    <definedName name="____________________SBC5">[5]INV!$K$12:$N$15</definedName>
    <definedName name="___________________AFC1" localSheetId="0">[5]INV!$A$25:$D$28</definedName>
    <definedName name="___________________AFC1">[5]INV!$A$25:$D$28</definedName>
    <definedName name="___________________AFC3" localSheetId="0">[5]INV!$F$25:$I$28</definedName>
    <definedName name="___________________AFC3">[5]INV!$F$25:$I$28</definedName>
    <definedName name="___________________AFC5" localSheetId="0">[5]INV!$K$25:$N$28</definedName>
    <definedName name="___________________AFC5">[5]INV!$K$25:$N$28</definedName>
    <definedName name="___________________BGC1" localSheetId="0">[5]INV!$A$5:$D$8</definedName>
    <definedName name="___________________BGC1">[5]INV!$A$5:$D$8</definedName>
    <definedName name="___________________BGC3" localSheetId="0">[5]INV!$F$5:$I$8</definedName>
    <definedName name="___________________BGC3">[5]INV!$F$5:$I$8</definedName>
    <definedName name="___________________BGC5" localSheetId="0">[5]INV!$K$5:$N$8</definedName>
    <definedName name="___________________BGC5">[5]INV!$K$5:$N$8</definedName>
    <definedName name="___________________CAC1" localSheetId="0">[5]INV!$A$19:$D$22</definedName>
    <definedName name="___________________CAC1">[5]INV!$A$19:$D$22</definedName>
    <definedName name="___________________CAC3" localSheetId="0">[5]INV!$F$19:$I$22</definedName>
    <definedName name="___________________CAC3">[5]INV!$F$19:$I$22</definedName>
    <definedName name="___________________CAC5" localSheetId="0">[5]INV!$K$19:$N$22</definedName>
    <definedName name="___________________CAC5">[5]INV!$K$19:$N$22</definedName>
    <definedName name="___________________can18" localSheetId="0">#REF!</definedName>
    <definedName name="___________________can18">#REF!</definedName>
    <definedName name="___________________SBC1" localSheetId="0">[5]INV!$A$12:$D$15</definedName>
    <definedName name="___________________SBC1">[5]INV!$A$12:$D$15</definedName>
    <definedName name="___________________SBC3" localSheetId="0">[5]INV!$F$12:$I$15</definedName>
    <definedName name="___________________SBC3">[5]INV!$F$12:$I$15</definedName>
    <definedName name="___________________SBC5" localSheetId="0">[5]INV!$K$12:$N$15</definedName>
    <definedName name="___________________SBC5">[5]INV!$K$12:$N$15</definedName>
    <definedName name="__________________AFC1" localSheetId="0">[5]INV!$A$25:$D$28</definedName>
    <definedName name="__________________AFC1">[5]INV!$A$25:$D$28</definedName>
    <definedName name="__________________AFC3" localSheetId="0">[5]INV!$F$25:$I$28</definedName>
    <definedName name="__________________AFC3">[5]INV!$F$25:$I$28</definedName>
    <definedName name="__________________AFC5" localSheetId="0">[5]INV!$K$25:$N$28</definedName>
    <definedName name="__________________AFC5">[5]INV!$K$25:$N$28</definedName>
    <definedName name="__________________BGC1" localSheetId="0">[5]INV!$A$5:$D$8</definedName>
    <definedName name="__________________BGC1">[5]INV!$A$5:$D$8</definedName>
    <definedName name="__________________BGC3" localSheetId="0">[5]INV!$F$5:$I$8</definedName>
    <definedName name="__________________BGC3">[5]INV!$F$5:$I$8</definedName>
    <definedName name="__________________BGC5" localSheetId="0">[5]INV!$K$5:$N$8</definedName>
    <definedName name="__________________BGC5">[5]INV!$K$5:$N$8</definedName>
    <definedName name="__________________CAC1" localSheetId="0">[5]INV!$A$19:$D$22</definedName>
    <definedName name="__________________CAC1">[5]INV!$A$19:$D$22</definedName>
    <definedName name="__________________CAC3" localSheetId="0">[5]INV!$F$19:$I$22</definedName>
    <definedName name="__________________CAC3">[5]INV!$F$19:$I$22</definedName>
    <definedName name="__________________CAC5" localSheetId="0">[5]INV!$K$19:$N$22</definedName>
    <definedName name="__________________CAC5">[5]INV!$K$19:$N$22</definedName>
    <definedName name="__________________can18" localSheetId="0">#REF!</definedName>
    <definedName name="__________________can18">#REF!</definedName>
    <definedName name="__________________SBC1" localSheetId="0">[5]INV!$A$12:$D$15</definedName>
    <definedName name="__________________SBC1">[5]INV!$A$12:$D$15</definedName>
    <definedName name="__________________SBC3" localSheetId="0">[5]INV!$F$12:$I$15</definedName>
    <definedName name="__________________SBC3">[5]INV!$F$12:$I$15</definedName>
    <definedName name="__________________SBC5" localSheetId="0">[5]INV!$K$12:$N$15</definedName>
    <definedName name="__________________SBC5">[5]INV!$K$12:$N$15</definedName>
    <definedName name="_________________AFC1" localSheetId="0">[5]INV!$A$25:$D$28</definedName>
    <definedName name="_________________AFC1">[5]INV!$A$25:$D$28</definedName>
    <definedName name="_________________AFC3" localSheetId="0">[5]INV!$F$25:$I$28</definedName>
    <definedName name="_________________AFC3">[5]INV!$F$25:$I$28</definedName>
    <definedName name="_________________AFC5" localSheetId="0">[5]INV!$K$25:$N$28</definedName>
    <definedName name="_________________AFC5">[5]INV!$K$25:$N$28</definedName>
    <definedName name="_________________BGC1" localSheetId="0">[5]INV!$A$5:$D$8</definedName>
    <definedName name="_________________BGC1">[5]INV!$A$5:$D$8</definedName>
    <definedName name="_________________BGC3" localSheetId="0">[5]INV!$F$5:$I$8</definedName>
    <definedName name="_________________BGC3">[5]INV!$F$5:$I$8</definedName>
    <definedName name="_________________BGC5" localSheetId="0">[5]INV!$K$5:$N$8</definedName>
    <definedName name="_________________BGC5">[5]INV!$K$5:$N$8</definedName>
    <definedName name="_________________CAC1" localSheetId="0">[5]INV!$A$19:$D$22</definedName>
    <definedName name="_________________CAC1">[5]INV!$A$19:$D$22</definedName>
    <definedName name="_________________CAC3" localSheetId="0">[5]INV!$F$19:$I$22</definedName>
    <definedName name="_________________CAC3">[5]INV!$F$19:$I$22</definedName>
    <definedName name="_________________CAC5" localSheetId="0">[5]INV!$K$19:$N$22</definedName>
    <definedName name="_________________CAC5">[5]INV!$K$19:$N$22</definedName>
    <definedName name="_________________can18" localSheetId="0">#REF!</definedName>
    <definedName name="_________________can18">#REF!</definedName>
    <definedName name="_________________SBC1" localSheetId="0">[5]INV!$A$12:$D$15</definedName>
    <definedName name="_________________SBC1">[5]INV!$A$12:$D$15</definedName>
    <definedName name="_________________SBC3" localSheetId="0">[5]INV!$F$12:$I$15</definedName>
    <definedName name="_________________SBC3">[5]INV!$F$12:$I$15</definedName>
    <definedName name="_________________SBC5" localSheetId="0">[5]INV!$K$12:$N$15</definedName>
    <definedName name="_________________SBC5">[5]INV!$K$12:$N$15</definedName>
    <definedName name="________________AFC1" localSheetId="0">[5]INV!$A$25:$D$28</definedName>
    <definedName name="________________AFC1">[5]INV!$A$25:$D$28</definedName>
    <definedName name="________________AFC3" localSheetId="0">[5]INV!$F$25:$I$28</definedName>
    <definedName name="________________AFC3">[5]INV!$F$25:$I$28</definedName>
    <definedName name="________________AFC5" localSheetId="0">[5]INV!$K$25:$N$28</definedName>
    <definedName name="________________AFC5">[5]INV!$K$25:$N$28</definedName>
    <definedName name="________________BGC1" localSheetId="0">[5]INV!$A$5:$D$8</definedName>
    <definedName name="________________BGC1">[5]INV!$A$5:$D$8</definedName>
    <definedName name="________________BGC3" localSheetId="0">[5]INV!$F$5:$I$8</definedName>
    <definedName name="________________BGC3">[5]INV!$F$5:$I$8</definedName>
    <definedName name="________________BGC5" localSheetId="0">[5]INV!$K$5:$N$8</definedName>
    <definedName name="________________BGC5">[5]INV!$K$5:$N$8</definedName>
    <definedName name="________________CAC1" localSheetId="0">[5]INV!$A$19:$D$22</definedName>
    <definedName name="________________CAC1">[5]INV!$A$19:$D$22</definedName>
    <definedName name="________________CAC3" localSheetId="0">[5]INV!$F$19:$I$22</definedName>
    <definedName name="________________CAC3">[5]INV!$F$19:$I$22</definedName>
    <definedName name="________________CAC5" localSheetId="0">[5]INV!$K$19:$N$22</definedName>
    <definedName name="________________CAC5">[5]INV!$K$19:$N$22</definedName>
    <definedName name="________________can18" localSheetId="0">#REF!</definedName>
    <definedName name="________________can18">#REF!</definedName>
    <definedName name="________________SBC1" localSheetId="0">[5]INV!$A$12:$D$15</definedName>
    <definedName name="________________SBC1">[5]INV!$A$12:$D$15</definedName>
    <definedName name="________________SBC3" localSheetId="0">[5]INV!$F$12:$I$15</definedName>
    <definedName name="________________SBC3">[5]INV!$F$12:$I$15</definedName>
    <definedName name="________________SBC5" localSheetId="0">[5]INV!$K$12:$N$15</definedName>
    <definedName name="________________SBC5">[5]INV!$K$12:$N$15</definedName>
    <definedName name="________________TZ212" localSheetId="0">[6]BASE!$D$167</definedName>
    <definedName name="________________TZ212">[6]BASE!$D$167</definedName>
    <definedName name="_______________AFC1" localSheetId="0">[5]INV!$A$25:$D$28</definedName>
    <definedName name="_______________AFC1">[5]INV!$A$25:$D$28</definedName>
    <definedName name="_______________AFC3" localSheetId="0">[5]INV!$F$25:$I$28</definedName>
    <definedName name="_______________AFC3">[5]INV!$F$25:$I$28</definedName>
    <definedName name="_______________AFC5" localSheetId="0">[5]INV!$K$25:$N$28</definedName>
    <definedName name="_______________AFC5">[5]INV!$K$25:$N$28</definedName>
    <definedName name="_______________BGC1" localSheetId="0">[5]INV!$A$5:$D$8</definedName>
    <definedName name="_______________BGC1">[5]INV!$A$5:$D$8</definedName>
    <definedName name="_______________BGC3" localSheetId="0">[5]INV!$F$5:$I$8</definedName>
    <definedName name="_______________BGC3">[5]INV!$F$5:$I$8</definedName>
    <definedName name="_______________BGC5" localSheetId="0">[5]INV!$K$5:$N$8</definedName>
    <definedName name="_______________BGC5">[5]INV!$K$5:$N$8</definedName>
    <definedName name="_______________CAC1" localSheetId="0">[5]INV!$A$19:$D$22</definedName>
    <definedName name="_______________CAC1">[5]INV!$A$19:$D$22</definedName>
    <definedName name="_______________CAC3" localSheetId="0">[5]INV!$F$19:$I$22</definedName>
    <definedName name="_______________CAC3">[5]INV!$F$19:$I$22</definedName>
    <definedName name="_______________CAC5" localSheetId="0">[5]INV!$K$19:$N$22</definedName>
    <definedName name="_______________CAC5">[5]INV!$K$19:$N$22</definedName>
    <definedName name="_______________can18" localSheetId="0">#REF!</definedName>
    <definedName name="_______________can18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SBC1" localSheetId="0">[5]INV!$A$12:$D$15</definedName>
    <definedName name="_______________SBC1">[5]INV!$A$12:$D$15</definedName>
    <definedName name="_______________SBC3" localSheetId="0">[5]INV!$F$12:$I$15</definedName>
    <definedName name="_______________SBC3">[5]INV!$F$12:$I$15</definedName>
    <definedName name="_______________SBC5" localSheetId="0">[5]INV!$K$12:$N$15</definedName>
    <definedName name="_______________SBC5">[5]INV!$K$12:$N$15</definedName>
    <definedName name="_______________TZ212" localSheetId="0">[6]BASE!$D$167</definedName>
    <definedName name="_______________TZ212">[6]BASE!$D$167</definedName>
    <definedName name="______________AFC1" localSheetId="0">[5]INV!$A$25:$D$28</definedName>
    <definedName name="______________AFC1">[5]INV!$A$25:$D$28</definedName>
    <definedName name="______________AFC3" localSheetId="0">[5]INV!$F$25:$I$28</definedName>
    <definedName name="______________AFC3">[5]INV!$F$25:$I$28</definedName>
    <definedName name="______________AFC5" localSheetId="0">[5]INV!$K$25:$N$28</definedName>
    <definedName name="______________AFC5">[5]INV!$K$25:$N$28</definedName>
    <definedName name="______________BGC1" localSheetId="0">[5]INV!$A$5:$D$8</definedName>
    <definedName name="______________BGC1">[5]INV!$A$5:$D$8</definedName>
    <definedName name="______________BGC3" localSheetId="0">[5]INV!$F$5:$I$8</definedName>
    <definedName name="______________BGC3">[5]INV!$F$5:$I$8</definedName>
    <definedName name="______________BGC5" localSheetId="0">[5]INV!$K$5:$N$8</definedName>
    <definedName name="______________BGC5">[5]INV!$K$5:$N$8</definedName>
    <definedName name="______________CAC1" localSheetId="0">[5]INV!$A$19:$D$22</definedName>
    <definedName name="______________CAC1">[5]INV!$A$19:$D$22</definedName>
    <definedName name="______________CAC3" localSheetId="0">[5]INV!$F$19:$I$22</definedName>
    <definedName name="______________CAC3">[5]INV!$F$19:$I$22</definedName>
    <definedName name="______________CAC5" localSheetId="0">[5]INV!$K$19:$N$22</definedName>
    <definedName name="______________CAC5">[5]INV!$K$19:$N$22</definedName>
    <definedName name="______________can18" localSheetId="0">#REF!</definedName>
    <definedName name="______________can18">#REF!</definedName>
    <definedName name="______________SBC1" localSheetId="0">[5]INV!$A$12:$D$15</definedName>
    <definedName name="______________SBC1">[5]INV!$A$12:$D$15</definedName>
    <definedName name="______________SBC3" localSheetId="0">[5]INV!$F$12:$I$15</definedName>
    <definedName name="______________SBC3">[5]INV!$F$12:$I$15</definedName>
    <definedName name="______________SBC5" localSheetId="0">[5]INV!$K$12:$N$15</definedName>
    <definedName name="______________SBC5">[5]INV!$K$12:$N$15</definedName>
    <definedName name="______________TZ212" localSheetId="0">[6]BASE!$D$167</definedName>
    <definedName name="______________TZ212">[6]BASE!$D$167</definedName>
    <definedName name="_____________AFC1" localSheetId="0">[5]INV!$A$25:$D$28</definedName>
    <definedName name="_____________AFC1">[5]INV!$A$25:$D$28</definedName>
    <definedName name="_____________AFC3" localSheetId="0">[5]INV!$F$25:$I$28</definedName>
    <definedName name="_____________AFC3">[5]INV!$F$25:$I$28</definedName>
    <definedName name="_____________AFC5" localSheetId="0">[5]INV!$K$25:$N$28</definedName>
    <definedName name="_____________AFC5">[5]INV!$K$25:$N$28</definedName>
    <definedName name="_____________BGC1" localSheetId="0">[5]INV!$A$5:$D$8</definedName>
    <definedName name="_____________BGC1">[5]INV!$A$5:$D$8</definedName>
    <definedName name="_____________BGC3" localSheetId="0">[5]INV!$F$5:$I$8</definedName>
    <definedName name="_____________BGC3">[5]INV!$F$5:$I$8</definedName>
    <definedName name="_____________BGC5" localSheetId="0">[5]INV!$K$5:$N$8</definedName>
    <definedName name="_____________BGC5">[5]INV!$K$5:$N$8</definedName>
    <definedName name="_____________CAC1" localSheetId="0">[5]INV!$A$19:$D$22</definedName>
    <definedName name="_____________CAC1">[5]INV!$A$19:$D$22</definedName>
    <definedName name="_____________CAC3" localSheetId="0">[5]INV!$F$19:$I$22</definedName>
    <definedName name="_____________CAC3">[5]INV!$F$19:$I$22</definedName>
    <definedName name="_____________CAC5" localSheetId="0">[5]INV!$K$19:$N$22</definedName>
    <definedName name="_____________CAC5">[5]INV!$K$19:$N$22</definedName>
    <definedName name="_____________can18" localSheetId="0">#REF!</definedName>
    <definedName name="_____________can18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SBC1" localSheetId="0">[5]INV!$A$12:$D$15</definedName>
    <definedName name="_____________SBC1">[5]INV!$A$12:$D$15</definedName>
    <definedName name="_____________SBC3" localSheetId="0">[5]INV!$F$12:$I$15</definedName>
    <definedName name="_____________SBC3">[5]INV!$F$12:$I$15</definedName>
    <definedName name="_____________SBC5" localSheetId="0">[5]INV!$K$12:$N$15</definedName>
    <definedName name="_____________SBC5">[5]INV!$K$12:$N$15</definedName>
    <definedName name="_____________TZ212" localSheetId="0">[6]BASE!$D$167</definedName>
    <definedName name="_____________TZ212">[6]BASE!$D$167</definedName>
    <definedName name="____________AFC1" localSheetId="0">[5]INV!$A$25:$D$28</definedName>
    <definedName name="____________AFC1">[5]INV!$A$25:$D$28</definedName>
    <definedName name="____________AFC3" localSheetId="0">[5]INV!$F$25:$I$28</definedName>
    <definedName name="____________AFC3">[5]INV!$F$25:$I$28</definedName>
    <definedName name="____________AFC5" localSheetId="0">[5]INV!$K$25:$N$28</definedName>
    <definedName name="____________AFC5">[5]INV!$K$25:$N$28</definedName>
    <definedName name="____________BGC1" localSheetId="0">[5]INV!$A$5:$D$8</definedName>
    <definedName name="____________BGC1">[5]INV!$A$5:$D$8</definedName>
    <definedName name="____________BGC3" localSheetId="0">[5]INV!$F$5:$I$8</definedName>
    <definedName name="____________BGC3">[5]INV!$F$5:$I$8</definedName>
    <definedName name="____________BGC5" localSheetId="0">[5]INV!$K$5:$N$8</definedName>
    <definedName name="____________BGC5">[5]INV!$K$5:$N$8</definedName>
    <definedName name="____________CAC1" localSheetId="0">[5]INV!$A$19:$D$22</definedName>
    <definedName name="____________CAC1">[5]INV!$A$19:$D$22</definedName>
    <definedName name="____________CAC3" localSheetId="0">[5]INV!$F$19:$I$22</definedName>
    <definedName name="____________CAC3">[5]INV!$F$19:$I$22</definedName>
    <definedName name="____________CAC5" localSheetId="0">[5]INV!$K$19:$N$22</definedName>
    <definedName name="____________CAC5">[5]INV!$K$19:$N$22</definedName>
    <definedName name="____________can18" localSheetId="0">#REF!</definedName>
    <definedName name="____________can18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SBC1" localSheetId="0">[5]INV!$A$12:$D$15</definedName>
    <definedName name="____________SBC1">[5]INV!$A$12:$D$15</definedName>
    <definedName name="____________SBC3" localSheetId="0">[5]INV!$F$12:$I$15</definedName>
    <definedName name="____________SBC3">[5]INV!$F$12:$I$15</definedName>
    <definedName name="____________SBC5" localSheetId="0">[5]INV!$K$12:$N$15</definedName>
    <definedName name="____________SBC5">[5]INV!$K$12:$N$15</definedName>
    <definedName name="____________TZ212" localSheetId="0">[6]BASE!$D$167</definedName>
    <definedName name="____________TZ212">[6]BASE!$D$167</definedName>
    <definedName name="___________AFC1" localSheetId="0">[5]INV!$A$25:$D$28</definedName>
    <definedName name="___________AFC1">[5]INV!$A$25:$D$28</definedName>
    <definedName name="___________AFC3" localSheetId="0">[5]INV!$F$25:$I$28</definedName>
    <definedName name="___________AFC3">[5]INV!$F$25:$I$28</definedName>
    <definedName name="___________AFC5" localSheetId="0">[5]INV!$K$25:$N$28</definedName>
    <definedName name="___________AFC5">[5]INV!$K$25:$N$28</definedName>
    <definedName name="___________BGC1" localSheetId="0">[5]INV!$A$5:$D$8</definedName>
    <definedName name="___________BGC1">[5]INV!$A$5:$D$8</definedName>
    <definedName name="___________BGC3" localSheetId="0">[5]INV!$F$5:$I$8</definedName>
    <definedName name="___________BGC3">[5]INV!$F$5:$I$8</definedName>
    <definedName name="___________BGC5" localSheetId="0">[5]INV!$K$5:$N$8</definedName>
    <definedName name="___________BGC5">[5]INV!$K$5:$N$8</definedName>
    <definedName name="___________CAC1" localSheetId="0">[5]INV!$A$19:$D$22</definedName>
    <definedName name="___________CAC1">[5]INV!$A$19:$D$22</definedName>
    <definedName name="___________CAC3" localSheetId="0">[5]INV!$F$19:$I$22</definedName>
    <definedName name="___________CAC3">[5]INV!$F$19:$I$22</definedName>
    <definedName name="___________CAC5" localSheetId="0">[5]INV!$K$19:$N$22</definedName>
    <definedName name="___________CAC5">[5]INV!$K$19:$N$22</definedName>
    <definedName name="___________can18" localSheetId="0">#REF!</definedName>
    <definedName name="___________can18">#REF!</definedName>
    <definedName name="___________SBC1" localSheetId="0">[5]INV!$A$12:$D$15</definedName>
    <definedName name="___________SBC1">[5]INV!$A$12:$D$15</definedName>
    <definedName name="___________SBC3" localSheetId="0">[5]INV!$F$12:$I$15</definedName>
    <definedName name="___________SBC3">[5]INV!$F$12:$I$15</definedName>
    <definedName name="___________SBC5" localSheetId="0">[5]INV!$K$12:$N$15</definedName>
    <definedName name="___________SBC5">[5]INV!$K$12:$N$15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_TPN1611" localSheetId="0">[6]BASE!$D$905</definedName>
    <definedName name="___________TPN1611">[6]BASE!$D$905</definedName>
    <definedName name="___________TZ132" localSheetId="0">[6]BASE!$D$159</definedName>
    <definedName name="___________TZ132">[6]BASE!$D$159</definedName>
    <definedName name="___________TZ133" localSheetId="0">[6]BASE!$D$160</definedName>
    <definedName name="___________TZ133">[6]BASE!$D$160</definedName>
    <definedName name="__________AFC1" localSheetId="0">[5]INV!$A$25:$D$28</definedName>
    <definedName name="__________AFC1">[5]INV!$A$25:$D$28</definedName>
    <definedName name="__________AFC3" localSheetId="0">[5]INV!$F$25:$I$28</definedName>
    <definedName name="__________AFC3">[5]INV!$F$25:$I$28</definedName>
    <definedName name="__________AFC5" localSheetId="0">[5]INV!$K$25:$N$28</definedName>
    <definedName name="__________AFC5">[5]INV!$K$25:$N$28</definedName>
    <definedName name="__________BGC1" localSheetId="0">[5]INV!$A$5:$D$8</definedName>
    <definedName name="__________BGC1">[5]INV!$A$5:$D$8</definedName>
    <definedName name="__________BGC3" localSheetId="0">[5]INV!$F$5:$I$8</definedName>
    <definedName name="__________BGC3">[5]INV!$F$5:$I$8</definedName>
    <definedName name="__________BGC5" localSheetId="0">[5]INV!$K$5:$N$8</definedName>
    <definedName name="__________BGC5">[5]INV!$K$5:$N$8</definedName>
    <definedName name="__________CAC1" localSheetId="0">[5]INV!$A$19:$D$22</definedName>
    <definedName name="__________CAC1">[5]INV!$A$19:$D$22</definedName>
    <definedName name="__________CAC3" localSheetId="0">[5]INV!$F$19:$I$22</definedName>
    <definedName name="__________CAC3">[5]INV!$F$19:$I$22</definedName>
    <definedName name="__________CAC5" localSheetId="0">[5]INV!$K$19:$N$22</definedName>
    <definedName name="__________CAC5">[5]INV!$K$19:$N$22</definedName>
    <definedName name="__________can18" localSheetId="0">#REF!</definedName>
    <definedName name="__________can18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SBC1" localSheetId="0">[5]INV!$A$12:$D$15</definedName>
    <definedName name="__________SBC1">[5]INV!$A$12:$D$15</definedName>
    <definedName name="__________SBC3" localSheetId="0">[5]INV!$F$12:$I$15</definedName>
    <definedName name="__________SBC3">[5]INV!$F$12:$I$15</definedName>
    <definedName name="__________SBC5" localSheetId="0">[5]INV!$K$12:$N$15</definedName>
    <definedName name="__________SBC5">[5]INV!$K$12:$N$15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_TPN1611" localSheetId="0">[6]BASE!$D$905</definedName>
    <definedName name="__________TPN1611">[6]BASE!$D$905</definedName>
    <definedName name="__________TZ132" localSheetId="0">[6]BASE!$D$159</definedName>
    <definedName name="__________TZ132">[6]BASE!$D$159</definedName>
    <definedName name="__________TZ133" localSheetId="0">[6]BASE!$D$160</definedName>
    <definedName name="__________TZ133">[6]BASE!$D$160</definedName>
    <definedName name="__________TZ212" localSheetId="0">[7]BASE!$D$167</definedName>
    <definedName name="__________TZ212">[7]BASE!$D$167</definedName>
    <definedName name="_________AFC1" localSheetId="0">[5]INV!$A$25:$D$28</definedName>
    <definedName name="_________AFC1">[5]INV!$A$25:$D$28</definedName>
    <definedName name="_________AFC3" localSheetId="0">[5]INV!$F$25:$I$28</definedName>
    <definedName name="_________AFC3">[5]INV!$F$25:$I$28</definedName>
    <definedName name="_________AFC5" localSheetId="0">[5]INV!$K$25:$N$28</definedName>
    <definedName name="_________AFC5">[5]INV!$K$25:$N$28</definedName>
    <definedName name="_________BGC1" localSheetId="0">[5]INV!$A$5:$D$8</definedName>
    <definedName name="_________BGC1">[5]INV!$A$5:$D$8</definedName>
    <definedName name="_________BGC3" localSheetId="0">[5]INV!$F$5:$I$8</definedName>
    <definedName name="_________BGC3">[5]INV!$F$5:$I$8</definedName>
    <definedName name="_________BGC5" localSheetId="0">[5]INV!$K$5:$N$8</definedName>
    <definedName name="_________BGC5">[5]INV!$K$5:$N$8</definedName>
    <definedName name="_________CAC1" localSheetId="0">[5]INV!$A$19:$D$22</definedName>
    <definedName name="_________CAC1">[5]INV!$A$19:$D$22</definedName>
    <definedName name="_________CAC3" localSheetId="0">[5]INV!$F$19:$I$22</definedName>
    <definedName name="_________CAC3">[5]INV!$F$19:$I$22</definedName>
    <definedName name="_________CAC5" localSheetId="0">[5]INV!$K$19:$N$22</definedName>
    <definedName name="_________CAC5">[5]INV!$K$19:$N$22</definedName>
    <definedName name="_________can18" localSheetId="0">#REF!</definedName>
    <definedName name="_________can18">#REF!</definedName>
    <definedName name="_________EST1" localSheetId="0">#REF!</definedName>
    <definedName name="_________EST1">#REF!</definedName>
    <definedName name="_________EST10" localSheetId="0">#REF!</definedName>
    <definedName name="_________EST10">#REF!</definedName>
    <definedName name="_________EST11" localSheetId="0">#REF!</definedName>
    <definedName name="_________EST11">#REF!</definedName>
    <definedName name="_________EST12" localSheetId="0">#REF!</definedName>
    <definedName name="_________EST12">#REF!</definedName>
    <definedName name="_________EST13" localSheetId="0">#REF!</definedName>
    <definedName name="_________EST13">#REF!</definedName>
    <definedName name="_________EST14" localSheetId="0">#REF!</definedName>
    <definedName name="_________EST14">#REF!</definedName>
    <definedName name="_________EST15" localSheetId="0">#REF!</definedName>
    <definedName name="_________EST15">#REF!</definedName>
    <definedName name="_________EST16" localSheetId="0">#REF!</definedName>
    <definedName name="_________EST16">#REF!</definedName>
    <definedName name="_________EST17" localSheetId="0">#REF!</definedName>
    <definedName name="_________EST17">#REF!</definedName>
    <definedName name="_________EST18" localSheetId="0">#REF!</definedName>
    <definedName name="_________EST18">#REF!</definedName>
    <definedName name="_________EST19" localSheetId="0">#REF!</definedName>
    <definedName name="_________EST19">#REF!</definedName>
    <definedName name="_________EST2" localSheetId="0">#REF!</definedName>
    <definedName name="_________EST2">#REF!</definedName>
    <definedName name="_________EST3" localSheetId="0">#REF!</definedName>
    <definedName name="_________EST3">#REF!</definedName>
    <definedName name="_________EST4" localSheetId="0">#REF!</definedName>
    <definedName name="_________EST4">#REF!</definedName>
    <definedName name="_________EST5" localSheetId="0">#REF!</definedName>
    <definedName name="_________EST5">#REF!</definedName>
    <definedName name="_________EST6" localSheetId="0">#REF!</definedName>
    <definedName name="_________EST6">#REF!</definedName>
    <definedName name="_________EST7" localSheetId="0">#REF!</definedName>
    <definedName name="_________EST7">#REF!</definedName>
    <definedName name="_________EST8" localSheetId="0">#REF!</definedName>
    <definedName name="_________EST8">#REF!</definedName>
    <definedName name="_________EST9" localSheetId="0">#REF!</definedName>
    <definedName name="_________EST9">#REF!</definedName>
    <definedName name="_________EXC1" localSheetId="0">#REF!</definedName>
    <definedName name="_________EXC1">#REF!</definedName>
    <definedName name="_________EXC10" localSheetId="0">#REF!</definedName>
    <definedName name="_________EXC10">#REF!</definedName>
    <definedName name="_________EXC11" localSheetId="0">#REF!</definedName>
    <definedName name="_________EXC11">#REF!</definedName>
    <definedName name="_________EXC12" localSheetId="0">#REF!</definedName>
    <definedName name="_________EXC12">#REF!</definedName>
    <definedName name="_________EXC2" localSheetId="0">#REF!</definedName>
    <definedName name="_________EXC2">#REF!</definedName>
    <definedName name="_________EXC3" localSheetId="0">#REF!</definedName>
    <definedName name="_________EXC3">#REF!</definedName>
    <definedName name="_________EXC4" localSheetId="0">#REF!</definedName>
    <definedName name="_________EXC4">#REF!</definedName>
    <definedName name="_________EXC5" localSheetId="0">#REF!</definedName>
    <definedName name="_________EXC5">#REF!</definedName>
    <definedName name="_________EXC6" localSheetId="0">#REF!</definedName>
    <definedName name="_________EXC6">#REF!</definedName>
    <definedName name="_________EXC7" localSheetId="0">#REF!</definedName>
    <definedName name="_________EXC7">#REF!</definedName>
    <definedName name="_________EXC8" localSheetId="0">#REF!</definedName>
    <definedName name="_________EXC8">#REF!</definedName>
    <definedName name="_________EXC9" localSheetId="0">#REF!</definedName>
    <definedName name="_________EXC9">#REF!</definedName>
    <definedName name="_________PMT5671" localSheetId="0">[8]MEMORIAS!#REF!</definedName>
    <definedName name="_________PMT5671">[8]MEMORIAS!#REF!</definedName>
    <definedName name="_________PMT5805" localSheetId="0">[8]MEMORIAS!#REF!</definedName>
    <definedName name="_________PMT5805">[8]MEMORIAS!#REF!</definedName>
    <definedName name="_________PMT5806" localSheetId="0">[8]MEMORIAS!#REF!</definedName>
    <definedName name="_________PMT5806">[8]MEMORIAS!#REF!</definedName>
    <definedName name="_________PMT5815" localSheetId="0">[8]MEMORIAS!#REF!</definedName>
    <definedName name="_________PMT5815">[8]MEMORIAS!#REF!</definedName>
    <definedName name="_________PMT5820" localSheetId="0">[8]MEMORIAS!#REF!</definedName>
    <definedName name="_________PMT5820">[8]MEMORIAS!#REF!</definedName>
    <definedName name="_________SBC1" localSheetId="0">[5]INV!$A$12:$D$15</definedName>
    <definedName name="_________SBC1">[5]INV!$A$12:$D$15</definedName>
    <definedName name="_________SBC3" localSheetId="0">[5]INV!$F$12:$I$15</definedName>
    <definedName name="_________SBC3">[5]INV!$F$12:$I$15</definedName>
    <definedName name="_________SBC5" localSheetId="0">[5]INV!$K$12:$N$15</definedName>
    <definedName name="_________SBC5">[5]INV!$K$12:$N$15</definedName>
    <definedName name="_________TPN1611" localSheetId="0">[6]BASE!$D$905</definedName>
    <definedName name="_________TPN1611">[6]BASE!$D$905</definedName>
    <definedName name="_________TZ132" localSheetId="0">[6]BASE!$D$159</definedName>
    <definedName name="_________TZ132">[6]BASE!$D$159</definedName>
    <definedName name="_________TZ133" localSheetId="0">[6]BASE!$D$160</definedName>
    <definedName name="_________TZ133">[6]BASE!$D$160</definedName>
    <definedName name="_________TZ212" localSheetId="0">[7]BASE!$D$167</definedName>
    <definedName name="_________TZ212">[7]BASE!$D$167</definedName>
    <definedName name="________AFC1" localSheetId="0">[5]INV!$A$25:$D$28</definedName>
    <definedName name="________AFC1">[5]INV!$A$25:$D$28</definedName>
    <definedName name="________AFC3" localSheetId="0">[5]INV!$F$25:$I$28</definedName>
    <definedName name="________AFC3">[5]INV!$F$25:$I$28</definedName>
    <definedName name="________AFC5" localSheetId="0">[5]INV!$K$25:$N$28</definedName>
    <definedName name="________AFC5">[5]INV!$K$25:$N$28</definedName>
    <definedName name="________aiu2" localSheetId="0">[9]AIU!$J$105</definedName>
    <definedName name="________aiu2">[10]AIU!$J$105</definedName>
    <definedName name="________BGC1" localSheetId="0">[5]INV!$A$5:$D$8</definedName>
    <definedName name="________BGC1">[5]INV!$A$5:$D$8</definedName>
    <definedName name="________BGC3" localSheetId="0">[5]INV!$F$5:$I$8</definedName>
    <definedName name="________BGC3">[5]INV!$F$5:$I$8</definedName>
    <definedName name="________BGC5" localSheetId="0">[5]INV!$K$5:$N$8</definedName>
    <definedName name="________BGC5">[5]INV!$K$5:$N$8</definedName>
    <definedName name="________CAC1" localSheetId="0">[5]INV!$A$19:$D$22</definedName>
    <definedName name="________CAC1">[5]INV!$A$19:$D$22</definedName>
    <definedName name="________CAC3" localSheetId="0">[5]INV!$F$19:$I$22</definedName>
    <definedName name="________CAC3">[5]INV!$F$19:$I$22</definedName>
    <definedName name="________CAC5" localSheetId="0">[5]INV!$K$19:$N$22</definedName>
    <definedName name="________CAC5">[5]INV!$K$19:$N$22</definedName>
    <definedName name="________can18" localSheetId="0">#REF!</definedName>
    <definedName name="________can18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ORO10" localSheetId="0">#REF!</definedName>
    <definedName name="________ORO10">#REF!</definedName>
    <definedName name="________ORO11" localSheetId="0">#REF!</definedName>
    <definedName name="________ORO11">#REF!</definedName>
    <definedName name="________ORO12" localSheetId="0">#REF!</definedName>
    <definedName name="________ORO12">#REF!</definedName>
    <definedName name="________ORO13" localSheetId="0">#REF!</definedName>
    <definedName name="________ORO13">#REF!</definedName>
    <definedName name="________ORO14" localSheetId="0">#REF!</definedName>
    <definedName name="________ORO14">#REF!</definedName>
    <definedName name="________ORO15" localSheetId="0">#REF!</definedName>
    <definedName name="________ORO15">#REF!</definedName>
    <definedName name="________ORO16" localSheetId="0">#REF!</definedName>
    <definedName name="________ORO16">#REF!</definedName>
    <definedName name="________ORO17" localSheetId="0">#REF!</definedName>
    <definedName name="________ORO17">#REF!</definedName>
    <definedName name="________ORO18" localSheetId="0">#REF!</definedName>
    <definedName name="________ORO18">#REF!</definedName>
    <definedName name="________ORO19" localSheetId="0">#REF!</definedName>
    <definedName name="________ORO19">#REF!</definedName>
    <definedName name="________PMT5671" localSheetId="0">[11]MEMORIAS!#REF!</definedName>
    <definedName name="________PMT5671">[11]MEMORIAS!#REF!</definedName>
    <definedName name="________PMT5805" localSheetId="0">[11]MEMORIAS!#REF!</definedName>
    <definedName name="________PMT5805">[11]MEMORIAS!#REF!</definedName>
    <definedName name="________PMT5806" localSheetId="0">[11]MEMORIAS!#REF!</definedName>
    <definedName name="________PMT5806">[11]MEMORIAS!#REF!</definedName>
    <definedName name="________PMT5815" localSheetId="0">[11]MEMORIAS!#REF!</definedName>
    <definedName name="________PMT5815">[11]MEMORIAS!#REF!</definedName>
    <definedName name="________PMT5820" localSheetId="0">[11]MEMORIAS!#REF!</definedName>
    <definedName name="________PMT5820">[11]MEMORIAS!#REF!</definedName>
    <definedName name="________SBC1" localSheetId="0">[5]INV!$A$12:$D$15</definedName>
    <definedName name="________SBC1">[5]INV!$A$12:$D$15</definedName>
    <definedName name="________SBC3" localSheetId="0">[5]INV!$F$12:$I$15</definedName>
    <definedName name="________SBC3">[5]INV!$F$12:$I$15</definedName>
    <definedName name="________SBC5" localSheetId="0">[5]INV!$K$12:$N$15</definedName>
    <definedName name="________SBC5">[5]INV!$K$12:$N$15</definedName>
    <definedName name="________TPN1611" localSheetId="0">[6]BASE!$D$905</definedName>
    <definedName name="________TPN1611">[6]BASE!$D$905</definedName>
    <definedName name="________TZ132" localSheetId="0">[6]BASE!$D$159</definedName>
    <definedName name="________TZ132">[6]BASE!$D$159</definedName>
    <definedName name="________TZ133" localSheetId="0">[6]BASE!$D$160</definedName>
    <definedName name="________TZ133">[6]BASE!$D$160</definedName>
    <definedName name="________TZ212" localSheetId="0">[7]BASE!$D$167</definedName>
    <definedName name="________TZ212">[7]BASE!$D$167</definedName>
    <definedName name="_______AFC1" localSheetId="0">[5]INV!$A$25:$D$28</definedName>
    <definedName name="_______AFC1">[5]INV!$A$25:$D$28</definedName>
    <definedName name="_______AFC3" localSheetId="0">[5]INV!$F$25:$I$28</definedName>
    <definedName name="_______AFC3">[5]INV!$F$25:$I$28</definedName>
    <definedName name="_______AFC5" localSheetId="0">[5]INV!$K$25:$N$28</definedName>
    <definedName name="_______AFC5">[5]INV!$K$25:$N$28</definedName>
    <definedName name="_______aiu2" localSheetId="0">[9]AIU!$J$105</definedName>
    <definedName name="_______aiu2">[12]AIU!$J$105</definedName>
    <definedName name="_______BGC1" localSheetId="0">[5]INV!$A$5:$D$8</definedName>
    <definedName name="_______BGC1">[5]INV!$A$5:$D$8</definedName>
    <definedName name="_______BGC3" localSheetId="0">[5]INV!$F$5:$I$8</definedName>
    <definedName name="_______BGC3">[5]INV!$F$5:$I$8</definedName>
    <definedName name="_______BGC5" localSheetId="0">[5]INV!$K$5:$N$8</definedName>
    <definedName name="_______BGC5">[5]INV!$K$5:$N$8</definedName>
    <definedName name="_______CAC1" localSheetId="0">[5]INV!$A$19:$D$22</definedName>
    <definedName name="_______CAC1">[5]INV!$A$19:$D$22</definedName>
    <definedName name="_______CAC3" localSheetId="0">[5]INV!$F$19:$I$22</definedName>
    <definedName name="_______CAC3">[5]INV!$F$19:$I$22</definedName>
    <definedName name="_______CAC5" localSheetId="0">[5]INV!$K$19:$N$22</definedName>
    <definedName name="_______CAC5">[5]INV!$K$19:$N$22</definedName>
    <definedName name="_______can18" localSheetId="0">#REF!</definedName>
    <definedName name="_______can18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R" localSheetId="0">#REF!</definedName>
    <definedName name="_______R">#REF!</definedName>
    <definedName name="_______SBC1" localSheetId="0">[5]INV!$A$12:$D$15</definedName>
    <definedName name="_______SBC1">[5]INV!$A$12:$D$15</definedName>
    <definedName name="_______SBC3" localSheetId="0">[5]INV!$F$12:$I$15</definedName>
    <definedName name="_______SBC3">[5]INV!$F$12:$I$15</definedName>
    <definedName name="_______SBC5" localSheetId="0">[5]INV!$K$12:$N$15</definedName>
    <definedName name="_______SBC5">[5]INV!$K$12:$N$15</definedName>
    <definedName name="_______tab1" localSheetId="0">#REF!</definedName>
    <definedName name="_______tab1">#REF!</definedName>
    <definedName name="_______tab2" localSheetId="0">#REF!</definedName>
    <definedName name="_______tab2">#REF!</definedName>
    <definedName name="_______tab3" localSheetId="0">#REF!</definedName>
    <definedName name="_______tab3">#REF!</definedName>
    <definedName name="_______TAB4" localSheetId="0">#REF!</definedName>
    <definedName name="_______TAB4">#REF!</definedName>
    <definedName name="_______TPN1611" localSheetId="0">[6]BASE!$D$905</definedName>
    <definedName name="_______TPN1611">[6]BASE!$D$905</definedName>
    <definedName name="_______TZ132" localSheetId="0">[6]BASE!$D$159</definedName>
    <definedName name="_______TZ132">[6]BASE!$D$159</definedName>
    <definedName name="_______TZ133" localSheetId="0">[6]BASE!$D$160</definedName>
    <definedName name="_______TZ133">[6]BASE!$D$160</definedName>
    <definedName name="_______TZ212" localSheetId="0">[7]BASE!$D$167</definedName>
    <definedName name="_______TZ212">[7]BASE!$D$167</definedName>
    <definedName name="______AFC1" localSheetId="0">[5]INV!$A$25:$D$28</definedName>
    <definedName name="______AFC1">[5]INV!$A$25:$D$28</definedName>
    <definedName name="______AFC3" localSheetId="0">[5]INV!$F$25:$I$28</definedName>
    <definedName name="______AFC3">[5]INV!$F$25:$I$28</definedName>
    <definedName name="______AFC5" localSheetId="0">[5]INV!$K$25:$N$28</definedName>
    <definedName name="______AFC5">[5]INV!$K$25:$N$28</definedName>
    <definedName name="______aiu2" localSheetId="0">[9]AIU!$J$105</definedName>
    <definedName name="______aiu2">[10]AIU!$J$105</definedName>
    <definedName name="______BGC1" localSheetId="0">[5]INV!$A$5:$D$8</definedName>
    <definedName name="______BGC1">[5]INV!$A$5:$D$8</definedName>
    <definedName name="______BGC3" localSheetId="0">[5]INV!$F$5:$I$8</definedName>
    <definedName name="______BGC3">[5]INV!$F$5:$I$8</definedName>
    <definedName name="______BGC5" localSheetId="0">[5]INV!$K$5:$N$8</definedName>
    <definedName name="______BGC5">[5]INV!$K$5:$N$8</definedName>
    <definedName name="______CAC1" localSheetId="0">[5]INV!$A$19:$D$22</definedName>
    <definedName name="______CAC1">[5]INV!$A$19:$D$22</definedName>
    <definedName name="______CAC3" localSheetId="0">[5]INV!$F$19:$I$22</definedName>
    <definedName name="______CAC3">[5]INV!$F$19:$I$22</definedName>
    <definedName name="______CAC5" localSheetId="0">[5]INV!$K$19:$N$22</definedName>
    <definedName name="______CAC5">[5]INV!$K$19:$N$22</definedName>
    <definedName name="______can18" localSheetId="0">#REF!</definedName>
    <definedName name="______can18">#REF!</definedName>
    <definedName name="______EST1" localSheetId="1">#REF!</definedName>
    <definedName name="______EST1" localSheetId="0">#REF!</definedName>
    <definedName name="______EST1">#REF!</definedName>
    <definedName name="______EST10" localSheetId="1">#REF!</definedName>
    <definedName name="______EST10" localSheetId="0">#REF!</definedName>
    <definedName name="______EST10">#REF!</definedName>
    <definedName name="______EST11" localSheetId="1">#REF!</definedName>
    <definedName name="______EST11" localSheetId="0">#REF!</definedName>
    <definedName name="______EST11">#REF!</definedName>
    <definedName name="______EST12" localSheetId="1">#REF!</definedName>
    <definedName name="______EST12" localSheetId="0">#REF!</definedName>
    <definedName name="______EST12">#REF!</definedName>
    <definedName name="______EST13" localSheetId="1">#REF!</definedName>
    <definedName name="______EST13" localSheetId="0">#REF!</definedName>
    <definedName name="______EST13">#REF!</definedName>
    <definedName name="______EST14" localSheetId="1">#REF!</definedName>
    <definedName name="______EST14" localSheetId="0">#REF!</definedName>
    <definedName name="______EST14">#REF!</definedName>
    <definedName name="______EST15" localSheetId="1">#REF!</definedName>
    <definedName name="______EST15" localSheetId="0">#REF!</definedName>
    <definedName name="______EST15">#REF!</definedName>
    <definedName name="______EST16" localSheetId="1">#REF!</definedName>
    <definedName name="______EST16" localSheetId="0">#REF!</definedName>
    <definedName name="______EST16">#REF!</definedName>
    <definedName name="______EST17" localSheetId="1">#REF!</definedName>
    <definedName name="______EST17" localSheetId="0">#REF!</definedName>
    <definedName name="______EST17">#REF!</definedName>
    <definedName name="______EST18" localSheetId="1">#REF!</definedName>
    <definedName name="______EST18" localSheetId="0">#REF!</definedName>
    <definedName name="______EST18">#REF!</definedName>
    <definedName name="______EST19" localSheetId="1">#REF!</definedName>
    <definedName name="______EST19" localSheetId="0">#REF!</definedName>
    <definedName name="______EST19">#REF!</definedName>
    <definedName name="______EST2" localSheetId="1">#REF!</definedName>
    <definedName name="______EST2" localSheetId="0">#REF!</definedName>
    <definedName name="______EST2">#REF!</definedName>
    <definedName name="______EST3" localSheetId="1">#REF!</definedName>
    <definedName name="______EST3" localSheetId="0">#REF!</definedName>
    <definedName name="______EST3">#REF!</definedName>
    <definedName name="______EST4" localSheetId="1">#REF!</definedName>
    <definedName name="______EST4" localSheetId="0">#REF!</definedName>
    <definedName name="______EST4">#REF!</definedName>
    <definedName name="______EST5" localSheetId="1">#REF!</definedName>
    <definedName name="______EST5" localSheetId="0">#REF!</definedName>
    <definedName name="______EST5">#REF!</definedName>
    <definedName name="______EST6" localSheetId="1">#REF!</definedName>
    <definedName name="______EST6" localSheetId="0">#REF!</definedName>
    <definedName name="______EST6">#REF!</definedName>
    <definedName name="______EST7" localSheetId="1">#REF!</definedName>
    <definedName name="______EST7" localSheetId="0">#REF!</definedName>
    <definedName name="______EST7">#REF!</definedName>
    <definedName name="______EST8" localSheetId="1">#REF!</definedName>
    <definedName name="______EST8" localSheetId="0">#REF!</definedName>
    <definedName name="______EST8">#REF!</definedName>
    <definedName name="______EST9" localSheetId="1">#REF!</definedName>
    <definedName name="______EST9" localSheetId="0">#REF!</definedName>
    <definedName name="______EST9">#REF!</definedName>
    <definedName name="______EXC1" localSheetId="1">#REF!</definedName>
    <definedName name="______EXC1" localSheetId="0">#REF!</definedName>
    <definedName name="______EXC1">#REF!</definedName>
    <definedName name="______EXC10" localSheetId="1">#REF!</definedName>
    <definedName name="______EXC10" localSheetId="0">#REF!</definedName>
    <definedName name="______EXC10">#REF!</definedName>
    <definedName name="______EXC11" localSheetId="1">#REF!</definedName>
    <definedName name="______EXC11" localSheetId="0">#REF!</definedName>
    <definedName name="______EXC11">#REF!</definedName>
    <definedName name="______EXC12" localSheetId="1">#REF!</definedName>
    <definedName name="______EXC12" localSheetId="0">#REF!</definedName>
    <definedName name="______EXC12">#REF!</definedName>
    <definedName name="______EXC2" localSheetId="1">#REF!</definedName>
    <definedName name="______EXC2" localSheetId="0">#REF!</definedName>
    <definedName name="______EXC2">#REF!</definedName>
    <definedName name="______EXC3" localSheetId="1">#REF!</definedName>
    <definedName name="______EXC3" localSheetId="0">#REF!</definedName>
    <definedName name="______EXC3">#REF!</definedName>
    <definedName name="______EXC4" localSheetId="1">#REF!</definedName>
    <definedName name="______EXC4" localSheetId="0">#REF!</definedName>
    <definedName name="______EXC4">#REF!</definedName>
    <definedName name="______EXC5" localSheetId="1">#REF!</definedName>
    <definedName name="______EXC5" localSheetId="0">#REF!</definedName>
    <definedName name="______EXC5">#REF!</definedName>
    <definedName name="______EXC6" localSheetId="1">#REF!</definedName>
    <definedName name="______EXC6" localSheetId="0">#REF!</definedName>
    <definedName name="______EXC6">#REF!</definedName>
    <definedName name="______EXC7" localSheetId="1">#REF!</definedName>
    <definedName name="______EXC7" localSheetId="0">#REF!</definedName>
    <definedName name="______EXC7">#REF!</definedName>
    <definedName name="______EXC8" localSheetId="1">#REF!</definedName>
    <definedName name="______EXC8" localSheetId="0">#REF!</definedName>
    <definedName name="______EXC8">#REF!</definedName>
    <definedName name="______EXC9" localSheetId="1">#REF!</definedName>
    <definedName name="______EXC9" localSheetId="0">#REF!</definedName>
    <definedName name="______EXC9">#REF!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 localSheetId="0">#REF!</definedName>
    <definedName name="______ORO13">#REF!</definedName>
    <definedName name="______ORO14" localSheetId="0">#REF!</definedName>
    <definedName name="______ORO14">#REF!</definedName>
    <definedName name="______ORO15" localSheetId="0">#REF!</definedName>
    <definedName name="______ORO15">#REF!</definedName>
    <definedName name="______ORO16" localSheetId="0">#REF!</definedName>
    <definedName name="______ORO16">#REF!</definedName>
    <definedName name="______ORO17" localSheetId="0">#REF!</definedName>
    <definedName name="______ORO17">#REF!</definedName>
    <definedName name="______ORO18" localSheetId="0">#REF!</definedName>
    <definedName name="______ORO18">#REF!</definedName>
    <definedName name="______ORO19" localSheetId="0">#REF!</definedName>
    <definedName name="______ORO19">#REF!</definedName>
    <definedName name="______PMT5671" localSheetId="0">[8]MEMORIAS!#REF!</definedName>
    <definedName name="______PMT5671">[8]MEMORIAS!#REF!</definedName>
    <definedName name="______PMT5805" localSheetId="0">[8]MEMORIAS!#REF!</definedName>
    <definedName name="______PMT5805">[8]MEMORIAS!#REF!</definedName>
    <definedName name="______PMT5806" localSheetId="0">[8]MEMORIAS!#REF!</definedName>
    <definedName name="______PMT5806">[8]MEMORIAS!#REF!</definedName>
    <definedName name="______PMT5815" localSheetId="0">[8]MEMORIAS!#REF!</definedName>
    <definedName name="______PMT5815">[8]MEMORIAS!#REF!</definedName>
    <definedName name="______PMT5820" localSheetId="0">[8]MEMORIAS!#REF!</definedName>
    <definedName name="______PMT5820">[8]MEMORIAS!#REF!</definedName>
    <definedName name="______R" localSheetId="0">#REF!</definedName>
    <definedName name="______R">#REF!</definedName>
    <definedName name="______SBC1" localSheetId="0">[5]INV!$A$12:$D$15</definedName>
    <definedName name="______SBC1">[5]INV!$A$12:$D$15</definedName>
    <definedName name="______SBC3" localSheetId="0">[5]INV!$F$12:$I$15</definedName>
    <definedName name="______SBC3">[5]INV!$F$12:$I$15</definedName>
    <definedName name="______SBC5" localSheetId="0">[5]INV!$K$12:$N$15</definedName>
    <definedName name="______SBC5">[5]INV!$K$12:$N$15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 localSheetId="0">#REF!</definedName>
    <definedName name="______TAB4">#REF!</definedName>
    <definedName name="______TZ212" localSheetId="0">[7]BASE!$D$167</definedName>
    <definedName name="______TZ212">[7]BASE!$D$167</definedName>
    <definedName name="_____ADM2" localSheetId="0">[13]BASE!$D$131</definedName>
    <definedName name="_____ADM2">[13]BASE!$D$131</definedName>
    <definedName name="_____ADM3" localSheetId="0">[13]BASE!$D$132</definedName>
    <definedName name="_____ADM3">[13]BASE!$D$132</definedName>
    <definedName name="_____ADM4" localSheetId="0">[13]BASE!$D$133</definedName>
    <definedName name="_____ADM4">[13]BASE!$D$133</definedName>
    <definedName name="_____AFC1" localSheetId="0">[5]INV!$A$25:$D$28</definedName>
    <definedName name="_____AFC1">[5]INV!$A$25:$D$28</definedName>
    <definedName name="_____AFC3" localSheetId="0">[5]INV!$F$25:$I$28</definedName>
    <definedName name="_____AFC3">[5]INV!$F$25:$I$28</definedName>
    <definedName name="_____AFC5" localSheetId="0">[5]INV!$K$25:$N$28</definedName>
    <definedName name="_____AFC5">[5]INV!$K$25:$N$28</definedName>
    <definedName name="_____AIU1" localSheetId="0">#REF!</definedName>
    <definedName name="_____AIU1">#REF!</definedName>
    <definedName name="_____aiu2" localSheetId="1">[14]AIU!$J$105</definedName>
    <definedName name="_____aiu2" localSheetId="0">[9]AIU!$J$105</definedName>
    <definedName name="_____aiu2">[14]AIU!$J$105</definedName>
    <definedName name="_____BGC1" localSheetId="0">[5]INV!$A$5:$D$8</definedName>
    <definedName name="_____BGC1">[5]INV!$A$5:$D$8</definedName>
    <definedName name="_____BGC3" localSheetId="0">[5]INV!$F$5:$I$8</definedName>
    <definedName name="_____BGC3">[5]INV!$F$5:$I$8</definedName>
    <definedName name="_____BGC5" localSheetId="0">[5]INV!$K$5:$N$8</definedName>
    <definedName name="_____BGC5">[5]INV!$K$5:$N$8</definedName>
    <definedName name="_____CAC1" localSheetId="0">[5]INV!$A$19:$D$22</definedName>
    <definedName name="_____CAC1">[5]INV!$A$19:$D$22</definedName>
    <definedName name="_____CAC3" localSheetId="0">[5]INV!$F$19:$I$22</definedName>
    <definedName name="_____CAC3">[5]INV!$F$19:$I$22</definedName>
    <definedName name="_____CAC5" localSheetId="0">[5]INV!$K$19:$N$22</definedName>
    <definedName name="_____CAC5">[5]INV!$K$19:$N$22</definedName>
    <definedName name="_____can18" localSheetId="0">#REF!</definedName>
    <definedName name="_____can18">#REF!</definedName>
    <definedName name="_____CAN28" localSheetId="0">[13]BASE!$D$449</definedName>
    <definedName name="_____CAN28">[13]BASE!$D$449</definedName>
    <definedName name="_____Cod1" localSheetId="0">#REF!</definedName>
    <definedName name="_____Cod1">#REF!</definedName>
    <definedName name="_____EST1" localSheetId="1">#REF!</definedName>
    <definedName name="_____EST1" localSheetId="0">#REF!</definedName>
    <definedName name="_____EST1">#REF!</definedName>
    <definedName name="_____EST10" localSheetId="1">#REF!</definedName>
    <definedName name="_____EST10" localSheetId="0">#REF!</definedName>
    <definedName name="_____EST10">#REF!</definedName>
    <definedName name="_____EST11" localSheetId="1">#REF!</definedName>
    <definedName name="_____EST11" localSheetId="0">#REF!</definedName>
    <definedName name="_____EST11">#REF!</definedName>
    <definedName name="_____EST12" localSheetId="1">#REF!</definedName>
    <definedName name="_____EST12" localSheetId="0">#REF!</definedName>
    <definedName name="_____EST12">#REF!</definedName>
    <definedName name="_____EST13" localSheetId="1">#REF!</definedName>
    <definedName name="_____EST13" localSheetId="0">#REF!</definedName>
    <definedName name="_____EST13">#REF!</definedName>
    <definedName name="_____EST14" localSheetId="1">#REF!</definedName>
    <definedName name="_____EST14" localSheetId="0">#REF!</definedName>
    <definedName name="_____EST14">#REF!</definedName>
    <definedName name="_____EST15" localSheetId="1">#REF!</definedName>
    <definedName name="_____EST15" localSheetId="0">#REF!</definedName>
    <definedName name="_____EST15">#REF!</definedName>
    <definedName name="_____EST16" localSheetId="1">#REF!</definedName>
    <definedName name="_____EST16" localSheetId="0">#REF!</definedName>
    <definedName name="_____EST16">#REF!</definedName>
    <definedName name="_____EST17" localSheetId="1">#REF!</definedName>
    <definedName name="_____EST17" localSheetId="0">#REF!</definedName>
    <definedName name="_____EST17">#REF!</definedName>
    <definedName name="_____EST18" localSheetId="1">#REF!</definedName>
    <definedName name="_____EST18" localSheetId="0">#REF!</definedName>
    <definedName name="_____EST18">#REF!</definedName>
    <definedName name="_____EST19" localSheetId="1">#REF!</definedName>
    <definedName name="_____EST19" localSheetId="0">#REF!</definedName>
    <definedName name="_____EST19">#REF!</definedName>
    <definedName name="_____EST2" localSheetId="1">#REF!</definedName>
    <definedName name="_____EST2" localSheetId="0">#REF!</definedName>
    <definedName name="_____EST2">#REF!</definedName>
    <definedName name="_____EST3" localSheetId="1">#REF!</definedName>
    <definedName name="_____EST3" localSheetId="0">#REF!</definedName>
    <definedName name="_____EST3">#REF!</definedName>
    <definedName name="_____EST4" localSheetId="1">#REF!</definedName>
    <definedName name="_____EST4" localSheetId="0">#REF!</definedName>
    <definedName name="_____EST4">#REF!</definedName>
    <definedName name="_____EST5" localSheetId="1">#REF!</definedName>
    <definedName name="_____EST5" localSheetId="0">#REF!</definedName>
    <definedName name="_____EST5">#REF!</definedName>
    <definedName name="_____EST6" localSheetId="1">#REF!</definedName>
    <definedName name="_____EST6" localSheetId="0">#REF!</definedName>
    <definedName name="_____EST6">#REF!</definedName>
    <definedName name="_____EST7" localSheetId="1">#REF!</definedName>
    <definedName name="_____EST7" localSheetId="0">#REF!</definedName>
    <definedName name="_____EST7">#REF!</definedName>
    <definedName name="_____EST8" localSheetId="1">#REF!</definedName>
    <definedName name="_____EST8" localSheetId="0">#REF!</definedName>
    <definedName name="_____EST8">#REF!</definedName>
    <definedName name="_____EST9" localSheetId="1">#REF!</definedName>
    <definedName name="_____EST9" localSheetId="0">#REF!</definedName>
    <definedName name="_____EST9">#REF!</definedName>
    <definedName name="_____EXC1" localSheetId="1">#REF!</definedName>
    <definedName name="_____EXC1" localSheetId="0">#REF!</definedName>
    <definedName name="_____EXC1">#REF!</definedName>
    <definedName name="_____EXC10" localSheetId="1">#REF!</definedName>
    <definedName name="_____EXC10" localSheetId="0">#REF!</definedName>
    <definedName name="_____EXC10">#REF!</definedName>
    <definedName name="_____EXC11" localSheetId="1">#REF!</definedName>
    <definedName name="_____EXC11" localSheetId="0">#REF!</definedName>
    <definedName name="_____EXC11">#REF!</definedName>
    <definedName name="_____EXC12" localSheetId="1">#REF!</definedName>
    <definedName name="_____EXC12" localSheetId="0">#REF!</definedName>
    <definedName name="_____EXC12">#REF!</definedName>
    <definedName name="_____EXC2" localSheetId="1">#REF!</definedName>
    <definedName name="_____EXC2" localSheetId="0">#REF!</definedName>
    <definedName name="_____EXC2">#REF!</definedName>
    <definedName name="_____EXC3" localSheetId="1">#REF!</definedName>
    <definedName name="_____EXC3" localSheetId="0">#REF!</definedName>
    <definedName name="_____EXC3">#REF!</definedName>
    <definedName name="_____EXC4" localSheetId="1">#REF!</definedName>
    <definedName name="_____EXC4" localSheetId="0">#REF!</definedName>
    <definedName name="_____EXC4">#REF!</definedName>
    <definedName name="_____EXC5" localSheetId="1">#REF!</definedName>
    <definedName name="_____EXC5" localSheetId="0">#REF!</definedName>
    <definedName name="_____EXC5">#REF!</definedName>
    <definedName name="_____EXC6" localSheetId="1">#REF!</definedName>
    <definedName name="_____EXC6" localSheetId="0">#REF!</definedName>
    <definedName name="_____EXC6">#REF!</definedName>
    <definedName name="_____EXC7" localSheetId="1">#REF!</definedName>
    <definedName name="_____EXC7" localSheetId="0">#REF!</definedName>
    <definedName name="_____EXC7">#REF!</definedName>
    <definedName name="_____EXC8" localSheetId="1">#REF!</definedName>
    <definedName name="_____EXC8" localSheetId="0">#REF!</definedName>
    <definedName name="_____EXC8">#REF!</definedName>
    <definedName name="_____EXC9" localSheetId="1">#REF!</definedName>
    <definedName name="_____EXC9" localSheetId="0">#REF!</definedName>
    <definedName name="_____EXC9">#REF!</definedName>
    <definedName name="_____LA124" localSheetId="0">[13]BASE!$D$70</definedName>
    <definedName name="_____LA124">[13]BASE!$D$70</definedName>
    <definedName name="_____ORO10" localSheetId="1">#REF!</definedName>
    <definedName name="_____ORO10" localSheetId="0">#REF!</definedName>
    <definedName name="_____ORO10">#REF!</definedName>
    <definedName name="_____ORO11" localSheetId="1">#REF!</definedName>
    <definedName name="_____ORO11" localSheetId="0">#REF!</definedName>
    <definedName name="_____ORO11">#REF!</definedName>
    <definedName name="_____ORO12" localSheetId="1">#REF!</definedName>
    <definedName name="_____ORO12" localSheetId="0">#REF!</definedName>
    <definedName name="_____ORO12">#REF!</definedName>
    <definedName name="_____ORO13" localSheetId="1">#REF!</definedName>
    <definedName name="_____ORO13" localSheetId="0">#REF!</definedName>
    <definedName name="_____ORO13">#REF!</definedName>
    <definedName name="_____ORO14" localSheetId="1">#REF!</definedName>
    <definedName name="_____ORO14" localSheetId="0">#REF!</definedName>
    <definedName name="_____ORO14">#REF!</definedName>
    <definedName name="_____ORO15" localSheetId="1">#REF!</definedName>
    <definedName name="_____ORO15" localSheetId="0">#REF!</definedName>
    <definedName name="_____ORO15">#REF!</definedName>
    <definedName name="_____ORO16" localSheetId="1">#REF!</definedName>
    <definedName name="_____ORO16" localSheetId="0">#REF!</definedName>
    <definedName name="_____ORO16">#REF!</definedName>
    <definedName name="_____ORO17" localSheetId="1">#REF!</definedName>
    <definedName name="_____ORO17" localSheetId="0">#REF!</definedName>
    <definedName name="_____ORO17">#REF!</definedName>
    <definedName name="_____ORO18" localSheetId="1">#REF!</definedName>
    <definedName name="_____ORO18" localSheetId="0">#REF!</definedName>
    <definedName name="_____ORO18">#REF!</definedName>
    <definedName name="_____ORO19" localSheetId="1">#REF!</definedName>
    <definedName name="_____ORO19" localSheetId="0">#REF!</definedName>
    <definedName name="_____ORO19">#REF!</definedName>
    <definedName name="_____Pa1" localSheetId="0">'[15]Paral. 1'!$E$1:$E$65536</definedName>
    <definedName name="_____Pa1">'[15]Paral. 1'!$E$1:$E$65536</definedName>
    <definedName name="_____Pa2" localSheetId="0">'[15]Paral. 2'!$E$1:$E$65536</definedName>
    <definedName name="_____Pa2">'[15]Paral. 2'!$E$1:$E$65536</definedName>
    <definedName name="_____Pa3" localSheetId="0">'[15]Paral. 3'!$E$1:$E$65536</definedName>
    <definedName name="_____Pa3">'[15]Paral. 3'!$E$1:$E$65536</definedName>
    <definedName name="_____Pa4" localSheetId="0">[15]Paral.4!$E$1:$E$65536</definedName>
    <definedName name="_____Pa4">[15]Paral.4!$E$1:$E$65536</definedName>
    <definedName name="_____PJ50" localSheetId="1">#REF!</definedName>
    <definedName name="_____PJ50" localSheetId="0">#REF!</definedName>
    <definedName name="_____PJ50">#REF!</definedName>
    <definedName name="_____pj51" localSheetId="1">#REF!</definedName>
    <definedName name="_____pj51" localSheetId="0">#REF!</definedName>
    <definedName name="_____pj51">#REF!</definedName>
    <definedName name="_____PMT5671" localSheetId="1">[17]MEMORIAS!#REF!</definedName>
    <definedName name="_____PMT5671" localSheetId="0">[16]MEMORIAS!#REF!</definedName>
    <definedName name="_____PMT5671">[17]MEMORIAS!#REF!</definedName>
    <definedName name="_____PMT5805" localSheetId="1">[17]MEMORIAS!#REF!</definedName>
    <definedName name="_____PMT5805" localSheetId="0">[16]MEMORIAS!#REF!</definedName>
    <definedName name="_____PMT5805">[17]MEMORIAS!#REF!</definedName>
    <definedName name="_____PMT5806" localSheetId="1">[17]MEMORIAS!#REF!</definedName>
    <definedName name="_____PMT5806" localSheetId="0">[16]MEMORIAS!#REF!</definedName>
    <definedName name="_____PMT5806">[17]MEMORIAS!#REF!</definedName>
    <definedName name="_____PMT5815" localSheetId="1">[17]MEMORIAS!#REF!</definedName>
    <definedName name="_____PMT5815" localSheetId="0">[16]MEMORIAS!#REF!</definedName>
    <definedName name="_____PMT5815">[17]MEMORIAS!#REF!</definedName>
    <definedName name="_____PMT5820" localSheetId="1">[17]MEMORIAS!#REF!</definedName>
    <definedName name="_____PMT5820" localSheetId="0">[16]MEMORIAS!#REF!</definedName>
    <definedName name="_____PMT5820">[17]MEMORIAS!#REF!</definedName>
    <definedName name="_____Po2" localSheetId="0">[18]REAJUSTESACTA1PROVI!#REF!</definedName>
    <definedName name="_____Po2">[18]REAJUSTESACTA1PROVI!#REF!</definedName>
    <definedName name="_____R" localSheetId="1">#REF!</definedName>
    <definedName name="_____R" localSheetId="0">#REF!</definedName>
    <definedName name="_____R">#REF!</definedName>
    <definedName name="_____SBC1" localSheetId="0">[5]INV!$A$12:$D$15</definedName>
    <definedName name="_____SBC1">[5]INV!$A$12:$D$15</definedName>
    <definedName name="_____SBC3" localSheetId="0">[5]INV!$F$12:$I$15</definedName>
    <definedName name="_____SBC3">[5]INV!$F$12:$I$15</definedName>
    <definedName name="_____SBC5" localSheetId="0">[5]INV!$K$12:$N$15</definedName>
    <definedName name="_____SBC5">[5]INV!$K$12:$N$15</definedName>
    <definedName name="_____tab1" localSheetId="1">#REF!</definedName>
    <definedName name="_____tab1" localSheetId="0">#REF!</definedName>
    <definedName name="_____tab1">#REF!</definedName>
    <definedName name="_____tab2" localSheetId="1">#REF!</definedName>
    <definedName name="_____tab2" localSheetId="0">#REF!</definedName>
    <definedName name="_____tab2">#REF!</definedName>
    <definedName name="_____tab3" localSheetId="1">#REF!</definedName>
    <definedName name="_____tab3" localSheetId="0">#REF!</definedName>
    <definedName name="_____tab3">#REF!</definedName>
    <definedName name="_____TAB4" localSheetId="1">#REF!</definedName>
    <definedName name="_____TAB4" localSheetId="0">#REF!</definedName>
    <definedName name="_____TAB4">#REF!</definedName>
    <definedName name="_____TEP44" localSheetId="0">[13]BASE!$D$116</definedName>
    <definedName name="_____TEP44">[13]BASE!$D$116</definedName>
    <definedName name="_____TPE1132" localSheetId="0">[13]BASE!#REF!</definedName>
    <definedName name="_____TPE1132">[13]BASE!#REF!</definedName>
    <definedName name="_____TPE12" localSheetId="0">#REF!</definedName>
    <definedName name="_____TPE12">#REF!</definedName>
    <definedName name="_____TPE1331" localSheetId="0">[13]BASE!#REF!</definedName>
    <definedName name="_____TPE1331">[13]BASE!#REF!</definedName>
    <definedName name="_____TPE1702" localSheetId="0">[13]BASE!#REF!</definedName>
    <definedName name="_____TPE1702">[13]BASE!#REF!</definedName>
    <definedName name="_____TPE1703" localSheetId="0">[13]BASE!#REF!</definedName>
    <definedName name="_____TPE1703">[13]BASE!#REF!</definedName>
    <definedName name="_____TPE1704" localSheetId="0">[13]BASE!#REF!</definedName>
    <definedName name="_____TPE1704">[13]BASE!#REF!</definedName>
    <definedName name="_____TPE1706" localSheetId="0">[13]BASE!#REF!</definedName>
    <definedName name="_____TPE1706">[13]BASE!#REF!</definedName>
    <definedName name="_____TPE1708" localSheetId="0">[13]BASE!#REF!</definedName>
    <definedName name="_____TPE1708">[13]BASE!#REF!</definedName>
    <definedName name="_____TPE1710" localSheetId="0">[13]BASE!#REF!</definedName>
    <definedName name="_____TPE1710">[13]BASE!#REF!</definedName>
    <definedName name="_____TPE1735" localSheetId="0">[13]BASE!#REF!</definedName>
    <definedName name="_____TPE1735">[13]BASE!#REF!</definedName>
    <definedName name="_____TPE1763" localSheetId="0">[13]BASE!#REF!</definedName>
    <definedName name="_____TPE1763">[13]BASE!#REF!</definedName>
    <definedName name="_____TPE1790" localSheetId="0">[13]BASE!#REF!</definedName>
    <definedName name="_____TPE1790">[13]BASE!#REF!</definedName>
    <definedName name="_____TPN1611" localSheetId="0">[7]BASE!$D$905</definedName>
    <definedName name="_____TPN1611">[7]BASE!$D$905</definedName>
    <definedName name="_____TUZ22" localSheetId="0">[13]BASE!#REF!</definedName>
    <definedName name="_____TUZ22">[13]BASE!#REF!</definedName>
    <definedName name="_____TUZ36" localSheetId="0">[13]BASE!#REF!</definedName>
    <definedName name="_____TUZ36">[13]BASE!#REF!</definedName>
    <definedName name="_____TZ132" localSheetId="0">[7]BASE!$D$159</definedName>
    <definedName name="_____TZ132">[7]BASE!$D$159</definedName>
    <definedName name="_____TZ133" localSheetId="0">[7]BASE!$D$160</definedName>
    <definedName name="_____TZ133">[7]BASE!$D$160</definedName>
    <definedName name="_____TZ212" localSheetId="0">[13]BASE!$D$83</definedName>
    <definedName name="_____TZ212">[13]BASE!$D$83</definedName>
    <definedName name="_____TZ214" localSheetId="0">[13]BASE!$D$86</definedName>
    <definedName name="_____TZ214">[13]BASE!$D$86</definedName>
    <definedName name="_____TZ216" localSheetId="0">[13]BASE!$D$87</definedName>
    <definedName name="_____TZ216">[13]BASE!$D$87</definedName>
    <definedName name="_____TZ323" localSheetId="0">[13]BASE!#REF!</definedName>
    <definedName name="_____TZ323">[13]BASE!#REF!</definedName>
    <definedName name="_____TZ324" localSheetId="0">[13]BASE!#REF!</definedName>
    <definedName name="_____TZ324">[13]BASE!#REF!</definedName>
    <definedName name="_____Vol1" localSheetId="1">[20]Item!$A$1:$D$65536</definedName>
    <definedName name="_____Vol1" localSheetId="0">[19]Item!$A$1:$D$65536</definedName>
    <definedName name="_____Vol1">[20]Item!$A$1:$D$65536</definedName>
    <definedName name="____ADM2" localSheetId="0">[21]BASE!$D$131</definedName>
    <definedName name="____ADM2">[21]BASE!$D$131</definedName>
    <definedName name="____ADM3" localSheetId="0">[21]BASE!$D$132</definedName>
    <definedName name="____ADM3">[21]BASE!$D$132</definedName>
    <definedName name="____ADM4" localSheetId="0">[21]BASE!$D$133</definedName>
    <definedName name="____ADM4">[21]BASE!$D$133</definedName>
    <definedName name="____AFC1" localSheetId="0">[5]INV!$A$25:$D$28</definedName>
    <definedName name="____AFC1">[5]INV!$A$25:$D$28</definedName>
    <definedName name="____AFC3" localSheetId="0">[5]INV!$F$25:$I$28</definedName>
    <definedName name="____AFC3">[5]INV!$F$25:$I$28</definedName>
    <definedName name="____AFC5" localSheetId="0">[5]INV!$K$25:$N$28</definedName>
    <definedName name="____AFC5">[5]INV!$K$25:$N$28</definedName>
    <definedName name="____AIU1" localSheetId="0">#REF!</definedName>
    <definedName name="____AIU1">#REF!</definedName>
    <definedName name="____aiu2" localSheetId="1">[14]AIU!$J$105</definedName>
    <definedName name="____aiu2" localSheetId="0">[9]AIU!$J$105</definedName>
    <definedName name="____aiu2">[14]AIU!$J$105</definedName>
    <definedName name="____BGC1" localSheetId="0">[5]INV!$A$5:$D$8</definedName>
    <definedName name="____BGC1">[5]INV!$A$5:$D$8</definedName>
    <definedName name="____BGC3" localSheetId="0">[5]INV!$F$5:$I$8</definedName>
    <definedName name="____BGC3">[5]INV!$F$5:$I$8</definedName>
    <definedName name="____BGC5" localSheetId="0">[5]INV!$K$5:$N$8</definedName>
    <definedName name="____BGC5">[5]INV!$K$5:$N$8</definedName>
    <definedName name="____CAC1" localSheetId="0">[5]INV!$A$19:$D$22</definedName>
    <definedName name="____CAC1">[5]INV!$A$19:$D$22</definedName>
    <definedName name="____CAC3" localSheetId="0">[5]INV!$F$19:$I$22</definedName>
    <definedName name="____CAC3">[5]INV!$F$19:$I$22</definedName>
    <definedName name="____CAC5" localSheetId="0">[5]INV!$K$19:$N$22</definedName>
    <definedName name="____CAC5">[5]INV!$K$19:$N$22</definedName>
    <definedName name="____can18" localSheetId="0">#REF!</definedName>
    <definedName name="____can18">#REF!</definedName>
    <definedName name="____CAN28" localSheetId="0">[21]BASE!$D$449</definedName>
    <definedName name="____CAN28">[21]BASE!$D$449</definedName>
    <definedName name="____Cod1" localSheetId="0">#REF!</definedName>
    <definedName name="____Cod1">#REF!</definedName>
    <definedName name="____EST1" localSheetId="1">#REF!</definedName>
    <definedName name="____EST1" localSheetId="0">#REF!</definedName>
    <definedName name="____EST1">#REF!</definedName>
    <definedName name="____EST10" localSheetId="1">#REF!</definedName>
    <definedName name="____EST10" localSheetId="0">#REF!</definedName>
    <definedName name="____EST10">#REF!</definedName>
    <definedName name="____EST11" localSheetId="1">#REF!</definedName>
    <definedName name="____EST11" localSheetId="0">#REF!</definedName>
    <definedName name="____EST11">#REF!</definedName>
    <definedName name="____EST12" localSheetId="1">#REF!</definedName>
    <definedName name="____EST12" localSheetId="0">#REF!</definedName>
    <definedName name="____EST12">#REF!</definedName>
    <definedName name="____EST13" localSheetId="1">#REF!</definedName>
    <definedName name="____EST13" localSheetId="0">#REF!</definedName>
    <definedName name="____EST13">#REF!</definedName>
    <definedName name="____EST14" localSheetId="1">#REF!</definedName>
    <definedName name="____EST14" localSheetId="0">#REF!</definedName>
    <definedName name="____EST14">#REF!</definedName>
    <definedName name="____EST15" localSheetId="1">#REF!</definedName>
    <definedName name="____EST15" localSheetId="0">#REF!</definedName>
    <definedName name="____EST15">#REF!</definedName>
    <definedName name="____EST16" localSheetId="1">#REF!</definedName>
    <definedName name="____EST16" localSheetId="0">#REF!</definedName>
    <definedName name="____EST16">#REF!</definedName>
    <definedName name="____EST17" localSheetId="1">#REF!</definedName>
    <definedName name="____EST17" localSheetId="0">#REF!</definedName>
    <definedName name="____EST17">#REF!</definedName>
    <definedName name="____EST18" localSheetId="1">#REF!</definedName>
    <definedName name="____EST18" localSheetId="0">#REF!</definedName>
    <definedName name="____EST18">#REF!</definedName>
    <definedName name="____EST19" localSheetId="1">#REF!</definedName>
    <definedName name="____EST19" localSheetId="0">#REF!</definedName>
    <definedName name="____EST19">#REF!</definedName>
    <definedName name="____EST2" localSheetId="1">#REF!</definedName>
    <definedName name="____EST2" localSheetId="0">#REF!</definedName>
    <definedName name="____EST2">#REF!</definedName>
    <definedName name="____EST3" localSheetId="1">#REF!</definedName>
    <definedName name="____EST3" localSheetId="0">#REF!</definedName>
    <definedName name="____EST3">#REF!</definedName>
    <definedName name="____EST4" localSheetId="1">#REF!</definedName>
    <definedName name="____EST4" localSheetId="0">#REF!</definedName>
    <definedName name="____EST4">#REF!</definedName>
    <definedName name="____EST5" localSheetId="1">#REF!</definedName>
    <definedName name="____EST5" localSheetId="0">#REF!</definedName>
    <definedName name="____EST5">#REF!</definedName>
    <definedName name="____EST6" localSheetId="1">#REF!</definedName>
    <definedName name="____EST6" localSheetId="0">#REF!</definedName>
    <definedName name="____EST6">#REF!</definedName>
    <definedName name="____EST7" localSheetId="1">#REF!</definedName>
    <definedName name="____EST7" localSheetId="0">#REF!</definedName>
    <definedName name="____EST7">#REF!</definedName>
    <definedName name="____EST8" localSheetId="1">#REF!</definedName>
    <definedName name="____EST8" localSheetId="0">#REF!</definedName>
    <definedName name="____EST8">#REF!</definedName>
    <definedName name="____EST9" localSheetId="1">#REF!</definedName>
    <definedName name="____EST9" localSheetId="0">#REF!</definedName>
    <definedName name="____EST9">#REF!</definedName>
    <definedName name="____EXC1" localSheetId="1">#REF!</definedName>
    <definedName name="____EXC1" localSheetId="0">#REF!</definedName>
    <definedName name="____EXC1">#REF!</definedName>
    <definedName name="____EXC10" localSheetId="1">#REF!</definedName>
    <definedName name="____EXC10" localSheetId="0">#REF!</definedName>
    <definedName name="____EXC10">#REF!</definedName>
    <definedName name="____EXC11" localSheetId="1">#REF!</definedName>
    <definedName name="____EXC11" localSheetId="0">#REF!</definedName>
    <definedName name="____EXC11">#REF!</definedName>
    <definedName name="____EXC12" localSheetId="1">#REF!</definedName>
    <definedName name="____EXC12" localSheetId="0">#REF!</definedName>
    <definedName name="____EXC12">#REF!</definedName>
    <definedName name="____EXC2" localSheetId="1">#REF!</definedName>
    <definedName name="____EXC2" localSheetId="0">#REF!</definedName>
    <definedName name="____EXC2">#REF!</definedName>
    <definedName name="____EXC3" localSheetId="1">#REF!</definedName>
    <definedName name="____EXC3" localSheetId="0">#REF!</definedName>
    <definedName name="____EXC3">#REF!</definedName>
    <definedName name="____EXC4" localSheetId="1">#REF!</definedName>
    <definedName name="____EXC4" localSheetId="0">#REF!</definedName>
    <definedName name="____EXC4">#REF!</definedName>
    <definedName name="____EXC5" localSheetId="1">#REF!</definedName>
    <definedName name="____EXC5" localSheetId="0">#REF!</definedName>
    <definedName name="____EXC5">#REF!</definedName>
    <definedName name="____EXC6" localSheetId="1">#REF!</definedName>
    <definedName name="____EXC6" localSheetId="0">#REF!</definedName>
    <definedName name="____EXC6">#REF!</definedName>
    <definedName name="____EXC7" localSheetId="1">#REF!</definedName>
    <definedName name="____EXC7" localSheetId="0">#REF!</definedName>
    <definedName name="____EXC7">#REF!</definedName>
    <definedName name="____EXC8" localSheetId="1">#REF!</definedName>
    <definedName name="____EXC8" localSheetId="0">#REF!</definedName>
    <definedName name="____EXC8">#REF!</definedName>
    <definedName name="____EXC9" localSheetId="1">#REF!</definedName>
    <definedName name="____EXC9" localSheetId="0">#REF!</definedName>
    <definedName name="____EXC9">#REF!</definedName>
    <definedName name="____LA124" localSheetId="0">[21]BASE!$D$70</definedName>
    <definedName name="____LA124">[21]BASE!$D$70</definedName>
    <definedName name="____ORO10" localSheetId="1">#REF!</definedName>
    <definedName name="____ORO10" localSheetId="0">#REF!</definedName>
    <definedName name="____ORO10">#REF!</definedName>
    <definedName name="____ORO11" localSheetId="1">#REF!</definedName>
    <definedName name="____ORO11" localSheetId="0">#REF!</definedName>
    <definedName name="____ORO11">#REF!</definedName>
    <definedName name="____ORO12" localSheetId="1">#REF!</definedName>
    <definedName name="____ORO12" localSheetId="0">#REF!</definedName>
    <definedName name="____ORO12">#REF!</definedName>
    <definedName name="____ORO13" localSheetId="1">#REF!</definedName>
    <definedName name="____ORO13" localSheetId="0">#REF!</definedName>
    <definedName name="____ORO13">#REF!</definedName>
    <definedName name="____ORO14" localSheetId="1">#REF!</definedName>
    <definedName name="____ORO14" localSheetId="0">#REF!</definedName>
    <definedName name="____ORO14">#REF!</definedName>
    <definedName name="____ORO15" localSheetId="1">#REF!</definedName>
    <definedName name="____ORO15" localSheetId="0">#REF!</definedName>
    <definedName name="____ORO15">#REF!</definedName>
    <definedName name="____ORO16" localSheetId="1">#REF!</definedName>
    <definedName name="____ORO16" localSheetId="0">#REF!</definedName>
    <definedName name="____ORO16">#REF!</definedName>
    <definedName name="____ORO17" localSheetId="1">#REF!</definedName>
    <definedName name="____ORO17" localSheetId="0">#REF!</definedName>
    <definedName name="____ORO17">#REF!</definedName>
    <definedName name="____ORO18" localSheetId="1">#REF!</definedName>
    <definedName name="____ORO18" localSheetId="0">#REF!</definedName>
    <definedName name="____ORO18">#REF!</definedName>
    <definedName name="____ORO19" localSheetId="1">#REF!</definedName>
    <definedName name="____ORO19" localSheetId="0">#REF!</definedName>
    <definedName name="____ORO19">#REF!</definedName>
    <definedName name="____Pa1" localSheetId="0">'[15]Paral. 1'!$E$1:$E$65536</definedName>
    <definedName name="____Pa1">'[15]Paral. 1'!$E$1:$E$65536</definedName>
    <definedName name="____Pa2" localSheetId="0">'[15]Paral. 2'!$E$1:$E$65536</definedName>
    <definedName name="____Pa2">'[15]Paral. 2'!$E$1:$E$65536</definedName>
    <definedName name="____Pa3" localSheetId="0">'[15]Paral. 3'!$E$1:$E$65536</definedName>
    <definedName name="____Pa3">'[15]Paral. 3'!$E$1:$E$65536</definedName>
    <definedName name="____Pa4" localSheetId="0">[15]Paral.4!$E$1:$E$65536</definedName>
    <definedName name="____Pa4">[15]Paral.4!$E$1:$E$65536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_PMT5671" localSheetId="1">[17]MEMORIAS!#REF!</definedName>
    <definedName name="____PMT5671" localSheetId="0">[16]MEMORIAS!#REF!</definedName>
    <definedName name="____PMT5671">[17]MEMORIAS!#REF!</definedName>
    <definedName name="____PMT5805" localSheetId="1">[17]MEMORIAS!#REF!</definedName>
    <definedName name="____PMT5805" localSheetId="0">[16]MEMORIAS!#REF!</definedName>
    <definedName name="____PMT5805">[17]MEMORIAS!#REF!</definedName>
    <definedName name="____PMT5806" localSheetId="1">[17]MEMORIAS!#REF!</definedName>
    <definedName name="____PMT5806" localSheetId="0">[16]MEMORIAS!#REF!</definedName>
    <definedName name="____PMT5806">[17]MEMORIAS!#REF!</definedName>
    <definedName name="____PMT5815" localSheetId="1">[17]MEMORIAS!#REF!</definedName>
    <definedName name="____PMT5815" localSheetId="0">[16]MEMORIAS!#REF!</definedName>
    <definedName name="____PMT5815">[17]MEMORIAS!#REF!</definedName>
    <definedName name="____PMT5820" localSheetId="1">[17]MEMORIAS!#REF!</definedName>
    <definedName name="____PMT5820" localSheetId="0">[16]MEMORIAS!#REF!</definedName>
    <definedName name="____PMT5820">[17]MEMORIAS!#REF!</definedName>
    <definedName name="____Po2" localSheetId="0">[18]REAJUSTESACTA1PROVI!#REF!</definedName>
    <definedName name="____Po2">[18]REAJUSTESACTA1PROVI!#REF!</definedName>
    <definedName name="____r" localSheetId="1">#REF!</definedName>
    <definedName name="____r" localSheetId="0">#REF!</definedName>
    <definedName name="____r">#REF!</definedName>
    <definedName name="____SAL1" localSheetId="0">#REF!</definedName>
    <definedName name="____SAL1">#REF!</definedName>
    <definedName name="____SBC1" localSheetId="0">[5]INV!$A$12:$D$15</definedName>
    <definedName name="____SBC1">[5]INV!$A$12:$D$15</definedName>
    <definedName name="____SBC3" localSheetId="0">[5]INV!$F$12:$I$15</definedName>
    <definedName name="____SBC3">[5]INV!$F$12:$I$15</definedName>
    <definedName name="____SBC5" localSheetId="0">[5]INV!$K$12:$N$15</definedName>
    <definedName name="____SBC5">[5]INV!$K$12:$N$15</definedName>
    <definedName name="____tab1" localSheetId="1">#REF!</definedName>
    <definedName name="____tab1" localSheetId="0">#REF!</definedName>
    <definedName name="____tab1">#REF!</definedName>
    <definedName name="____tab2" localSheetId="1">#REF!</definedName>
    <definedName name="____tab2" localSheetId="0">#REF!</definedName>
    <definedName name="____tab2">#REF!</definedName>
    <definedName name="____tab3" localSheetId="1">#REF!</definedName>
    <definedName name="____tab3" localSheetId="0">#REF!</definedName>
    <definedName name="____tab3">#REF!</definedName>
    <definedName name="____TAB4" localSheetId="1">#REF!</definedName>
    <definedName name="____TAB4" localSheetId="0">#REF!</definedName>
    <definedName name="____TAB4">#REF!</definedName>
    <definedName name="____TEP44" localSheetId="0">[21]BASE!$D$116</definedName>
    <definedName name="____TEP44">[21]BASE!$D$116</definedName>
    <definedName name="____TPE1132" localSheetId="0">[21]BASE!#REF!</definedName>
    <definedName name="____TPE1132">[21]BASE!#REF!</definedName>
    <definedName name="____TPE12" localSheetId="0">#REF!</definedName>
    <definedName name="____TPE12">#REF!</definedName>
    <definedName name="____TPE1331" localSheetId="0">[21]BASE!#REF!</definedName>
    <definedName name="____TPE1331">[21]BASE!#REF!</definedName>
    <definedName name="____TPE1702" localSheetId="0">[21]BASE!#REF!</definedName>
    <definedName name="____TPE1702">[21]BASE!#REF!</definedName>
    <definedName name="____TPE1703" localSheetId="0">[21]BASE!#REF!</definedName>
    <definedName name="____TPE1703">[21]BASE!#REF!</definedName>
    <definedName name="____TPE1704" localSheetId="0">[21]BASE!#REF!</definedName>
    <definedName name="____TPE1704">[21]BASE!#REF!</definedName>
    <definedName name="____TPE1706" localSheetId="0">[21]BASE!#REF!</definedName>
    <definedName name="____TPE1706">[21]BASE!#REF!</definedName>
    <definedName name="____TPE1708" localSheetId="0">[21]BASE!#REF!</definedName>
    <definedName name="____TPE1708">[21]BASE!#REF!</definedName>
    <definedName name="____TPE1710" localSheetId="0">[21]BASE!#REF!</definedName>
    <definedName name="____TPE1710">[21]BASE!#REF!</definedName>
    <definedName name="____TPE1735" localSheetId="0">[21]BASE!#REF!</definedName>
    <definedName name="____TPE1735">[21]BASE!#REF!</definedName>
    <definedName name="____TPE1763" localSheetId="0">[21]BASE!#REF!</definedName>
    <definedName name="____TPE1763">[21]BASE!#REF!</definedName>
    <definedName name="____TPE1790" localSheetId="0">[21]BASE!#REF!</definedName>
    <definedName name="____TPE1790">[21]BASE!#REF!</definedName>
    <definedName name="____TPN1611" localSheetId="0">[7]BASE!$D$905</definedName>
    <definedName name="____TPN1611">[7]BASE!$D$905</definedName>
    <definedName name="____TUZ22" localSheetId="0">[21]BASE!#REF!</definedName>
    <definedName name="____TUZ22">[21]BASE!#REF!</definedName>
    <definedName name="____TUZ36" localSheetId="0">[21]BASE!#REF!</definedName>
    <definedName name="____TUZ36">[21]BASE!#REF!</definedName>
    <definedName name="____TZ132" localSheetId="0">[7]BASE!$D$159</definedName>
    <definedName name="____TZ132">[7]BASE!$D$159</definedName>
    <definedName name="____TZ133" localSheetId="0">[7]BASE!$D$160</definedName>
    <definedName name="____TZ133">[7]BASE!$D$160</definedName>
    <definedName name="____TZ212" localSheetId="0">[21]BASE!$D$83</definedName>
    <definedName name="____TZ212">[21]BASE!$D$83</definedName>
    <definedName name="____TZ214" localSheetId="0">[21]BASE!$D$86</definedName>
    <definedName name="____TZ214">[21]BASE!$D$86</definedName>
    <definedName name="____TZ216" localSheetId="0">[21]BASE!$D$87</definedName>
    <definedName name="____TZ216">[21]BASE!$D$87</definedName>
    <definedName name="____TZ323" localSheetId="0">[21]BASE!#REF!</definedName>
    <definedName name="____TZ323">[21]BASE!#REF!</definedName>
    <definedName name="____TZ324" localSheetId="0">[21]BASE!#REF!</definedName>
    <definedName name="____TZ324">[21]BASE!#REF!</definedName>
    <definedName name="____Vol1" localSheetId="1">[20]Item!$A$1:$D$65536</definedName>
    <definedName name="____Vol1" localSheetId="0">[19]Item!$A$1:$D$65536</definedName>
    <definedName name="____Vol1">[20]Item!$A$1:$D$65536</definedName>
    <definedName name="___ADM2" localSheetId="0">[21]BASE!$D$131</definedName>
    <definedName name="___ADM2">[21]BASE!$D$131</definedName>
    <definedName name="___ADM3" localSheetId="0">[21]BASE!$D$132</definedName>
    <definedName name="___ADM3">[21]BASE!$D$132</definedName>
    <definedName name="___ADM4" localSheetId="0">[21]BASE!$D$133</definedName>
    <definedName name="___ADM4">[21]BASE!$D$133</definedName>
    <definedName name="___AFC1" localSheetId="0">[5]INV!$A$25:$D$28</definedName>
    <definedName name="___AFC1">[5]INV!$A$25:$D$28</definedName>
    <definedName name="___AFC3" localSheetId="0">[5]INV!$F$25:$I$28</definedName>
    <definedName name="___AFC3">[5]INV!$F$25:$I$28</definedName>
    <definedName name="___AFC5" localSheetId="0">[5]INV!$K$25:$N$28</definedName>
    <definedName name="___AFC5">[5]INV!$K$25:$N$28</definedName>
    <definedName name="___AIU1" localSheetId="0">#REF!</definedName>
    <definedName name="___AIU1">#REF!</definedName>
    <definedName name="___aiu2" localSheetId="1">[14]AIU!$J$105</definedName>
    <definedName name="___aiu2" localSheetId="0">[9]AIU!$J$105</definedName>
    <definedName name="___aiu2">[14]AIU!$J$105</definedName>
    <definedName name="___BGC1" localSheetId="0">[5]INV!$A$5:$D$8</definedName>
    <definedName name="___BGC1">[5]INV!$A$5:$D$8</definedName>
    <definedName name="___BGC3" localSheetId="0">[5]INV!$F$5:$I$8</definedName>
    <definedName name="___BGC3">[5]INV!$F$5:$I$8</definedName>
    <definedName name="___BGC5" localSheetId="0">[5]INV!$K$5:$N$8</definedName>
    <definedName name="___BGC5">[5]INV!$K$5:$N$8</definedName>
    <definedName name="___CAC1" localSheetId="0">[5]INV!$A$19:$D$22</definedName>
    <definedName name="___CAC1">[5]INV!$A$19:$D$22</definedName>
    <definedName name="___CAC3" localSheetId="0">[5]INV!$F$19:$I$22</definedName>
    <definedName name="___CAC3">[5]INV!$F$19:$I$22</definedName>
    <definedName name="___CAC5" localSheetId="0">[5]INV!$K$19:$N$22</definedName>
    <definedName name="___CAC5">[5]INV!$K$19:$N$22</definedName>
    <definedName name="___can18" localSheetId="0">#REF!</definedName>
    <definedName name="___can18">#REF!</definedName>
    <definedName name="___CAN28" localSheetId="0">[21]BASE!$D$449</definedName>
    <definedName name="___CAN28">[21]BASE!$D$449</definedName>
    <definedName name="___Cod1" localSheetId="0">#REF!</definedName>
    <definedName name="___Cod1">#REF!</definedName>
    <definedName name="___EST1" localSheetId="1">#REF!</definedName>
    <definedName name="___EST1" localSheetId="0">#REF!</definedName>
    <definedName name="___EST1">#REF!</definedName>
    <definedName name="___EST10" localSheetId="1">#REF!</definedName>
    <definedName name="___EST10" localSheetId="0">#REF!</definedName>
    <definedName name="___EST10">#REF!</definedName>
    <definedName name="___EST11" localSheetId="1">#REF!</definedName>
    <definedName name="___EST11" localSheetId="0">#REF!</definedName>
    <definedName name="___EST11">#REF!</definedName>
    <definedName name="___EST12" localSheetId="1">#REF!</definedName>
    <definedName name="___EST12" localSheetId="0">#REF!</definedName>
    <definedName name="___EST12">#REF!</definedName>
    <definedName name="___EST13" localSheetId="1">#REF!</definedName>
    <definedName name="___EST13" localSheetId="0">#REF!</definedName>
    <definedName name="___EST13">#REF!</definedName>
    <definedName name="___EST14" localSheetId="1">#REF!</definedName>
    <definedName name="___EST14" localSheetId="0">#REF!</definedName>
    <definedName name="___EST14">#REF!</definedName>
    <definedName name="___EST15" localSheetId="1">#REF!</definedName>
    <definedName name="___EST15" localSheetId="0">#REF!</definedName>
    <definedName name="___EST15">#REF!</definedName>
    <definedName name="___EST16" localSheetId="1">#REF!</definedName>
    <definedName name="___EST16" localSheetId="0">#REF!</definedName>
    <definedName name="___EST16">#REF!</definedName>
    <definedName name="___EST17" localSheetId="1">#REF!</definedName>
    <definedName name="___EST17" localSheetId="0">#REF!</definedName>
    <definedName name="___EST17">#REF!</definedName>
    <definedName name="___EST18" localSheetId="1">#REF!</definedName>
    <definedName name="___EST18" localSheetId="0">#REF!</definedName>
    <definedName name="___EST18">#REF!</definedName>
    <definedName name="___EST19" localSheetId="1">#REF!</definedName>
    <definedName name="___EST19" localSheetId="0">#REF!</definedName>
    <definedName name="___EST19">#REF!</definedName>
    <definedName name="___EST2" localSheetId="1">#REF!</definedName>
    <definedName name="___EST2" localSheetId="0">#REF!</definedName>
    <definedName name="___EST2">#REF!</definedName>
    <definedName name="___EST3" localSheetId="1">#REF!</definedName>
    <definedName name="___EST3" localSheetId="0">#REF!</definedName>
    <definedName name="___EST3">#REF!</definedName>
    <definedName name="___EST4" localSheetId="1">#REF!</definedName>
    <definedName name="___EST4" localSheetId="0">#REF!</definedName>
    <definedName name="___EST4">#REF!</definedName>
    <definedName name="___EST5" localSheetId="1">#REF!</definedName>
    <definedName name="___EST5" localSheetId="0">#REF!</definedName>
    <definedName name="___EST5">#REF!</definedName>
    <definedName name="___EST6" localSheetId="1">#REF!</definedName>
    <definedName name="___EST6" localSheetId="0">#REF!</definedName>
    <definedName name="___EST6">#REF!</definedName>
    <definedName name="___EST7" localSheetId="1">#REF!</definedName>
    <definedName name="___EST7" localSheetId="0">#REF!</definedName>
    <definedName name="___EST7">#REF!</definedName>
    <definedName name="___EST8" localSheetId="1">#REF!</definedName>
    <definedName name="___EST8" localSheetId="0">#REF!</definedName>
    <definedName name="___EST8">#REF!</definedName>
    <definedName name="___EST9" localSheetId="1">#REF!</definedName>
    <definedName name="___EST9" localSheetId="0">#REF!</definedName>
    <definedName name="___EST9">#REF!</definedName>
    <definedName name="___ETR13" localSheetId="1">#REF!</definedName>
    <definedName name="___ETR13" localSheetId="0">#REF!</definedName>
    <definedName name="___ETR13">#REF!</definedName>
    <definedName name="___EXC1" localSheetId="1">#REF!</definedName>
    <definedName name="___EXC1" localSheetId="0">#REF!</definedName>
    <definedName name="___EXC1">#REF!</definedName>
    <definedName name="___EXC10" localSheetId="1">#REF!</definedName>
    <definedName name="___EXC10" localSheetId="0">#REF!</definedName>
    <definedName name="___EXC10">#REF!</definedName>
    <definedName name="___EXC11" localSheetId="1">#REF!</definedName>
    <definedName name="___EXC11" localSheetId="0">#REF!</definedName>
    <definedName name="___EXC11">#REF!</definedName>
    <definedName name="___EXC12" localSheetId="1">#REF!</definedName>
    <definedName name="___EXC12" localSheetId="0">#REF!</definedName>
    <definedName name="___EXC12">#REF!</definedName>
    <definedName name="___EXC2" localSheetId="1">#REF!</definedName>
    <definedName name="___EXC2" localSheetId="0">#REF!</definedName>
    <definedName name="___EXC2">#REF!</definedName>
    <definedName name="___EXC3" localSheetId="1">#REF!</definedName>
    <definedName name="___EXC3" localSheetId="0">#REF!</definedName>
    <definedName name="___EXC3">#REF!</definedName>
    <definedName name="___EXC4" localSheetId="1">#REF!</definedName>
    <definedName name="___EXC4" localSheetId="0">#REF!</definedName>
    <definedName name="___EXC4">#REF!</definedName>
    <definedName name="___EXC5" localSheetId="1">#REF!</definedName>
    <definedName name="___EXC5" localSheetId="0">#REF!</definedName>
    <definedName name="___EXC5">#REF!</definedName>
    <definedName name="___EXC6" localSheetId="1">#REF!</definedName>
    <definedName name="___EXC6" localSheetId="0">#REF!</definedName>
    <definedName name="___EXC6">#REF!</definedName>
    <definedName name="___EXC7" localSheetId="1">#REF!</definedName>
    <definedName name="___EXC7" localSheetId="0">#REF!</definedName>
    <definedName name="___EXC7">#REF!</definedName>
    <definedName name="___EXC8" localSheetId="1">#REF!</definedName>
    <definedName name="___EXC8" localSheetId="0">#REF!</definedName>
    <definedName name="___EXC8">#REF!</definedName>
    <definedName name="___EXC9" localSheetId="1">#REF!</definedName>
    <definedName name="___EXC9" localSheetId="0">#REF!</definedName>
    <definedName name="___EXC9">#REF!</definedName>
    <definedName name="___LA124" localSheetId="0">[21]BASE!$D$70</definedName>
    <definedName name="___LA124">[21]BASE!$D$70</definedName>
    <definedName name="___ORO10" localSheetId="1">#REF!</definedName>
    <definedName name="___ORO10" localSheetId="0">#REF!</definedName>
    <definedName name="___ORO10">#REF!</definedName>
    <definedName name="___ORO11" localSheetId="1">#REF!</definedName>
    <definedName name="___ORO11" localSheetId="0">#REF!</definedName>
    <definedName name="___ORO11">#REF!</definedName>
    <definedName name="___ORO12" localSheetId="1">#REF!</definedName>
    <definedName name="___ORO12" localSheetId="0">#REF!</definedName>
    <definedName name="___ORO12">#REF!</definedName>
    <definedName name="___ORO13" localSheetId="1">#REF!</definedName>
    <definedName name="___ORO13" localSheetId="0">#REF!</definedName>
    <definedName name="___ORO13">#REF!</definedName>
    <definedName name="___ORO14" localSheetId="1">#REF!</definedName>
    <definedName name="___ORO14" localSheetId="0">#REF!</definedName>
    <definedName name="___ORO14">#REF!</definedName>
    <definedName name="___ORO15" localSheetId="1">#REF!</definedName>
    <definedName name="___ORO15" localSheetId="0">#REF!</definedName>
    <definedName name="___ORO15">#REF!</definedName>
    <definedName name="___ORO16" localSheetId="1">#REF!</definedName>
    <definedName name="___ORO16" localSheetId="0">#REF!</definedName>
    <definedName name="___ORO16">#REF!</definedName>
    <definedName name="___ORO17" localSheetId="1">#REF!</definedName>
    <definedName name="___ORO17" localSheetId="0">#REF!</definedName>
    <definedName name="___ORO17">#REF!</definedName>
    <definedName name="___ORO18" localSheetId="1">#REF!</definedName>
    <definedName name="___ORO18" localSheetId="0">#REF!</definedName>
    <definedName name="___ORO18">#REF!</definedName>
    <definedName name="___ORO19" localSheetId="1">#REF!</definedName>
    <definedName name="___ORO19" localSheetId="0">#REF!</definedName>
    <definedName name="___ORO19">#REF!</definedName>
    <definedName name="___Pa1" localSheetId="0">'[15]Paral. 1'!$E$1:$E$65536</definedName>
    <definedName name="___Pa1">'[15]Paral. 1'!$E$1:$E$65536</definedName>
    <definedName name="___Pa2" localSheetId="0">'[15]Paral. 2'!$E$1:$E$65536</definedName>
    <definedName name="___Pa2">'[15]Paral. 2'!$E$1:$E$65536</definedName>
    <definedName name="___Pa3" localSheetId="0">'[15]Paral. 3'!$E$1:$E$65536</definedName>
    <definedName name="___Pa3">'[15]Paral. 3'!$E$1:$E$65536</definedName>
    <definedName name="___Pa4" localSheetId="0">[15]Paral.4!$E$1:$E$65536</definedName>
    <definedName name="___Pa4">[15]Paral.4!$E$1:$E$65536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_PMT5671" localSheetId="1">[17]MEMORIAS!#REF!</definedName>
    <definedName name="___PMT5671" localSheetId="0">[16]MEMORIAS!#REF!</definedName>
    <definedName name="___PMT5671">[17]MEMORIAS!#REF!</definedName>
    <definedName name="___PMT5805" localSheetId="1">[17]MEMORIAS!#REF!</definedName>
    <definedName name="___PMT5805" localSheetId="0">[16]MEMORIAS!#REF!</definedName>
    <definedName name="___PMT5805">[17]MEMORIAS!#REF!</definedName>
    <definedName name="___PMT5806" localSheetId="1">[17]MEMORIAS!#REF!</definedName>
    <definedName name="___PMT5806" localSheetId="0">[16]MEMORIAS!#REF!</definedName>
    <definedName name="___PMT5806">[17]MEMORIAS!#REF!</definedName>
    <definedName name="___PMT5815" localSheetId="1">[17]MEMORIAS!#REF!</definedName>
    <definedName name="___PMT5815" localSheetId="0">[16]MEMORIAS!#REF!</definedName>
    <definedName name="___PMT5815">[17]MEMORIAS!#REF!</definedName>
    <definedName name="___PMT5820" localSheetId="1">[17]MEMORIAS!#REF!</definedName>
    <definedName name="___PMT5820" localSheetId="0">[16]MEMORIAS!#REF!</definedName>
    <definedName name="___PMT5820">[17]MEMORIAS!#REF!</definedName>
    <definedName name="___Po2" localSheetId="0">[18]REAJUSTESACTA1PROVI!#REF!</definedName>
    <definedName name="___Po2">[18]REAJUSTESACTA1PROVI!#REF!</definedName>
    <definedName name="___r" localSheetId="1">#REF!</definedName>
    <definedName name="___r" localSheetId="0">#REF!</definedName>
    <definedName name="___r">#REF!</definedName>
    <definedName name="___SAL1" localSheetId="0">#REF!</definedName>
    <definedName name="___SAL1">#REF!</definedName>
    <definedName name="___SBC1" localSheetId="0">[5]INV!$A$12:$D$15</definedName>
    <definedName name="___SBC1">[5]INV!$A$12:$D$15</definedName>
    <definedName name="___SBC3" localSheetId="0">[5]INV!$F$12:$I$15</definedName>
    <definedName name="___SBC3">[5]INV!$F$12:$I$15</definedName>
    <definedName name="___SBC5" localSheetId="0">[5]INV!$K$12:$N$15</definedName>
    <definedName name="___SBC5">[5]INV!$K$12:$N$15</definedName>
    <definedName name="___tab1" localSheetId="1">#REF!</definedName>
    <definedName name="___tab1" localSheetId="0">#REF!</definedName>
    <definedName name="___tab1">#REF!</definedName>
    <definedName name="___tab2" localSheetId="1">#REF!</definedName>
    <definedName name="___tab2" localSheetId="0">#REF!</definedName>
    <definedName name="___tab2">#REF!</definedName>
    <definedName name="___tab3" localSheetId="1">#REF!</definedName>
    <definedName name="___tab3" localSheetId="0">#REF!</definedName>
    <definedName name="___tab3">#REF!</definedName>
    <definedName name="___TAB4" localSheetId="1">#REF!</definedName>
    <definedName name="___TAB4" localSheetId="0">#REF!</definedName>
    <definedName name="___TAB4">#REF!</definedName>
    <definedName name="___TEP44" localSheetId="0">[21]BASE!$D$116</definedName>
    <definedName name="___TEP44">[21]BASE!$D$116</definedName>
    <definedName name="___TPE1132" localSheetId="0">[21]BASE!#REF!</definedName>
    <definedName name="___TPE1132">[21]BASE!#REF!</definedName>
    <definedName name="___TPE12" localSheetId="0">#REF!</definedName>
    <definedName name="___TPE12">#REF!</definedName>
    <definedName name="___TPE1331" localSheetId="0">[21]BASE!#REF!</definedName>
    <definedName name="___TPE1331">[21]BASE!#REF!</definedName>
    <definedName name="___TPE1702" localSheetId="0">[21]BASE!#REF!</definedName>
    <definedName name="___TPE1702">[21]BASE!#REF!</definedName>
    <definedName name="___TPE1703" localSheetId="0">[21]BASE!#REF!</definedName>
    <definedName name="___TPE1703">[21]BASE!#REF!</definedName>
    <definedName name="___TPE1704" localSheetId="0">[21]BASE!#REF!</definedName>
    <definedName name="___TPE1704">[21]BASE!#REF!</definedName>
    <definedName name="___TPE1706" localSheetId="0">[21]BASE!#REF!</definedName>
    <definedName name="___TPE1706">[21]BASE!#REF!</definedName>
    <definedName name="___TPE1708" localSheetId="0">[21]BASE!#REF!</definedName>
    <definedName name="___TPE1708">[21]BASE!#REF!</definedName>
    <definedName name="___TPE1710" localSheetId="0">[21]BASE!#REF!</definedName>
    <definedName name="___TPE1710">[21]BASE!#REF!</definedName>
    <definedName name="___TPE1735" localSheetId="0">[21]BASE!#REF!</definedName>
    <definedName name="___TPE1735">[21]BASE!#REF!</definedName>
    <definedName name="___TPE1763" localSheetId="0">[21]BASE!#REF!</definedName>
    <definedName name="___TPE1763">[21]BASE!#REF!</definedName>
    <definedName name="___TPE1790" localSheetId="0">[21]BASE!#REF!</definedName>
    <definedName name="___TPE1790">[21]BASE!#REF!</definedName>
    <definedName name="___TPN1611" localSheetId="0">[7]BASE!$D$905</definedName>
    <definedName name="___TPN1611">[7]BASE!$D$905</definedName>
    <definedName name="___TUZ22" localSheetId="0">[21]BASE!#REF!</definedName>
    <definedName name="___TUZ22">[21]BASE!#REF!</definedName>
    <definedName name="___TUZ36" localSheetId="0">[21]BASE!#REF!</definedName>
    <definedName name="___TUZ36">[21]BASE!#REF!</definedName>
    <definedName name="___TZ132" localSheetId="0">[7]BASE!$D$159</definedName>
    <definedName name="___TZ132">[7]BASE!$D$159</definedName>
    <definedName name="___TZ133" localSheetId="0">[7]BASE!$D$160</definedName>
    <definedName name="___TZ133">[7]BASE!$D$160</definedName>
    <definedName name="___TZ212" localSheetId="0">[21]BASE!$D$83</definedName>
    <definedName name="___TZ212">[21]BASE!$D$83</definedName>
    <definedName name="___TZ214" localSheetId="0">[21]BASE!$D$86</definedName>
    <definedName name="___TZ214">[21]BASE!$D$86</definedName>
    <definedName name="___TZ216" localSheetId="0">[21]BASE!$D$87</definedName>
    <definedName name="___TZ216">[21]BASE!$D$87</definedName>
    <definedName name="___TZ323" localSheetId="0">[21]BASE!#REF!</definedName>
    <definedName name="___TZ323">[21]BASE!#REF!</definedName>
    <definedName name="___TZ324" localSheetId="0">[21]BASE!#REF!</definedName>
    <definedName name="___TZ324">[21]BASE!#REF!</definedName>
    <definedName name="___Vol1" localSheetId="1">[20]Item!$A$1:$D$65536</definedName>
    <definedName name="___Vol1" localSheetId="0">[19]Item!$A$1:$D$65536</definedName>
    <definedName name="___Vol1">[20]Item!$A$1:$D$65536</definedName>
    <definedName name="__1Excel_BuiltIn_Print_Area_1_1_1" localSheetId="1">#REF!</definedName>
    <definedName name="__1Excel_BuiltIn_Print_Area_1_1_1" localSheetId="0">#REF!</definedName>
    <definedName name="__1Excel_BuiltIn_Print_Area_1_1_1">#REF!</definedName>
    <definedName name="__2Excel_BuiltIn_Print_Titles_1_1_1_1" localSheetId="1">#REF!</definedName>
    <definedName name="__2Excel_BuiltIn_Print_Titles_1_1_1_1" localSheetId="0">#REF!</definedName>
    <definedName name="__2Excel_BuiltIn_Print_Titles_1_1_1_1">#REF!</definedName>
    <definedName name="__3" localSheetId="0">#REF!</definedName>
    <definedName name="__3">#REF!</definedName>
    <definedName name="__3Excel_BuiltIn_Print_Area_1_1_1" localSheetId="0">#REF!</definedName>
    <definedName name="__3Excel_BuiltIn_Print_Area_1_1_1">#REF!</definedName>
    <definedName name="__ADM2" localSheetId="0">[21]BASE!$D$131</definedName>
    <definedName name="__ADM2">[21]BASE!$D$131</definedName>
    <definedName name="__ADM3" localSheetId="0">[21]BASE!$D$132</definedName>
    <definedName name="__ADM3">[21]BASE!$D$132</definedName>
    <definedName name="__ADM4" localSheetId="0">[21]BASE!$D$133</definedName>
    <definedName name="__ADM4">[21]BASE!$D$133</definedName>
    <definedName name="__AFC1" localSheetId="0">[5]INV!$A$25:$D$28</definedName>
    <definedName name="__AFC1">[5]INV!$A$25:$D$28</definedName>
    <definedName name="__AFC3" localSheetId="0">[5]INV!$F$25:$I$28</definedName>
    <definedName name="__AFC3">[5]INV!$F$25:$I$28</definedName>
    <definedName name="__AFC5" localSheetId="0">[5]INV!$K$25:$N$28</definedName>
    <definedName name="__AFC5">[5]INV!$K$25:$N$28</definedName>
    <definedName name="__AIU1" localSheetId="0">#REF!</definedName>
    <definedName name="__AIU1">#REF!</definedName>
    <definedName name="__aiu2" localSheetId="1">[14]AIU!$J$105</definedName>
    <definedName name="__aiu2" localSheetId="0">[9]AIU!$J$105</definedName>
    <definedName name="__aiu2">[14]AIU!$J$105</definedName>
    <definedName name="__BGC1" localSheetId="0">[5]INV!$A$5:$D$8</definedName>
    <definedName name="__BGC1">[5]INV!$A$5:$D$8</definedName>
    <definedName name="__BGC3" localSheetId="0">[5]INV!$F$5:$I$8</definedName>
    <definedName name="__BGC3">[5]INV!$F$5:$I$8</definedName>
    <definedName name="__BGC5" localSheetId="0">[5]INV!$K$5:$N$8</definedName>
    <definedName name="__BGC5">[5]INV!$K$5:$N$8</definedName>
    <definedName name="__CAC1" localSheetId="0">[5]INV!$A$19:$D$22</definedName>
    <definedName name="__CAC1">[5]INV!$A$19:$D$22</definedName>
    <definedName name="__CAC3" localSheetId="0">[5]INV!$F$19:$I$22</definedName>
    <definedName name="__CAC3">[5]INV!$F$19:$I$22</definedName>
    <definedName name="__CAC5" localSheetId="0">[5]INV!$K$19:$N$22</definedName>
    <definedName name="__CAC5">[5]INV!$K$19:$N$22</definedName>
    <definedName name="__can18" localSheetId="0">#REF!</definedName>
    <definedName name="__can18">#REF!</definedName>
    <definedName name="__CAN28" localSheetId="0">[21]BASE!$D$449</definedName>
    <definedName name="__CAN28">[21]BASE!$D$449</definedName>
    <definedName name="__Cod1" localSheetId="0">#REF!</definedName>
    <definedName name="__Cod1">#REF!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 localSheetId="1">#REF!</definedName>
    <definedName name="__EST12" localSheetId="0">#REF!</definedName>
    <definedName name="__EST12">#REF!</definedName>
    <definedName name="__EST13" localSheetId="1">#REF!</definedName>
    <definedName name="__EST13" localSheetId="0">#REF!</definedName>
    <definedName name="__EST13">#REF!</definedName>
    <definedName name="__EST14" localSheetId="1">#REF!</definedName>
    <definedName name="__EST14" localSheetId="0">#REF!</definedName>
    <definedName name="__EST14">#REF!</definedName>
    <definedName name="__EST15" localSheetId="1">#REF!</definedName>
    <definedName name="__EST15" localSheetId="0">#REF!</definedName>
    <definedName name="__EST15">#REF!</definedName>
    <definedName name="__EST16" localSheetId="1">#REF!</definedName>
    <definedName name="__EST16" localSheetId="0">#REF!</definedName>
    <definedName name="__EST16">#REF!</definedName>
    <definedName name="__EST17" localSheetId="1">#REF!</definedName>
    <definedName name="__EST17" localSheetId="0">#REF!</definedName>
    <definedName name="__EST17">#REF!</definedName>
    <definedName name="__EST18" localSheetId="1">#REF!</definedName>
    <definedName name="__EST18" localSheetId="0">#REF!</definedName>
    <definedName name="__EST18">#REF!</definedName>
    <definedName name="__EST19" localSheetId="1">#REF!</definedName>
    <definedName name="__EST19" localSheetId="0">#REF!</definedName>
    <definedName name="__EST19">#REF!</definedName>
    <definedName name="__EST2" localSheetId="1">#REF!</definedName>
    <definedName name="__EST2" localSheetId="0">#REF!</definedName>
    <definedName name="__EST2">#REF!</definedName>
    <definedName name="__EST3" localSheetId="1">#REF!</definedName>
    <definedName name="__EST3" localSheetId="0">#REF!</definedName>
    <definedName name="__EST3">#REF!</definedName>
    <definedName name="__EST4" localSheetId="1">#REF!</definedName>
    <definedName name="__EST4" localSheetId="0">#REF!</definedName>
    <definedName name="__EST4">#REF!</definedName>
    <definedName name="__EST5" localSheetId="1">#REF!</definedName>
    <definedName name="__EST5" localSheetId="0">#REF!</definedName>
    <definedName name="__EST5">#REF!</definedName>
    <definedName name="__EST6" localSheetId="1">#REF!</definedName>
    <definedName name="__EST6" localSheetId="0">#REF!</definedName>
    <definedName name="__EST6">#REF!</definedName>
    <definedName name="__EST7" localSheetId="1">#REF!</definedName>
    <definedName name="__EST7" localSheetId="0">#REF!</definedName>
    <definedName name="__EST7">#REF!</definedName>
    <definedName name="__EST8" localSheetId="1">#REF!</definedName>
    <definedName name="__EST8" localSheetId="0">#REF!</definedName>
    <definedName name="__EST8">#REF!</definedName>
    <definedName name="__EST9" localSheetId="1">#REF!</definedName>
    <definedName name="__EST9" localSheetId="0">#REF!</definedName>
    <definedName name="__EST9">#REF!</definedName>
    <definedName name="__ETR13" localSheetId="1">#REF!</definedName>
    <definedName name="__ETR13" localSheetId="0">#REF!</definedName>
    <definedName name="__ETR13">#REF!</definedName>
    <definedName name="__EXC1" localSheetId="1">#REF!</definedName>
    <definedName name="__EXC1" localSheetId="0">#REF!</definedName>
    <definedName name="__EXC1">#REF!</definedName>
    <definedName name="__EXC10" localSheetId="1">#REF!</definedName>
    <definedName name="__EXC10" localSheetId="0">#REF!</definedName>
    <definedName name="__EXC10">#REF!</definedName>
    <definedName name="__EXC11" localSheetId="1">#REF!</definedName>
    <definedName name="__EXC11" localSheetId="0">#REF!</definedName>
    <definedName name="__EXC11">#REF!</definedName>
    <definedName name="__EXC12" localSheetId="1">#REF!</definedName>
    <definedName name="__EXC12" localSheetId="0">#REF!</definedName>
    <definedName name="__EXC12">#REF!</definedName>
    <definedName name="__EXC2" localSheetId="1">#REF!</definedName>
    <definedName name="__EXC2" localSheetId="0">#REF!</definedName>
    <definedName name="__EXC2">#REF!</definedName>
    <definedName name="__EXC3" localSheetId="1">#REF!</definedName>
    <definedName name="__EXC3" localSheetId="0">#REF!</definedName>
    <definedName name="__EXC3">#REF!</definedName>
    <definedName name="__EXC4" localSheetId="1">#REF!</definedName>
    <definedName name="__EXC4" localSheetId="0">#REF!</definedName>
    <definedName name="__EXC4">#REF!</definedName>
    <definedName name="__EXC5" localSheetId="1">#REF!</definedName>
    <definedName name="__EXC5" localSheetId="0">#REF!</definedName>
    <definedName name="__EXC5">#REF!</definedName>
    <definedName name="__EXC6" localSheetId="1">#REF!</definedName>
    <definedName name="__EXC6" localSheetId="0">#REF!</definedName>
    <definedName name="__EXC6">#REF!</definedName>
    <definedName name="__EXC7" localSheetId="1">#REF!</definedName>
    <definedName name="__EXC7" localSheetId="0">#REF!</definedName>
    <definedName name="__EXC7">#REF!</definedName>
    <definedName name="__EXC8" localSheetId="1">#REF!</definedName>
    <definedName name="__EXC8" localSheetId="0">#REF!</definedName>
    <definedName name="__EXC8">#REF!</definedName>
    <definedName name="__EXC9" localSheetId="1">#REF!</definedName>
    <definedName name="__EXC9" localSheetId="0">#REF!</definedName>
    <definedName name="__EXC9">#REF!</definedName>
    <definedName name="__LA124" localSheetId="0">[21]BASE!$D$70</definedName>
    <definedName name="__LA124">[21]BASE!$D$70</definedName>
    <definedName name="__ORO10" localSheetId="1">#REF!</definedName>
    <definedName name="__ORO10" localSheetId="0">#REF!</definedName>
    <definedName name="__ORO10">#REF!</definedName>
    <definedName name="__ORO11" localSheetId="1">#REF!</definedName>
    <definedName name="__ORO11" localSheetId="0">#REF!</definedName>
    <definedName name="__ORO11">#REF!</definedName>
    <definedName name="__ORO12" localSheetId="1">#REF!</definedName>
    <definedName name="__ORO12" localSheetId="0">#REF!</definedName>
    <definedName name="__ORO12">#REF!</definedName>
    <definedName name="__ORO13" localSheetId="1">#REF!</definedName>
    <definedName name="__ORO13" localSheetId="0">#REF!</definedName>
    <definedName name="__ORO13">#REF!</definedName>
    <definedName name="__ORO14" localSheetId="1">#REF!</definedName>
    <definedName name="__ORO14" localSheetId="0">#REF!</definedName>
    <definedName name="__ORO14">#REF!</definedName>
    <definedName name="__ORO15" localSheetId="1">#REF!</definedName>
    <definedName name="__ORO15" localSheetId="0">#REF!</definedName>
    <definedName name="__ORO15">#REF!</definedName>
    <definedName name="__ORO16" localSheetId="1">#REF!</definedName>
    <definedName name="__ORO16" localSheetId="0">#REF!</definedName>
    <definedName name="__ORO16">#REF!</definedName>
    <definedName name="__ORO17" localSheetId="1">#REF!</definedName>
    <definedName name="__ORO17" localSheetId="0">#REF!</definedName>
    <definedName name="__ORO17">#REF!</definedName>
    <definedName name="__ORO18" localSheetId="1">#REF!</definedName>
    <definedName name="__ORO18" localSheetId="0">#REF!</definedName>
    <definedName name="__ORO18">#REF!</definedName>
    <definedName name="__ORO19" localSheetId="1">#REF!</definedName>
    <definedName name="__ORO19" localSheetId="0">#REF!</definedName>
    <definedName name="__ORO19">#REF!</definedName>
    <definedName name="__Pa1" localSheetId="0">'[15]Paral. 1'!$E$1:$E$65536</definedName>
    <definedName name="__Pa1">'[15]Paral. 1'!$E$1:$E$65536</definedName>
    <definedName name="__Pa2" localSheetId="0">'[15]Paral. 2'!$E$1:$E$65536</definedName>
    <definedName name="__Pa2">'[15]Paral. 2'!$E$1:$E$65536</definedName>
    <definedName name="__Pa3" localSheetId="0">'[15]Paral. 3'!$E$1:$E$65536</definedName>
    <definedName name="__Pa3">'[15]Paral. 3'!$E$1:$E$65536</definedName>
    <definedName name="__Pa4" localSheetId="0">[15]Paral.4!$E$1:$E$65536</definedName>
    <definedName name="__Pa4">[15]Paral.4!$E$1:$E$65536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MT5671" localSheetId="1">[17]MEMORIAS!#REF!</definedName>
    <definedName name="__PMT5671" localSheetId="0">[16]MEMORIAS!#REF!</definedName>
    <definedName name="__PMT5671">[17]MEMORIAS!#REF!</definedName>
    <definedName name="__PMT5805" localSheetId="1">[17]MEMORIAS!#REF!</definedName>
    <definedName name="__PMT5805" localSheetId="0">[16]MEMORIAS!#REF!</definedName>
    <definedName name="__PMT5805">[17]MEMORIAS!#REF!</definedName>
    <definedName name="__PMT5806" localSheetId="1">[17]MEMORIAS!#REF!</definedName>
    <definedName name="__PMT5806" localSheetId="0">[16]MEMORIAS!#REF!</definedName>
    <definedName name="__PMT5806">[17]MEMORIAS!#REF!</definedName>
    <definedName name="__PMT5815" localSheetId="1">[17]MEMORIAS!#REF!</definedName>
    <definedName name="__PMT5815" localSheetId="0">[16]MEMORIAS!#REF!</definedName>
    <definedName name="__PMT5815">[17]MEMORIAS!#REF!</definedName>
    <definedName name="__PMT5820" localSheetId="1">[17]MEMORIAS!#REF!</definedName>
    <definedName name="__PMT5820" localSheetId="0">[16]MEMORIAS!#REF!</definedName>
    <definedName name="__PMT5820">[17]MEMORIAS!#REF!</definedName>
    <definedName name="__Po2" localSheetId="0">[18]REAJUSTESACTA1PROVI!#REF!</definedName>
    <definedName name="__Po2">[18]REAJUSTESACTA1PROVI!#REF!</definedName>
    <definedName name="__r" localSheetId="1">#REF!</definedName>
    <definedName name="__r" localSheetId="0">#REF!</definedName>
    <definedName name="__r">#REF!</definedName>
    <definedName name="__SAL1" localSheetId="0">#REF!</definedName>
    <definedName name="__SAL1">#REF!</definedName>
    <definedName name="__SBC1" localSheetId="0">[5]INV!$A$12:$D$15</definedName>
    <definedName name="__SBC1">[5]INV!$A$12:$D$15</definedName>
    <definedName name="__SBC3" localSheetId="0">[5]INV!$F$12:$I$15</definedName>
    <definedName name="__SBC3">[5]INV!$F$12:$I$15</definedName>
    <definedName name="__SBC5" localSheetId="0">[5]INV!$K$12:$N$15</definedName>
    <definedName name="__SBC5">[5]INV!$K$12:$N$15</definedName>
    <definedName name="__shared_1_0_2">3/12</definedName>
    <definedName name="__tab1" localSheetId="1">#REF!</definedName>
    <definedName name="__tab1" localSheetId="0">#REF!</definedName>
    <definedName name="__tab1">#REF!</definedName>
    <definedName name="__tab2" localSheetId="1">#REF!</definedName>
    <definedName name="__tab2" localSheetId="0">#REF!</definedName>
    <definedName name="__tab2">#REF!</definedName>
    <definedName name="__tab3" localSheetId="1">#REF!</definedName>
    <definedName name="__tab3" localSheetId="0">#REF!</definedName>
    <definedName name="__tab3">#REF!</definedName>
    <definedName name="__TAB4" localSheetId="1">#REF!</definedName>
    <definedName name="__TAB4" localSheetId="0">#REF!</definedName>
    <definedName name="__TAB4">#REF!</definedName>
    <definedName name="__TEP44" localSheetId="0">[21]BASE!$D$116</definedName>
    <definedName name="__TEP44">[21]BASE!$D$116</definedName>
    <definedName name="__TPE1132" localSheetId="0">[21]BASE!#REF!</definedName>
    <definedName name="__TPE1132">[21]BASE!#REF!</definedName>
    <definedName name="__TPE12" localSheetId="0">#REF!</definedName>
    <definedName name="__TPE12">#REF!</definedName>
    <definedName name="__TPE1331" localSheetId="0">[21]BASE!#REF!</definedName>
    <definedName name="__TPE1331">[21]BASE!#REF!</definedName>
    <definedName name="__TPE1702" localSheetId="0">[21]BASE!#REF!</definedName>
    <definedName name="__TPE1702">[21]BASE!#REF!</definedName>
    <definedName name="__TPE1703" localSheetId="0">[21]BASE!#REF!</definedName>
    <definedName name="__TPE1703">[21]BASE!#REF!</definedName>
    <definedName name="__TPE1704" localSheetId="0">[21]BASE!#REF!</definedName>
    <definedName name="__TPE1704">[21]BASE!#REF!</definedName>
    <definedName name="__TPE1706" localSheetId="0">[21]BASE!#REF!</definedName>
    <definedName name="__TPE1706">[21]BASE!#REF!</definedName>
    <definedName name="__TPE1708" localSheetId="0">[21]BASE!#REF!</definedName>
    <definedName name="__TPE1708">[21]BASE!#REF!</definedName>
    <definedName name="__TPE1710" localSheetId="0">[21]BASE!#REF!</definedName>
    <definedName name="__TPE1710">[21]BASE!#REF!</definedName>
    <definedName name="__TPE1735" localSheetId="0">[21]BASE!#REF!</definedName>
    <definedName name="__TPE1735">[21]BASE!#REF!</definedName>
    <definedName name="__TPE1763" localSheetId="0">[21]BASE!#REF!</definedName>
    <definedName name="__TPE1763">[21]BASE!#REF!</definedName>
    <definedName name="__TPE1790" localSheetId="0">[21]BASE!#REF!</definedName>
    <definedName name="__TPE1790">[21]BASE!#REF!</definedName>
    <definedName name="__TPN1611" localSheetId="0">[7]BASE!$D$905</definedName>
    <definedName name="__TPN1611">[7]BASE!$D$905</definedName>
    <definedName name="__TUZ22" localSheetId="0">[21]BASE!#REF!</definedName>
    <definedName name="__TUZ22">[21]BASE!#REF!</definedName>
    <definedName name="__TUZ36" localSheetId="0">[21]BASE!#REF!</definedName>
    <definedName name="__TUZ36">[21]BASE!#REF!</definedName>
    <definedName name="__TZ132" localSheetId="0">[7]BASE!$D$159</definedName>
    <definedName name="__TZ132">[7]BASE!$D$159</definedName>
    <definedName name="__TZ133" localSheetId="0">[7]BASE!$D$160</definedName>
    <definedName name="__TZ133">[7]BASE!$D$160</definedName>
    <definedName name="__TZ212" localSheetId="0">[21]BASE!$D$83</definedName>
    <definedName name="__TZ212">[21]BASE!$D$83</definedName>
    <definedName name="__TZ214" localSheetId="0">[21]BASE!$D$86</definedName>
    <definedName name="__TZ214">[21]BASE!$D$86</definedName>
    <definedName name="__TZ216" localSheetId="0">[21]BASE!$D$87</definedName>
    <definedName name="__TZ216">[21]BASE!$D$87</definedName>
    <definedName name="__TZ323" localSheetId="0">[21]BASE!#REF!</definedName>
    <definedName name="__TZ323">[21]BASE!#REF!</definedName>
    <definedName name="__TZ324" localSheetId="0">[21]BASE!#REF!</definedName>
    <definedName name="__TZ324">[21]BASE!#REF!</definedName>
    <definedName name="__Vol1" localSheetId="1">[20]Item!$A$1:$D$65536</definedName>
    <definedName name="__Vol1" localSheetId="0">[19]Item!$A$1:$D$65536</definedName>
    <definedName name="__Vol1">[20]Item!$A$1:$D$65536</definedName>
    <definedName name="_0102">"Formatos%20Convocatoria%20VISR%202012-escritorio.xls#'F5'!F12"</definedName>
    <definedName name="_1" localSheetId="0" hidden="1">#REF!</definedName>
    <definedName name="_1" hidden="1">#REF!</definedName>
    <definedName name="_1_Excel_BuiltIn_Print_Area_1_1_1" localSheetId="0">#REF!</definedName>
    <definedName name="_1_Excel_BuiltIn_Print_Area_1_1_1">#REF!</definedName>
    <definedName name="_10Excel_BuiltIn_Print_Titles_1_1_1_1" localSheetId="1">#REF!</definedName>
    <definedName name="_10Excel_BuiltIn_Print_Titles_1_1_1_1" localSheetId="0">#REF!</definedName>
    <definedName name="_10Excel_BuiltIn_Print_Titles_1_1_1_1">#REF!</definedName>
    <definedName name="_19Excel_BuiltIn_Print_Area_1_1_1" localSheetId="0">#REF!</definedName>
    <definedName name="_19Excel_BuiltIn_Print_Area_1_1_1">#REF!</definedName>
    <definedName name="_1Excel_BuiltIn_Print_Area_1_1" localSheetId="1">#REF!</definedName>
    <definedName name="_1Excel_BuiltIn_Print_Area_1_1" localSheetId="0">#REF!</definedName>
    <definedName name="_1Excel_BuiltIn_Print_Area_1_1">#REF!</definedName>
    <definedName name="_1Excel_BuiltIn_Print_Area_1_1_1" localSheetId="1">#REF!</definedName>
    <definedName name="_1Excel_BuiltIn_Print_Area_1_1_1" localSheetId="0">#REF!</definedName>
    <definedName name="_1Excel_BuiltIn_Print_Area_1_1_1">#REF!</definedName>
    <definedName name="_25Excel_BuiltIn_Print_Titles_1_1_1_1" localSheetId="0">#REF!</definedName>
    <definedName name="_25Excel_BuiltIn_Print_Titles_1_1_1_1">#REF!</definedName>
    <definedName name="_2Excel_BuiltIn_Print_Area_1_1" localSheetId="0">#REF!</definedName>
    <definedName name="_2Excel_BuiltIn_Print_Area_1_1">#REF!</definedName>
    <definedName name="_2Excel_BuiltIn_Print_Titles_1_1_1_1" localSheetId="1">#REF!</definedName>
    <definedName name="_2Excel_BuiltIn_Print_Titles_1_1_1_1" localSheetId="0">#REF!</definedName>
    <definedName name="_2Excel_BuiltIn_Print_Titles_1_1_1_1">#REF!</definedName>
    <definedName name="_3Excel_BuiltIn_Print_Area_1_1_1" localSheetId="0">#REF!</definedName>
    <definedName name="_3Excel_BuiltIn_Print_Area_1_1_1">#REF!</definedName>
    <definedName name="_42C" localSheetId="0">#REF!</definedName>
    <definedName name="_42C">#REF!</definedName>
    <definedName name="_42D" localSheetId="0">#REF!</definedName>
    <definedName name="_42D">#REF!</definedName>
    <definedName name="_42E" localSheetId="0">#REF!</definedName>
    <definedName name="_42E">#REF!</definedName>
    <definedName name="_44" localSheetId="0">#REF!</definedName>
    <definedName name="_44">#REF!</definedName>
    <definedName name="_4Excel_BuiltIn_Print_Titles_1_1_1_1" localSheetId="0">#REF!</definedName>
    <definedName name="_4Excel_BuiltIn_Print_Titles_1_1_1_1">#REF!</definedName>
    <definedName name="_5Excel_BuiltIn_Print_Titles_1_1_1_1" localSheetId="0">#REF!</definedName>
    <definedName name="_5Excel_BuiltIn_Print_Titles_1_1_1_1">#REF!</definedName>
    <definedName name="_6" localSheetId="0">#REF!</definedName>
    <definedName name="_6">#REF!</definedName>
    <definedName name="_6Excel_BuiltIn_Print_Area_1_1_1" localSheetId="1">#REF!</definedName>
    <definedName name="_6Excel_BuiltIn_Print_Area_1_1_1" localSheetId="0">#REF!</definedName>
    <definedName name="_6Excel_BuiltIn_Print_Area_1_1_1">#REF!</definedName>
    <definedName name="_ADH12" localSheetId="0">[7]BASE!$D$1624</definedName>
    <definedName name="_ADH12">[7]BASE!$D$1624</definedName>
    <definedName name="_ADM12" localSheetId="0">[7]BASE!$D$1625</definedName>
    <definedName name="_ADM12">[7]BASE!$D$1625</definedName>
    <definedName name="_ADM2" localSheetId="0">[21]BASE!$D$131</definedName>
    <definedName name="_ADM2">[21]BASE!$D$131</definedName>
    <definedName name="_ADM3" localSheetId="0">[21]BASE!$D$132</definedName>
    <definedName name="_ADM3">[21]BASE!$D$132</definedName>
    <definedName name="_ADM4" localSheetId="0">[21]BASE!$D$133</definedName>
    <definedName name="_ADM4">[21]BASE!$D$133</definedName>
    <definedName name="_AFC1" localSheetId="0">[22]INV!$A$25:$D$28</definedName>
    <definedName name="_AFC1">[22]INV!$A$25:$D$28</definedName>
    <definedName name="_AFC3" localSheetId="0">[22]INV!$F$25:$I$28</definedName>
    <definedName name="_AFC3">[22]INV!$F$25:$I$28</definedName>
    <definedName name="_AFC5" localSheetId="0">[22]INV!$K$25:$N$28</definedName>
    <definedName name="_AFC5">[22]INV!$K$25:$N$28</definedName>
    <definedName name="_AIU1" localSheetId="0">#REF!</definedName>
    <definedName name="_AIU1">#REF!</definedName>
    <definedName name="_aiu2" localSheetId="1">[14]AIU!$J$105</definedName>
    <definedName name="_aiu2" localSheetId="0">[9]AIU!$J$105</definedName>
    <definedName name="_aiu2">[14]AIU!$J$105</definedName>
    <definedName name="_APU221" localSheetId="1">#REF!</definedName>
    <definedName name="_APU221" localSheetId="0">#REF!</definedName>
    <definedName name="_APU221">#REF!</definedName>
    <definedName name="_APU465" localSheetId="0">[23]!absc</definedName>
    <definedName name="_APU465">[23]!absc</definedName>
    <definedName name="_BGC1" localSheetId="0">[22]INV!$A$5:$D$8</definedName>
    <definedName name="_BGC1">[22]INV!$A$5:$D$8</definedName>
    <definedName name="_BGC3" localSheetId="0">[22]INV!$F$5:$I$8</definedName>
    <definedName name="_BGC3">[22]INV!$F$5:$I$8</definedName>
    <definedName name="_BGC5" localSheetId="0">[22]INV!$K$5:$N$8</definedName>
    <definedName name="_BGC5">[22]INV!$K$5:$N$8</definedName>
    <definedName name="_BLO20" localSheetId="0">[7]BASE!$D$63</definedName>
    <definedName name="_BLO20">[7]BASE!$D$63</definedName>
    <definedName name="_CAC1" localSheetId="0">[22]INV!$A$19:$D$22</definedName>
    <definedName name="_CAC1">[22]INV!$A$19:$D$22</definedName>
    <definedName name="_CAC3" localSheetId="0">[22]INV!$F$19:$I$22</definedName>
    <definedName name="_CAC3">[22]INV!$F$19:$I$22</definedName>
    <definedName name="_CAC5" localSheetId="0">[22]INV!$K$19:$N$22</definedName>
    <definedName name="_CAC5">[22]INV!$K$19:$N$22</definedName>
    <definedName name="_can18" localSheetId="0">#REF!</definedName>
    <definedName name="_can18">#REF!</definedName>
    <definedName name="_CAN28" localSheetId="0">[21]BASE!$D$449</definedName>
    <definedName name="_CAN28">[21]BASE!$D$449</definedName>
    <definedName name="_CAR1" localSheetId="0">#REF!</definedName>
    <definedName name="_CAR1">#REF!</definedName>
    <definedName name="_CAR2" localSheetId="0">#REF!</definedName>
    <definedName name="_CAR2">#REF!</definedName>
    <definedName name="_CAR3" localSheetId="0">#REF!</definedName>
    <definedName name="_CAR3">#REF!</definedName>
    <definedName name="_Cod1" localSheetId="0">#REF!</definedName>
    <definedName name="_Cod1">#REF!</definedName>
    <definedName name="_CUA44" localSheetId="0">[7]BASE!$D$1651</definedName>
    <definedName name="_CUA44">[7]BASE!$D$1651</definedName>
    <definedName name="_cuv15" localSheetId="0">'[24]Cinta V-15'!$F$50</definedName>
    <definedName name="_cuv15">'[24]Cinta V-15'!$F$50</definedName>
    <definedName name="_DES1" localSheetId="0">#REF!</definedName>
    <definedName name="_DES1">#REF!</definedName>
    <definedName name="_DES2" localSheetId="0">#REF!</definedName>
    <definedName name="_DES2">#REF!</definedName>
    <definedName name="_EQP1" localSheetId="0">[25]precios!$B$21</definedName>
    <definedName name="_EQP1">[25]precios!$B$21</definedName>
    <definedName name="_EQP25" localSheetId="0">[25]precios!$B$45</definedName>
    <definedName name="_EQP25">[25]precios!$B$45</definedName>
    <definedName name="_EQP35" localSheetId="0">[25]precios!$B$55</definedName>
    <definedName name="_EQP35">[25]precios!$B$55</definedName>
    <definedName name="_EQP43" localSheetId="0">[25]precios!$B$63</definedName>
    <definedName name="_EQP43">[25]precios!$B$63</definedName>
    <definedName name="_EQP49" localSheetId="0">[25]precios!$B$69</definedName>
    <definedName name="_EQP49">[25]precios!$B$69</definedName>
    <definedName name="_EQP51" localSheetId="0">[25]precios!$B$71</definedName>
    <definedName name="_EQP51">[25]precios!$B$71</definedName>
    <definedName name="_EQP53" localSheetId="0">[25]precios!$B$73</definedName>
    <definedName name="_EQP53">[25]precios!$B$73</definedName>
    <definedName name="_EQP8" localSheetId="0">[25]precios!$B$28</definedName>
    <definedName name="_EQP8">[25]precios!$B$28</definedName>
    <definedName name="_EQP9" localSheetId="0">[25]precios!$B$29</definedName>
    <definedName name="_EQP9">[25]precios!$B$29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TF315" localSheetId="0">[7]BASE!$D$118</definedName>
    <definedName name="_ETF315">[7]BASE!$D$118</definedName>
    <definedName name="_ETR13" localSheetId="1">#REF!</definedName>
    <definedName name="_ETR13" localSheetId="0">#REF!</definedName>
    <definedName name="_ETR13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fill0" localSheetId="0">#REF!</definedName>
    <definedName name="_fill0">#REF!</definedName>
    <definedName name="_FOR1" localSheetId="0">#REF!</definedName>
    <definedName name="_FOR1">#REF!</definedName>
    <definedName name="_FYB02" localSheetId="0">[7]BASE!$D$490</definedName>
    <definedName name="_FYB02">[7]BASE!$D$490</definedName>
    <definedName name="_FYB03" localSheetId="0">[7]BASE!$D$491</definedName>
    <definedName name="_FYB03">[7]BASE!$D$491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A124" localSheetId="0">[21]BASE!$D$70</definedName>
    <definedName name="_LA124">[21]BASE!$D$70</definedName>
    <definedName name="_LAC18" localSheetId="0">[26]BASE!$D$281</definedName>
    <definedName name="_LAC18">[26]BASE!$D$281</definedName>
    <definedName name="_MF1" localSheetId="0">[25]precios!$B$423</definedName>
    <definedName name="_MF1">[25]precios!$B$423</definedName>
    <definedName name="_MO1" localSheetId="0">[25]precios!$B$194</definedName>
    <definedName name="_MO1">[25]precios!$B$194</definedName>
    <definedName name="_MO2" localSheetId="0">[25]precios!$B$195</definedName>
    <definedName name="_MO2">[25]precios!$B$195</definedName>
    <definedName name="_MV13" localSheetId="0">[25]precios!$B$470</definedName>
    <definedName name="_MV13">[25]precios!$B$470</definedName>
    <definedName name="_NOM01" localSheetId="0">[27]DATOS!#REF!</definedName>
    <definedName name="_NOM01">[27]DATOS!#REF!</definedName>
    <definedName name="_NOM02" localSheetId="0">[27]DATOS!#REF!</definedName>
    <definedName name="_NOM02">[27]DATOS!#REF!</definedName>
    <definedName name="_NOM03" localSheetId="0">[27]DATOS!#REF!</definedName>
    <definedName name="_NOM03">[27]DATOS!#REF!</definedName>
    <definedName name="_NOM1" localSheetId="0">#REF!</definedName>
    <definedName name="_NOM1">#REF!</definedName>
    <definedName name="_NOM2" localSheetId="0">#REF!</definedName>
    <definedName name="_NOM2">#REF!</definedName>
    <definedName name="_NOM3" localSheetId="0">#REF!</definedName>
    <definedName name="_NOM3">#REF!</definedName>
    <definedName name="_Order1" hidden="1">255</definedName>
    <definedName name="_Order1_1" hidden="1">0</definedName>
    <definedName name="_Order2" hidden="1">255</definedName>
    <definedName name="_ORO10" localSheetId="1">#REF!</definedName>
    <definedName name="_ORO10" localSheetId="0">#REF!</definedName>
    <definedName name="_ORO10">#REF!</definedName>
    <definedName name="_ORO11" localSheetId="1">#REF!</definedName>
    <definedName name="_ORO11" localSheetId="0">#REF!</definedName>
    <definedName name="_ORO11">#REF!</definedName>
    <definedName name="_ORO12" localSheetId="1">#REF!</definedName>
    <definedName name="_ORO12" localSheetId="0">#REF!</definedName>
    <definedName name="_ORO12">#REF!</definedName>
    <definedName name="_ORO13" localSheetId="1">#REF!</definedName>
    <definedName name="_ORO13" localSheetId="0">#REF!</definedName>
    <definedName name="_ORO13">#REF!</definedName>
    <definedName name="_ORO14" localSheetId="1">#REF!</definedName>
    <definedName name="_ORO14" localSheetId="0">#REF!</definedName>
    <definedName name="_ORO14">#REF!</definedName>
    <definedName name="_ORO15" localSheetId="1">#REF!</definedName>
    <definedName name="_ORO15" localSheetId="0">#REF!</definedName>
    <definedName name="_ORO15">#REF!</definedName>
    <definedName name="_ORO16" localSheetId="1">#REF!</definedName>
    <definedName name="_ORO16" localSheetId="0">#REF!</definedName>
    <definedName name="_ORO16">#REF!</definedName>
    <definedName name="_ORO17" localSheetId="1">#REF!</definedName>
    <definedName name="_ORO17" localSheetId="0">#REF!</definedName>
    <definedName name="_ORO17">#REF!</definedName>
    <definedName name="_ORO18" localSheetId="1">#REF!</definedName>
    <definedName name="_ORO18" localSheetId="0">#REF!</definedName>
    <definedName name="_ORO18">#REF!</definedName>
    <definedName name="_ORO19" localSheetId="1">#REF!</definedName>
    <definedName name="_ORO19" localSheetId="0">#REF!</definedName>
    <definedName name="_ORO19">#REF!</definedName>
    <definedName name="_Pa1" localSheetId="0">'[15]Paral. 1'!$E$1:$E$65536</definedName>
    <definedName name="_Pa1">'[15]Paral. 1'!$E$1:$E$65536</definedName>
    <definedName name="_Pa2" localSheetId="0">'[15]Paral. 2'!$E$1:$E$65536</definedName>
    <definedName name="_Pa2">'[15]Paral. 2'!$E$1:$E$65536</definedName>
    <definedName name="_Pa3" localSheetId="0">'[15]Paral. 3'!$E$1:$E$65536</definedName>
    <definedName name="_Pa3">'[15]Paral. 3'!$E$1:$E$65536</definedName>
    <definedName name="_Pa4" localSheetId="0">[15]Paral.4!$E$1:$E$65536</definedName>
    <definedName name="_Pa4">[15]Paral.4!$E$1:$E$65536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MT5671" localSheetId="1">[17]MEMORIAS!#REF!</definedName>
    <definedName name="_PMT5671" localSheetId="0">[16]MEMORIAS!#REF!</definedName>
    <definedName name="_PMT5671">[17]MEMORIAS!#REF!</definedName>
    <definedName name="_PMT5805" localSheetId="1">[17]MEMORIAS!#REF!</definedName>
    <definedName name="_PMT5805" localSheetId="0">[16]MEMORIAS!#REF!</definedName>
    <definedName name="_PMT5805">[17]MEMORIAS!#REF!</definedName>
    <definedName name="_PMT5806" localSheetId="1">[17]MEMORIAS!#REF!</definedName>
    <definedName name="_PMT5806" localSheetId="0">[16]MEMORIAS!#REF!</definedName>
    <definedName name="_PMT5806">[17]MEMORIAS!#REF!</definedName>
    <definedName name="_PMT5815" localSheetId="1">[17]MEMORIAS!#REF!</definedName>
    <definedName name="_PMT5815" localSheetId="0">[16]MEMORIAS!#REF!</definedName>
    <definedName name="_PMT5815">[17]MEMORIAS!#REF!</definedName>
    <definedName name="_PMT5820" localSheetId="1">[17]MEMORIAS!#REF!</definedName>
    <definedName name="_PMT5820" localSheetId="0">[16]MEMORIAS!#REF!</definedName>
    <definedName name="_PMT5820">[17]MEMORIAS!#REF!</definedName>
    <definedName name="_Po2" localSheetId="0">[18]REAJUSTESACTA1PROVI!#REF!</definedName>
    <definedName name="_Po2">[18]REAJUSTESACTA1PROVI!#REF!</definedName>
    <definedName name="_r" localSheetId="1">#REF!</definedName>
    <definedName name="_r" localSheetId="0">#REF!</definedName>
    <definedName name="_r">#REF!</definedName>
    <definedName name="_R32JH" localSheetId="0">[7]BASE!$D$856</definedName>
    <definedName name="_R32JH">[7]BASE!$D$856</definedName>
    <definedName name="_R42JH" localSheetId="0">[7]BASE!$D$855</definedName>
    <definedName name="_R42JH">[7]BASE!$D$855</definedName>
    <definedName name="_R43JH" localSheetId="0">[7]BASE!$D$854</definedName>
    <definedName name="_R43JH">[7]BASE!$D$854</definedName>
    <definedName name="_rc" localSheetId="0">#REF!</definedName>
    <definedName name="_rc">#REF!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AL1" localSheetId="1">#REF!</definedName>
    <definedName name="_SAL1" localSheetId="0">#REF!</definedName>
    <definedName name="_SAL1">#REF!</definedName>
    <definedName name="_SBC1" localSheetId="0">[22]INV!$A$12:$D$15</definedName>
    <definedName name="_SBC1">[22]INV!$A$12:$D$15</definedName>
    <definedName name="_SBC3" localSheetId="0">[22]INV!$F$12:$I$15</definedName>
    <definedName name="_SBC3">[22]INV!$F$12:$I$15</definedName>
    <definedName name="_SBC5" localSheetId="0">[22]INV!$K$12:$N$15</definedName>
    <definedName name="_SBC5">[22]INV!$K$12:$N$15</definedName>
    <definedName name="_scenchg1" localSheetId="0" hidden="1">[28]inpermeabOTRO!#REF!</definedName>
    <definedName name="_scenchg1" hidden="1">[28]inpermeabOTRO!#REF!</definedName>
    <definedName name="_SMMLV" localSheetId="0">[29]PRESTACIONES!$D$12</definedName>
    <definedName name="_SMMLV">[29]PRESTACIONES!$D$12</definedName>
    <definedName name="_Sort" localSheetId="0" hidden="1">#REF!</definedName>
    <definedName name="_Sort" hidden="1">#REF!</definedName>
    <definedName name="_ST106" localSheetId="0">[30]BASE!$E$1485</definedName>
    <definedName name="_ST106">[30]BASE!$E$1485</definedName>
    <definedName name="_ST126" localSheetId="0">[30]BASE!$E$1486</definedName>
    <definedName name="_ST126">[30]BASE!$E$1486</definedName>
    <definedName name="_ST146" localSheetId="0">[30]BASE!$E$1487</definedName>
    <definedName name="_ST146">[30]BASE!$E$1487</definedName>
    <definedName name="_ST166" localSheetId="0">[31]BASE!$D$248</definedName>
    <definedName name="_ST166">[31]BASE!$D$248</definedName>
    <definedName name="_ST186" localSheetId="0">[30]BASE!$E$1489</definedName>
    <definedName name="_ST186">[30]BASE!$E$1489</definedName>
    <definedName name="_ST246" localSheetId="0">[30]BASE!$E$1491</definedName>
    <definedName name="_ST246">[30]BASE!$E$1491</definedName>
    <definedName name="_ST66" localSheetId="0">[30]BASE!$E$1483</definedName>
    <definedName name="_ST66">[30]BASE!$E$1483</definedName>
    <definedName name="_ST86" localSheetId="0">[30]BASE!$E$1484</definedName>
    <definedName name="_ST86">[30]BASE!$E$1484</definedName>
    <definedName name="_SY64" localSheetId="0">[29]BASE!$D$1460</definedName>
    <definedName name="_SY64">[29]BASE!$D$1460</definedName>
    <definedName name="_T22JH" localSheetId="0">[7]BASE!$D$815</definedName>
    <definedName name="_T22JH">[7]BASE!$D$815</definedName>
    <definedName name="_T32JH" localSheetId="0">[7]BASE!$D$814</definedName>
    <definedName name="_T32JH">[7]BASE!$D$814</definedName>
    <definedName name="_T33JH" localSheetId="0">[7]BASE!$D$813</definedName>
    <definedName name="_T33JH">[7]BASE!$D$813</definedName>
    <definedName name="_T42JH" localSheetId="0">[7]BASE!$D$812</definedName>
    <definedName name="_T42JH">[7]BASE!$D$812</definedName>
    <definedName name="_T43JH" localSheetId="0">[7]BASE!$D$811</definedName>
    <definedName name="_T43JH">[7]BASE!$D$811</definedName>
    <definedName name="_T44JH" localSheetId="0">[7]BASE!$D$806</definedName>
    <definedName name="_T44JH">[7]BASE!$D$806</definedName>
    <definedName name="_tab1" localSheetId="1">#REF!</definedName>
    <definedName name="_tab1" localSheetId="0">#REF!</definedName>
    <definedName name="_tab1">#REF!</definedName>
    <definedName name="_tab2" localSheetId="1">#REF!</definedName>
    <definedName name="_tab2" localSheetId="0">#REF!</definedName>
    <definedName name="_tab2">#REF!</definedName>
    <definedName name="_tab3" localSheetId="1">#REF!</definedName>
    <definedName name="_tab3" localSheetId="0">#REF!</definedName>
    <definedName name="_tab3">#REF!</definedName>
    <definedName name="_TAB4" localSheetId="1">#REF!</definedName>
    <definedName name="_TAB4" localSheetId="0">#REF!</definedName>
    <definedName name="_TAB4">#REF!</definedName>
    <definedName name="_TABLA" localSheetId="0">[7]BASE!$D$1653</definedName>
    <definedName name="_TABLA">[7]BASE!$D$1653</definedName>
    <definedName name="_TACOM" localSheetId="0">[7]BASE!$D$108</definedName>
    <definedName name="_TACOM">[7]BASE!$D$108</definedName>
    <definedName name="_TACOR" localSheetId="0">[7]BASE!$D$106</definedName>
    <definedName name="_TACOR">[7]BASE!$D$106</definedName>
    <definedName name="_TAP2" localSheetId="0">[7]BASE!$D$965</definedName>
    <definedName name="_TAP2">[7]BASE!$D$965</definedName>
    <definedName name="_TAPAM" localSheetId="0">[7]BASE!$D$1630</definedName>
    <definedName name="_TAPAM">[7]BASE!$D$1630</definedName>
    <definedName name="_TASP1" localSheetId="0">[7]BASE!$D$385</definedName>
    <definedName name="_TASP1">[7]BASE!$D$385</definedName>
    <definedName name="_TASP2" localSheetId="0">[7]BASE!$D$386</definedName>
    <definedName name="_TASP2">[7]BASE!$D$386</definedName>
    <definedName name="_TEE32" localSheetId="0">[7]BASE!$D$953</definedName>
    <definedName name="_TEE32">[7]BASE!$D$953</definedName>
    <definedName name="_TEJAB" localSheetId="0">[7]BASE!$D$72</definedName>
    <definedName name="_TEJAB">[7]BASE!$D$72</definedName>
    <definedName name="_TEJAJ" localSheetId="0">[7]BASE!$D$1652</definedName>
    <definedName name="_TEJAJ">[7]BASE!$D$1652</definedName>
    <definedName name="_TELEP" localSheetId="0">[7]BASE!$D$105</definedName>
    <definedName name="_TELEP">[7]BASE!$D$105</definedName>
    <definedName name="_TEP44" localSheetId="0">[21]BASE!$D$116</definedName>
    <definedName name="_TEP44">[21]BASE!$D$116</definedName>
    <definedName name="_TES44" localSheetId="0">[26]BASE!$D$151</definedName>
    <definedName name="_TES44">[26]BASE!$D$151</definedName>
    <definedName name="_TGALV" localSheetId="0">[7]BASE!$D$1638</definedName>
    <definedName name="_TGALV">[7]BASE!$D$1638</definedName>
    <definedName name="_TNOV10" localSheetId="0">[30]BASE!$E$1329</definedName>
    <definedName name="_TNOV10">[30]BASE!$E$1329</definedName>
    <definedName name="_TNOV12" localSheetId="0">[30]BASE!$E$1330</definedName>
    <definedName name="_TNOV12">[30]BASE!$E$1330</definedName>
    <definedName name="_TNOV14" localSheetId="0">[30]BASE!$E$1331</definedName>
    <definedName name="_TNOV14">[30]BASE!$E$1331</definedName>
    <definedName name="_TNOV16" localSheetId="0">[30]BASE!$E$1332</definedName>
    <definedName name="_TNOV16">[30]BASE!$E$1332</definedName>
    <definedName name="_TNOV18" localSheetId="0">[30]BASE!$E$1333</definedName>
    <definedName name="_TNOV18">[30]BASE!$E$1333</definedName>
    <definedName name="_TNOV20" localSheetId="0">[30]BASE!$E$1334</definedName>
    <definedName name="_TNOV20">[30]BASE!$E$1334</definedName>
    <definedName name="_TNOV24" localSheetId="0">[30]BASE!$E$1335</definedName>
    <definedName name="_TNOV24">[30]BASE!$E$1335</definedName>
    <definedName name="_TNOV6" localSheetId="0">[7]BASE!$D$1294</definedName>
    <definedName name="_TNOV6">[7]BASE!$D$1294</definedName>
    <definedName name="_TNOV8" localSheetId="0">[30]BASE!$E$1328</definedName>
    <definedName name="_TNOV8">[30]BASE!$E$1328</definedName>
    <definedName name="_TORNI" localSheetId="0">[7]BASE!$D$1663</definedName>
    <definedName name="_TORNI">[7]BASE!$D$1663</definedName>
    <definedName name="_TPE1132" localSheetId="0">[21]BASE!#REF!</definedName>
    <definedName name="_TPE1132">[21]BASE!#REF!</definedName>
    <definedName name="_TPE12" localSheetId="0">#REF!</definedName>
    <definedName name="_TPE12">#REF!</definedName>
    <definedName name="_TPE1331" localSheetId="0">[21]BASE!#REF!</definedName>
    <definedName name="_TPE1331">[21]BASE!#REF!</definedName>
    <definedName name="_TPE1702" localSheetId="0">[21]BASE!#REF!</definedName>
    <definedName name="_TPE1702">[21]BASE!#REF!</definedName>
    <definedName name="_TPE1703" localSheetId="0">[21]BASE!#REF!</definedName>
    <definedName name="_TPE1703">[21]BASE!#REF!</definedName>
    <definedName name="_TPE1704" localSheetId="0">[21]BASE!#REF!</definedName>
    <definedName name="_TPE1704">[21]BASE!#REF!</definedName>
    <definedName name="_TPE1706" localSheetId="0">[21]BASE!#REF!</definedName>
    <definedName name="_TPE1706">[21]BASE!#REF!</definedName>
    <definedName name="_TPE1708" localSheetId="0">[21]BASE!#REF!</definedName>
    <definedName name="_TPE1708">[21]BASE!#REF!</definedName>
    <definedName name="_TPE1710" localSheetId="0">[21]BASE!#REF!</definedName>
    <definedName name="_TPE1710">[21]BASE!#REF!</definedName>
    <definedName name="_TPE1735" localSheetId="0">[21]BASE!#REF!</definedName>
    <definedName name="_TPE1735">[21]BASE!#REF!</definedName>
    <definedName name="_TPE1763" localSheetId="0">[21]BASE!#REF!</definedName>
    <definedName name="_TPE1763">[21]BASE!#REF!</definedName>
    <definedName name="_TPE1790" localSheetId="0">[21]BASE!#REF!</definedName>
    <definedName name="_TPE1790">[21]BASE!#REF!</definedName>
    <definedName name="_TPE8016" localSheetId="0">[31]BASE!$D$146</definedName>
    <definedName name="_TPE8016">[31]BASE!$D$146</definedName>
    <definedName name="_TPE8020" localSheetId="0">[31]BASE!$D$147</definedName>
    <definedName name="_TPE8020">[31]BASE!$D$147</definedName>
    <definedName name="_TPE8025" localSheetId="0">[31]BASE!$D$148</definedName>
    <definedName name="_TPE8025">[31]BASE!$D$148</definedName>
    <definedName name="_TPN1002" localSheetId="0">[7]BASE!$D$884</definedName>
    <definedName name="_TPN1002">[7]BASE!$D$884</definedName>
    <definedName name="_TPN1003" localSheetId="0">[7]BASE!$D$886</definedName>
    <definedName name="_TPN1003">[7]BASE!$D$886</definedName>
    <definedName name="_TPN1004" localSheetId="0">[31]BASE!$D$152</definedName>
    <definedName name="_TPN1004">[31]BASE!$D$152</definedName>
    <definedName name="_TPN1006" localSheetId="0">[31]BASE!$D$153</definedName>
    <definedName name="_TPN1006">[31]BASE!$D$153</definedName>
    <definedName name="_TPN10075" localSheetId="0">[7]BASE!$D$885</definedName>
    <definedName name="_TPN10075">[7]BASE!$D$885</definedName>
    <definedName name="_TPN1008" localSheetId="0">[31]BASE!$D$154</definedName>
    <definedName name="_TPN1008">[31]BASE!$D$154</definedName>
    <definedName name="_TPN1202" localSheetId="0">[31]BASE!$D$160</definedName>
    <definedName name="_TPN1202">[31]BASE!$D$160</definedName>
    <definedName name="_TPN1203" localSheetId="0">[31]BASE!$D$161</definedName>
    <definedName name="_TPN1203">[31]BASE!$D$161</definedName>
    <definedName name="_TPN1204" localSheetId="0">[7]BASE!$D$897</definedName>
    <definedName name="_TPN1204">[7]BASE!$D$897</definedName>
    <definedName name="_TPN1206" localSheetId="0">[7]BASE!$D$898</definedName>
    <definedName name="_TPN1206">[7]BASE!$D$898</definedName>
    <definedName name="_TPN1208" localSheetId="0">[31]BASE!$D$164</definedName>
    <definedName name="_TPN1208">[31]BASE!$D$164</definedName>
    <definedName name="_TPN16012" localSheetId="0">[31]BASE!$D$167</definedName>
    <definedName name="_TPN16012">[31]BASE!$D$167</definedName>
    <definedName name="_TPN1602" localSheetId="0">[7]BASE!$D$904</definedName>
    <definedName name="_TPN1602">[7]BASE!$D$904</definedName>
    <definedName name="_TPN1603" localSheetId="0">[7]BASE!$D$906</definedName>
    <definedName name="_TPN1603">[7]BASE!$D$906</definedName>
    <definedName name="_TPN1604" localSheetId="0">[7]BASE!$D$907</definedName>
    <definedName name="_TPN1604">[7]BASE!$D$907</definedName>
    <definedName name="_TPN1606" localSheetId="0">[7]BASE!$D$908</definedName>
    <definedName name="_TPN1606">[7]BASE!$D$908</definedName>
    <definedName name="_TPN1608" localSheetId="0">[7]BASE!$D$909</definedName>
    <definedName name="_TPN1608">[7]BASE!$D$909</definedName>
    <definedName name="_TPN1611" localSheetId="0">[7]BASE!$D$905</definedName>
    <definedName name="_TPN1611">[7]BASE!$D$905</definedName>
    <definedName name="_TPVCME" localSheetId="0">[7]BASE!$D$154</definedName>
    <definedName name="_TPVCME">[7]BASE!$D$154</definedName>
    <definedName name="_TPVCP1" localSheetId="0">[7]BASE!$D$155</definedName>
    <definedName name="_TPVCP1">[7]BASE!$D$155</definedName>
    <definedName name="_TR114" localSheetId="0">[32]BASE!$D$237</definedName>
    <definedName name="_TR114">[32]BASE!$D$237</definedName>
    <definedName name="_TRANAG" localSheetId="0">[7]BASE!$D$133</definedName>
    <definedName name="_TRANAG">[7]BASE!$D$133</definedName>
    <definedName name="_TRANAR" localSheetId="0">[7]BASE!$D$127</definedName>
    <definedName name="_TRANAR">[7]BASE!$D$127</definedName>
    <definedName name="_TRANS" localSheetId="0">[7]BASE!$D$128</definedName>
    <definedName name="_TRANS">[7]BASE!$D$128</definedName>
    <definedName name="_TRITM" localSheetId="0">[7]BASE!$D$67</definedName>
    <definedName name="_TRITM">[7]BASE!$D$67</definedName>
    <definedName name="_TRITU" localSheetId="0">[7]BASE!$D$61</definedName>
    <definedName name="_TRITU">[7]BASE!$D$61</definedName>
    <definedName name="_TUBS4" localSheetId="0">[7]BASE!$D$1456</definedName>
    <definedName name="_TUBS4">[7]BASE!$D$1456</definedName>
    <definedName name="_TUBS6" localSheetId="0">[7]BASE!$D$1457</definedName>
    <definedName name="_TUBS6">[7]BASE!$D$1457</definedName>
    <definedName name="_TUZ22" localSheetId="0">[21]BASE!#REF!</definedName>
    <definedName name="_TUZ22">[21]BASE!#REF!</definedName>
    <definedName name="_TUZ36" localSheetId="0">[21]BASE!#REF!</definedName>
    <definedName name="_TUZ36">[21]BASE!#REF!</definedName>
    <definedName name="_TZ132" localSheetId="0">[7]BASE!$D$159</definedName>
    <definedName name="_TZ132">[7]BASE!$D$159</definedName>
    <definedName name="_TZ133" localSheetId="0">[7]BASE!$D$160</definedName>
    <definedName name="_TZ133">[7]BASE!$D$160</definedName>
    <definedName name="_TZ212" localSheetId="0">[21]BASE!$D$83</definedName>
    <definedName name="_TZ212">[21]BASE!$D$83</definedName>
    <definedName name="_TZ213" localSheetId="0">[7]BASE!$D$169</definedName>
    <definedName name="_TZ213">[7]BASE!$D$169</definedName>
    <definedName name="_TZ214" localSheetId="0">[21]BASE!$D$86</definedName>
    <definedName name="_TZ214">[21]BASE!$D$86</definedName>
    <definedName name="_TZ216" localSheetId="0">[21]BASE!$D$87</definedName>
    <definedName name="_TZ216">[21]BASE!$D$87</definedName>
    <definedName name="_TZ323" localSheetId="0">[21]BASE!#REF!</definedName>
    <definedName name="_TZ323">[21]BASE!#REF!</definedName>
    <definedName name="_TZ324" localSheetId="0">[21]BASE!#REF!</definedName>
    <definedName name="_TZ324">[21]BASE!#REF!</definedName>
    <definedName name="_UREP3" localSheetId="0">[7]BASE!$D$257</definedName>
    <definedName name="_UREP3">[7]BASE!$D$257</definedName>
    <definedName name="_VIAJE" localSheetId="0">[7]BASE!$D$129</definedName>
    <definedName name="_VIAJE">[7]BASE!$D$129</definedName>
    <definedName name="_VIBGA" localSheetId="0">[7]BASE!$D$97</definedName>
    <definedName name="_VIBGA">[7]BASE!$D$97</definedName>
    <definedName name="_VIBRCOM" localSheetId="0">[29]BASE!$D$104</definedName>
    <definedName name="_VIBRCOM">[29]BASE!$D$104</definedName>
    <definedName name="_VIBRE" localSheetId="0">[7]BASE!$D$98</definedName>
    <definedName name="_VIBRE">[7]BASE!$D$98</definedName>
    <definedName name="_VIDRI" localSheetId="0">[7]BASE!$D$1658</definedName>
    <definedName name="_VIDRI">[7]BASE!$D$1658</definedName>
    <definedName name="_Vol1" localSheetId="1">[20]Item!$A$1:$D$65536</definedName>
    <definedName name="_Vol1" localSheetId="0">[19]Item!$A$1:$D$65536</definedName>
    <definedName name="_Vol1">[20]Item!$A$1:$D$65536</definedName>
    <definedName name="_WN065" localSheetId="0">#REF!</definedName>
    <definedName name="_WN065">#REF!</definedName>
    <definedName name="A" localSheetId="1">#REF!</definedName>
    <definedName name="A" localSheetId="0">#REF!</definedName>
    <definedName name="A">#REF!</definedName>
    <definedName name="A.PVC" localSheetId="0">'[33]factores A.N.'!$M$7:$M$33</definedName>
    <definedName name="A.PVC">'[33]factores A.N.'!$M$7:$M$33</definedName>
    <definedName name="A_ARCINIEGAS" localSheetId="0">#REF!</definedName>
    <definedName name="A_ARCINIEGAS">#REF!</definedName>
    <definedName name="A_FYB02" localSheetId="0">'[34]LISTADO DE MATERIALES'!#REF!</definedName>
    <definedName name="A_FYB02">'[34]LISTADO DE MATERIALES'!#REF!</definedName>
    <definedName name="A_impresión_IM" localSheetId="1">#REF!</definedName>
    <definedName name="A_impresión_IM" localSheetId="0">#REF!</definedName>
    <definedName name="A_impresión_IM">#REF!</definedName>
    <definedName name="a1..056" localSheetId="0">#REF!</definedName>
    <definedName name="a1..056">#REF!</definedName>
    <definedName name="A1S" localSheetId="0">#REF!</definedName>
    <definedName name="A1S">#REF!</definedName>
    <definedName name="A1XO56" localSheetId="0">#REF!</definedName>
    <definedName name="A1XO56">#REF!</definedName>
    <definedName name="A2S" localSheetId="0">#REF!</definedName>
    <definedName name="A2S">#REF!</definedName>
    <definedName name="A40FI" localSheetId="0">[7]BASE!$D$29</definedName>
    <definedName name="A40FI">[7]BASE!$D$29</definedName>
    <definedName name="A40LI" localSheetId="0">[21]BASE!$D$27</definedName>
    <definedName name="A40LI">[21]BASE!$D$27</definedName>
    <definedName name="A60FI" localSheetId="0">[21]BASE!$D$24</definedName>
    <definedName name="A60FI">[21]BASE!$D$24</definedName>
    <definedName name="A60FI1" localSheetId="0">[7]BASE!$D$28</definedName>
    <definedName name="A60FI1">[7]BASE!$D$28</definedName>
    <definedName name="AA" localSheetId="0">[35]PERPER2!#REF!</definedName>
    <definedName name="AA">[35]PERPER2!#REF!</definedName>
    <definedName name="AAA" localSheetId="1">#REF!</definedName>
    <definedName name="AAA" localSheetId="0">#REF!</definedName>
    <definedName name="AAA">#REF!</definedName>
    <definedName name="AAAA" localSheetId="0">'[36]Capacidad M3'!#REF!</definedName>
    <definedName name="AAAA">'[36]Capacidad M3'!#REF!</definedName>
    <definedName name="AAAAAA" localSheetId="0" hidden="1">[28]inpermeabOTRO!#REF!</definedName>
    <definedName name="AAAAAA" hidden="1">[28]inpermeabOTRO!#REF!</definedName>
    <definedName name="AAAAAAAAAA" localSheetId="1">#REF!</definedName>
    <definedName name="AAAAAAAAAA" localSheetId="0">#REF!</definedName>
    <definedName name="AAAAAAAAAA">#REF!</definedName>
    <definedName name="AAAAAAAAAAAAAA" localSheetId="0">#REF!,#REF!</definedName>
    <definedName name="AAAAAAAAAAAAAA">#REF!,#REF!</definedName>
    <definedName name="AAAAAAAAAAAAAAAAAAAA" localSheetId="1">#REF!</definedName>
    <definedName name="AAAAAAAAAAAAAAAAAAAA" localSheetId="0">#REF!</definedName>
    <definedName name="AAAAAAAAAAAAAAAAAAAA">#REF!</definedName>
    <definedName name="AAC" localSheetId="0">[22]AASHTO!$A$14:$F$17</definedName>
    <definedName name="AAC">[22]AASHTO!$A$14:$F$17</definedName>
    <definedName name="AADOQUINVEH" localSheetId="1">#REF!</definedName>
    <definedName name="AADOQUINVEH" localSheetId="0">#REF!</definedName>
    <definedName name="AADOQUINVEH">#REF!</definedName>
    <definedName name="AAIU" localSheetId="0">'[37]Presupuesto General'!$F$58</definedName>
    <definedName name="AAIU">'[37]Presupuesto General'!$F$58</definedName>
    <definedName name="AANDENES" localSheetId="1">#REF!</definedName>
    <definedName name="AANDENES" localSheetId="0">#REF!</definedName>
    <definedName name="AANDENES">#REF!</definedName>
    <definedName name="AASFHULBL" localSheetId="0" hidden="1">[28]inpermeabOTRO!#REF!</definedName>
    <definedName name="AASFHULBL" hidden="1">[28]inpermeabOTRO!#REF!</definedName>
    <definedName name="AASSSS" localSheetId="0" hidden="1">[28]inpermeabOTRO!#REF!</definedName>
    <definedName name="AASSSS" hidden="1">[28]inpermeabOTRO!#REF!</definedName>
    <definedName name="abc" localSheetId="1">#REF!</definedName>
    <definedName name="abc" localSheetId="0">#REF!</definedName>
    <definedName name="abc">#REF!</definedName>
    <definedName name="ABG" localSheetId="0">[22]AASHTO!$A$2:$F$5</definedName>
    <definedName name="ABG">[22]AASHTO!$A$2:$F$5</definedName>
    <definedName name="ABR" localSheetId="1">#REF!</definedName>
    <definedName name="ABR" localSheetId="0">#REF!</definedName>
    <definedName name="ABR">#REF!</definedName>
    <definedName name="absc">#N/A</definedName>
    <definedName name="AC" localSheetId="0">[27]MANO_OBRA!#REF!</definedName>
    <definedName name="AC">[27]MANO_OBRA!#REF!</definedName>
    <definedName name="ACALZADA" localSheetId="1">#REF!</definedName>
    <definedName name="ACALZADA" localSheetId="0">#REF!</definedName>
    <definedName name="ACALZADA">#REF!</definedName>
    <definedName name="ACARRH" localSheetId="0">[7]BASE!$D$134</definedName>
    <definedName name="ACARRH">[7]BASE!$D$134</definedName>
    <definedName name="ACCESORIOS_ALC." localSheetId="0">[2]FORFAAC!#REF!</definedName>
    <definedName name="ACCESORIOS_ALC.">[2]FORFAAC!#REF!</definedName>
    <definedName name="AccessDatabase" hidden="1">"C:\C-314\VOLUMENES\volfin4.mdb"</definedName>
    <definedName name="ACER">#REF!</definedName>
    <definedName name="ACOM" localSheetId="0">#REF!</definedName>
    <definedName name="ACOM">#REF!</definedName>
    <definedName name="ACOND" localSheetId="0">[7]BASE!$D$85</definedName>
    <definedName name="ACOND">[7]BASE!$D$85</definedName>
    <definedName name="Acta" localSheetId="0">#REF!</definedName>
    <definedName name="Acta">#REF!</definedName>
    <definedName name="Acta1" localSheetId="0">#REF!</definedName>
    <definedName name="Acta1">#REF!</definedName>
    <definedName name="ACTIVDA" localSheetId="1">#REF!</definedName>
    <definedName name="ACTIVDA" localSheetId="0">#REF!</definedName>
    <definedName name="ACTIVDA">#REF!</definedName>
    <definedName name="ACTIVIDAD" localSheetId="0">#REF!</definedName>
    <definedName name="ACTIVIDAD">#REF!</definedName>
    <definedName name="acueducto" localSheetId="0">'[38]FORMATO ACOM ACDTO FRENTE'!$M$8</definedName>
    <definedName name="acueducto">'[38]FORMATO ACOM ACDTO FRENTE'!$M$8</definedName>
    <definedName name="ad" localSheetId="0">#REF!</definedName>
    <definedName name="ad">#REF!</definedName>
    <definedName name="Adm" localSheetId="0">[39]PRESUPUESTO!$F$132</definedName>
    <definedName name="Adm">[39]PRESUPUESTO!$F$132</definedName>
    <definedName name="ADMINISTRACION" localSheetId="0">#REF!</definedName>
    <definedName name="ADMINISTRACION">#REF!</definedName>
    <definedName name="ADMINISTRADOR" localSheetId="0">[40]CUMPLIMIENTO!$C$5</definedName>
    <definedName name="ADMINISTRADOR">[40]CUMPLIMIENTO!$C$5</definedName>
    <definedName name="ADMM" localSheetId="0">[7]BASE!$D$265</definedName>
    <definedName name="ADMM">[7]BASE!$D$265</definedName>
    <definedName name="ADMON" localSheetId="0">#REF!</definedName>
    <definedName name="ADMON">#REF!</definedName>
    <definedName name="adoq" localSheetId="0">[41]!absc</definedName>
    <definedName name="adoq">[41]!absc</definedName>
    <definedName name="adoq1" localSheetId="0">[41]!absc</definedName>
    <definedName name="adoq1">[41]!absc</definedName>
    <definedName name="AE" localSheetId="0">[27]MANO_OBRA!#REF!</definedName>
    <definedName name="AE">[27]MANO_OBRA!#REF!</definedName>
    <definedName name="AFYB02" localSheetId="0">'[34]LISTADO DE MATERIALES'!#REF!</definedName>
    <definedName name="AFYB02">'[34]LISTADO DE MATERIALES'!#REF!</definedName>
    <definedName name="AGHH" localSheetId="0">'[36]Capacidad M3'!#REF!</definedName>
    <definedName name="AGHH">'[36]Capacidad M3'!#REF!</definedName>
    <definedName name="AGO" localSheetId="1">#REF!</definedName>
    <definedName name="AGO" localSheetId="0">#REF!</definedName>
    <definedName name="AGO">#REF!</definedName>
    <definedName name="AGUA" localSheetId="0">[21]BASE!$D$485</definedName>
    <definedName name="AGUA">[21]BASE!$D$485</definedName>
    <definedName name="ah" localSheetId="0">#REF!</definedName>
    <definedName name="ah">#REF!</definedName>
    <definedName name="ahe" localSheetId="0">#REF!</definedName>
    <definedName name="ahe">#REF!</definedName>
    <definedName name="aiu" localSheetId="1">[43]AIU!$I$121</definedName>
    <definedName name="aiu" localSheetId="0">[42]AIU!$I$121</definedName>
    <definedName name="aiu">[43]AIU!$I$121</definedName>
    <definedName name="AIU_ADMON" localSheetId="0">[27]DATOS!$D$8</definedName>
    <definedName name="AIU_ADMON">[27]DATOS!$D$8</definedName>
    <definedName name="AIU_IMP" localSheetId="0">[27]DATOS!$D$9</definedName>
    <definedName name="AIU_IMP">[27]DATOS!$D$9</definedName>
    <definedName name="AIU_OP" localSheetId="0">#REF!</definedName>
    <definedName name="AIU_OP">#REF!</definedName>
    <definedName name="AIU_SUM" localSheetId="0">#REF!</definedName>
    <definedName name="AIU_SUM">#REF!</definedName>
    <definedName name="AIU_UTIL" localSheetId="0">[27]DATOS!$D$10</definedName>
    <definedName name="AIU_UTIL">[27]DATOS!$D$10</definedName>
    <definedName name="aj" localSheetId="0">#REF!</definedName>
    <definedName name="aj">#REF!</definedName>
    <definedName name="AJAJAJAJ" localSheetId="0" hidden="1">[28]inpermeabOTRO!#REF!</definedName>
    <definedName name="AJAJAJAJ" hidden="1">[28]inpermeabOTRO!#REF!</definedName>
    <definedName name="AJAJSRJFG" localSheetId="0">'[36]Capacidad M3'!#REF!</definedName>
    <definedName name="AJAJSRJFG">'[36]Capacidad M3'!#REF!</definedName>
    <definedName name="Ajizal" localSheetId="0">'[44]AJIZAL 3335'!$A$7:$J$142</definedName>
    <definedName name="Ajizal">'[44]AJIZAL 3335'!$A$7:$J$142</definedName>
    <definedName name="Ajuste" localSheetId="1">[46]Datos!$B$11</definedName>
    <definedName name="Ajuste" localSheetId="0">[45]Datos!$B$11</definedName>
    <definedName name="Ajuste">[46]Datos!$B$11</definedName>
    <definedName name="ALANR" localSheetId="0">[21]BASE!$D$23</definedName>
    <definedName name="ALANR">[21]BASE!$D$23</definedName>
    <definedName name="alc" localSheetId="0">[47]!absc</definedName>
    <definedName name="alc">[47]!absc</definedName>
    <definedName name="alcantarillado" localSheetId="0">'[48]FORMATO ACOM ALDO. FRENTE'!$L$9</definedName>
    <definedName name="alcantarillado">'[48]FORMATO ACOM ALDO. FRENTE'!$L$9</definedName>
    <definedName name="ALEJA" localSheetId="0">#REF!</definedName>
    <definedName name="ALEJA">#REF!</definedName>
    <definedName name="ALFDLTRÑR" localSheetId="0">[35]PERPER2!#REF!</definedName>
    <definedName name="ALFDLTRÑR">[35]PERPER2!#REF!</definedName>
    <definedName name="Aliv" localSheetId="0">#REF!</definedName>
    <definedName name="Aliv">#REF!</definedName>
    <definedName name="ALIVIADERO" localSheetId="0">#REF!</definedName>
    <definedName name="ALIVIADERO">#REF!</definedName>
    <definedName name="Almacenista" localSheetId="0">#REF!</definedName>
    <definedName name="Almacenista">#REF!</definedName>
    <definedName name="ALPUA" localSheetId="0">[21]BASE!$D$366</definedName>
    <definedName name="ALPUA">[21]BASE!$D$366</definedName>
    <definedName name="ALTOTANCHE" localSheetId="1">[50]OTANCHE!$C$1:$D$6</definedName>
    <definedName name="ALTOTANCHE" localSheetId="0">[49]OTANCHE!$C$1:$D$6</definedName>
    <definedName name="ALTOTANCHE">[50]OTANCHE!$C$1:$D$6</definedName>
    <definedName name="AMBIENTAL" localSheetId="1">#REF!</definedName>
    <definedName name="AMBIENTAL" localSheetId="0">#REF!</definedName>
    <definedName name="AMBIENTAL">#REF!</definedName>
    <definedName name="ANALISIS" localSheetId="0">#REF!</definedName>
    <definedName name="ANALISIS">#REF!</definedName>
    <definedName name="ANDAM" localSheetId="0">[21]BASE!$D$454</definedName>
    <definedName name="ANDAM">[21]BASE!$D$454</definedName>
    <definedName name="andres" localSheetId="0">'[51]c2.5y2.6'!#REF!</definedName>
    <definedName name="andres">'[51]c2.5y2.6'!#REF!</definedName>
    <definedName name="anscount" hidden="1">1</definedName>
    <definedName name="ANTRA" localSheetId="0">[7]BASE!$D$66</definedName>
    <definedName name="ANTRA">[7]BASE!$D$66</definedName>
    <definedName name="AÑOWUIE" localSheetId="1">'[53]Res-Accide-10'!$R$2:$R$7</definedName>
    <definedName name="AÑOWUIE" localSheetId="0">'[52]Res-Accide-10'!$R$2:$R$7</definedName>
    <definedName name="AÑOWUIE">'[53]Res-Accide-10'!$R$2:$R$7</definedName>
    <definedName name="ao" localSheetId="0">#REF!</definedName>
    <definedName name="ao">#REF!</definedName>
    <definedName name="APU" localSheetId="1">[55]!absc</definedName>
    <definedName name="APU" localSheetId="0">[54]!absc</definedName>
    <definedName name="APU">[55]!absc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equipo" localSheetId="0">'[56]APU PTAR'!#REF!</definedName>
    <definedName name="apuequipo">'[56]APU PTAR'!#REF!</definedName>
    <definedName name="apumateriales" localSheetId="0">'[56]APU PTAR'!#REF!</definedName>
    <definedName name="apumateriales">'[56]APU PTAR'!#REF!</definedName>
    <definedName name="apumobra" localSheetId="0">'[56]APU PTAR'!#REF!</definedName>
    <definedName name="apumobra">'[56]APU PTAR'!#REF!</definedName>
    <definedName name="aputrans" localSheetId="0">'[56]APU PTAR'!#REF!</definedName>
    <definedName name="aputrans">'[56]APU PTAR'!#REF!</definedName>
    <definedName name="AR" localSheetId="0">#REF!</definedName>
    <definedName name="AR">#REF!</definedName>
    <definedName name="ARBOL" localSheetId="1" hidden="1">{#N/A,#N/A,TRUE,"CODIGO DEPENDENCIA"}</definedName>
    <definedName name="ARBOL" localSheetId="2" hidden="1">{#N/A,#N/A,TRUE,"CODIGO DEPENDENCIA"}</definedName>
    <definedName name="ARBOL" localSheetId="0" hidden="1">{#N/A,#N/A,TRUE,"CODIGO DEPENDENCIA"}</definedName>
    <definedName name="ARBOL" hidden="1">{#N/A,#N/A,TRUE,"CODIGO DEPENDENCIA"}</definedName>
    <definedName name="AREA" localSheetId="1">#REF!</definedName>
    <definedName name="AREA" localSheetId="0">#REF!</definedName>
    <definedName name="AREA">#REF!</definedName>
    <definedName name="Área_de_Cantidades" localSheetId="0">#REF!</definedName>
    <definedName name="Área_de_Cantidades">#REF!</definedName>
    <definedName name="_xlnm.Print_Area" localSheetId="1">'APU''s'!$A$1:$I$198</definedName>
    <definedName name="_xlnm.Print_Area" localSheetId="2">MEMORIAS!$A$1:$AO$251</definedName>
    <definedName name="_xlnm.Print_Area" localSheetId="0">'PRESUPUESTO FINAL'!$A$1:$H$45</definedName>
    <definedName name="_xlnm.Print_Area">#REF!</definedName>
    <definedName name="ARELC" localSheetId="0">[21]BASE!$D$68</definedName>
    <definedName name="ARELC">[21]BASE!$D$68</definedName>
    <definedName name="ARELF" localSheetId="0">[7]BASE!$D$68</definedName>
    <definedName name="ARELF">[7]BASE!$D$68</definedName>
    <definedName name="ARENC" localSheetId="0">[7]BASE!$D$60</definedName>
    <definedName name="ARENC">[7]BASE!$D$60</definedName>
    <definedName name="ARENI" localSheetId="0">[7]BASE!$D$59</definedName>
    <definedName name="ARENI">[7]BASE!$D$59</definedName>
    <definedName name="ARENP" localSheetId="0">[7]BASE!$D$58</definedName>
    <definedName name="ARENP">[7]BASE!$D$58</definedName>
    <definedName name="as" localSheetId="0">#REF!</definedName>
    <definedName name="as">#REF!</definedName>
    <definedName name="ASB" localSheetId="0">[22]AASHTO!$A$8:$F$11</definedName>
    <definedName name="ASB">[22]AASHTO!$A$8:$F$11</definedName>
    <definedName name="ASD" localSheetId="0">#REF!</definedName>
    <definedName name="ASD">#REF!</definedName>
    <definedName name="asdfñk" localSheetId="1">[58]!absc</definedName>
    <definedName name="asdfñk" localSheetId="0">[57]!absc</definedName>
    <definedName name="asdfñk">[58]!absc</definedName>
    <definedName name="ASE" localSheetId="0">[35]PERPER2!#REF!</definedName>
    <definedName name="ASE">[35]PERPER2!#REF!</definedName>
    <definedName name="aspecto" localSheetId="0">'[59]Aspecto General Obras'!$B$3</definedName>
    <definedName name="aspecto">'[59]Aspecto General Obras'!$B$3</definedName>
    <definedName name="AU" localSheetId="1">'[61]CIRCUITOS CODENSA'!#REF!</definedName>
    <definedName name="AU" localSheetId="0">'[60]CIRCUITOS CODENSA'!#REF!</definedName>
    <definedName name="AU">'[61]CIRCUITOS CODENSA'!#REF!</definedName>
    <definedName name="Aumento" localSheetId="0">'[62]Vía de Acceso'!$O$7</definedName>
    <definedName name="Aumento">'[62]Vía de Acceso'!$O$7</definedName>
    <definedName name="Aumento_16" localSheetId="0">'[63]Vía de Acceso'!$O$7</definedName>
    <definedName name="Aumento_16">'[63]Vía de Acceso'!$O$7</definedName>
    <definedName name="Aumento_5" localSheetId="0">'[63]Vía de Acceso'!$O$7</definedName>
    <definedName name="Aumento_5">'[63]Vía de Acceso'!$O$7</definedName>
    <definedName name="aumento5" localSheetId="0">'[64]Vía de Acceso'!$O$7</definedName>
    <definedName name="aumento5">'[64]Vía de Acceso'!$O$7</definedName>
    <definedName name="aur" localSheetId="0">#REF!</definedName>
    <definedName name="aur">#REF!</definedName>
    <definedName name="auto1" localSheetId="1">#REF!</definedName>
    <definedName name="auto1" localSheetId="0">#REF!</definedName>
    <definedName name="auto1">#REF!</definedName>
    <definedName name="auto2" localSheetId="1">#REF!</definedName>
    <definedName name="auto2" localSheetId="0">#REF!</definedName>
    <definedName name="auto2">#REF!</definedName>
    <definedName name="AUTOPISTA" localSheetId="1">'[61]CIRCUITOS CODENSA'!#REF!</definedName>
    <definedName name="AUTOPISTA" localSheetId="0">'[60]CIRCUITOS CODENSA'!#REF!</definedName>
    <definedName name="AUTOPISTA">'[61]CIRCUITOS CODENSA'!#REF!</definedName>
    <definedName name="av" localSheetId="0">#REF!</definedName>
    <definedName name="av">#REF!</definedName>
    <definedName name="ax" localSheetId="0">#REF!</definedName>
    <definedName name="ax">#REF!</definedName>
    <definedName name="AY">22500</definedName>
    <definedName name="AYUDA" localSheetId="0">[21]BASE!$D$12</definedName>
    <definedName name="AYUDA">[21]BASE!$D$12</definedName>
    <definedName name="AYUDR" localSheetId="0">[21]BASE!$D$13</definedName>
    <definedName name="AYUDR">[21]BASE!$D$13</definedName>
    <definedName name="b" localSheetId="1">#REF!</definedName>
    <definedName name="b" localSheetId="0">#REF!</definedName>
    <definedName name="b">#REF!</definedName>
    <definedName name="B.T1" localSheetId="0">#REF!</definedName>
    <definedName name="B.T1">#REF!</definedName>
    <definedName name="B_impresión_IM" localSheetId="1">#REF!</definedName>
    <definedName name="B_impresión_IM" localSheetId="0">#REF!</definedName>
    <definedName name="B_impresión_IM">#REF!</definedName>
    <definedName name="B_T1" localSheetId="0">#REF!</definedName>
    <definedName name="B_T1">#REF!</definedName>
    <definedName name="ba" localSheetId="0">#REF!</definedName>
    <definedName name="ba">#REF!</definedName>
    <definedName name="BANCO" localSheetId="1">#REF!</definedName>
    <definedName name="BANCO" localSheetId="0">#REF!</definedName>
    <definedName name="BANCO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_xlnm.Database" localSheetId="1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BBBBBB" localSheetId="0">#REF!</definedName>
    <definedName name="BBBBBBB">#REF!</definedName>
    <definedName name="BBCC" localSheetId="0" hidden="1">[28]inpermeabOTRO!#REF!</definedName>
    <definedName name="BBCC" hidden="1">[28]inpermeabOTRO!#REF!</definedName>
    <definedName name="Bd" localSheetId="0">#REF!</definedName>
    <definedName name="Bd">#REF!</definedName>
    <definedName name="Bd__2" localSheetId="0">#REF!</definedName>
    <definedName name="Bd__2">#REF!</definedName>
    <definedName name="Bd_2" localSheetId="0">[65]FACTORES!#REF!</definedName>
    <definedName name="Bd_2">[65]FACTORES!#REF!</definedName>
    <definedName name="beneficios" localSheetId="0">[66]Listado!$AH$2:$AH$3</definedName>
    <definedName name="beneficios">[66]Listado!$AH$2:$AH$3</definedName>
    <definedName name="bgh" localSheetId="0">#REF!</definedName>
    <definedName name="bgh">#REF!</definedName>
    <definedName name="BHT" localSheetId="0">#REF!</definedName>
    <definedName name="BHT">#REF!</definedName>
    <definedName name="bimestre" localSheetId="0">'[67]ESTADO RED'!$E$8</definedName>
    <definedName name="bimestre">'[67]ESTADO RED'!$E$8</definedName>
    <definedName name="BL" localSheetId="1">'[61]CIRCUITOS CODENSA'!#REF!</definedName>
    <definedName name="BL" localSheetId="0">'[60]CIRCUITOS CODENSA'!#REF!</definedName>
    <definedName name="BL">'[61]CIRCUITOS CODENSA'!#REF!</definedName>
    <definedName name="bnm" localSheetId="0">#REF!</definedName>
    <definedName name="bnm">#REF!</definedName>
    <definedName name="BO" localSheetId="1">'[61]CIRCUITOS CODENSA'!#REF!</definedName>
    <definedName name="BO" localSheetId="0">'[60]CIRCUITOS CODENSA'!#REF!</definedName>
    <definedName name="BO">'[61]CIRCUITOS CODENSA'!#REF!</definedName>
    <definedName name="BOMBA" localSheetId="0">[21]BASE!$D$457</definedName>
    <definedName name="BOMBA">[21]BASE!$D$457</definedName>
    <definedName name="bor" localSheetId="0" hidden="1">[28]inpermeabOTRO!#REF!</definedName>
    <definedName name="bor" hidden="1">[28]inpermeabOTRO!#REF!</definedName>
    <definedName name="BORDE1" localSheetId="0">#REF!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BOTAD" localSheetId="0">[7]BASE!$D$126</definedName>
    <definedName name="BOTAD">[7]BASE!$D$126</definedName>
    <definedName name="BOTES" localSheetId="0">[7]BASE!$D$132</definedName>
    <definedName name="BOTES">[7]BASE!$D$132</definedName>
    <definedName name="BROCH" localSheetId="0">[21]BASE!$D$375</definedName>
    <definedName name="BROCH">[21]BASE!$D$375</definedName>
    <definedName name="BSW" localSheetId="0">[68]medelo!$D$37</definedName>
    <definedName name="BSW">[68]medelo!$D$37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Area___0_10" localSheetId="0">'[69]Form5 _Pág_ 2'!#REF!</definedName>
    <definedName name="BuiltIn_Print_Area___0_10">'[70]Form5 _Pág_ 2'!#REF!</definedName>
    <definedName name="BuiltIn_Print_Area___0_11" localSheetId="0">'[69]Form5 _Pág_ 2'!#REF!</definedName>
    <definedName name="BuiltIn_Print_Area___0_11">'[71]Form5 _Pág_ 2'!#REF!</definedName>
    <definedName name="BuiltIn_Print_Area___0_12" localSheetId="0">'[69]Form5 _Pág_ 2'!#REF!</definedName>
    <definedName name="BuiltIn_Print_Area___0_12">'[71]Form5 _Pág_ 2'!#REF!</definedName>
    <definedName name="BuiltIn_Print_Area___0_13" localSheetId="0">'[69]Form5 _Pág_ 2'!#REF!</definedName>
    <definedName name="BuiltIn_Print_Area___0_13">'[71]Form5 _Pág_ 2'!#REF!</definedName>
    <definedName name="BuiltIn_Print_Area___0_14" localSheetId="0">'[69]Form5 _Pág_ 2'!#REF!</definedName>
    <definedName name="BuiltIn_Print_Area___0_14">'[71]Form5 _Pág_ 2'!#REF!</definedName>
    <definedName name="BuiltIn_Print_Area___0_16" localSheetId="0">'[69]Form5 _Pág_ 2'!#REF!</definedName>
    <definedName name="BuiltIn_Print_Area___0_16">'[72]Form5 _Pág_ 2'!#REF!</definedName>
    <definedName name="BuiltIn_Print_Area___0_17" localSheetId="0">'[69]Form5 _Pág_ 2'!#REF!</definedName>
    <definedName name="BuiltIn_Print_Area___0_17">'[73]Form5 _Pág_ 2'!#REF!</definedName>
    <definedName name="BuiltIn_Print_Area___0_18" localSheetId="0">'[69]Form5 _Pág_ 2'!#REF!</definedName>
    <definedName name="BuiltIn_Print_Area___0_18">'[73]Form5 _Pág_ 2'!#REF!</definedName>
    <definedName name="BuiltIn_Print_Area___0_19" localSheetId="0">'[69]Form5 _Pág_ 2'!#REF!</definedName>
    <definedName name="BuiltIn_Print_Area___0_19">'[74]Form5 _Pág_ 2'!#REF!</definedName>
    <definedName name="BuiltIn_Print_Area___0_20" localSheetId="0">'[69]Form5 _Pág_ 2'!#REF!</definedName>
    <definedName name="BuiltIn_Print_Area___0_20">'[74]Form5 _Pág_ 2'!#REF!</definedName>
    <definedName name="BuiltIn_Print_Area___0_21" localSheetId="0">'[69]Form5 _Pág_ 2'!#REF!</definedName>
    <definedName name="BuiltIn_Print_Area___0_21">'[73]Form5 _Pág_ 2'!#REF!</definedName>
    <definedName name="BuiltIn_Print_Area___0_22" localSheetId="0">'[69]Form5 _Pág_ 2'!#REF!</definedName>
    <definedName name="BuiltIn_Print_Area___0_22">'[73]Form5 _Pág_ 2'!#REF!</definedName>
    <definedName name="BuiltIn_Print_Area___0_23" localSheetId="0">'[69]Form5 _Pág_ 2'!#REF!</definedName>
    <definedName name="BuiltIn_Print_Area___0_23">'[73]Form5 _Pág_ 2'!#REF!</definedName>
    <definedName name="BuiltIn_Print_Area___0_24" localSheetId="0">'[69]Form5 _Pág_ 2'!#REF!</definedName>
    <definedName name="BuiltIn_Print_Area___0_24">'[73]Form5 _Pág_ 2'!#REF!</definedName>
    <definedName name="BuiltIn_Print_Area___0_25" localSheetId="0">'[69]Form5 _Pág_ 2'!#REF!</definedName>
    <definedName name="BuiltIn_Print_Area___0_25">'[73]Form5 _Pág_ 2'!#REF!</definedName>
    <definedName name="BuiltIn_Print_Area___0_26" localSheetId="0">'[69]Form5 _Pág_ 2'!#REF!</definedName>
    <definedName name="BuiltIn_Print_Area___0_26">'[73]Form5 _Pág_ 2'!#REF!</definedName>
    <definedName name="BuiltIn_Print_Area___0_27" localSheetId="0">'[69]Form5 _Pág_ 2'!#REF!</definedName>
    <definedName name="BuiltIn_Print_Area___0_27">'[75]Form5 _Pág_ 2'!#REF!</definedName>
    <definedName name="BuiltIn_Print_Area___0_28" localSheetId="0">'[69]Form5 _Pág_ 2'!#REF!</definedName>
    <definedName name="BuiltIn_Print_Area___0_28">'[75]Form5 _Pág_ 2'!#REF!</definedName>
    <definedName name="BuiltIn_Print_Area___0_29" localSheetId="0">'[69]Form5 _Pág_ 2'!#REF!</definedName>
    <definedName name="BuiltIn_Print_Area___0_29">'[75]Form5 _Pág_ 2'!#REF!</definedName>
    <definedName name="BuiltIn_Print_Area___0_30" localSheetId="0">'[69]Form5 _Pág_ 2'!#REF!</definedName>
    <definedName name="BuiltIn_Print_Area___0_30">'[75]Form5 _Pág_ 2'!#REF!</definedName>
    <definedName name="BuiltIn_Print_Area___0_31" localSheetId="0">'[69]Form5 _Pág_ 2'!#REF!</definedName>
    <definedName name="BuiltIn_Print_Area___0_31">'[73]Form5 _Pág_ 2'!#REF!</definedName>
    <definedName name="BuiltIn_Print_Area___0_32" localSheetId="0">'[69]Form5 _Pág_ 2'!#REF!</definedName>
    <definedName name="BuiltIn_Print_Area___0_32">'[73]Form5 _Pág_ 2'!#REF!</definedName>
    <definedName name="BuiltIn_Print_Area___0_33" localSheetId="0">'[69]Form5 _Pág_ 2'!#REF!</definedName>
    <definedName name="BuiltIn_Print_Area___0_33">'[73]Form5 _Pág_ 2'!#REF!</definedName>
    <definedName name="BuiltIn_Print_Area___0_34" localSheetId="0">'[69]Form5 _Pág_ 2'!#REF!</definedName>
    <definedName name="BuiltIn_Print_Area___0_34">'[73]Form5 _Pág_ 2'!#REF!</definedName>
    <definedName name="BuiltIn_Print_Area___0_35" localSheetId="0">'[69]Form5 _Pág_ 2'!#REF!</definedName>
    <definedName name="BuiltIn_Print_Area___0_35">'[73]Form5 _Pág_ 2'!#REF!</definedName>
    <definedName name="BuiltIn_Print_Area___0_36" localSheetId="0">'[69]Form5 _Pág_ 2'!#REF!</definedName>
    <definedName name="BuiltIn_Print_Area___0_36">'[73]Form5 _Pág_ 2'!#REF!</definedName>
    <definedName name="BuiltIn_Print_Area___0_4" localSheetId="0">'[69]Form5 _Pág_ 2'!#REF!</definedName>
    <definedName name="BuiltIn_Print_Area___0_4">'[71]Form5 _Pág_ 2'!#REF!</definedName>
    <definedName name="BuiltIn_Print_Area___0_42" localSheetId="0">'[69]Form5 _Pág_ 2'!#REF!</definedName>
    <definedName name="BuiltIn_Print_Area___0_42">'[71]Form5 _Pág_ 2'!#REF!</definedName>
    <definedName name="BuiltIn_Print_Area___0_43" localSheetId="0">'[69]Form5 _Pág_ 2'!#REF!</definedName>
    <definedName name="BuiltIn_Print_Area___0_43">'[73]Form5 _Pág_ 2'!#REF!</definedName>
    <definedName name="BuiltIn_Print_Area___0_5" localSheetId="0">'[69]Form5 _Pág_ 2'!#REF!</definedName>
    <definedName name="BuiltIn_Print_Area___0_5">'[71]Form5 _Pág_ 2'!#REF!</definedName>
    <definedName name="BuiltIn_Print_Area___0_7" localSheetId="0">'[69]Form5 _Pág_ 2'!#REF!</definedName>
    <definedName name="BuiltIn_Print_Area___0_7">'[71]Form5 _Pág_ 2'!#REF!</definedName>
    <definedName name="BuiltIn_Print_Area___0_8" localSheetId="0">'[69]Form5 _Pág_ 2'!#REF!</definedName>
    <definedName name="BuiltIn_Print_Area___0_8">'[70]Form5 _Pág_ 2'!#REF!</definedName>
    <definedName name="BuiltIn_Print_Area___0_9" localSheetId="0">'[69]Form5 _Pág_ 2'!#REF!</definedName>
    <definedName name="BuiltIn_Print_Area___0_9">'[70]Form5 _Pág_ 2'!#REF!</definedName>
    <definedName name="BuiltIn_Print_Area_10" localSheetId="0">'[69]Form5 _Pág_ 1'!#REF!</definedName>
    <definedName name="BuiltIn_Print_Area_10">'[70]Form5 _Pág_ 1'!#REF!</definedName>
    <definedName name="BuiltIn_Print_Area_11" localSheetId="0">'[69]Form5 _Pág_ 1'!#REF!</definedName>
    <definedName name="BuiltIn_Print_Area_11">'[71]Form5 _Pág_ 1'!#REF!</definedName>
    <definedName name="BuiltIn_Print_Area_12" localSheetId="0">'[69]Form5 _Pág_ 1'!#REF!</definedName>
    <definedName name="BuiltIn_Print_Area_12">'[71]Form5 _Pág_ 1'!#REF!</definedName>
    <definedName name="BuiltIn_Print_Area_13" localSheetId="0">'[69]Form5 _Pág_ 1'!#REF!</definedName>
    <definedName name="BuiltIn_Print_Area_13">'[71]Form5 _Pág_ 1'!#REF!</definedName>
    <definedName name="BuiltIn_Print_Area_14" localSheetId="0">'[69]Form5 _Pág_ 1'!#REF!</definedName>
    <definedName name="BuiltIn_Print_Area_14">'[71]Form5 _Pág_ 1'!#REF!</definedName>
    <definedName name="BuiltIn_Print_Area_16" localSheetId="0">'[69]Form5 _Pág_ 1'!#REF!</definedName>
    <definedName name="BuiltIn_Print_Area_16">'[72]Form5 _Pág_ 1'!#REF!</definedName>
    <definedName name="BuiltIn_Print_Area_17" localSheetId="0">'[69]Form5 _Pág_ 1'!#REF!</definedName>
    <definedName name="BuiltIn_Print_Area_17">'[73]Form5 _Pág_ 1'!#REF!</definedName>
    <definedName name="BuiltIn_Print_Area_18" localSheetId="0">'[69]Form5 _Pág_ 1'!#REF!</definedName>
    <definedName name="BuiltIn_Print_Area_18">'[73]Form5 _Pág_ 1'!#REF!</definedName>
    <definedName name="BuiltIn_Print_Area_19" localSheetId="0">'[69]Form5 _Pág_ 1'!#REF!</definedName>
    <definedName name="BuiltIn_Print_Area_19">'[74]Form5 _Pág_ 1'!#REF!</definedName>
    <definedName name="BuiltIn_Print_Area_20" localSheetId="0">'[69]Form5 _Pág_ 1'!#REF!</definedName>
    <definedName name="BuiltIn_Print_Area_20">'[74]Form5 _Pág_ 1'!#REF!</definedName>
    <definedName name="BuiltIn_Print_Area_21" localSheetId="0">'[69]Form5 _Pág_ 1'!#REF!</definedName>
    <definedName name="BuiltIn_Print_Area_21">'[73]Form5 _Pág_ 1'!#REF!</definedName>
    <definedName name="BuiltIn_Print_Area_22" localSheetId="0">'[69]Form5 _Pág_ 1'!#REF!</definedName>
    <definedName name="BuiltIn_Print_Area_22">'[73]Form5 _Pág_ 1'!#REF!</definedName>
    <definedName name="BuiltIn_Print_Area_23" localSheetId="0">'[69]Form5 _Pág_ 1'!#REF!</definedName>
    <definedName name="BuiltIn_Print_Area_23">'[73]Form5 _Pág_ 1'!#REF!</definedName>
    <definedName name="BuiltIn_Print_Area_24" localSheetId="0">'[69]Form5 _Pág_ 1'!#REF!</definedName>
    <definedName name="BuiltIn_Print_Area_24">'[73]Form5 _Pág_ 1'!#REF!</definedName>
    <definedName name="BuiltIn_Print_Area_25" localSheetId="0">'[69]Form5 _Pág_ 1'!#REF!</definedName>
    <definedName name="BuiltIn_Print_Area_25">'[73]Form5 _Pág_ 1'!#REF!</definedName>
    <definedName name="BuiltIn_Print_Area_26" localSheetId="0">'[69]Form5 _Pág_ 1'!#REF!</definedName>
    <definedName name="BuiltIn_Print_Area_26">'[73]Form5 _Pág_ 1'!#REF!</definedName>
    <definedName name="BuiltIn_Print_Area_27" localSheetId="0">'[69]Form5 _Pág_ 1'!#REF!</definedName>
    <definedName name="BuiltIn_Print_Area_27">'[75]Form5 _Pág_ 1'!#REF!</definedName>
    <definedName name="BuiltIn_Print_Area_28" localSheetId="0">'[69]Form5 _Pág_ 1'!#REF!</definedName>
    <definedName name="BuiltIn_Print_Area_28">'[75]Form5 _Pág_ 1'!#REF!</definedName>
    <definedName name="BuiltIn_Print_Area_29" localSheetId="0">'[69]Form5 _Pág_ 1'!#REF!</definedName>
    <definedName name="BuiltIn_Print_Area_29">'[75]Form5 _Pág_ 1'!#REF!</definedName>
    <definedName name="BuiltIn_Print_Area_30" localSheetId="0">'[69]Form5 _Pág_ 1'!#REF!</definedName>
    <definedName name="BuiltIn_Print_Area_30">'[75]Form5 _Pág_ 1'!#REF!</definedName>
    <definedName name="BuiltIn_Print_Area_31" localSheetId="0">'[69]Form5 _Pág_ 1'!#REF!</definedName>
    <definedName name="BuiltIn_Print_Area_31">'[73]Form5 _Pág_ 1'!#REF!</definedName>
    <definedName name="BuiltIn_Print_Area_32" localSheetId="0">'[69]Form5 _Pág_ 1'!#REF!</definedName>
    <definedName name="BuiltIn_Print_Area_32">'[73]Form5 _Pág_ 1'!#REF!</definedName>
    <definedName name="BuiltIn_Print_Area_33" localSheetId="0">'[69]Form5 _Pág_ 1'!#REF!</definedName>
    <definedName name="BuiltIn_Print_Area_33">'[73]Form5 _Pág_ 1'!#REF!</definedName>
    <definedName name="BuiltIn_Print_Area_34" localSheetId="0">'[69]Form5 _Pág_ 1'!#REF!</definedName>
    <definedName name="BuiltIn_Print_Area_34">'[73]Form5 _Pág_ 1'!#REF!</definedName>
    <definedName name="BuiltIn_Print_Area_35" localSheetId="0">'[69]Form5 _Pág_ 1'!#REF!</definedName>
    <definedName name="BuiltIn_Print_Area_35">'[73]Form5 _Pág_ 1'!#REF!</definedName>
    <definedName name="BuiltIn_Print_Area_36" localSheetId="0">'[69]Form5 _Pág_ 1'!#REF!</definedName>
    <definedName name="BuiltIn_Print_Area_36">'[73]Form5 _Pág_ 1'!#REF!</definedName>
    <definedName name="BuiltIn_Print_Area_4" localSheetId="0">'[69]Form5 _Pág_ 1'!#REF!</definedName>
    <definedName name="BuiltIn_Print_Area_4">'[71]Form5 _Pág_ 1'!#REF!</definedName>
    <definedName name="BuiltIn_Print_Area_42" localSheetId="0">'[69]Form5 _Pág_ 1'!#REF!</definedName>
    <definedName name="BuiltIn_Print_Area_42">'[71]Form5 _Pág_ 1'!#REF!</definedName>
    <definedName name="BuiltIn_Print_Area_43" localSheetId="0">'[69]Form5 _Pág_ 1'!#REF!</definedName>
    <definedName name="BuiltIn_Print_Area_43">'[73]Form5 _Pág_ 1'!#REF!</definedName>
    <definedName name="BuiltIn_Print_Area_5" localSheetId="0">'[69]Form5 _Pág_ 1'!#REF!</definedName>
    <definedName name="BuiltIn_Print_Area_5">'[71]Form5 _Pág_ 1'!#REF!</definedName>
    <definedName name="BuiltIn_Print_Area_7" localSheetId="0">'[69]Form5 _Pág_ 1'!#REF!</definedName>
    <definedName name="BuiltIn_Print_Area_7">'[71]Form5 _Pág_ 1'!#REF!</definedName>
    <definedName name="BuiltIn_Print_Area_8" localSheetId="0">'[69]Form5 _Pág_ 1'!#REF!</definedName>
    <definedName name="BuiltIn_Print_Area_8">'[70]Form5 _Pág_ 1'!#REF!</definedName>
    <definedName name="BuiltIn_Print_Area_9" localSheetId="0">'[69]Form5 _Pág_ 1'!#REF!</definedName>
    <definedName name="BuiltIn_Print_Area_9">'[70]Form5 _Pág_ 1'!#REF!</definedName>
    <definedName name="BuiltIn_Print_Titles" localSheetId="0">#REF!</definedName>
    <definedName name="BuiltIn_Print_Titles">#REF!</definedName>
    <definedName name="BuitIn_Print_Area___0_25" localSheetId="0">'[69]Form5 _Pág_ 2'!#REF!</definedName>
    <definedName name="BuitIn_Print_Area___0_25">'[76]Form5 _Pág_ 2'!#REF!</definedName>
    <definedName name="BuscHSeguim" localSheetId="0">[39]SEGUIMIENTO!$P$27:$PS$57</definedName>
    <definedName name="BuscHSeguim">[39]SEGUIMIENTO!$P$27:$PS$57</definedName>
    <definedName name="BuscHSeguim2" localSheetId="0">[39]SEGUIMIENTO!$P$29:$PS$57</definedName>
    <definedName name="BuscHSeguim2">[39]SEGUIMIENTO!$P$29:$PS$57</definedName>
    <definedName name="bw" localSheetId="0">#REF!</definedName>
    <definedName name="bw">#REF!</definedName>
    <definedName name="C.CLAV" localSheetId="0">#REF!</definedName>
    <definedName name="C.CLAV">#REF!</definedName>
    <definedName name="C.FON" localSheetId="0">#REF!</definedName>
    <definedName name="C.FON">#REF!</definedName>
    <definedName name="C.LOM" localSheetId="0">#REF!</definedName>
    <definedName name="C.LOM">#REF!</definedName>
    <definedName name="C.RAS" localSheetId="0">#REF!</definedName>
    <definedName name="C.RAS">#REF!</definedName>
    <definedName name="C.TERR" localSheetId="0">#REF!</definedName>
    <definedName name="C.TERR">#REF!</definedName>
    <definedName name="C_" localSheetId="1">#REF!</definedName>
    <definedName name="C_" localSheetId="0">#REF!</definedName>
    <definedName name="C_">#REF!</definedName>
    <definedName name="C_LOM" localSheetId="0">#REF!</definedName>
    <definedName name="C_LOM">#REF!</definedName>
    <definedName name="CA" localSheetId="0">[77]Validaciones!#REF!</definedName>
    <definedName name="CA">[77]Validaciones!#REF!</definedName>
    <definedName name="caa" localSheetId="0">#REF!</definedName>
    <definedName name="caa">#REF!</definedName>
    <definedName name="CABAL" localSheetId="0">[21]BASE!$D$381</definedName>
    <definedName name="CABAL">[21]BASE!$D$381</definedName>
    <definedName name="CAD" localSheetId="1">#REF!</definedName>
    <definedName name="CAD" localSheetId="0">#REF!</definedName>
    <definedName name="CAD">#REF!</definedName>
    <definedName name="CAJMI" localSheetId="0">[26]BASE!$D$247</definedName>
    <definedName name="CAJMI">[26]BASE!$D$247</definedName>
    <definedName name="CAM_CAIDA" localSheetId="0">#REF!</definedName>
    <definedName name="CAM_CAIDA">#REF!</definedName>
    <definedName name="CAMBIOITEM" localSheetId="1">'[79]APUS-CD'!$G$2:$H$122</definedName>
    <definedName name="CAMBIOITEM" localSheetId="0">'[78]APUS-CD'!$G$2:$H$122</definedName>
    <definedName name="CAMBIOITEM">'[79]APUS-CD'!$G$2:$H$122</definedName>
    <definedName name="CANAL" localSheetId="0">[21]BASE!$D$387</definedName>
    <definedName name="CANAL">[21]BASE!$D$387</definedName>
    <definedName name="CANGU" localSheetId="0">[21]BASE!$D$436</definedName>
    <definedName name="CANGU">[21]BASE!$D$436</definedName>
    <definedName name="CANT" localSheetId="1">#REF!</definedName>
    <definedName name="CANT" localSheetId="0">#REF!</definedName>
    <definedName name="CANT">#REF!</definedName>
    <definedName name="CANT_10" localSheetId="0">#REF!</definedName>
    <definedName name="CANT_10">#REF!</definedName>
    <definedName name="CANT_11" localSheetId="0">#REF!</definedName>
    <definedName name="CANT_11">#REF!</definedName>
    <definedName name="CANT_12" localSheetId="0">#REF!</definedName>
    <definedName name="CANT_12">#REF!</definedName>
    <definedName name="CANT_13" localSheetId="0">#REF!</definedName>
    <definedName name="CANT_13">#REF!</definedName>
    <definedName name="CANT_14" localSheetId="0">#REF!</definedName>
    <definedName name="CANT_14">#REF!</definedName>
    <definedName name="CANT_16" localSheetId="0">#REF!</definedName>
    <definedName name="CANT_16">#REF!</definedName>
    <definedName name="CANT_17" localSheetId="0">#REF!</definedName>
    <definedName name="CANT_17">#REF!</definedName>
    <definedName name="CANT_18" localSheetId="0">#REF!</definedName>
    <definedName name="CANT_18">#REF!</definedName>
    <definedName name="CANT_19" localSheetId="0">#REF!</definedName>
    <definedName name="CANT_19">#REF!</definedName>
    <definedName name="CANT_20" localSheetId="0">#REF!</definedName>
    <definedName name="CANT_20">#REF!</definedName>
    <definedName name="CANT_21" localSheetId="0">#REF!</definedName>
    <definedName name="CANT_21">#REF!</definedName>
    <definedName name="CANT_22" localSheetId="0">#REF!</definedName>
    <definedName name="CANT_22">#REF!</definedName>
    <definedName name="CANT_23" localSheetId="0">#REF!</definedName>
    <definedName name="CANT_23">#REF!</definedName>
    <definedName name="CANT_24" localSheetId="0">#REF!</definedName>
    <definedName name="CANT_24">#REF!</definedName>
    <definedName name="CANT_25" localSheetId="0">#REF!</definedName>
    <definedName name="CANT_25">#REF!</definedName>
    <definedName name="CANT_26" localSheetId="0">#REF!</definedName>
    <definedName name="CANT_26">#REF!</definedName>
    <definedName name="CANT_27" localSheetId="0">#REF!</definedName>
    <definedName name="CANT_27">#REF!</definedName>
    <definedName name="CANT_28" localSheetId="0">#REF!</definedName>
    <definedName name="CANT_28">#REF!</definedName>
    <definedName name="CANT_29" localSheetId="0">#REF!</definedName>
    <definedName name="CANT_29">#REF!</definedName>
    <definedName name="CANT_30" localSheetId="0">#REF!</definedName>
    <definedName name="CANT_30">#REF!</definedName>
    <definedName name="CANT_31" localSheetId="0">#REF!</definedName>
    <definedName name="CANT_31">#REF!</definedName>
    <definedName name="CANT_32" localSheetId="0">#REF!</definedName>
    <definedName name="CANT_32">#REF!</definedName>
    <definedName name="CANT_33" localSheetId="0">#REF!</definedName>
    <definedName name="CANT_33">#REF!</definedName>
    <definedName name="CANT_34" localSheetId="0">#REF!</definedName>
    <definedName name="CANT_34">#REF!</definedName>
    <definedName name="CANT_35" localSheetId="0">#REF!</definedName>
    <definedName name="CANT_35">#REF!</definedName>
    <definedName name="CANT_36" localSheetId="0">#REF!</definedName>
    <definedName name="CANT_36">#REF!</definedName>
    <definedName name="CANT_37" localSheetId="0">#REF!</definedName>
    <definedName name="CANT_37">#REF!</definedName>
    <definedName name="CANT_38" localSheetId="0">#REF!</definedName>
    <definedName name="CANT_38">#REF!</definedName>
    <definedName name="CANT_39" localSheetId="0">#REF!</definedName>
    <definedName name="CANT_39">#REF!</definedName>
    <definedName name="CANT_4" localSheetId="0">#REF!</definedName>
    <definedName name="CANT_4">#REF!</definedName>
    <definedName name="CANT_40" localSheetId="0">#REF!</definedName>
    <definedName name="CANT_40">#REF!</definedName>
    <definedName name="CANT_41" localSheetId="0">#REF!</definedName>
    <definedName name="CANT_41">#REF!</definedName>
    <definedName name="CANT_42" localSheetId="0">#REF!</definedName>
    <definedName name="CANT_42">#REF!</definedName>
    <definedName name="CANT_43" localSheetId="0">#REF!</definedName>
    <definedName name="CANT_43">#REF!</definedName>
    <definedName name="CANT_5" localSheetId="0">#REF!</definedName>
    <definedName name="CANT_5">#REF!</definedName>
    <definedName name="CANT_7" localSheetId="0">#REF!</definedName>
    <definedName name="CANT_7">#REF!</definedName>
    <definedName name="CANT_8" localSheetId="0">#REF!</definedName>
    <definedName name="CANT_8">#REF!</definedName>
    <definedName name="CANT1.1" localSheetId="1">#REF!</definedName>
    <definedName name="CANT1.1" localSheetId="0">#REF!</definedName>
    <definedName name="CANT1.1">#REF!</definedName>
    <definedName name="CANT1.2" localSheetId="1">#REF!</definedName>
    <definedName name="CANT1.2" localSheetId="0">#REF!</definedName>
    <definedName name="CANT1.2">#REF!</definedName>
    <definedName name="CANT1.3" localSheetId="1">#REF!</definedName>
    <definedName name="CANT1.3" localSheetId="0">#REF!</definedName>
    <definedName name="CANT1.3">#REF!</definedName>
    <definedName name="CANT1.5" localSheetId="1">#REF!</definedName>
    <definedName name="CANT1.5" localSheetId="0">#REF!</definedName>
    <definedName name="CANT1.5">#REF!</definedName>
    <definedName name="CANT1.6" localSheetId="1">#REF!</definedName>
    <definedName name="CANT1.6" localSheetId="0">#REF!</definedName>
    <definedName name="CANT1.6">#REF!</definedName>
    <definedName name="CANT1.7" localSheetId="1">#REF!</definedName>
    <definedName name="CANT1.7" localSheetId="0">#REF!</definedName>
    <definedName name="CANT1.7">#REF!</definedName>
    <definedName name="CANT1.9" localSheetId="1">#REF!</definedName>
    <definedName name="CANT1.9" localSheetId="0">#REF!</definedName>
    <definedName name="CANT1.9">#REF!</definedName>
    <definedName name="cant10" localSheetId="0">#REF!</definedName>
    <definedName name="cant10">#REF!</definedName>
    <definedName name="CANT2.11" localSheetId="1">#REF!</definedName>
    <definedName name="CANT2.11" localSheetId="0">#REF!</definedName>
    <definedName name="CANT2.11">#REF!</definedName>
    <definedName name="CANT2.12" localSheetId="1">#REF!</definedName>
    <definedName name="CANT2.12" localSheetId="0">#REF!</definedName>
    <definedName name="CANT2.12">#REF!</definedName>
    <definedName name="CANT2.2" localSheetId="1">#REF!</definedName>
    <definedName name="CANT2.2" localSheetId="0">#REF!</definedName>
    <definedName name="CANT2.2">#REF!</definedName>
    <definedName name="CANT2.3" localSheetId="1">#REF!</definedName>
    <definedName name="CANT2.3" localSheetId="0">#REF!</definedName>
    <definedName name="CANT2.3">#REF!</definedName>
    <definedName name="CANT2.4" localSheetId="1">#REF!</definedName>
    <definedName name="CANT2.4" localSheetId="0">#REF!</definedName>
    <definedName name="CANT2.4">#REF!</definedName>
    <definedName name="CANT8.1" localSheetId="1">#REF!</definedName>
    <definedName name="CANT8.1" localSheetId="0">#REF!</definedName>
    <definedName name="CANT8.1">#REF!</definedName>
    <definedName name="CANT8.2" localSheetId="1">#REF!</definedName>
    <definedName name="CANT8.2" localSheetId="0">#REF!</definedName>
    <definedName name="CANT8.2">#REF!</definedName>
    <definedName name="CANT8.3" localSheetId="1">#REF!</definedName>
    <definedName name="CANT8.3" localSheetId="0">#REF!</definedName>
    <definedName name="CANT8.3">#REF!</definedName>
    <definedName name="CANT8.4" localSheetId="1">#REF!</definedName>
    <definedName name="CANT8.4" localSheetId="0">#REF!</definedName>
    <definedName name="CANT8.4">#REF!</definedName>
    <definedName name="CANT8.5" localSheetId="1">#REF!</definedName>
    <definedName name="CANT8.5" localSheetId="0">#REF!</definedName>
    <definedName name="CANT8.5">#REF!</definedName>
    <definedName name="CANT8.6" localSheetId="1">#REF!</definedName>
    <definedName name="CANT8.6" localSheetId="0">#REF!</definedName>
    <definedName name="CANT8.6">#REF!</definedName>
    <definedName name="CANT8.7" localSheetId="1">#REF!</definedName>
    <definedName name="CANT8.7" localSheetId="0">#REF!</definedName>
    <definedName name="CANT8.7">#REF!</definedName>
    <definedName name="CANTESTA" localSheetId="1">[81]CALCULOS!$A$4:$AI$52</definedName>
    <definedName name="CANTESTA" localSheetId="0">[80]CALCULOS!$A$4:$AI$52</definedName>
    <definedName name="CANTESTA">[81]CALCULOS!$A$4:$AI$52</definedName>
    <definedName name="Cantidad" localSheetId="0">#REF!</definedName>
    <definedName name="Cantidad">#REF!</definedName>
    <definedName name="Cantidades" localSheetId="0">[77]Validaciones!#REF!</definedName>
    <definedName name="Cantidades">[77]Validaciones!#REF!</definedName>
    <definedName name="CantObraDefinitiva" localSheetId="1" hidden="1">{"SUMINISTRO E INSTALACIÓN CANALETAS L=7.50"}</definedName>
    <definedName name="CantObraDefinitiva" localSheetId="2" hidden="1">{"SUMINISTRO E INSTALACIÓN CANALETAS L=7.50"}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P" localSheetId="0">#REF!</definedName>
    <definedName name="CAP">#REF!</definedName>
    <definedName name="CARGO01" localSheetId="0">[27]DATOS!#REF!</definedName>
    <definedName name="CARGO01">[27]DATOS!#REF!</definedName>
    <definedName name="CARGO02" localSheetId="0">[27]DATOS!#REF!</definedName>
    <definedName name="CARGO02">[27]DATOS!#REF!</definedName>
    <definedName name="CARGO03" localSheetId="0">[27]DATOS!#REF!</definedName>
    <definedName name="CARGO03">[27]DATOS!#REF!</definedName>
    <definedName name="CARGO1" localSheetId="0">#REF!</definedName>
    <definedName name="CARGO1">#REF!</definedName>
    <definedName name="CARGO2" localSheetId="0">#REF!</definedName>
    <definedName name="CARGO2">#REF!</definedName>
    <definedName name="CARGO3" localSheetId="0">#REF!</definedName>
    <definedName name="CARGO3">#REF!</definedName>
    <definedName name="CARGOS" localSheetId="0">[77]Validaciones!$AS$3:$AS$7</definedName>
    <definedName name="CARGOS">[77]Validaciones!$AS$3:$AS$7</definedName>
    <definedName name="CARGUER" localSheetId="0">[82]BASE!$D$392</definedName>
    <definedName name="CARGUER">[82]BASE!$D$392</definedName>
    <definedName name="CARRO" localSheetId="0">#REF!</definedName>
    <definedName name="CARRO">#REF!</definedName>
    <definedName name="CARRTA" localSheetId="0">[29]BASE!$D$107</definedName>
    <definedName name="CARRTA">[29]BASE!$D$107</definedName>
    <definedName name="casa" localSheetId="0">[77]Validaciones!#REF!</definedName>
    <definedName name="casa">[77]Validaciones!#REF!</definedName>
    <definedName name="CASQ" localSheetId="0">[83]FACTORES!#REF!</definedName>
    <definedName name="CASQ">[83]FACTORES!#REF!</definedName>
    <definedName name="cata" localSheetId="0">'[84]APU PVC'!#REF!</definedName>
    <definedName name="cata">'[84]APU PVC'!#REF!</definedName>
    <definedName name="causa" localSheetId="0">#REF!</definedName>
    <definedName name="causa">#REF!</definedName>
    <definedName name="CB" localSheetId="0">#REF!</definedName>
    <definedName name="CB">#REF!</definedName>
    <definedName name="CC" localSheetId="1">'[61]CIRCUITOS CODENSA'!#REF!</definedName>
    <definedName name="CC" localSheetId="0">'[60]CIRCUITOS CODENSA'!#REF!</definedName>
    <definedName name="CC">'[61]CIRCUITOS CODENSA'!#REF!</definedName>
    <definedName name="CCCCCC" localSheetId="1">'[86]A. P. U.'!#REF!</definedName>
    <definedName name="CCCCCC" localSheetId="0">'[85]A. P. U.'!#REF!</definedName>
    <definedName name="CCCCCC">'[86]A. P. U.'!#REF!</definedName>
    <definedName name="CCCCCCCC" localSheetId="0" hidden="1">[28]inpermeabOTRO!#REF!</definedName>
    <definedName name="CCCCCCCC" hidden="1">[28]inpermeabOTRO!#REF!</definedName>
    <definedName name="ccccccccccc" localSheetId="0" hidden="1">[28]inpermeabOTRO!#REF!</definedName>
    <definedName name="ccccccccccc" hidden="1">[28]inpermeabOTRO!#REF!</definedName>
    <definedName name="cccccccccccccccccccccccc" localSheetId="1" hidden="1">{#N/A,#N/A,FALSE,"PROPON.2001"}</definedName>
    <definedName name="cccccccccccccccccccccccc" localSheetId="2" hidden="1">{#N/A,#N/A,FALSE,"PROPON.2001"}</definedName>
    <definedName name="cccccccccccccccccccccccc" localSheetId="0" hidden="1">{#N/A,#N/A,FALSE,"PROPON.2001"}</definedName>
    <definedName name="cccccccccccccccccccccccc" hidden="1">{#N/A,#N/A,FALSE,"PROPON.2001"}</definedName>
    <definedName name="ccto210" localSheetId="1">#REF!</definedName>
    <definedName name="ccto210" localSheetId="0">#REF!</definedName>
    <definedName name="ccto210">#REF!</definedName>
    <definedName name="ccto211" localSheetId="1">#REF!</definedName>
    <definedName name="ccto211" localSheetId="0">#REF!</definedName>
    <definedName name="ccto211">#REF!</definedName>
    <definedName name="cd" localSheetId="0">#REF!</definedName>
    <definedName name="cd">#REF!</definedName>
    <definedName name="cdcon" localSheetId="0">#REF!</definedName>
    <definedName name="cdcon">#REF!</definedName>
    <definedName name="CDCT" localSheetId="0">[39]PRESUPUESTO!$A$2</definedName>
    <definedName name="CDCT">[39]PRESUPUESTO!$A$2</definedName>
    <definedName name="cdeman" localSheetId="0">#REF!</definedName>
    <definedName name="cdeman">#REF!</definedName>
    <definedName name="cdhi" localSheetId="0">#REF!</definedName>
    <definedName name="cdhi">#REF!</definedName>
    <definedName name="cdloc" localSheetId="0">#REF!</definedName>
    <definedName name="cdloc">#REF!</definedName>
    <definedName name="CDS_V_INDICES_CIRCUITO_CAUSA" localSheetId="1">#REF!</definedName>
    <definedName name="CDS_V_INDICES_CIRCUITO_CAUSA" localSheetId="0">#REF!</definedName>
    <definedName name="CDS_V_INDICES_CIRCUITO_CAUSA">#REF!</definedName>
    <definedName name="CDSeguim" localSheetId="0">[39]SEGUIMIENTO!$G$30</definedName>
    <definedName name="CDSeguim">[39]SEGUIMIENTO!$G$30</definedName>
    <definedName name="CE" localSheetId="0">#REF!</definedName>
    <definedName name="CE">#REF!</definedName>
    <definedName name="CEDULA" localSheetId="0">'[87]Datos Generales'!$C$5</definedName>
    <definedName name="CEDULA">'[87]Datos Generales'!$C$5</definedName>
    <definedName name="Celador" localSheetId="0">#REF!</definedName>
    <definedName name="Celador">#REF!</definedName>
    <definedName name="CEMEG" localSheetId="0">[7]BASE!$D$62</definedName>
    <definedName name="CEMEG">[7]BASE!$D$62</definedName>
    <definedName name="CER" localSheetId="1" hidden="1">{#N/A,#N/A,FALSE,"PROPON.2001"}</definedName>
    <definedName name="CER" localSheetId="2" hidden="1">{#N/A,#N/A,FALSE,"PROPON.2001"}</definedName>
    <definedName name="CER" localSheetId="0" hidden="1">{#N/A,#N/A,FALSE,"PROPON.2001"}</definedName>
    <definedName name="CER" hidden="1">{#N/A,#N/A,FALSE,"PROPON.2001"}</definedName>
    <definedName name="Cerramiento_en_Aula_maxima" comment="Aula maxima">"Imagen 5"</definedName>
    <definedName name="CHAPA" localSheetId="0">[7]BASE!$D$1646</definedName>
    <definedName name="CHAPA">[7]BASE!$D$1646</definedName>
    <definedName name="CILIND" localSheetId="0">[88]TUBERIA!$AE$10:$AE$14</definedName>
    <definedName name="CILIND">[88]TUBERIA!$AE$10:$AE$14</definedName>
    <definedName name="CILINDRO" localSheetId="0">[2]FORFAAC!#REF!</definedName>
    <definedName name="CILINDRO">[2]FORFAAC!#REF!</definedName>
    <definedName name="CINCUENTA" localSheetId="0">#REF!,#REF!</definedName>
    <definedName name="CINCUENTA">#REF!,#REF!</definedName>
    <definedName name="CIRCUITOS" localSheetId="1">[90]Circuitos!$C$2:$C$891</definedName>
    <definedName name="CIRCUITOS" localSheetId="0">[89]Circuitos!$C$2:$C$891</definedName>
    <definedName name="CIRCUITOS">[90]Circuitos!$C$2:$C$891</definedName>
    <definedName name="CIRCUNVALAR" localSheetId="1">#REF!</definedName>
    <definedName name="CIRCUNVALAR" localSheetId="0">#REF!</definedName>
    <definedName name="CIRCUNVALAR">#REF!</definedName>
    <definedName name="CL" localSheetId="1">'[61]CIRCUITOS CODENSA'!#REF!</definedName>
    <definedName name="CL" localSheetId="0">'[60]CIRCUITOS CODENSA'!#REF!</definedName>
    <definedName name="CL">'[61]CIRCUITOS CODENSA'!#REF!</definedName>
    <definedName name="clase" localSheetId="0">#REF!</definedName>
    <definedName name="clase">#REF!</definedName>
    <definedName name="ClaseOfer" localSheetId="0">[77]Validaciones!$K$3:$K$11</definedName>
    <definedName name="ClaseOfer">[77]Validaciones!$K$3:$K$11</definedName>
    <definedName name="CLAVO" localSheetId="0">[21]BASE!$D$75</definedName>
    <definedName name="CLAVO">[21]BASE!$D$75</definedName>
    <definedName name="CMMO" localSheetId="0">[7]BASE!$D$90</definedName>
    <definedName name="CMMO">[7]BASE!$D$90</definedName>
    <definedName name="CMMOA" localSheetId="0">[91]BASE!$D$455</definedName>
    <definedName name="CMMOA">[91]BASE!$D$455</definedName>
    <definedName name="co" localSheetId="0">#REF!</definedName>
    <definedName name="co">#REF!</definedName>
    <definedName name="CO906JH" localSheetId="0">[7]BASE!$D$827</definedName>
    <definedName name="CO906JH">[7]BASE!$D$827</definedName>
    <definedName name="CO90S4" localSheetId="0">[26]BASE!$D$143</definedName>
    <definedName name="CO90S4">[26]BASE!$D$143</definedName>
    <definedName name="Cod" localSheetId="0">#REF!</definedName>
    <definedName name="Cod">#REF!</definedName>
    <definedName name="Cod._SDS" localSheetId="0">#REF!</definedName>
    <definedName name="Cod._SDS">#REF!</definedName>
    <definedName name="CodAPU" localSheetId="0">[77]Validaciones!$AR$3:$AR$185</definedName>
    <definedName name="CodAPU">[77]Validaciones!$AR$3:$AR$185</definedName>
    <definedName name="codigos" localSheetId="1">[93]Banderas!$A$1:$A$65536</definedName>
    <definedName name="codigos" localSheetId="0">[92]Banderas!$A$1:$A$65536</definedName>
    <definedName name="codigos">[93]Banderas!$A$1:$A$65536</definedName>
    <definedName name="CODOS" localSheetId="0">#REF!</definedName>
    <definedName name="CODOS">#REF!</definedName>
    <definedName name="ColTap" localSheetId="0">'[15]Coloc. e Interc. Tapones'!$E$1:$E$65536</definedName>
    <definedName name="ColTap">'[15]Coloc. e Interc. Tapones'!$E$1:$E$65536</definedName>
    <definedName name="COM.LIM" localSheetId="0">#REF!</definedName>
    <definedName name="COM.LIM">#REF!</definedName>
    <definedName name="COMN1" localSheetId="0">[94]BASE!#REF!</definedName>
    <definedName name="COMN1">[94]BASE!#REF!</definedName>
    <definedName name="completa_ab" localSheetId="0">[95]Validaciones!$AM$3:$AM$1157</definedName>
    <definedName name="completa_ab">[95]Validaciones!$AM$3:$AM$1157</definedName>
    <definedName name="COMPR" localSheetId="0">[7]BASE!$D$89</definedName>
    <definedName name="COMPR">[7]BASE!$D$89</definedName>
    <definedName name="CON.FUN" localSheetId="0">#REF!</definedName>
    <definedName name="CON.FUN">#REF!</definedName>
    <definedName name="CON.LIM" localSheetId="0">#REF!</definedName>
    <definedName name="CON.LIM">#REF!</definedName>
    <definedName name="CON.POZ" localSheetId="0">#REF!</definedName>
    <definedName name="CON.POZ">#REF!</definedName>
    <definedName name="CON.TUB" localSheetId="0">[65]TUBERIA!#REF!</definedName>
    <definedName name="CON.TUB">[65]TUBERIA!#REF!</definedName>
    <definedName name="CONC" localSheetId="0">#REF!</definedName>
    <definedName name="CONC">#REF!</definedName>
    <definedName name="CONCRETO" localSheetId="0">#REF!</definedName>
    <definedName name="CONCRETO">#REF!</definedName>
    <definedName name="CONCRETO_F.C_4" localSheetId="0">#REF!</definedName>
    <definedName name="CONCRETO_F.C_4">#REF!</definedName>
    <definedName name="concreto_FC_2.2" localSheetId="0">#REF!</definedName>
    <definedName name="concreto_FC_2.2">#REF!</definedName>
    <definedName name="CONCRETO2000">325000</definedName>
    <definedName name="CONCRETO3500">415000</definedName>
    <definedName name="Concretos">#REF!</definedName>
    <definedName name="CONCURSO" localSheetId="0">[96]Datos!$B$5</definedName>
    <definedName name="CONCURSO">[96]Datos!$B$5</definedName>
    <definedName name="COND" localSheetId="0" hidden="1">[28]inpermeabOTRO!#REF!</definedName>
    <definedName name="COND" hidden="1">[28]inpermeabOTRO!#REF!</definedName>
    <definedName name="CONDI1" localSheetId="1">#REF!</definedName>
    <definedName name="CONDI1" localSheetId="0">#REF!</definedName>
    <definedName name="CONDI1">#REF!</definedName>
    <definedName name="CONDUCCION" localSheetId="0" hidden="1">[28]inpermeabOTRO!#REF!</definedName>
    <definedName name="CONDUCCION" hidden="1">[28]inpermeabOTRO!#REF!</definedName>
    <definedName name="CONM1" localSheetId="0">[7]BASE!$D$93</definedName>
    <definedName name="CONM1">[7]BASE!$D$93</definedName>
    <definedName name="CONM2" localSheetId="0">[7]BASE!$D$96</definedName>
    <definedName name="CONM2">[7]BASE!$D$96</definedName>
    <definedName name="CONMI" localSheetId="0">[94]BASE!#REF!</definedName>
    <definedName name="CONMI">[94]BASE!#REF!</definedName>
    <definedName name="CONMX" localSheetId="0">[7]BASE!$D$141</definedName>
    <definedName name="CONMX">[7]BASE!$D$141</definedName>
    <definedName name="consecuencia" localSheetId="0">#REF!</definedName>
    <definedName name="consecuencia">#REF!</definedName>
    <definedName name="Conso" localSheetId="0">[77]Validaciones!#REF!</definedName>
    <definedName name="Conso">[77]Validaciones!#REF!</definedName>
    <definedName name="Consol" localSheetId="0">[77]Validaciones!#REF!</definedName>
    <definedName name="Consol">[77]Validaciones!#REF!</definedName>
    <definedName name="Consultor" localSheetId="1">[98]Datos!$B$3</definedName>
    <definedName name="Consultor" localSheetId="0">[97]Datos!$B$3</definedName>
    <definedName name="Consultor">[98]Datos!$B$3</definedName>
    <definedName name="CONT" localSheetId="0">#REF!</definedName>
    <definedName name="CONT">#REF!</definedName>
    <definedName name="CONTRA" localSheetId="0">[27]DATOS!#REF!</definedName>
    <definedName name="CONTRA">[27]DATOS!#REF!</definedName>
    <definedName name="CONTRATISTA" localSheetId="0">[99]DATOS!$B$3</definedName>
    <definedName name="CONTRATISTA">[99]DATOS!$B$3</definedName>
    <definedName name="Contrato" localSheetId="1">[98]Datos!$B$2</definedName>
    <definedName name="Contrato" localSheetId="0">[97]Datos!$B$2</definedName>
    <definedName name="Contrato">[98]Datos!$B$2</definedName>
    <definedName name="Coordinador" localSheetId="1">[98]Datos!$B$6</definedName>
    <definedName name="Coordinador" localSheetId="0">[97]Datos!$B$6</definedName>
    <definedName name="Coordinador">[98]Datos!$B$6</definedName>
    <definedName name="copia" localSheetId="0">#REF!</definedName>
    <definedName name="copia">#REF!</definedName>
    <definedName name="CORTA" localSheetId="0">[21]BASE!$D$453</definedName>
    <definedName name="CORTA">[21]BASE!$D$453</definedName>
    <definedName name="CORTACT" localSheetId="0">[7]BASE!$D$122</definedName>
    <definedName name="CORTACT">[7]BASE!$D$122</definedName>
    <definedName name="COSTO_EQUIPO" localSheetId="0">[100]Equipo!$B$6:$D$112</definedName>
    <definedName name="COSTO_EQUIPO">[100]Equipo!$B$6:$D$112</definedName>
    <definedName name="COSTO_MATERIAL" localSheetId="0">[100]materiales!$B$6:$D$228</definedName>
    <definedName name="COSTO_MATERIAL">[100]materiales!$B$6:$D$228</definedName>
    <definedName name="COSTO_PERSONAL" localSheetId="0">[100]ManoObra!$A$38:$G$57</definedName>
    <definedName name="COSTO_PERSONAL">[100]ManoObra!$A$38:$G$57</definedName>
    <definedName name="COSTO_TRANSPORTE" localSheetId="0">[100]Distanc!$B$5:$E$19</definedName>
    <definedName name="COSTO_TRANSPORTE">[100]Distanc!$B$5:$E$19</definedName>
    <definedName name="Costopérdidas" localSheetId="1">[102]Modelo!#REF!</definedName>
    <definedName name="Costopérdidas" localSheetId="0">[101]Modelo!#REF!</definedName>
    <definedName name="Costopérdidas">[102]Modelo!#REF!</definedName>
    <definedName name="cota" localSheetId="0">'[103]Base de Diseño'!$A$1:$D$290</definedName>
    <definedName name="cota">'[103]Base de Diseño'!$A$1:$D$290</definedName>
    <definedName name="COTAS" localSheetId="0">[104]Hoja3!$A$5:$B$154</definedName>
    <definedName name="COTAS">[104]Hoja3!$A$5:$B$154</definedName>
    <definedName name="COYLL" localSheetId="0">[21]BASE!#REF!</definedName>
    <definedName name="COYLL">[21]BASE!#REF!</definedName>
    <definedName name="cp" localSheetId="0">#REF!</definedName>
    <definedName name="cp">#REF!</definedName>
    <definedName name="CP452L" localSheetId="0">[7]BASE!$D$235</definedName>
    <definedName name="CP452L">[7]BASE!$D$235</definedName>
    <definedName name="CP453L" localSheetId="0">[7]BASE!$D$236</definedName>
    <definedName name="CP453L">[7]BASE!$D$236</definedName>
    <definedName name="CP454L" localSheetId="0">[7]BASE!$D$237</definedName>
    <definedName name="CP454L">[7]BASE!$D$237</definedName>
    <definedName name="CP902L" localSheetId="0">[7]BASE!$D$231</definedName>
    <definedName name="CP902L">[7]BASE!$D$231</definedName>
    <definedName name="CP903L" localSheetId="0">[7]BASE!$D$232</definedName>
    <definedName name="CP903L">[7]BASE!$D$232</definedName>
    <definedName name="CP904L" localSheetId="0">[21]BASE!$D$406</definedName>
    <definedName name="CP904L">[21]BASE!$D$406</definedName>
    <definedName name="CR22JH" localSheetId="0">[7]BASE!$D$843</definedName>
    <definedName name="CR22JH">[7]BASE!$D$843</definedName>
    <definedName name="_xlnm.Criteria" localSheetId="0">[35]PERPER2!#REF!</definedName>
    <definedName name="_xlnm.Criteria">[35]PERPER2!#REF!</definedName>
    <definedName name="Criterios_IM" localSheetId="0">#REF!</definedName>
    <definedName name="Criterios_IM">#REF!</definedName>
    <definedName name="CronogFechaFin" localSheetId="0">[39]CRONOGRAMA!$BN$11</definedName>
    <definedName name="CronogFechaFin">[39]CRONOGRAMA!$BN$11</definedName>
    <definedName name="CronogFechaInic" localSheetId="0">[39]CRONOGRAMA!$BN$10</definedName>
    <definedName name="CronogFechaInic">[39]CRONOGRAMA!$BN$10</definedName>
    <definedName name="Cronograma2" localSheetId="0">#REF!</definedName>
    <definedName name="Cronograma2">#REF!</definedName>
    <definedName name="CSIKA" localSheetId="0">[21]BASE!$D$353</definedName>
    <definedName name="CSIKA">[21]BASE!$D$353</definedName>
    <definedName name="CT" localSheetId="1">'[61]CIRCUITOS CODENSA'!#REF!</definedName>
    <definedName name="CT" localSheetId="0">'[60]CIRCUITOS CODENSA'!#REF!</definedName>
    <definedName name="CT">'[61]CIRCUITOS CODENSA'!#REF!</definedName>
    <definedName name="CT110K" localSheetId="0">'[26]BASE CTOS'!$B$16</definedName>
    <definedName name="CT110K">'[26]BASE CTOS'!$B$16</definedName>
    <definedName name="CT140K" localSheetId="0">'[26]BASE CTOS'!$B$33</definedName>
    <definedName name="CT140K">'[26]BASE CTOS'!$B$33</definedName>
    <definedName name="CT140KG" localSheetId="0">[21]BASE!$D$38</definedName>
    <definedName name="CT140KG">[21]BASE!$D$38</definedName>
    <definedName name="CT170KG" localSheetId="0">[7]BASE!$D$41</definedName>
    <definedName name="CT170KG">[7]BASE!$D$41</definedName>
    <definedName name="CT180K" localSheetId="0">'[26]BASE CTOS'!$B$50</definedName>
    <definedName name="CT180K">'[26]BASE CTOS'!$B$50</definedName>
    <definedName name="CT180KG" localSheetId="0">[29]BASE!$D$41</definedName>
    <definedName name="CT180KG">[29]BASE!$D$41</definedName>
    <definedName name="CT210K" localSheetId="0">'[26]BASE CTOS'!$B$67</definedName>
    <definedName name="CT210K">'[26]BASE CTOS'!$B$67</definedName>
    <definedName name="CT210KG" localSheetId="0">[21]BASE!$D$35</definedName>
    <definedName name="CT210KG">[21]BASE!$D$35</definedName>
    <definedName name="CT245K" localSheetId="0">[105]BASE_Concretos!$B$139</definedName>
    <definedName name="CT245K">[105]BASE_Concretos!$B$139</definedName>
    <definedName name="CT245KG" localSheetId="0">[21]BASE!$D$34</definedName>
    <definedName name="CT245KG">[21]BASE!$D$34</definedName>
    <definedName name="CT280KG" localSheetId="0">[7]BASE!$D$37</definedName>
    <definedName name="CT280KG">[7]BASE!$D$37</definedName>
    <definedName name="CTO_2000" localSheetId="0">#REF!</definedName>
    <definedName name="CTO_2000">#REF!</definedName>
    <definedName name="CTO_2500" localSheetId="0">#REF!</definedName>
    <definedName name="CTO_2500">#REF!</definedName>
    <definedName name="CTO_3000" localSheetId="0">#REF!</definedName>
    <definedName name="CTO_3000">#REF!</definedName>
    <definedName name="CU" localSheetId="1">'[61]CIRCUITOS CODENSA'!#REF!</definedName>
    <definedName name="CU" localSheetId="0">'[60]CIRCUITOS CODENSA'!#REF!</definedName>
    <definedName name="CU">'[61]CIRCUITOS CODENSA'!#REF!</definedName>
    <definedName name="cuad1" localSheetId="1">#REF!</definedName>
    <definedName name="cuad1" localSheetId="0">#REF!</definedName>
    <definedName name="cuad1">#REF!</definedName>
    <definedName name="cuad2" localSheetId="1">#REF!</definedName>
    <definedName name="cuad2" localSheetId="0">#REF!</definedName>
    <definedName name="cuad2">#REF!</definedName>
    <definedName name="cuad3" localSheetId="1">#REF!</definedName>
    <definedName name="cuad3" localSheetId="0">#REF!</definedName>
    <definedName name="cuad3">#REF!</definedName>
    <definedName name="cuad4" localSheetId="1">#REF!</definedName>
    <definedName name="cuad4" localSheetId="0">#REF!</definedName>
    <definedName name="cuad4">#REF!</definedName>
    <definedName name="CUAD5" localSheetId="1">#REF!</definedName>
    <definedName name="CUAD5" localSheetId="0">#REF!</definedName>
    <definedName name="CUAD5">#REF!</definedName>
    <definedName name="cuado" localSheetId="1">#REF!</definedName>
    <definedName name="cuado" localSheetId="0">#REF!</definedName>
    <definedName name="cuado">#REF!</definedName>
    <definedName name="cuadrilla" localSheetId="1">[46]Cuadrillas!$C$13:$F$43</definedName>
    <definedName name="cuadrilla" localSheetId="0">[45]Cuadrillas!$C$13:$F$43</definedName>
    <definedName name="cuadrilla">[46]Cuadrillas!$C$13:$F$43</definedName>
    <definedName name="cuaseo" localSheetId="0">'[24]Aseo general'!$F$50</definedName>
    <definedName name="cuaseo">'[24]Aseo general'!$F$50</definedName>
    <definedName name="cUCA" localSheetId="0">#REF!</definedName>
    <definedName name="cUCA">#REF!</definedName>
    <definedName name="cucon" localSheetId="0">#REF!</definedName>
    <definedName name="cucon">#REF!</definedName>
    <definedName name="CUE" localSheetId="0">#REF!</definedName>
    <definedName name="CUE">#REF!</definedName>
    <definedName name="cueman" localSheetId="0">#REF!</definedName>
    <definedName name="cueman">#REF!</definedName>
    <definedName name="cuemec" localSheetId="0">'[24]Excavacion mecánica'!$F$48</definedName>
    <definedName name="cuemec">'[24]Excavacion mecánica'!$F$48</definedName>
    <definedName name="CUER" localSheetId="0">#REF!</definedName>
    <definedName name="CUER">#REF!</definedName>
    <definedName name="CUERDA" localSheetId="0">#REF!</definedName>
    <definedName name="CUERDA">#REF!</definedName>
    <definedName name="cuhi" localSheetId="0">#REF!</definedName>
    <definedName name="cuhi">#REF!</definedName>
    <definedName name="culoc" localSheetId="0">#REF!</definedName>
    <definedName name="culoc">#REF!</definedName>
    <definedName name="cupañ" localSheetId="0">'[24]Pañete Impermeable'!$F$50</definedName>
    <definedName name="cupañ">'[24]Pañete Impermeable'!$F$50</definedName>
    <definedName name="curva">"Chart 11"</definedName>
    <definedName name="cv" localSheetId="0">#REF!</definedName>
    <definedName name="cv">#REF!</definedName>
    <definedName name="CVa" localSheetId="0">'[15]Cambio de Valv.'!$E$1:$E$65536</definedName>
    <definedName name="CVa">'[15]Cambio de Valv.'!$E$1:$E$65536</definedName>
    <definedName name="cx" localSheetId="0">#REF!</definedName>
    <definedName name="cx">#REF!</definedName>
    <definedName name="CYLL2" localSheetId="0">[7]BASE!$D$327</definedName>
    <definedName name="CYLL2">[7]BASE!$D$327</definedName>
    <definedName name="D" localSheetId="1">#REF!</definedName>
    <definedName name="D" localSheetId="0">#REF!</definedName>
    <definedName name="D">#REF!</definedName>
    <definedName name="D_EXT" localSheetId="0">#REF!</definedName>
    <definedName name="D_EXT">#REF!</definedName>
    <definedName name="D_INT" localSheetId="0">#REF!</definedName>
    <definedName name="D_INT">#REF!</definedName>
    <definedName name="d_percápita" localSheetId="0">[106]Sanitario!$AC$9:$AD$9</definedName>
    <definedName name="d_percápita">[106]Sanitario!$AC$9:$AD$9</definedName>
    <definedName name="D1S" localSheetId="0">#REF!</definedName>
    <definedName name="D1S">#REF!</definedName>
    <definedName name="D2S" localSheetId="0">#REF!</definedName>
    <definedName name="D2S">#REF!</definedName>
    <definedName name="D6.PVC" localSheetId="0">'[33]factores A.N.'!$N$8:$N$33</definedName>
    <definedName name="D6.PVC">'[33]factores A.N.'!$N$8:$N$33</definedName>
    <definedName name="D61S" localSheetId="0">#REF!</definedName>
    <definedName name="D61S">#REF!</definedName>
    <definedName name="D62S" localSheetId="0">#REF!</definedName>
    <definedName name="D62S">#REF!</definedName>
    <definedName name="D6R" localSheetId="0">#REF!</definedName>
    <definedName name="D6R">#REF!</definedName>
    <definedName name="D81S" localSheetId="0">#REF!</definedName>
    <definedName name="D81S">#REF!</definedName>
    <definedName name="D82S" localSheetId="0">#REF!</definedName>
    <definedName name="D82S">#REF!</definedName>
    <definedName name="D8R" localSheetId="0">#REF!</definedName>
    <definedName name="D8R">#REF!</definedName>
    <definedName name="DADADAD" localSheetId="1" hidden="1">{#N/A,#N/A,TRUE,"CODIGO DEPENDENCIA"}</definedName>
    <definedName name="DADADAD" localSheetId="2" hidden="1">{#N/A,#N/A,TRUE,"CODIGO DEPENDENCIA"}</definedName>
    <definedName name="DADADAD" localSheetId="0" hidden="1">{#N/A,#N/A,TRUE,"CODIGO DEPENDENCIA"}</definedName>
    <definedName name="DADADAD" hidden="1">{#N/A,#N/A,TRUE,"CODIGO DEPENDENCIA"}</definedName>
    <definedName name="Database" localSheetId="0">#REF!</definedName>
    <definedName name="Database">#REF!</definedName>
    <definedName name="Datos" localSheetId="1">#REF!</definedName>
    <definedName name="Datos" localSheetId="0">#REF!</definedName>
    <definedName name="Datos">#REF!</definedName>
    <definedName name="datos1" localSheetId="0">'[107]Base de Diseño'!$A$1:$D$204</definedName>
    <definedName name="datos1">'[107]Base de Diseño'!$A$1:$D$204</definedName>
    <definedName name="dc" localSheetId="0">#REF!</definedName>
    <definedName name="dc">#REF!</definedName>
    <definedName name="DCF" localSheetId="0">#REF!</definedName>
    <definedName name="DCF">#REF!</definedName>
    <definedName name="DD" localSheetId="1">#REF!</definedName>
    <definedName name="DD" localSheetId="0">#REF!</definedName>
    <definedName name="DD">#REF!</definedName>
    <definedName name="ddddd" localSheetId="0" hidden="1">#REF!</definedName>
    <definedName name="ddddd" hidden="1">#REF!</definedName>
    <definedName name="DDDDDD" localSheetId="0">'[36]Capacidad M3'!#REF!</definedName>
    <definedName name="DDDDDD">'[36]Capacidad M3'!#REF!</definedName>
    <definedName name="DDDDDDD" localSheetId="0" hidden="1">[28]inpermeabOTRO!#REF!</definedName>
    <definedName name="DDDDDDD" hidden="1">[28]inpermeabOTRO!#REF!</definedName>
    <definedName name="DDDDDDDDD" localSheetId="0">#REF!</definedName>
    <definedName name="DDDDDDDDD">#REF!</definedName>
    <definedName name="dde" localSheetId="1">#REF!</definedName>
    <definedName name="dde" localSheetId="0">#REF!</definedName>
    <definedName name="dde">#REF!</definedName>
    <definedName name="ddsds" localSheetId="1">#REF!</definedName>
    <definedName name="ddsds" localSheetId="0">#REF!</definedName>
    <definedName name="ddsds">#REF!</definedName>
    <definedName name="de" localSheetId="0">[83]FACTORES!#REF!</definedName>
    <definedName name="de">[83]FACTORES!#REF!</definedName>
    <definedName name="De_6" localSheetId="0">#REF!</definedName>
    <definedName name="De_6">#REF!</definedName>
    <definedName name="De_8" localSheetId="0">#REF!</definedName>
    <definedName name="De_8">#REF!</definedName>
    <definedName name="dedicacion" localSheetId="0">#REF!</definedName>
    <definedName name="dedicacion">#REF!</definedName>
    <definedName name="dem.pav" localSheetId="0">'[33]factores A.N.'!$E$15:$E$306</definedName>
    <definedName name="dem.pav">'[33]factores A.N.'!$E$15:$E$306</definedName>
    <definedName name="DENS" localSheetId="1">#REF!</definedName>
    <definedName name="DENS" localSheetId="0">#REF!</definedName>
    <definedName name="DENS">#REF!</definedName>
    <definedName name="densi" localSheetId="1">#REF!</definedName>
    <definedName name="densi" localSheetId="0">#REF!</definedName>
    <definedName name="densi">#REF!</definedName>
    <definedName name="DENSIDAD" localSheetId="0">#REF!</definedName>
    <definedName name="DENSIDAD">#REF!</definedName>
    <definedName name="DERIVACION_GND" localSheetId="0">#REF!</definedName>
    <definedName name="DERIVACION_GND">#REF!</definedName>
    <definedName name="DESC1" localSheetId="1">[109]ITEMS!$B$2</definedName>
    <definedName name="DESC1" localSheetId="0">[108]ITEMS!$B$2</definedName>
    <definedName name="DESC1">[109]ITEMS!$B$2</definedName>
    <definedName name="DESC2" localSheetId="0">#REF!</definedName>
    <definedName name="DESC2">#REF!</definedName>
    <definedName name="DESC521" localSheetId="1">[111]ITEMS!$B$522</definedName>
    <definedName name="DESC521" localSheetId="0">[110]ITEMS!$B$522</definedName>
    <definedName name="DESC521">[111]ITEMS!$B$522</definedName>
    <definedName name="DESCP1" localSheetId="0">#REF!</definedName>
    <definedName name="DESCP1">#REF!</definedName>
    <definedName name="DESCRIPCION1" localSheetId="0">#REF!</definedName>
    <definedName name="DESCRIPCION1">#REF!</definedName>
    <definedName name="DESCRIPCION2" localSheetId="0">#REF!</definedName>
    <definedName name="DESCRIPCION2">#REF!</definedName>
    <definedName name="DESCRP1" localSheetId="0">[27]DATOS!$D$2</definedName>
    <definedName name="DESCRP1">[27]DATOS!$D$2</definedName>
    <definedName name="DESCRP2" localSheetId="0">[27]DATOS!$D$3</definedName>
    <definedName name="DESCRP2">[27]DATOS!$D$3</definedName>
    <definedName name="design" localSheetId="0">'[112]Design (3)'!$A$12:$CM$71</definedName>
    <definedName name="design">'[112]Design (3)'!$A$12:$CM$71</definedName>
    <definedName name="design2" localSheetId="0">[112]Design!$A$24:$CM$66</definedName>
    <definedName name="design2">[112]Design!$A$24:$CM$66</definedName>
    <definedName name="DEX" localSheetId="0">#REF!</definedName>
    <definedName name="DEX">#REF!</definedName>
    <definedName name="DEX_10" localSheetId="0">#REF!</definedName>
    <definedName name="DEX_10">#REF!</definedName>
    <definedName name="DEX_11" localSheetId="0">#REF!</definedName>
    <definedName name="DEX_11">#REF!</definedName>
    <definedName name="DEX_12" localSheetId="0">#REF!</definedName>
    <definedName name="DEX_12">#REF!</definedName>
    <definedName name="DEX_13" localSheetId="0">#REF!</definedName>
    <definedName name="DEX_13">#REF!</definedName>
    <definedName name="DEX_14" localSheetId="0">#REF!</definedName>
    <definedName name="DEX_14">#REF!</definedName>
    <definedName name="DEX_16" localSheetId="0">#REF!</definedName>
    <definedName name="DEX_16">#REF!</definedName>
    <definedName name="DEX_17" localSheetId="0">#REF!</definedName>
    <definedName name="DEX_17">#REF!</definedName>
    <definedName name="DEX_18" localSheetId="0">#REF!</definedName>
    <definedName name="DEX_18">#REF!</definedName>
    <definedName name="DEX_19" localSheetId="0">#REF!</definedName>
    <definedName name="DEX_19">#REF!</definedName>
    <definedName name="DEX_20" localSheetId="0">#REF!</definedName>
    <definedName name="DEX_20">#REF!</definedName>
    <definedName name="DEX_21" localSheetId="0">#REF!</definedName>
    <definedName name="DEX_21">#REF!</definedName>
    <definedName name="DEX_22" localSheetId="0">#REF!</definedName>
    <definedName name="DEX_22">#REF!</definedName>
    <definedName name="DEX_23" localSheetId="0">#REF!</definedName>
    <definedName name="DEX_23">#REF!</definedName>
    <definedName name="DEX_24" localSheetId="0">#REF!</definedName>
    <definedName name="DEX_24">#REF!</definedName>
    <definedName name="DEX_25" localSheetId="0">#REF!</definedName>
    <definedName name="DEX_25">#REF!</definedName>
    <definedName name="DEX_26" localSheetId="0">#REF!</definedName>
    <definedName name="DEX_26">#REF!</definedName>
    <definedName name="DEX_27" localSheetId="0">#REF!</definedName>
    <definedName name="DEX_27">#REF!</definedName>
    <definedName name="DEX_28" localSheetId="0">#REF!</definedName>
    <definedName name="DEX_28">#REF!</definedName>
    <definedName name="DEX_29" localSheetId="0">#REF!</definedName>
    <definedName name="DEX_29">#REF!</definedName>
    <definedName name="DEX_30" localSheetId="0">#REF!</definedName>
    <definedName name="DEX_30">#REF!</definedName>
    <definedName name="DEX_31" localSheetId="0">#REF!</definedName>
    <definedName name="DEX_31">#REF!</definedName>
    <definedName name="DEX_32" localSheetId="0">#REF!</definedName>
    <definedName name="DEX_32">#REF!</definedName>
    <definedName name="DEX_33" localSheetId="0">#REF!</definedName>
    <definedName name="DEX_33">#REF!</definedName>
    <definedName name="DEX_34" localSheetId="0">#REF!</definedName>
    <definedName name="DEX_34">#REF!</definedName>
    <definedName name="DEX_35" localSheetId="0">#REF!</definedName>
    <definedName name="DEX_35">#REF!</definedName>
    <definedName name="DEX_36" localSheetId="0">#REF!</definedName>
    <definedName name="DEX_36">#REF!</definedName>
    <definedName name="DEX_37" localSheetId="0">#REF!</definedName>
    <definedName name="DEX_37">#REF!</definedName>
    <definedName name="DEX_38" localSheetId="0">#REF!</definedName>
    <definedName name="DEX_38">#REF!</definedName>
    <definedName name="DEX_39" localSheetId="0">#REF!</definedName>
    <definedName name="DEX_39">#REF!</definedName>
    <definedName name="DEX_4" localSheetId="0">#REF!</definedName>
    <definedName name="DEX_4">#REF!</definedName>
    <definedName name="DEX_40" localSheetId="0">#REF!</definedName>
    <definedName name="DEX_40">#REF!</definedName>
    <definedName name="DEX_41" localSheetId="0">#REF!</definedName>
    <definedName name="DEX_41">#REF!</definedName>
    <definedName name="DEX_42" localSheetId="0">#REF!</definedName>
    <definedName name="DEX_42">#REF!</definedName>
    <definedName name="DEX_43" localSheetId="0">#REF!</definedName>
    <definedName name="DEX_43">#REF!</definedName>
    <definedName name="DEX_5" localSheetId="0">#REF!</definedName>
    <definedName name="DEX_5">#REF!</definedName>
    <definedName name="DEX_7" localSheetId="0">#REF!</definedName>
    <definedName name="DEX_7">#REF!</definedName>
    <definedName name="DEX_8" localSheetId="0">#REF!</definedName>
    <definedName name="DEX_8">#REF!</definedName>
    <definedName name="df" localSheetId="0">#REF!</definedName>
    <definedName name="df">#REF!</definedName>
    <definedName name="dfg" localSheetId="0">#REF!</definedName>
    <definedName name="dfg">#REF!</definedName>
    <definedName name="DG" localSheetId="0">#REF!</definedName>
    <definedName name="DG">#REF!</definedName>
    <definedName name="DGDSG" localSheetId="0">#REF!</definedName>
    <definedName name="DGDSG">#REF!</definedName>
    <definedName name="DGH" localSheetId="0">#REF!</definedName>
    <definedName name="DGH">#REF!</definedName>
    <definedName name="dghfs" localSheetId="0">#REF!</definedName>
    <definedName name="dghfs">#REF!</definedName>
    <definedName name="DGSDG" localSheetId="0">#REF!</definedName>
    <definedName name="DGSDG">#REF!</definedName>
    <definedName name="di" localSheetId="0">#REF!</definedName>
    <definedName name="di">#REF!</definedName>
    <definedName name="DIAME" localSheetId="0">#REF!</definedName>
    <definedName name="DIAME">#REF!</definedName>
    <definedName name="Diametro" localSheetId="0">#REF!</definedName>
    <definedName name="Diametro">#REF!</definedName>
    <definedName name="diametros" localSheetId="0">#REF!</definedName>
    <definedName name="diametros">#REF!</definedName>
    <definedName name="DIC" localSheetId="1">#REF!</definedName>
    <definedName name="DIC" localSheetId="0">#REF!</definedName>
    <definedName name="DIC">#REF!</definedName>
    <definedName name="diego" localSheetId="1">#REF!</definedName>
    <definedName name="diego" localSheetId="0">#REF!</definedName>
    <definedName name="diego">#REF!</definedName>
    <definedName name="diego1" localSheetId="1">#REF!</definedName>
    <definedName name="diego1" localSheetId="0">#REF!</definedName>
    <definedName name="diego1">#REF!</definedName>
    <definedName name="DIRECC" localSheetId="0">[27]DATOS!$D$4</definedName>
    <definedName name="DIRECC">[27]DATOS!$D$4</definedName>
    <definedName name="DIRECTO1" localSheetId="1">[114]APU!$U$132</definedName>
    <definedName name="DIRECTO1" localSheetId="0">[113]APU!$U$132</definedName>
    <definedName name="DIRECTO1">[114]APU!$U$132</definedName>
    <definedName name="DIRECTO10" localSheetId="1">[114]APU!$U$681</definedName>
    <definedName name="DIRECTO10" localSheetId="0">[113]APU!$U$681</definedName>
    <definedName name="DIRECTO10">[114]APU!$U$681</definedName>
    <definedName name="DIRECTO100" localSheetId="1">[114]APU!$U$6171</definedName>
    <definedName name="DIRECTO100" localSheetId="0">[113]APU!$U$6171</definedName>
    <definedName name="DIRECTO100">[114]APU!$U$6171</definedName>
    <definedName name="DIRECTO101" localSheetId="1">[114]APU!$U$6232</definedName>
    <definedName name="DIRECTO101" localSheetId="0">[113]APU!$U$6232</definedName>
    <definedName name="DIRECTO101">[114]APU!$U$6232</definedName>
    <definedName name="DIRECTO102" localSheetId="1">[114]APU!$U$6293</definedName>
    <definedName name="DIRECTO102" localSheetId="0">[113]APU!$U$6293</definedName>
    <definedName name="DIRECTO102">[114]APU!$U$6293</definedName>
    <definedName name="DIRECTO103" localSheetId="1">[114]APU!$U$6354</definedName>
    <definedName name="DIRECTO103" localSheetId="0">[113]APU!$U$6354</definedName>
    <definedName name="DIRECTO103">[114]APU!$U$6354</definedName>
    <definedName name="DIRECTO104" localSheetId="1">[114]APU!$U$6415</definedName>
    <definedName name="DIRECTO104" localSheetId="0">[113]APU!$U$6415</definedName>
    <definedName name="DIRECTO104">[114]APU!$U$6415</definedName>
    <definedName name="DIRECTO105" localSheetId="1">[114]APU!$U$6476</definedName>
    <definedName name="DIRECTO105" localSheetId="0">[113]APU!$U$6476</definedName>
    <definedName name="DIRECTO105">[114]APU!$U$6476</definedName>
    <definedName name="DIRECTO11" localSheetId="1">[114]APU!$U$742</definedName>
    <definedName name="DIRECTO11" localSheetId="0">[113]APU!$U$742</definedName>
    <definedName name="DIRECTO11">[114]APU!$U$742</definedName>
    <definedName name="DIRECTO12" localSheetId="1">[114]APU!$U$803</definedName>
    <definedName name="DIRECTO12" localSheetId="0">[113]APU!$U$803</definedName>
    <definedName name="DIRECTO12">[114]APU!$U$803</definedName>
    <definedName name="DIRECTO124" localSheetId="1">[114]APU!$U$7635</definedName>
    <definedName name="DIRECTO124" localSheetId="0">[113]APU!$U$7635</definedName>
    <definedName name="DIRECTO124">[114]APU!$U$7635</definedName>
    <definedName name="DIRECTO125" localSheetId="1">[114]APU!$U$7696</definedName>
    <definedName name="DIRECTO125" localSheetId="0">[113]APU!$U$7696</definedName>
    <definedName name="DIRECTO125">[114]APU!$U$7696</definedName>
    <definedName name="DIRECTO126" localSheetId="1">[114]APU!$U$7757</definedName>
    <definedName name="DIRECTO126" localSheetId="0">[113]APU!$U$7757</definedName>
    <definedName name="DIRECTO126">[114]APU!$U$7757</definedName>
    <definedName name="DIRECTO127" localSheetId="1">[114]APU!$U$7818</definedName>
    <definedName name="DIRECTO127" localSheetId="0">[113]APU!$U$7818</definedName>
    <definedName name="DIRECTO127">[114]APU!$U$7818</definedName>
    <definedName name="DIRECTO128" localSheetId="1">[114]APU!$U$7879</definedName>
    <definedName name="DIRECTO128" localSheetId="0">[113]APU!$U$7879</definedName>
    <definedName name="DIRECTO128">[114]APU!$U$7879</definedName>
    <definedName name="DIRECTO129" localSheetId="1">[114]APU!$U$7940</definedName>
    <definedName name="DIRECTO129" localSheetId="0">[113]APU!$U$7940</definedName>
    <definedName name="DIRECTO129">[114]APU!$U$7940</definedName>
    <definedName name="DIRECTO13" localSheetId="1">[114]APU!$U$864</definedName>
    <definedName name="DIRECTO13" localSheetId="0">[113]APU!$U$864</definedName>
    <definedName name="DIRECTO13">[114]APU!$U$864</definedName>
    <definedName name="DIRECTO130" localSheetId="1">[114]APU!$U$8001</definedName>
    <definedName name="DIRECTO130" localSheetId="0">[113]APU!$U$8001</definedName>
    <definedName name="DIRECTO130">[114]APU!$U$8001</definedName>
    <definedName name="DIRECTO131" localSheetId="1">[114]APU!$U$8062</definedName>
    <definedName name="DIRECTO131" localSheetId="0">[113]APU!$U$8062</definedName>
    <definedName name="DIRECTO131">[114]APU!$U$8062</definedName>
    <definedName name="DIRECTO132" localSheetId="1">[114]APU!$U$8123</definedName>
    <definedName name="DIRECTO132" localSheetId="0">[113]APU!$U$8123</definedName>
    <definedName name="DIRECTO132">[114]APU!$U$8123</definedName>
    <definedName name="DIRECTO133" localSheetId="1">[114]APU!$U$8184</definedName>
    <definedName name="DIRECTO133" localSheetId="0">[113]APU!$U$8184</definedName>
    <definedName name="DIRECTO133">[114]APU!$U$8184</definedName>
    <definedName name="DIRECTO134" localSheetId="1">[114]APU!$U$8245</definedName>
    <definedName name="DIRECTO134" localSheetId="0">[113]APU!$U$8245</definedName>
    <definedName name="DIRECTO134">[114]APU!$U$8245</definedName>
    <definedName name="DIRECTO14" localSheetId="1">[114]APU!$U$925</definedName>
    <definedName name="DIRECTO14" localSheetId="0">[113]APU!$U$925</definedName>
    <definedName name="DIRECTO14">[114]APU!$U$925</definedName>
    <definedName name="DIRECTO15" localSheetId="1">[114]APU!$U$986</definedName>
    <definedName name="DIRECTO15" localSheetId="0">[113]APU!$U$986</definedName>
    <definedName name="DIRECTO15">[114]APU!$U$986</definedName>
    <definedName name="DIRECTO16" localSheetId="1">[114]APU!$U$1047</definedName>
    <definedName name="DIRECTO16" localSheetId="0">[113]APU!$U$1047</definedName>
    <definedName name="DIRECTO16">[114]APU!$U$1047</definedName>
    <definedName name="DIRECTO17" localSheetId="1">[114]APU!$U$1108</definedName>
    <definedName name="DIRECTO17" localSheetId="0">[113]APU!$U$1108</definedName>
    <definedName name="DIRECTO17">[114]APU!$U$1108</definedName>
    <definedName name="DIRECTO18" localSheetId="1">[114]APU!$U$1169</definedName>
    <definedName name="DIRECTO18" localSheetId="0">[113]APU!$U$1169</definedName>
    <definedName name="DIRECTO18">[114]APU!$U$1169</definedName>
    <definedName name="DIRECTO2" localSheetId="1">[114]APU!$U$193</definedName>
    <definedName name="DIRECTO2" localSheetId="0">[113]APU!$U$193</definedName>
    <definedName name="DIRECTO2">[114]APU!$U$193</definedName>
    <definedName name="DIRECTO2.10" localSheetId="1">[114]APU!$U$14889</definedName>
    <definedName name="DIRECTO2.10" localSheetId="0">[113]APU!$U$14889</definedName>
    <definedName name="DIRECTO2.10">[114]APU!$U$14889</definedName>
    <definedName name="DIRECTO2.11" localSheetId="1">[114]APU!$U$14950</definedName>
    <definedName name="DIRECTO2.11" localSheetId="0">[113]APU!$U$14950</definedName>
    <definedName name="DIRECTO2.11">[114]APU!$U$14950</definedName>
    <definedName name="DIRECTO2.12" localSheetId="1">[114]APU!$U$15011</definedName>
    <definedName name="DIRECTO2.12" localSheetId="0">[113]APU!$U$15011</definedName>
    <definedName name="DIRECTO2.12">[114]APU!$U$15011</definedName>
    <definedName name="DIRECTO2.9" localSheetId="1">[114]APU!$U$11839</definedName>
    <definedName name="DIRECTO2.9" localSheetId="0">[113]APU!$U$11839</definedName>
    <definedName name="DIRECTO2.9">[114]APU!$U$11839</definedName>
    <definedName name="DIRECTO21" localSheetId="1">[114]APU!$U$1352</definedName>
    <definedName name="DIRECTO21" localSheetId="0">[113]APU!$U$1352</definedName>
    <definedName name="DIRECTO21">[114]APU!$U$1352</definedName>
    <definedName name="DIRECTO22" localSheetId="1">[114]APU!$U$1413</definedName>
    <definedName name="DIRECTO22" localSheetId="0">[113]APU!$U$1413</definedName>
    <definedName name="DIRECTO22">[114]APU!$U$1413</definedName>
    <definedName name="DIRECTO23" localSheetId="1">[114]APU!$U$1474</definedName>
    <definedName name="DIRECTO23" localSheetId="0">[113]APU!$U$1474</definedName>
    <definedName name="DIRECTO23">[114]APU!$U$1474</definedName>
    <definedName name="DIRECTO24" localSheetId="1">[114]APU!$U$1535</definedName>
    <definedName name="DIRECTO24" localSheetId="0">[113]APU!$U$1535</definedName>
    <definedName name="DIRECTO24">[114]APU!$U$1535</definedName>
    <definedName name="DIRECTO25" localSheetId="1">[114]APU!$U$1596</definedName>
    <definedName name="DIRECTO25" localSheetId="0">[113]APU!$U$1596</definedName>
    <definedName name="DIRECTO25">[114]APU!$U$1596</definedName>
    <definedName name="DIRECTO26" localSheetId="1">[114]APU!$U$1657</definedName>
    <definedName name="DIRECTO26" localSheetId="0">[113]APU!$U$1657</definedName>
    <definedName name="DIRECTO26">[114]APU!$U$1657</definedName>
    <definedName name="DIRECTO27" localSheetId="1">[114]APU!$U$1718</definedName>
    <definedName name="DIRECTO27" localSheetId="0">[113]APU!$U$1718</definedName>
    <definedName name="DIRECTO27">[114]APU!$U$1718</definedName>
    <definedName name="DIRECTO28" localSheetId="1">[114]APU!$U$1779</definedName>
    <definedName name="DIRECTO28" localSheetId="0">[113]APU!$U$1779</definedName>
    <definedName name="DIRECTO28">[114]APU!$U$1779</definedName>
    <definedName name="DIRECTO29" localSheetId="1">[114]APU!$U$1840</definedName>
    <definedName name="DIRECTO29" localSheetId="0">[113]APU!$U$1840</definedName>
    <definedName name="DIRECTO29">[114]APU!$U$1840</definedName>
    <definedName name="DIRECTO3" localSheetId="1">[114]APU!$U$254</definedName>
    <definedName name="DIRECTO3" localSheetId="0">[113]APU!$U$254</definedName>
    <definedName name="DIRECTO3">[114]APU!$U$254</definedName>
    <definedName name="DIRECTO3.15" localSheetId="1">[114]APU!$U$8667</definedName>
    <definedName name="DIRECTO3.15" localSheetId="0">[113]APU!$U$8667</definedName>
    <definedName name="DIRECTO3.15">[114]APU!$U$8667</definedName>
    <definedName name="DIRECTO3.16" localSheetId="1">[114]APU!$U$8728</definedName>
    <definedName name="DIRECTO3.16" localSheetId="0">[113]APU!$U$8728</definedName>
    <definedName name="DIRECTO3.16">[114]APU!$U$8728</definedName>
    <definedName name="DIRECTO3.17" localSheetId="1">[114]APU!$U$8789</definedName>
    <definedName name="DIRECTO3.17" localSheetId="0">[113]APU!$U$8789</definedName>
    <definedName name="DIRECTO3.17">[114]APU!$U$8789</definedName>
    <definedName name="DIRECTO3.18" localSheetId="1">[114]APU!$U$8850</definedName>
    <definedName name="DIRECTO3.18" localSheetId="0">[113]APU!$U$8850</definedName>
    <definedName name="DIRECTO3.18">[114]APU!$U$8850</definedName>
    <definedName name="DIRECTO3.19" localSheetId="1">[114]APU!$U$8911</definedName>
    <definedName name="DIRECTO3.19" localSheetId="0">[113]APU!$U$8911</definedName>
    <definedName name="DIRECTO3.19">[114]APU!$U$8911</definedName>
    <definedName name="DIRECTO3.20" localSheetId="1">[114]APU!$U$8972</definedName>
    <definedName name="DIRECTO3.20" localSheetId="0">[113]APU!$U$8972</definedName>
    <definedName name="DIRECTO3.20">[114]APU!$U$8972</definedName>
    <definedName name="DIRECTO3.21" localSheetId="1">[114]APU!$U$11961</definedName>
    <definedName name="DIRECTO3.21" localSheetId="0">[113]APU!$U$11961</definedName>
    <definedName name="DIRECTO3.21">[114]APU!$U$11961</definedName>
    <definedName name="DIRECTO3.22" localSheetId="1">[114]APU!$U$14523</definedName>
    <definedName name="DIRECTO3.22" localSheetId="0">[113]APU!$U$14523</definedName>
    <definedName name="DIRECTO3.22">[114]APU!$U$14523</definedName>
    <definedName name="DIRECTO3.23" localSheetId="1">[114]APU!$U$15133</definedName>
    <definedName name="DIRECTO3.23" localSheetId="0">[113]APU!$U$15133</definedName>
    <definedName name="DIRECTO3.23">[114]APU!$U$15133</definedName>
    <definedName name="DIRECTO3.24" localSheetId="1">[114]APU!$U$16292</definedName>
    <definedName name="DIRECTO3.24" localSheetId="0">[113]APU!$U$16292</definedName>
    <definedName name="DIRECTO3.24">[114]APU!$U$16292</definedName>
    <definedName name="DIRECTO3.25" localSheetId="1">[114]APU!$U$16353</definedName>
    <definedName name="DIRECTO3.25" localSheetId="0">[113]APU!$U$16353</definedName>
    <definedName name="DIRECTO3.25">[114]APU!$U$16353</definedName>
    <definedName name="DIRECTO3.26" localSheetId="1">[114]APU!$U$16414</definedName>
    <definedName name="DIRECTO3.26" localSheetId="0">[113]APU!$U$16414</definedName>
    <definedName name="DIRECTO3.26">[114]APU!$U$16414</definedName>
    <definedName name="DIRECTO3.27" localSheetId="1">[114]APU!$U$16475</definedName>
    <definedName name="DIRECTO3.27" localSheetId="0">[113]APU!$U$16475</definedName>
    <definedName name="DIRECTO3.27">[114]APU!$U$16475</definedName>
    <definedName name="DIRECTO3.28" localSheetId="1">[114]APU!$U$16536</definedName>
    <definedName name="DIRECTO3.28" localSheetId="0">[113]APU!$U$16536</definedName>
    <definedName name="DIRECTO3.28">[114]APU!$U$16536</definedName>
    <definedName name="DIRECTO30" localSheetId="1">[114]APU!$U$1901</definedName>
    <definedName name="DIRECTO30" localSheetId="0">[113]APU!$U$1901</definedName>
    <definedName name="DIRECTO30">[114]APU!$U$1901</definedName>
    <definedName name="DIRECTO31" localSheetId="1">[114]APU!$U$1962</definedName>
    <definedName name="DIRECTO31" localSheetId="0">[113]APU!$U$1962</definedName>
    <definedName name="DIRECTO31">[114]APU!$U$1962</definedName>
    <definedName name="DIRECTO32" localSheetId="1">[114]APU!$U$2023</definedName>
    <definedName name="DIRECTO32" localSheetId="0">[113]APU!$U$2023</definedName>
    <definedName name="DIRECTO32">[114]APU!$U$2023</definedName>
    <definedName name="DIRECTO33" localSheetId="1">[114]APU!$U$2084</definedName>
    <definedName name="DIRECTO33" localSheetId="0">[113]APU!$U$2084</definedName>
    <definedName name="DIRECTO33">[114]APU!$U$2084</definedName>
    <definedName name="DIRECTO34" localSheetId="1">[114]APU!$U$2145</definedName>
    <definedName name="DIRECTO34" localSheetId="0">[113]APU!$U$2145</definedName>
    <definedName name="DIRECTO34">[114]APU!$U$2145</definedName>
    <definedName name="DIRECTO35" localSheetId="1">[114]APU!$U$2206</definedName>
    <definedName name="DIRECTO35" localSheetId="0">[113]APU!$U$2206</definedName>
    <definedName name="DIRECTO35">[114]APU!$U$2206</definedName>
    <definedName name="DIRECTO36" localSheetId="1">[114]APU!$U$2267</definedName>
    <definedName name="DIRECTO36" localSheetId="0">[113]APU!$U$2267</definedName>
    <definedName name="DIRECTO36">[114]APU!$U$2267</definedName>
    <definedName name="DIRECTO37" localSheetId="1">[114]APU!$U$2328</definedName>
    <definedName name="DIRECTO37" localSheetId="0">[113]APU!$U$2328</definedName>
    <definedName name="DIRECTO37">[114]APU!$U$2328</definedName>
    <definedName name="DIRECTO38" localSheetId="1">[114]APU!$U$2389</definedName>
    <definedName name="DIRECTO38" localSheetId="0">[113]APU!$U$2389</definedName>
    <definedName name="DIRECTO38">[114]APU!$U$2389</definedName>
    <definedName name="DIRECTO39" localSheetId="1">[114]APU!$U$2450</definedName>
    <definedName name="DIRECTO39" localSheetId="0">[113]APU!$U$2450</definedName>
    <definedName name="DIRECTO39">[114]APU!$U$2450</definedName>
    <definedName name="DIRECTO4" localSheetId="1">[114]APU!$U$315</definedName>
    <definedName name="DIRECTO4" localSheetId="0">[113]APU!$U$315</definedName>
    <definedName name="DIRECTO4">[114]APU!$U$315</definedName>
    <definedName name="DIRECTO4.20" localSheetId="1">[114]APU!$U$9216</definedName>
    <definedName name="DIRECTO4.20" localSheetId="0">[113]APU!$U$9216</definedName>
    <definedName name="DIRECTO4.20">[114]APU!$U$9216</definedName>
    <definedName name="DIRECTO4.21" localSheetId="1">[114]APU!$U$9277</definedName>
    <definedName name="DIRECTO4.21" localSheetId="0">[113]APU!$U$9277</definedName>
    <definedName name="DIRECTO4.21">[114]APU!$U$9277</definedName>
    <definedName name="DIRECTO4.22" localSheetId="1">[114]APU!$U$9338</definedName>
    <definedName name="DIRECTO4.22" localSheetId="0">[113]APU!$U$9338</definedName>
    <definedName name="DIRECTO4.22">[114]APU!$U$9338</definedName>
    <definedName name="DIRECTO4.23" localSheetId="1">[114]APU!$U$9399</definedName>
    <definedName name="DIRECTO4.23" localSheetId="0">[113]APU!$U$9399</definedName>
    <definedName name="DIRECTO4.23">[114]APU!$U$9399</definedName>
    <definedName name="DIRECTO4.24" localSheetId="1">[114]APU!$U$9460</definedName>
    <definedName name="DIRECTO4.24" localSheetId="0">[113]APU!$U$9460</definedName>
    <definedName name="DIRECTO4.24">[114]APU!$U$9460</definedName>
    <definedName name="DIRECTO4.25" localSheetId="1">[114]APU!$U$9521</definedName>
    <definedName name="DIRECTO4.25" localSheetId="0">[113]APU!$U$9521</definedName>
    <definedName name="DIRECTO4.25">[114]APU!$U$9521</definedName>
    <definedName name="DIRECTO4.26" localSheetId="1">[114]APU!$U$9582</definedName>
    <definedName name="DIRECTO4.26" localSheetId="0">[113]APU!$U$9582</definedName>
    <definedName name="DIRECTO4.26">[114]APU!$U$9582</definedName>
    <definedName name="DIRECTO4.27" localSheetId="1">[114]APU!$U$9643</definedName>
    <definedName name="DIRECTO4.27" localSheetId="0">[113]APU!$U$9643</definedName>
    <definedName name="DIRECTO4.27">[114]APU!$U$9643</definedName>
    <definedName name="DIRECTO4.28" localSheetId="1">[114]APU!$U$9704</definedName>
    <definedName name="DIRECTO4.28" localSheetId="0">[113]APU!$U$9704</definedName>
    <definedName name="DIRECTO4.28">[114]APU!$U$9704</definedName>
    <definedName name="DIRECTO4.29" localSheetId="1">[114]APU!$U$9765</definedName>
    <definedName name="DIRECTO4.29" localSheetId="0">[113]APU!$U$9765</definedName>
    <definedName name="DIRECTO4.29">[114]APU!$U$9765</definedName>
    <definedName name="DIRECTO4.30" localSheetId="1">[114]APU!$U$9826</definedName>
    <definedName name="DIRECTO4.30" localSheetId="0">[113]APU!$U$9826</definedName>
    <definedName name="DIRECTO4.30">[114]APU!$U$9826</definedName>
    <definedName name="DIRECTO4.31" localSheetId="1">[114]APU!$U$9887</definedName>
    <definedName name="DIRECTO4.31" localSheetId="0">[113]APU!$U$9887</definedName>
    <definedName name="DIRECTO4.31">[114]APU!$U$9887</definedName>
    <definedName name="DIRECTO4.32" localSheetId="1">[114]APU!$U$9948</definedName>
    <definedName name="DIRECTO4.32" localSheetId="0">[113]APU!$U$9948</definedName>
    <definedName name="DIRECTO4.32">[114]APU!$U$9948</definedName>
    <definedName name="DIRECTO4.33" localSheetId="1">[114]APU!$U$10009</definedName>
    <definedName name="DIRECTO4.33" localSheetId="0">[113]APU!$U$10009</definedName>
    <definedName name="DIRECTO4.33">[114]APU!$U$10009</definedName>
    <definedName name="DIRECTO4.34" localSheetId="1">[114]APU!$U$10070</definedName>
    <definedName name="DIRECTO4.34" localSheetId="0">[113]APU!$U$10070</definedName>
    <definedName name="DIRECTO4.34">[114]APU!$U$10070</definedName>
    <definedName name="DIRECTO4.35" localSheetId="1">[114]APU!$U$11595</definedName>
    <definedName name="DIRECTO4.35" localSheetId="0">[113]APU!$U$11595</definedName>
    <definedName name="DIRECTO4.35">[114]APU!$U$11595</definedName>
    <definedName name="DIRECTO4.36" localSheetId="1">[114]APU!$U$11656</definedName>
    <definedName name="DIRECTO4.36" localSheetId="0">[113]APU!$U$11656</definedName>
    <definedName name="DIRECTO4.36">[114]APU!$U$11656</definedName>
    <definedName name="DIRECTO4.37" localSheetId="1">[114]APU!$U$15987</definedName>
    <definedName name="DIRECTO4.37" localSheetId="0">[113]APU!$U$15987</definedName>
    <definedName name="DIRECTO4.37">[114]APU!$U$15987</definedName>
    <definedName name="DIRECTO4.38" localSheetId="1">[114]APU!$U$15194</definedName>
    <definedName name="DIRECTO4.38" localSheetId="0">[113]APU!$U$15194</definedName>
    <definedName name="DIRECTO4.38">[114]APU!$U$15194</definedName>
    <definedName name="DIRECTO4.39" localSheetId="1">[114]APU!$U$14279</definedName>
    <definedName name="DIRECTO4.39" localSheetId="0">[113]APU!$U$14279</definedName>
    <definedName name="DIRECTO4.39">[114]APU!$U$14279</definedName>
    <definedName name="DIRECTO4.40" localSheetId="1">[114]APU!$U$14340</definedName>
    <definedName name="DIRECTO4.40" localSheetId="0">[113]APU!$U$14340</definedName>
    <definedName name="DIRECTO4.40">[114]APU!$U$14340</definedName>
    <definedName name="DIRECTO4.41" localSheetId="1">[114]APU!$U$14401</definedName>
    <definedName name="DIRECTO4.41" localSheetId="0">[113]APU!$U$14401</definedName>
    <definedName name="DIRECTO4.41">[114]APU!$U$14401</definedName>
    <definedName name="DIRECTO4.42" localSheetId="1">[114]APU!$U$14462</definedName>
    <definedName name="DIRECTO4.42" localSheetId="0">[113]APU!$U$14462</definedName>
    <definedName name="DIRECTO4.42">[114]APU!$U$14462</definedName>
    <definedName name="DIRECTO4.43" localSheetId="1">[114]APU!$U$14584</definedName>
    <definedName name="DIRECTO4.43" localSheetId="0">[113]APU!$U$14584</definedName>
    <definedName name="DIRECTO4.43">[114]APU!$U$14584</definedName>
    <definedName name="DIRECTO4.44" localSheetId="1">[114]APU!$U$16048</definedName>
    <definedName name="DIRECTO4.44" localSheetId="0">[113]APU!$U$16048</definedName>
    <definedName name="DIRECTO4.44">[114]APU!$U$16048</definedName>
    <definedName name="DIRECTO4.45" localSheetId="1">[114]APU!$U$16109</definedName>
    <definedName name="DIRECTO4.45" localSheetId="0">[113]APU!$U$16109</definedName>
    <definedName name="DIRECTO4.45">[114]APU!$U$16109</definedName>
    <definedName name="DIRECTO4.46" localSheetId="1">[114]APU!$U$14706</definedName>
    <definedName name="DIRECTO4.46" localSheetId="0">[113]APU!$U$14706</definedName>
    <definedName name="DIRECTO4.46">[114]APU!$U$14706</definedName>
    <definedName name="DIRECTO4.47" localSheetId="1">[114]APU!$U$15926</definedName>
    <definedName name="DIRECTO4.47" localSheetId="0">[113]APU!$U$15926</definedName>
    <definedName name="DIRECTO4.47">[114]APU!$U$15926</definedName>
    <definedName name="DIRECTO4.48" localSheetId="1">[114]APU!$U$16170</definedName>
    <definedName name="DIRECTO4.48" localSheetId="0">[113]APU!$U$16170</definedName>
    <definedName name="DIRECTO4.48">[114]APU!$U$16170</definedName>
    <definedName name="DIRECTO4.49" localSheetId="1">[114]APU!$U$16231</definedName>
    <definedName name="DIRECTO4.49" localSheetId="0">[113]APU!$U$16231</definedName>
    <definedName name="DIRECTO4.49">[114]APU!$U$16231</definedName>
    <definedName name="DIRECTO4.50" localSheetId="1">[114]APU!$U$16902</definedName>
    <definedName name="DIRECTO4.50" localSheetId="0">[113]APU!$U$16902</definedName>
    <definedName name="DIRECTO4.50">[114]APU!$U$16902</definedName>
    <definedName name="DIRECTO4.51" localSheetId="1">[114]APU!$U$17634</definedName>
    <definedName name="DIRECTO4.51" localSheetId="0">[113]APU!$U$17634</definedName>
    <definedName name="DIRECTO4.51">[114]APU!$U$17634</definedName>
    <definedName name="DIRECTO4.52" localSheetId="1">[114]APU!$U$17695</definedName>
    <definedName name="DIRECTO4.52" localSheetId="0">[113]APU!$U$17695</definedName>
    <definedName name="DIRECTO4.52">[114]APU!$U$17695</definedName>
    <definedName name="DIRECTO40" localSheetId="1">[114]APU!$U$2511</definedName>
    <definedName name="DIRECTO40" localSheetId="0">[113]APU!$U$2511</definedName>
    <definedName name="DIRECTO40">[114]APU!$U$2511</definedName>
    <definedName name="DIRECTO41" localSheetId="1">[114]APU!$U$2572</definedName>
    <definedName name="DIRECTO41" localSheetId="0">[113]APU!$U$2572</definedName>
    <definedName name="DIRECTO41">[114]APU!$U$2572</definedName>
    <definedName name="DIRECTO42" localSheetId="1">[114]APU!$U$2633</definedName>
    <definedName name="DIRECTO42" localSheetId="0">[113]APU!$U$2633</definedName>
    <definedName name="DIRECTO42">[114]APU!$U$2633</definedName>
    <definedName name="DIRECTO43" localSheetId="1">[114]APU!$U$2694</definedName>
    <definedName name="DIRECTO43" localSheetId="0">[113]APU!$U$2694</definedName>
    <definedName name="DIRECTO43">[114]APU!$U$2694</definedName>
    <definedName name="DIRECTO44" localSheetId="1">[114]APU!$U$2755</definedName>
    <definedName name="DIRECTO44" localSheetId="0">[113]APU!$U$2755</definedName>
    <definedName name="DIRECTO44">[114]APU!$U$2755</definedName>
    <definedName name="DIRECTO45" localSheetId="1">[114]APU!$U$2816</definedName>
    <definedName name="DIRECTO45" localSheetId="0">[113]APU!$U$2816</definedName>
    <definedName name="DIRECTO45">[114]APU!$U$2816</definedName>
    <definedName name="DIRECTO46" localSheetId="1">[114]APU!$U$2877</definedName>
    <definedName name="DIRECTO46" localSheetId="0">[113]APU!$U$2877</definedName>
    <definedName name="DIRECTO46">[114]APU!$U$2877</definedName>
    <definedName name="DIRECTO47" localSheetId="1">[114]APU!$U$2938</definedName>
    <definedName name="DIRECTO47" localSheetId="0">[113]APU!$U$2938</definedName>
    <definedName name="DIRECTO47">[114]APU!$U$2938</definedName>
    <definedName name="DIRECTO48" localSheetId="1">[114]APU!$U$2999</definedName>
    <definedName name="DIRECTO48" localSheetId="0">[113]APU!$U$2999</definedName>
    <definedName name="DIRECTO48">[114]APU!$U$2999</definedName>
    <definedName name="DIRECTO49" localSheetId="1">[114]APU!$U$3060</definedName>
    <definedName name="DIRECTO49" localSheetId="0">[113]APU!$U$3060</definedName>
    <definedName name="DIRECTO49">[114]APU!$U$3060</definedName>
    <definedName name="DIRECTO5" localSheetId="1">[114]APU!$U$376</definedName>
    <definedName name="DIRECTO5" localSheetId="0">[113]APU!$U$376</definedName>
    <definedName name="DIRECTO5">[114]APU!$U$376</definedName>
    <definedName name="DIRECTO5.100" localSheetId="1">[114]APU!$U$12449</definedName>
    <definedName name="DIRECTO5.100" localSheetId="0">[113]APU!$U$12449</definedName>
    <definedName name="DIRECTO5.100">[114]APU!$U$12449</definedName>
    <definedName name="DIRECTO5.101" localSheetId="1">[114]APU!$U$12510</definedName>
    <definedName name="DIRECTO5.101" localSheetId="0">[113]APU!$U$12510</definedName>
    <definedName name="DIRECTO5.101">[114]APU!$U$12510</definedName>
    <definedName name="DIRECTO5.104" localSheetId="1">[114]APU!$U$12571</definedName>
    <definedName name="DIRECTO5.104" localSheetId="0">[113]APU!$U$12571</definedName>
    <definedName name="DIRECTO5.104">[114]APU!$U$12571</definedName>
    <definedName name="DIRECTO5.105" localSheetId="1">[114]APU!$U$12632</definedName>
    <definedName name="DIRECTO5.105" localSheetId="0">[113]APU!$U$12632</definedName>
    <definedName name="DIRECTO5.105">[114]APU!$U$12632</definedName>
    <definedName name="DIRECTO5.106" localSheetId="1">[114]APU!$U$12693</definedName>
    <definedName name="DIRECTO5.106" localSheetId="0">[113]APU!$U$12693</definedName>
    <definedName name="DIRECTO5.106">[114]APU!$U$12693</definedName>
    <definedName name="DIRECTO5.107" localSheetId="1">[114]APU!$U$12754</definedName>
    <definedName name="DIRECTO5.107" localSheetId="0">[113]APU!$U$12754</definedName>
    <definedName name="DIRECTO5.107">[114]APU!$U$12754</definedName>
    <definedName name="DIRECTO5.108" localSheetId="1">[114]APU!$U$12815</definedName>
    <definedName name="DIRECTO5.108" localSheetId="0">[113]APU!$U$12815</definedName>
    <definedName name="DIRECTO5.108">[114]APU!$U$12815</definedName>
    <definedName name="DIRECTO5.109" localSheetId="1">[114]APU!$U$12876</definedName>
    <definedName name="DIRECTO5.109" localSheetId="0">[113]APU!$U$12876</definedName>
    <definedName name="DIRECTO5.109">[114]APU!$U$12876</definedName>
    <definedName name="DIRECTO5.111" localSheetId="1">[114]APU!$U$12937</definedName>
    <definedName name="DIRECTO5.111" localSheetId="0">[113]APU!$U$12937</definedName>
    <definedName name="DIRECTO5.111">[114]APU!$U$12937</definedName>
    <definedName name="DIRECTO5.112" localSheetId="1">[114]APU!$U$12998</definedName>
    <definedName name="DIRECTO5.112" localSheetId="0">[113]APU!$U$12998</definedName>
    <definedName name="DIRECTO5.112">[114]APU!$U$12998</definedName>
    <definedName name="DIRECTO5.113" localSheetId="1">[114]APU!$U$14767</definedName>
    <definedName name="DIRECTO5.113" localSheetId="0">[113]APU!$U$14767</definedName>
    <definedName name="DIRECTO5.113">[114]APU!$U$14767</definedName>
    <definedName name="DIRECTO5.114" localSheetId="1">[114]APU!$U$14828</definedName>
    <definedName name="DIRECTO5.114" localSheetId="0">[113]APU!$U$14828</definedName>
    <definedName name="DIRECTO5.114">[114]APU!$U$14828</definedName>
    <definedName name="DIRECTO5.115" localSheetId="1">[114]APU!$U$15072</definedName>
    <definedName name="DIRECTO5.115" localSheetId="0">[113]APU!$U$15072</definedName>
    <definedName name="DIRECTO5.115">[114]APU!$U$15072</definedName>
    <definedName name="DIRECTO5.53" localSheetId="1">[114]APU!$U$10131</definedName>
    <definedName name="DIRECTO5.53" localSheetId="0">[113]APU!$U$10131</definedName>
    <definedName name="DIRECTO5.53">[114]APU!$U$10131</definedName>
    <definedName name="DIRECTO5.54" localSheetId="1">[114]APU!$U$10192</definedName>
    <definedName name="DIRECTO5.54" localSheetId="0">[113]APU!$U$10192</definedName>
    <definedName name="DIRECTO5.54">[114]APU!$U$10192</definedName>
    <definedName name="DIRECTO5.55" localSheetId="1">[114]APU!$U$10253</definedName>
    <definedName name="DIRECTO5.55" localSheetId="0">[113]APU!$U$10253</definedName>
    <definedName name="DIRECTO5.55">[114]APU!$U$10253</definedName>
    <definedName name="DIRECTO5.56" localSheetId="1">[114]APU!$U$10314</definedName>
    <definedName name="DIRECTO5.56" localSheetId="0">[113]APU!$U$10314</definedName>
    <definedName name="DIRECTO5.56">[114]APU!$U$10314</definedName>
    <definedName name="DIRECTO5.57" localSheetId="1">[114]APU!$U$10375</definedName>
    <definedName name="DIRECTO5.57" localSheetId="0">[113]APU!$U$10375</definedName>
    <definedName name="DIRECTO5.57">[114]APU!$U$10375</definedName>
    <definedName name="DIRECTO5.58" localSheetId="1">[114]APU!$U$10436</definedName>
    <definedName name="DIRECTO5.58" localSheetId="0">[113]APU!$U$10436</definedName>
    <definedName name="DIRECTO5.58">[114]APU!$U$10436</definedName>
    <definedName name="DIRECTO5.59" localSheetId="1">[114]APU!$U$10497</definedName>
    <definedName name="DIRECTO5.59" localSheetId="0">[113]APU!$U$10497</definedName>
    <definedName name="DIRECTO5.59">[114]APU!$U$10497</definedName>
    <definedName name="DIRECTO5.60" localSheetId="1">[114]APU!$U$10558</definedName>
    <definedName name="DIRECTO5.60" localSheetId="0">[113]APU!$U$10558</definedName>
    <definedName name="DIRECTO5.60">[114]APU!$U$10558</definedName>
    <definedName name="DIRECTO5.61" localSheetId="1">[114]APU!$U$10619</definedName>
    <definedName name="DIRECTO5.61" localSheetId="0">[113]APU!$U$10619</definedName>
    <definedName name="DIRECTO5.61">[114]APU!$U$10619</definedName>
    <definedName name="DIRECTO5.62" localSheetId="1">[114]APU!$U$10680</definedName>
    <definedName name="DIRECTO5.62" localSheetId="0">[113]APU!$U$10680</definedName>
    <definedName name="DIRECTO5.62">[114]APU!$U$10680</definedName>
    <definedName name="DIRECTO5.63" localSheetId="1">[114]APU!$U$10741</definedName>
    <definedName name="DIRECTO5.63" localSheetId="0">[113]APU!$U$10741</definedName>
    <definedName name="DIRECTO5.63">[114]APU!$U$10741</definedName>
    <definedName name="DIRECTO5.64" localSheetId="1">[114]APU!$U$10802</definedName>
    <definedName name="DIRECTO5.64" localSheetId="0">[113]APU!$U$10802</definedName>
    <definedName name="DIRECTO5.64">[114]APU!$U$10802</definedName>
    <definedName name="DIRECTO5.65" localSheetId="1">[114]APU!$U$10863</definedName>
    <definedName name="DIRECTO5.65" localSheetId="0">[113]APU!$U$10863</definedName>
    <definedName name="DIRECTO5.65">[114]APU!$U$10863</definedName>
    <definedName name="DIRECTO5.66" localSheetId="1">[114]APU!$U$10924</definedName>
    <definedName name="DIRECTO5.66" localSheetId="0">[113]APU!$U$10924</definedName>
    <definedName name="DIRECTO5.66">[114]APU!$U$10924</definedName>
    <definedName name="DIRECTO5.67" localSheetId="1">[114]APU!$U$10985</definedName>
    <definedName name="DIRECTO5.67" localSheetId="0">[113]APU!$U$10985</definedName>
    <definedName name="DIRECTO5.67">[114]APU!$U$10985</definedName>
    <definedName name="DIRECTO5.68" localSheetId="1">[114]APU!$U$11046</definedName>
    <definedName name="DIRECTO5.68" localSheetId="0">[113]APU!$U$11046</definedName>
    <definedName name="DIRECTO5.68">[114]APU!$U$11046</definedName>
    <definedName name="DIRECTO5.69" localSheetId="1">[114]APU!$U$11107</definedName>
    <definedName name="DIRECTO5.69" localSheetId="0">[113]APU!$U$11107</definedName>
    <definedName name="DIRECTO5.69">[114]APU!$U$11107</definedName>
    <definedName name="DIRECTO5.70" localSheetId="1">[114]APU!$U$11168</definedName>
    <definedName name="DIRECTO5.70" localSheetId="0">[113]APU!$U$11168</definedName>
    <definedName name="DIRECTO5.70">[114]APU!$U$11168</definedName>
    <definedName name="DIRECTO5.71" localSheetId="1">[114]APU!$U$11229</definedName>
    <definedName name="DIRECTO5.71" localSheetId="0">[113]APU!$U$11229</definedName>
    <definedName name="DIRECTO5.71">[114]APU!$U$11229</definedName>
    <definedName name="DIRECTO5.72" localSheetId="1">[114]APU!$U$12022</definedName>
    <definedName name="DIRECTO5.72" localSheetId="0">[113]APU!$U$12022</definedName>
    <definedName name="DIRECTO5.72">[114]APU!$U$12022</definedName>
    <definedName name="DIRECTO5.73" localSheetId="1">[114]APU!$U$12083</definedName>
    <definedName name="DIRECTO5.73" localSheetId="0">[113]APU!$U$12083</definedName>
    <definedName name="DIRECTO5.73">[114]APU!$U$12083</definedName>
    <definedName name="DIRECTO5.74" localSheetId="1">[114]APU!$U$12144</definedName>
    <definedName name="DIRECTO5.74" localSheetId="0">[113]APU!$U$12144</definedName>
    <definedName name="DIRECTO5.74">[114]APU!$U$12144</definedName>
    <definedName name="DIRECTO5.77" localSheetId="1">[114]APU!$U$12205</definedName>
    <definedName name="DIRECTO5.77" localSheetId="0">[113]APU!$U$12205</definedName>
    <definedName name="DIRECTO5.77">[114]APU!$U$12205</definedName>
    <definedName name="DIRECTO5.78" localSheetId="1">[114]APU!$U$12327</definedName>
    <definedName name="DIRECTO5.78" localSheetId="0">[113]APU!$U$12327</definedName>
    <definedName name="DIRECTO5.78">[114]APU!$U$12327</definedName>
    <definedName name="DIRECTO5.79" localSheetId="1">[114]APU!$U$12388</definedName>
    <definedName name="DIRECTO5.79" localSheetId="0">[113]APU!$U$12388</definedName>
    <definedName name="DIRECTO5.79">[114]APU!$U$12388</definedName>
    <definedName name="DIRECTO5.80" localSheetId="1">[114]APU!$U$12266</definedName>
    <definedName name="DIRECTO5.80" localSheetId="0">[113]APU!$U$12266</definedName>
    <definedName name="DIRECTO5.80">[114]APU!$U$12266</definedName>
    <definedName name="DIRECTO5.82" localSheetId="1">[114]APU!$U$14035</definedName>
    <definedName name="DIRECTO5.82" localSheetId="0">[113]APU!$U$14035</definedName>
    <definedName name="DIRECTO5.82">[114]APU!$U$14035</definedName>
    <definedName name="DIRECTO5.83" localSheetId="1">[114]APU!$U$14096</definedName>
    <definedName name="DIRECTO5.83" localSheetId="0">[113]APU!$U$14096</definedName>
    <definedName name="DIRECTO5.83">[114]APU!$U$14096</definedName>
    <definedName name="DIRECTO5.84" localSheetId="1">[114]APU!$U$13364</definedName>
    <definedName name="DIRECTO5.84" localSheetId="0">[113]APU!$U$13364</definedName>
    <definedName name="DIRECTO5.84">[114]APU!$U$13364</definedName>
    <definedName name="DIRECTO5.85" localSheetId="1">[114]APU!$U$13425</definedName>
    <definedName name="DIRECTO5.85" localSheetId="0">[113]APU!$U$13425</definedName>
    <definedName name="DIRECTO5.85">[114]APU!$U$13425</definedName>
    <definedName name="DIRECTO5.86" localSheetId="1">[114]APU!$U$13486</definedName>
    <definedName name="DIRECTO5.86" localSheetId="0">[113]APU!$U$13486</definedName>
    <definedName name="DIRECTO5.86">[114]APU!$U$13486</definedName>
    <definedName name="DIRECTO5.87" localSheetId="1">[114]APU!$U$13547</definedName>
    <definedName name="DIRECTO5.87" localSheetId="0">[113]APU!$U$13547</definedName>
    <definedName name="DIRECTO5.87">[114]APU!$U$13547</definedName>
    <definedName name="DIRECTO5.88" localSheetId="1">[114]APU!$U$13608</definedName>
    <definedName name="DIRECTO5.88" localSheetId="0">[113]APU!$U$13608</definedName>
    <definedName name="DIRECTO5.88">[114]APU!$U$13608</definedName>
    <definedName name="DIRECTO5.89" localSheetId="1">[114]APU!$U$13669</definedName>
    <definedName name="DIRECTO5.89" localSheetId="0">[113]APU!$U$13669</definedName>
    <definedName name="DIRECTO5.89">[114]APU!$U$13669</definedName>
    <definedName name="DIRECTO5.90" localSheetId="1">[114]APU!$U$13730</definedName>
    <definedName name="DIRECTO5.90" localSheetId="0">[113]APU!$U$13730</definedName>
    <definedName name="DIRECTO5.90">[114]APU!$U$13730</definedName>
    <definedName name="DIRECTO5.91" localSheetId="1">[114]APU!$U$13791</definedName>
    <definedName name="DIRECTO5.91" localSheetId="0">[113]APU!$U$13791</definedName>
    <definedName name="DIRECTO5.91">[114]APU!$U$13791</definedName>
    <definedName name="DIRECTO5.92" localSheetId="1">[114]APU!$U$13852</definedName>
    <definedName name="DIRECTO5.92" localSheetId="0">[113]APU!$U$13852</definedName>
    <definedName name="DIRECTO5.92">[114]APU!$U$13852</definedName>
    <definedName name="DIRECTO5.93" localSheetId="1">[114]APU!$U$13913</definedName>
    <definedName name="DIRECTO5.93" localSheetId="0">[113]APU!$U$13913</definedName>
    <definedName name="DIRECTO5.93">[114]APU!$U$13913</definedName>
    <definedName name="DIRECTO5.94" localSheetId="1">[114]APU!$U$13974</definedName>
    <definedName name="DIRECTO5.94" localSheetId="0">[113]APU!$U$13974</definedName>
    <definedName name="DIRECTO5.94">[114]APU!$U$13974</definedName>
    <definedName name="DIRECTO5.95" localSheetId="1">[114]APU!$U$13059</definedName>
    <definedName name="DIRECTO5.95" localSheetId="0">[113]APU!$U$13059</definedName>
    <definedName name="DIRECTO5.95">[114]APU!$U$13059</definedName>
    <definedName name="DIRECTO5.96" localSheetId="1">[114]APU!$U$13120</definedName>
    <definedName name="DIRECTO5.96" localSheetId="0">[113]APU!$U$13120</definedName>
    <definedName name="DIRECTO5.96">[114]APU!$U$13120</definedName>
    <definedName name="DIRECTO5.97" localSheetId="1">[114]APU!$U$13181</definedName>
    <definedName name="DIRECTO5.97" localSheetId="0">[113]APU!$U$13181</definedName>
    <definedName name="DIRECTO5.97">[114]APU!$U$13181</definedName>
    <definedName name="DIRECTO5.98" localSheetId="1">[114]APU!$U$13242</definedName>
    <definedName name="DIRECTO5.98" localSheetId="0">[113]APU!$U$13242</definedName>
    <definedName name="DIRECTO5.98">[114]APU!$U$13242</definedName>
    <definedName name="DIRECTO5.99" localSheetId="1">[114]APU!$U$13303</definedName>
    <definedName name="DIRECTO5.99" localSheetId="0">[113]APU!$U$13303</definedName>
    <definedName name="DIRECTO5.99">[114]APU!$U$13303</definedName>
    <definedName name="DIRECTO50" localSheetId="1">[114]APU!$U$3121</definedName>
    <definedName name="DIRECTO50" localSheetId="0">[113]APU!$U$3121</definedName>
    <definedName name="DIRECTO50">[114]APU!$U$3121</definedName>
    <definedName name="DIRECTO51" localSheetId="1">[114]APU!$U$3182</definedName>
    <definedName name="DIRECTO51" localSheetId="0">[113]APU!$U$3182</definedName>
    <definedName name="DIRECTO51">[114]APU!$U$3182</definedName>
    <definedName name="DIRECTO52" localSheetId="1">[114]APU!$U$3243</definedName>
    <definedName name="DIRECTO52" localSheetId="0">[113]APU!$U$3243</definedName>
    <definedName name="DIRECTO52">[114]APU!$U$3243</definedName>
    <definedName name="DIRECTO53" localSheetId="1">[114]APU!$U$3304</definedName>
    <definedName name="DIRECTO53" localSheetId="0">[113]APU!$U$3304</definedName>
    <definedName name="DIRECTO53">[114]APU!$U$3304</definedName>
    <definedName name="DIRECTO54" localSheetId="1">[114]APU!$U$3365</definedName>
    <definedName name="DIRECTO54" localSheetId="0">[113]APU!$U$3365</definedName>
    <definedName name="DIRECTO54">[114]APU!$U$3365</definedName>
    <definedName name="DIRECTO55" localSheetId="1">[114]APU!$U$3426</definedName>
    <definedName name="DIRECTO55" localSheetId="0">[113]APU!$U$3426</definedName>
    <definedName name="DIRECTO55">[114]APU!$U$3426</definedName>
    <definedName name="DIRECTO56" localSheetId="1">[114]APU!$U$3487</definedName>
    <definedName name="DIRECTO56" localSheetId="0">[113]APU!$U$3487</definedName>
    <definedName name="DIRECTO56">[114]APU!$U$3487</definedName>
    <definedName name="DIRECTO57" localSheetId="1">[114]APU!$U$3548</definedName>
    <definedName name="DIRECTO57" localSheetId="0">[113]APU!$U$3548</definedName>
    <definedName name="DIRECTO57">[114]APU!$U$3548</definedName>
    <definedName name="DIRECTO58" localSheetId="1">[114]APU!$U$3609</definedName>
    <definedName name="DIRECTO58" localSheetId="0">[113]APU!$U$3609</definedName>
    <definedName name="DIRECTO58">[114]APU!$U$3609</definedName>
    <definedName name="DIRECTO59" localSheetId="1">[114]APU!$U$3670</definedName>
    <definedName name="DIRECTO59" localSheetId="0">[113]APU!$U$3670</definedName>
    <definedName name="DIRECTO59">[114]APU!$U$3670</definedName>
    <definedName name="DIRECTO6" localSheetId="1">[114]APU!$U$437</definedName>
    <definedName name="DIRECTO6" localSheetId="0">[113]APU!$U$437</definedName>
    <definedName name="DIRECTO6">[114]APU!$U$437</definedName>
    <definedName name="DIRECTO60" localSheetId="1">[114]APU!$U$3731</definedName>
    <definedName name="DIRECTO60" localSheetId="0">[113]APU!$U$3731</definedName>
    <definedName name="DIRECTO60">[114]APU!$U$3731</definedName>
    <definedName name="DIRECTO61" localSheetId="1">[114]APU!$U$3792</definedName>
    <definedName name="DIRECTO61" localSheetId="0">[113]APU!$U$3792</definedName>
    <definedName name="DIRECTO61">[114]APU!$U$3792</definedName>
    <definedName name="DIRECTO62" localSheetId="1">[114]APU!$U$3853</definedName>
    <definedName name="DIRECTO62" localSheetId="0">[113]APU!$U$3853</definedName>
    <definedName name="DIRECTO62">[114]APU!$U$3853</definedName>
    <definedName name="DIRECTO63" localSheetId="1">[114]APU!$U$3914</definedName>
    <definedName name="DIRECTO63" localSheetId="0">[113]APU!$U$3914</definedName>
    <definedName name="DIRECTO63">[114]APU!$U$3914</definedName>
    <definedName name="DIRECTO64" localSheetId="1">[114]APU!$U$3975</definedName>
    <definedName name="DIRECTO64" localSheetId="0">[113]APU!$U$3975</definedName>
    <definedName name="DIRECTO64">[114]APU!$U$3975</definedName>
    <definedName name="DIRECTO65" localSheetId="1">[114]APU!$U$4036</definedName>
    <definedName name="DIRECTO65" localSheetId="0">[113]APU!$U$4036</definedName>
    <definedName name="DIRECTO65">[114]APU!$U$4036</definedName>
    <definedName name="DIRECTO66" localSheetId="1">[114]APU!$U$4097</definedName>
    <definedName name="DIRECTO66" localSheetId="0">[113]APU!$U$4097</definedName>
    <definedName name="DIRECTO66">[114]APU!$U$4097</definedName>
    <definedName name="DIRECTO67" localSheetId="1">[114]APU!$U$4158</definedName>
    <definedName name="DIRECTO67" localSheetId="0">[113]APU!$U$4158</definedName>
    <definedName name="DIRECTO67">[114]APU!$U$4158</definedName>
    <definedName name="DIRECTO68" localSheetId="1">[114]APU!$U$4219</definedName>
    <definedName name="DIRECTO68" localSheetId="0">[113]APU!$U$4219</definedName>
    <definedName name="DIRECTO68">[114]APU!$U$4219</definedName>
    <definedName name="DIRECTO69" localSheetId="1">[114]APU!$U$4280</definedName>
    <definedName name="DIRECTO69" localSheetId="0">[113]APU!$U$4280</definedName>
    <definedName name="DIRECTO69">[114]APU!$U$4280</definedName>
    <definedName name="DIRECTO7" localSheetId="1">[114]APU!$U$498</definedName>
    <definedName name="DIRECTO7" localSheetId="0">[113]APU!$U$498</definedName>
    <definedName name="DIRECTO7">[114]APU!$U$498</definedName>
    <definedName name="DIRECTO7.12" localSheetId="1">[114]APU!$U$8305</definedName>
    <definedName name="DIRECTO7.12" localSheetId="0">[113]APU!$U$8305</definedName>
    <definedName name="DIRECTO7.12">[114]APU!$U$8305</definedName>
    <definedName name="DIRECTO7.13" localSheetId="1">[114]APU!$U$8366</definedName>
    <definedName name="DIRECTO7.13" localSheetId="0">[113]APU!$U$8366</definedName>
    <definedName name="DIRECTO7.13">[114]APU!$U$8366</definedName>
    <definedName name="DIRECTO7.14" localSheetId="1">[114]APU!$U$8427</definedName>
    <definedName name="DIRECTO7.14" localSheetId="0">[113]APU!$U$8427</definedName>
    <definedName name="DIRECTO7.14">[114]APU!$U$8427</definedName>
    <definedName name="DIRECTO7.15" localSheetId="1">[114]APU!$U$8488</definedName>
    <definedName name="DIRECTO7.15" localSheetId="0">[113]APU!$U$8488</definedName>
    <definedName name="DIRECTO7.15">[114]APU!$U$8488</definedName>
    <definedName name="DIRECTO7.16" localSheetId="1">[114]APU!$U$8606</definedName>
    <definedName name="DIRECTO7.16" localSheetId="0">[113]APU!$U$8606</definedName>
    <definedName name="DIRECTO7.16">[114]APU!$U$8606</definedName>
    <definedName name="DIRECTO7.17" localSheetId="1">[114]APU!$U$11290</definedName>
    <definedName name="DIRECTO7.17" localSheetId="0">[113]APU!$U$11290</definedName>
    <definedName name="DIRECTO7.17">[114]APU!$U$11290</definedName>
    <definedName name="DIRECTO7.18" localSheetId="1">[114]APU!$U$11351</definedName>
    <definedName name="DIRECTO7.18" localSheetId="0">[113]APU!$U$11351</definedName>
    <definedName name="DIRECTO7.18">[114]APU!$U$11351</definedName>
    <definedName name="DIRECTO7.19" localSheetId="1">[114]APU!$U$11412</definedName>
    <definedName name="DIRECTO7.19" localSheetId="0">[113]APU!$U$11412</definedName>
    <definedName name="DIRECTO7.19">[114]APU!$U$11412</definedName>
    <definedName name="DIRECTO7.20" localSheetId="1">[114]APU!$U$11473</definedName>
    <definedName name="DIRECTO7.20" localSheetId="0">[113]APU!$U$11473</definedName>
    <definedName name="DIRECTO7.20">[114]APU!$U$11473</definedName>
    <definedName name="DIRECTO7.21" localSheetId="1">[114]APU!$U$11534</definedName>
    <definedName name="DIRECTO7.21" localSheetId="0">[113]APU!$U$11534</definedName>
    <definedName name="DIRECTO7.21">[114]APU!$U$11534</definedName>
    <definedName name="DIRECTO7.22" localSheetId="1">[114]APU!$U$11717</definedName>
    <definedName name="DIRECTO7.22" localSheetId="0">[113]APU!$U$11717</definedName>
    <definedName name="DIRECTO7.22">[114]APU!$U$11717</definedName>
    <definedName name="DIRECTO7.23" localSheetId="1">[114]APU!$U$11778</definedName>
    <definedName name="DIRECTO7.23" localSheetId="0">[113]APU!$U$11778</definedName>
    <definedName name="DIRECTO7.23">[114]APU!$U$11778</definedName>
    <definedName name="DIRECTO7.24" localSheetId="1">[114]APU!$U$14645</definedName>
    <definedName name="DIRECTO7.24" localSheetId="0">[113]APU!$U$14645</definedName>
    <definedName name="DIRECTO7.24">[114]APU!$U$14645</definedName>
    <definedName name="DIRECTO7.25" localSheetId="1">[114]APU!$U$15255</definedName>
    <definedName name="DIRECTO7.25" localSheetId="0">[113]APU!$U$15255</definedName>
    <definedName name="DIRECTO7.25">[114]APU!$U$15255</definedName>
    <definedName name="DIRECTO7.26" localSheetId="1">[114]APU!$U$15316</definedName>
    <definedName name="DIRECTO7.26" localSheetId="0">[113]APU!$U$15316</definedName>
    <definedName name="DIRECTO7.26">[114]APU!$U$15316</definedName>
    <definedName name="DIRECTO7.27" localSheetId="1">[114]APU!$U$15377</definedName>
    <definedName name="DIRECTO7.27" localSheetId="0">[113]APU!$U$15377</definedName>
    <definedName name="DIRECTO7.27">[114]APU!$U$15377</definedName>
    <definedName name="DIRECTO7.28" localSheetId="1">[114]APU!$U$15438</definedName>
    <definedName name="DIRECTO7.28" localSheetId="0">[113]APU!$U$15438</definedName>
    <definedName name="DIRECTO7.28">[114]APU!$U$15438</definedName>
    <definedName name="DIRECTO7.29" localSheetId="1">[114]APU!$U$15499</definedName>
    <definedName name="DIRECTO7.29" localSheetId="0">[113]APU!$U$15499</definedName>
    <definedName name="DIRECTO7.29">[114]APU!$U$15499</definedName>
    <definedName name="DIRECTO7.30" localSheetId="1">[114]APU!$U$15560</definedName>
    <definedName name="DIRECTO7.30" localSheetId="0">[113]APU!$U$15560</definedName>
    <definedName name="DIRECTO7.30">[114]APU!$U$15560</definedName>
    <definedName name="DIRECTO7.31" localSheetId="1">[114]APU!$U$15621</definedName>
    <definedName name="DIRECTO7.31" localSheetId="0">[113]APU!$U$15621</definedName>
    <definedName name="DIRECTO7.31">[114]APU!$U$15621</definedName>
    <definedName name="DIRECTO7.32" localSheetId="1">[114]APU!$U$15682</definedName>
    <definedName name="DIRECTO7.32" localSheetId="0">[113]APU!$U$15682</definedName>
    <definedName name="DIRECTO7.32">[114]APU!$U$15682</definedName>
    <definedName name="DIRECTO7.33" localSheetId="1">[114]APU!$U$15743</definedName>
    <definedName name="DIRECTO7.33" localSheetId="0">[113]APU!$U$15743</definedName>
    <definedName name="DIRECTO7.33">[114]APU!$U$15743</definedName>
    <definedName name="DIRECTO7.34" localSheetId="1">[114]APU!$U$15804</definedName>
    <definedName name="DIRECTO7.34" localSheetId="0">[113]APU!$U$15804</definedName>
    <definedName name="DIRECTO7.34">[114]APU!$U$15804</definedName>
    <definedName name="DIRECTO7.35" localSheetId="1">[114]APU!$U$15865</definedName>
    <definedName name="DIRECTO7.35" localSheetId="0">[113]APU!$U$15865</definedName>
    <definedName name="DIRECTO7.35">[114]APU!$U$15865</definedName>
    <definedName name="DIRECTO7.36" localSheetId="1">[114]APU!$U$17085</definedName>
    <definedName name="DIRECTO7.36" localSheetId="0">[113]APU!$U$17085</definedName>
    <definedName name="DIRECTO7.36">[114]APU!$U$17085</definedName>
    <definedName name="DIRECTO7.37" localSheetId="1">[114]APU!$U$17268</definedName>
    <definedName name="DIRECTO7.37" localSheetId="0">[113]APU!$U$17268</definedName>
    <definedName name="DIRECTO7.37">[114]APU!$U$17268</definedName>
    <definedName name="DIRECTO7.38" localSheetId="1">[114]APU!$U$17207</definedName>
    <definedName name="DIRECTO7.38" localSheetId="0">[113]APU!$U$17207</definedName>
    <definedName name="DIRECTO7.38">[114]APU!$U$17207</definedName>
    <definedName name="DIRECTO7.39" localSheetId="1">[114]APU!$U$17390</definedName>
    <definedName name="DIRECTO7.39" localSheetId="0">[113]APU!$U$17390</definedName>
    <definedName name="DIRECTO7.39">[114]APU!$U$17390</definedName>
    <definedName name="DIRECTO7.40" localSheetId="1">[114]APU!$U$17451</definedName>
    <definedName name="DIRECTO7.40" localSheetId="0">[113]APU!$U$17451</definedName>
    <definedName name="DIRECTO7.40">[114]APU!$U$17451</definedName>
    <definedName name="DIRECTO7.41" localSheetId="1">[114]APU!$U$17512</definedName>
    <definedName name="DIRECTO7.41" localSheetId="0">[113]APU!$U$17512</definedName>
    <definedName name="DIRECTO7.41">[114]APU!$U$17512</definedName>
    <definedName name="DIRECTO7.42" localSheetId="1">[114]APU!$U$17146</definedName>
    <definedName name="DIRECTO7.42" localSheetId="0">[113]APU!$U$17146</definedName>
    <definedName name="DIRECTO7.42">[114]APU!$U$17146</definedName>
    <definedName name="DIRECTO7.43" localSheetId="1">[114]APU!$U$17573</definedName>
    <definedName name="DIRECTO7.43" localSheetId="0">[113]APU!$U$17573</definedName>
    <definedName name="DIRECTO7.43">[114]APU!$U$17573</definedName>
    <definedName name="DIRECTO7.44" localSheetId="1">[114]APU!$U$17329</definedName>
    <definedName name="DIRECTO7.44" localSheetId="0">[113]APU!$U$17329</definedName>
    <definedName name="DIRECTO7.44">[114]APU!$U$17329</definedName>
    <definedName name="DIRECTO70" localSheetId="1">[114]APU!$U$4341</definedName>
    <definedName name="DIRECTO70" localSheetId="0">[113]APU!$U$4341</definedName>
    <definedName name="DIRECTO70">[114]APU!$U$4341</definedName>
    <definedName name="DIRECTO71" localSheetId="1">[114]APU!$U$4402</definedName>
    <definedName name="DIRECTO71" localSheetId="0">[113]APU!$U$4402</definedName>
    <definedName name="DIRECTO71">[114]APU!$U$4402</definedName>
    <definedName name="DIRECTO72" localSheetId="1">[114]APU!$U$4463</definedName>
    <definedName name="DIRECTO72" localSheetId="0">[113]APU!$U$4463</definedName>
    <definedName name="DIRECTO72">[114]APU!$U$4463</definedName>
    <definedName name="DIRECTO73" localSheetId="1">[114]APU!$U$4524</definedName>
    <definedName name="DIRECTO73" localSheetId="0">[113]APU!$U$4524</definedName>
    <definedName name="DIRECTO73">[114]APU!$U$4524</definedName>
    <definedName name="DIRECTO74" localSheetId="1">[114]APU!$U$4585</definedName>
    <definedName name="DIRECTO74" localSheetId="0">[113]APU!$U$4585</definedName>
    <definedName name="DIRECTO74">[114]APU!$U$4585</definedName>
    <definedName name="DIRECTO75" localSheetId="1">[114]APU!$U$4646</definedName>
    <definedName name="DIRECTO75" localSheetId="0">[113]APU!$U$4646</definedName>
    <definedName name="DIRECTO75">[114]APU!$U$4646</definedName>
    <definedName name="DIRECTO76" localSheetId="1">[114]APU!$U$4707</definedName>
    <definedName name="DIRECTO76" localSheetId="0">[113]APU!$U$4707</definedName>
    <definedName name="DIRECTO76">[114]APU!$U$4707</definedName>
    <definedName name="DIRECTO77" localSheetId="1">[114]APU!$U$4768</definedName>
    <definedName name="DIRECTO77" localSheetId="0">[113]APU!$U$4768</definedName>
    <definedName name="DIRECTO77">[114]APU!$U$4768</definedName>
    <definedName name="DIRECTO78" localSheetId="1">[114]APU!$U$4829</definedName>
    <definedName name="DIRECTO78" localSheetId="0">[113]APU!$U$4829</definedName>
    <definedName name="DIRECTO78">[114]APU!$U$4829</definedName>
    <definedName name="DIRECTO79" localSheetId="1">[114]APU!$U$4890</definedName>
    <definedName name="DIRECTO79" localSheetId="0">[113]APU!$U$4890</definedName>
    <definedName name="DIRECTO79">[114]APU!$U$4890</definedName>
    <definedName name="DIRECTO8" localSheetId="1">[114]APU!$U$559</definedName>
    <definedName name="DIRECTO8" localSheetId="0">[113]APU!$U$559</definedName>
    <definedName name="DIRECTO8">[114]APU!$U$559</definedName>
    <definedName name="DIRECTO80" localSheetId="1">[114]APU!$U$4951</definedName>
    <definedName name="DIRECTO80" localSheetId="0">[113]APU!$U$4951</definedName>
    <definedName name="DIRECTO80">[114]APU!$U$4951</definedName>
    <definedName name="DIRECTO81" localSheetId="1">[114]APU!$U$5012</definedName>
    <definedName name="DIRECTO81" localSheetId="0">[113]APU!$U$5012</definedName>
    <definedName name="DIRECTO81">[114]APU!$U$5012</definedName>
    <definedName name="DIRECTO82" localSheetId="1">[114]APU!$U$5073</definedName>
    <definedName name="DIRECTO82" localSheetId="0">[113]APU!$U$5073</definedName>
    <definedName name="DIRECTO82">[114]APU!$U$5073</definedName>
    <definedName name="DIRECTO83" localSheetId="1">[114]APU!$U$5134</definedName>
    <definedName name="DIRECTO83" localSheetId="0">[113]APU!$U$5134</definedName>
    <definedName name="DIRECTO83">[114]APU!$U$5134</definedName>
    <definedName name="DIRECTO84" localSheetId="1">[114]APU!$U$5195</definedName>
    <definedName name="DIRECTO84" localSheetId="0">[113]APU!$U$5195</definedName>
    <definedName name="DIRECTO84">[114]APU!$U$5195</definedName>
    <definedName name="DIRECTO85" localSheetId="1">[114]APU!$U$5256</definedName>
    <definedName name="DIRECTO85" localSheetId="0">[113]APU!$U$5256</definedName>
    <definedName name="DIRECTO85">[114]APU!$U$5256</definedName>
    <definedName name="DIRECTO86" localSheetId="1">[114]APU!$U$5317</definedName>
    <definedName name="DIRECTO86" localSheetId="0">[113]APU!$U$5317</definedName>
    <definedName name="DIRECTO86">[114]APU!$U$5317</definedName>
    <definedName name="DIRECTO87" localSheetId="1">[114]APU!$U$5378</definedName>
    <definedName name="DIRECTO87" localSheetId="0">[113]APU!$U$5378</definedName>
    <definedName name="DIRECTO87">[114]APU!$U$5378</definedName>
    <definedName name="DIRECTO88" localSheetId="1">[114]APU!$U$5439</definedName>
    <definedName name="DIRECTO88" localSheetId="0">[113]APU!$U$5439</definedName>
    <definedName name="DIRECTO88">[114]APU!$U$5439</definedName>
    <definedName name="DIRECTO89" localSheetId="1">[114]APU!$U$5500</definedName>
    <definedName name="DIRECTO89" localSheetId="0">[113]APU!$U$5500</definedName>
    <definedName name="DIRECTO89">[114]APU!$U$5500</definedName>
    <definedName name="DIRECTO9" localSheetId="1">[114]APU!$U$620</definedName>
    <definedName name="DIRECTO9" localSheetId="0">[113]APU!$U$620</definedName>
    <definedName name="DIRECTO9">[114]APU!$U$620</definedName>
    <definedName name="DIRECTO9.1" localSheetId="1">[114]APU!$U$16597</definedName>
    <definedName name="DIRECTO9.1" localSheetId="0">[113]APU!$U$16597</definedName>
    <definedName name="DIRECTO9.1">[114]APU!$U$16597</definedName>
    <definedName name="DIRECTO9.2" localSheetId="1">[114]APU!$U$16658</definedName>
    <definedName name="DIRECTO9.2" localSheetId="0">[113]APU!$U$16658</definedName>
    <definedName name="DIRECTO9.2">[114]APU!$U$16658</definedName>
    <definedName name="DIRECTO9.3" localSheetId="1">[114]APU!$U$16719</definedName>
    <definedName name="DIRECTO9.3" localSheetId="0">[113]APU!$U$16719</definedName>
    <definedName name="DIRECTO9.3">[114]APU!$U$16719</definedName>
    <definedName name="DIRECTO9.4" localSheetId="1">[114]APU!$U$16780</definedName>
    <definedName name="DIRECTO9.4" localSheetId="0">[113]APU!$U$16780</definedName>
    <definedName name="DIRECTO9.4">[114]APU!$U$16780</definedName>
    <definedName name="DIRECTO9.5" localSheetId="1">[114]APU!$U$16841</definedName>
    <definedName name="DIRECTO9.5" localSheetId="0">[113]APU!$U$16841</definedName>
    <definedName name="DIRECTO9.5">[114]APU!$U$16841</definedName>
    <definedName name="DIRECTO90" localSheetId="1">[114]APU!$U$5561</definedName>
    <definedName name="DIRECTO90" localSheetId="0">[113]APU!$U$5561</definedName>
    <definedName name="DIRECTO90">[114]APU!$U$5561</definedName>
    <definedName name="DIRECTO91" localSheetId="1">[114]APU!$U$5622</definedName>
    <definedName name="DIRECTO91" localSheetId="0">[113]APU!$U$5622</definedName>
    <definedName name="DIRECTO91">[114]APU!$U$5622</definedName>
    <definedName name="DIRECTO92" localSheetId="1">[114]APU!$U$5683</definedName>
    <definedName name="DIRECTO92" localSheetId="0">[113]APU!$U$5683</definedName>
    <definedName name="DIRECTO92">[114]APU!$U$5683</definedName>
    <definedName name="DIRECTO93" localSheetId="1">[114]APU!$U$5744</definedName>
    <definedName name="DIRECTO93" localSheetId="0">[113]APU!$U$5744</definedName>
    <definedName name="DIRECTO93">[114]APU!$U$5744</definedName>
    <definedName name="DIRECTO94" localSheetId="1">[114]APU!$U$5805</definedName>
    <definedName name="DIRECTO94" localSheetId="0">[113]APU!$U$5805</definedName>
    <definedName name="DIRECTO94">[114]APU!$U$5805</definedName>
    <definedName name="DIRECTO95" localSheetId="1">[114]APU!$U$5866</definedName>
    <definedName name="DIRECTO95" localSheetId="0">[113]APU!$U$5866</definedName>
    <definedName name="DIRECTO95">[114]APU!$U$5866</definedName>
    <definedName name="DIRECTO96" localSheetId="1">[114]APU!$U$5927</definedName>
    <definedName name="DIRECTO96" localSheetId="0">[113]APU!$U$5927</definedName>
    <definedName name="DIRECTO96">[114]APU!$U$5927</definedName>
    <definedName name="DIRECTO97" localSheetId="1">[114]APU!$U$5988</definedName>
    <definedName name="DIRECTO97" localSheetId="0">[113]APU!$U$5988</definedName>
    <definedName name="DIRECTO97">[114]APU!$U$5988</definedName>
    <definedName name="DIRECTO98" localSheetId="1">[114]APU!$U$6049</definedName>
    <definedName name="DIRECTO98" localSheetId="0">[113]APU!$U$6049</definedName>
    <definedName name="DIRECTO98">[114]APU!$U$6049</definedName>
    <definedName name="DIRECTO99" localSheetId="1">[114]APU!$U$6110</definedName>
    <definedName name="DIRECTO99" localSheetId="0">[113]APU!$U$6110</definedName>
    <definedName name="DIRECTO99">[114]APU!$U$6110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LAR" localSheetId="1">[116]EQUIPOS!$H$2</definedName>
    <definedName name="DOLAR" localSheetId="0">[115]EQUIPOS!$H$2</definedName>
    <definedName name="DOLAR">[116]EQUIPOS!$H$2</definedName>
    <definedName name="DOR" localSheetId="0">#REF!</definedName>
    <definedName name="DOR">#REF!</definedName>
    <definedName name="DOT" localSheetId="1">#REF!</definedName>
    <definedName name="DOT" localSheetId="0">#REF!</definedName>
    <definedName name="DOT">#REF!</definedName>
    <definedName name="dota" localSheetId="1">#REF!</definedName>
    <definedName name="dota" localSheetId="0">#REF!</definedName>
    <definedName name="dota">#REF!</definedName>
    <definedName name="Dp" localSheetId="0">[106]Sanitario!$AC$8:$AD$8</definedName>
    <definedName name="Dp">[106]Sanitario!$AC$8:$AD$8</definedName>
    <definedName name="DR" localSheetId="0">#REF!</definedName>
    <definedName name="DR">#REF!</definedName>
    <definedName name="drf" localSheetId="0">#REF!</definedName>
    <definedName name="drf">#REF!</definedName>
    <definedName name="DSA" localSheetId="0">#REF!</definedName>
    <definedName name="DSA">#REF!</definedName>
    <definedName name="dsfdsf" localSheetId="0">#REF!</definedName>
    <definedName name="dsfdsf">#REF!</definedName>
    <definedName name="dt" localSheetId="0">#REF!</definedName>
    <definedName name="dt">#REF!</definedName>
    <definedName name="DTS" localSheetId="0">#REF!</definedName>
    <definedName name="DTS">#REF!</definedName>
    <definedName name="dURACION" localSheetId="0">[77]Validaciones!$Y$3:$Y$10</definedName>
    <definedName name="dURACION">[77]Validaciones!$Y$3:$Y$10</definedName>
    <definedName name="Dv" localSheetId="0">[106]Sanitario!$AC$7:$AD$7</definedName>
    <definedName name="Dv">[106]Sanitario!$AC$7:$AD$7</definedName>
    <definedName name="dwdedew" localSheetId="1">#REF!</definedName>
    <definedName name="dwdedew" localSheetId="0">#REF!</definedName>
    <definedName name="dwdedew">#REF!</definedName>
    <definedName name="E" localSheetId="1">#REF!</definedName>
    <definedName name="E" localSheetId="0">#REF!</definedName>
    <definedName name="E">#REF!</definedName>
    <definedName name="ededede" localSheetId="1">#REF!</definedName>
    <definedName name="ededede" localSheetId="0">#REF!</definedName>
    <definedName name="ededede">#REF!</definedName>
    <definedName name="EDICAR" localSheetId="0">#REF!</definedName>
    <definedName name="EDICAR">#REF!</definedName>
    <definedName name="edqwede" localSheetId="1">#REF!</definedName>
    <definedName name="edqwede" localSheetId="0">#REF!</definedName>
    <definedName name="edqwede">#REF!</definedName>
    <definedName name="ee" localSheetId="0">#REF!</definedName>
    <definedName name="ee">#REF!</definedName>
    <definedName name="EEE" localSheetId="0">#REF!</definedName>
    <definedName name="EEE">#REF!</definedName>
    <definedName name="eeeeeeeeeee" localSheetId="0">[35]PERPER2!#REF!</definedName>
    <definedName name="eeeeeeeeeee">[35]PERPER2!#REF!</definedName>
    <definedName name="EF" localSheetId="1">[118]AIU!$A$1:$IU$4</definedName>
    <definedName name="EF" localSheetId="0">[117]AIU!$A$1:$IU$4</definedName>
    <definedName name="EF">[118]AIU!$A$1:$IU$4</definedName>
    <definedName name="el" localSheetId="0">#REF!</definedName>
    <definedName name="el">#REF!</definedName>
    <definedName name="EMPRESA" localSheetId="0">'[36]Capacidad M3'!#REF!</definedName>
    <definedName name="EMPRESA">'[36]Capacidad M3'!#REF!</definedName>
    <definedName name="ENE" localSheetId="1">#REF!</definedName>
    <definedName name="ENE" localSheetId="0">#REF!</definedName>
    <definedName name="ENE">#REF!</definedName>
    <definedName name="Ene_C" localSheetId="0">[119]ENE!$A$35:$H$52</definedName>
    <definedName name="Ene_C">[119]ENE!$A$35:$H$52</definedName>
    <definedName name="EneFeb" localSheetId="0">'[120]Ene-Feb'!$A$12:$H$34</definedName>
    <definedName name="EneFeb">'[120]Ene-Feb'!$A$12:$H$34</definedName>
    <definedName name="ENSAYOSLAB" localSheetId="0">'[121]Formato Presupuesto Consultoria'!$Z$1139:$AC$1267</definedName>
    <definedName name="ENSAYOSLAB">'[121]Formato Presupuesto Consultoria'!$Z$1139:$AC$1267</definedName>
    <definedName name="ENT.A1" localSheetId="0">'[122]CANT.5921'!#REF!</definedName>
    <definedName name="ENT.A1">'[122]CANT.5921'!#REF!</definedName>
    <definedName name="ENT.ESP" localSheetId="0">'[122]CANT.5921'!#REF!</definedName>
    <definedName name="ENT.ESP">'[122]CANT.5921'!#REF!</definedName>
    <definedName name="ENTIB" localSheetId="0">#REF!</definedName>
    <definedName name="ENTIB">#REF!</definedName>
    <definedName name="ENTIBADO" localSheetId="0">[123]TUBERIA!#REF!</definedName>
    <definedName name="ENTIBADO">[123]TUBERIA!#REF!</definedName>
    <definedName name="Envío">1.25</definedName>
    <definedName name="EQPL" localSheetId="0">[7]BASE!$D$123</definedName>
    <definedName name="EQPL">[7]BASE!$D$123</definedName>
    <definedName name="EQUIPO" localSheetId="1">#REF!</definedName>
    <definedName name="EQUIPO" localSheetId="0">#REF!</definedName>
    <definedName name="EQUIPO">#REF!</definedName>
    <definedName name="equipos" localSheetId="0">#REF!</definedName>
    <definedName name="equipos">#REF!</definedName>
    <definedName name="er" localSheetId="0">#REF!</definedName>
    <definedName name="er">#REF!</definedName>
    <definedName name="ERR" localSheetId="1">#REF!</definedName>
    <definedName name="ERR" localSheetId="0">#REF!</definedName>
    <definedName name="ERR">#REF!</definedName>
    <definedName name="erra" localSheetId="1">#REF!</definedName>
    <definedName name="erra" localSheetId="0">#REF!</definedName>
    <definedName name="erra">#REF!</definedName>
    <definedName name="ERTYYU" localSheetId="0">#REF!</definedName>
    <definedName name="ERTYYU">#REF!</definedName>
    <definedName name="ES" localSheetId="1">'[61]CIRCUITOS CODENSA'!#REF!</definedName>
    <definedName name="ES" localSheetId="0">'[60]CIRCUITOS CODENSA'!#REF!</definedName>
    <definedName name="ES">'[61]CIRCUITOS CODENSA'!#REF!</definedName>
    <definedName name="ESP_PAV" localSheetId="0">#REF!</definedName>
    <definedName name="ESP_PAV">#REF!</definedName>
    <definedName name="ESP1S" localSheetId="0">#REF!</definedName>
    <definedName name="ESP1S">#REF!</definedName>
    <definedName name="ESP2S" localSheetId="0">#REF!</definedName>
    <definedName name="ESP2S">#REF!</definedName>
    <definedName name="ESPESOR" localSheetId="0">#REF!</definedName>
    <definedName name="ESPESOR">#REF!</definedName>
    <definedName name="ESPR" localSheetId="0">#REF!</definedName>
    <definedName name="ESPR">#REF!</definedName>
    <definedName name="EST10A" localSheetId="1">#REF!</definedName>
    <definedName name="EST10A" localSheetId="0">#REF!</definedName>
    <definedName name="EST10A">#REF!</definedName>
    <definedName name="EST10V1" localSheetId="1">#REF!</definedName>
    <definedName name="EST10V1" localSheetId="0">#REF!</definedName>
    <definedName name="EST10V1">#REF!</definedName>
    <definedName name="EST11A" localSheetId="1">#REF!</definedName>
    <definedName name="EST11A" localSheetId="0">#REF!</definedName>
    <definedName name="EST11A">#REF!</definedName>
    <definedName name="ESTAC" localSheetId="0">[21]BASE!$D$364</definedName>
    <definedName name="ESTAC">[21]BASE!$D$364</definedName>
    <definedName name="ESTACION" localSheetId="0">#REF!</definedName>
    <definedName name="ESTACION">#REF!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STOP" localSheetId="0">[7]BASE!$D$1669</definedName>
    <definedName name="ESTOP">[7]BASE!$D$1669</definedName>
    <definedName name="EURO" localSheetId="1">[116]EQUIPOS!$I$2</definedName>
    <definedName name="EURO" localSheetId="0">[115]EQUIPOS!$I$2</definedName>
    <definedName name="EURO">[116]EQUIPOS!$I$2</definedName>
    <definedName name="EXC.POZ" localSheetId="0">#REF!</definedName>
    <definedName name="EXC.POZ">#REF!</definedName>
    <definedName name="EXC.ZAN" localSheetId="0">#REF!</definedName>
    <definedName name="EXC.ZAN">#REF!</definedName>
    <definedName name="Excel_BuiltIn__FilterDatabase_1" localSheetId="0">#REF!</definedName>
    <definedName name="Excel_BuiltIn__FilterDatabase_1">#REF!</definedName>
    <definedName name="Excel_BuiltIn__FilterDatabase_17" localSheetId="0">#REF!</definedName>
    <definedName name="Excel_BuiltIn__FilterDatabase_17">#REF!</definedName>
    <definedName name="Excel_BuiltIn__FilterDatabase_17_1" localSheetId="0">#REF!</definedName>
    <definedName name="Excel_BuiltIn__FilterDatabase_17_1">#REF!</definedName>
    <definedName name="Excel_BuiltIn__FilterDatabase_2" localSheetId="0">'[124]Presup Av 1o de mayo con 73a '!$A$17:$N$110</definedName>
    <definedName name="Excel_BuiltIn__FilterDatabase_2">'[124]Presup Av 1o de mayo con 73a '!$A$17:$N$110</definedName>
    <definedName name="Excel_BuiltIn__FilterDatabase_20" localSheetId="0">#REF!</definedName>
    <definedName name="Excel_BuiltIn__FilterDatabase_20">#REF!</definedName>
    <definedName name="Excel_BuiltIn__FilterDatabase_21" localSheetId="0">#REF!</definedName>
    <definedName name="Excel_BuiltIn__FilterDatabase_21">#REF!</definedName>
    <definedName name="Excel_BuiltIn__FilterDatabase_22" localSheetId="0">#REF!</definedName>
    <definedName name="Excel_BuiltIn__FilterDatabase_22">#REF!</definedName>
    <definedName name="Excel_BuiltIn__FilterDatabase_6" localSheetId="0">#REF!</definedName>
    <definedName name="Excel_BuiltIn__FilterDatabase_6">#REF!</definedName>
    <definedName name="Excel_BuiltIn__FilterDatabase_7" localSheetId="0">#REF!</definedName>
    <definedName name="Excel_BuiltIn__FilterDatabase_7">#REF!</definedName>
    <definedName name="Excel_BuiltIn_Database" localSheetId="0">#REF!</definedName>
    <definedName name="Excel_BuiltIn_Database">#REF!</definedName>
    <definedName name="Excel_BuiltIn_Print_Area_1" localSheetId="1">#REF!</definedName>
    <definedName name="Excel_BuiltIn_Print_Area_1" localSheetId="0">#REF!</definedName>
    <definedName name="Excel_BuiltIn_Print_Area_1">#REF!</definedName>
    <definedName name="Excel_BuiltIn_Print_Area_1_1" localSheetId="1">#REF!</definedName>
    <definedName name="Excel_BuiltIn_Print_Area_1_1" localSheetId="0">#REF!</definedName>
    <definedName name="Excel_BuiltIn_Print_Area_1_1">#REF!</definedName>
    <definedName name="Excel_BuiltIn_Print_Area_1_1_1" localSheetId="1">#REF!</definedName>
    <definedName name="Excel_BuiltIn_Print_Area_1_1_1" localSheetId="0">#REF!</definedName>
    <definedName name="Excel_BuiltIn_Print_Area_1_1_1">#REF!</definedName>
    <definedName name="Excel_BuiltIn_Print_Area_1_1_1_1" localSheetId="1">#REF!</definedName>
    <definedName name="Excel_BuiltIn_Print_Area_1_1_1_1" localSheetId="0">#REF!</definedName>
    <definedName name="Excel_BuiltIn_Print_Area_1_1_1_1">#REF!</definedName>
    <definedName name="Excel_BuiltIn_Print_Area_1_1_1_1_1" localSheetId="1">#REF!</definedName>
    <definedName name="Excel_BuiltIn_Print_Area_1_1_1_1_1" localSheetId="0">#REF!</definedName>
    <definedName name="Excel_BuiltIn_Print_Area_1_1_1_1_1">#REF!</definedName>
    <definedName name="Excel_BuiltIn_Print_Area_1_1_1_1_1_1" localSheetId="1">#REF!</definedName>
    <definedName name="Excel_BuiltIn_Print_Area_1_1_1_1_1_1" localSheetId="0">#REF!</definedName>
    <definedName name="Excel_BuiltIn_Print_Area_1_1_1_1_1_1">#REF!</definedName>
    <definedName name="Excel_BuiltIn_Print_Area_24" localSheetId="0">#REF!</definedName>
    <definedName name="Excel_BuiltIn_Print_Area_24">#REF!</definedName>
    <definedName name="Excel_BuiltIn_Print_Area_7" localSheetId="1">#REF!</definedName>
    <definedName name="Excel_BuiltIn_Print_Area_7" localSheetId="0">#REF!</definedName>
    <definedName name="Excel_BuiltIn_Print_Area_7">#REF!</definedName>
    <definedName name="Excel_BuiltIn_Print_Titles_1" localSheetId="1">#REF!</definedName>
    <definedName name="Excel_BuiltIn_Print_Titles_1" localSheetId="0">#REF!</definedName>
    <definedName name="Excel_BuiltIn_Print_Titles_1">#REF!</definedName>
    <definedName name="Excel_BuiltIn_Print_Titles_1_1" localSheetId="1">#REF!</definedName>
    <definedName name="Excel_BuiltIn_Print_Titles_1_1" localSheetId="0">#REF!</definedName>
    <definedName name="Excel_BuiltIn_Print_Titles_1_1">#REF!</definedName>
    <definedName name="Excel_BuiltIn_Print_Titles_1_1_1" localSheetId="1">#REF!</definedName>
    <definedName name="Excel_BuiltIn_Print_Titles_1_1_1" localSheetId="0">#REF!</definedName>
    <definedName name="Excel_BuiltIn_Print_Titles_1_1_1">#REF!</definedName>
    <definedName name="Excel_BuiltIn_Print_Titles_1_1_1_1" localSheetId="1">#REF!</definedName>
    <definedName name="Excel_BuiltIn_Print_Titles_1_1_1_1" localSheetId="0">#REF!</definedName>
    <definedName name="Excel_BuiltIn_Print_Titles_1_1_1_1">#REF!</definedName>
    <definedName name="Excel_BuiltIn_Print_Titles_3" localSheetId="1">'[126]COSTOS OFICINA'!#REF!</definedName>
    <definedName name="Excel_BuiltIn_Print_Titles_3" localSheetId="0">'[125]COSTOS OFICINA'!#REF!</definedName>
    <definedName name="Excel_BuiltIn_Print_Titles_3">'[126]COSTOS OFICINA'!#REF!</definedName>
    <definedName name="Excel_BuiltIn_Print_Titles_4" localSheetId="1">'[126]COSTOS CAMPAMENTO'!#REF!</definedName>
    <definedName name="Excel_BuiltIn_Print_Titles_4" localSheetId="0">'[125]COSTOS CAMPAMENTO'!#REF!</definedName>
    <definedName name="Excel_BuiltIn_Print_Titles_4">'[126]COSTOS CAMPAMENTO'!#REF!</definedName>
    <definedName name="EXCROC" localSheetId="1">'[128]Análisis de precios'!$H$52</definedName>
    <definedName name="EXCROC" localSheetId="0">'[127]Análisis de precios'!$H$52</definedName>
    <definedName name="EXCROC">'[128]Análisis de precios'!$H$52</definedName>
    <definedName name="extra" localSheetId="0">'[129]Liquidación de Obra x Administr'!$C$3</definedName>
    <definedName name="extra">'[129]Liquidación de Obra x Administr'!$C$3</definedName>
    <definedName name="f.s" localSheetId="0">#REF!</definedName>
    <definedName name="f.s">#REF!</definedName>
    <definedName name="fa" localSheetId="0">#REF!</definedName>
    <definedName name="fa">#REF!</definedName>
    <definedName name="Factor_1.55" localSheetId="0">#REF!</definedName>
    <definedName name="Factor_1.55">#REF!</definedName>
    <definedName name="Factor1.55" localSheetId="0">#REF!</definedName>
    <definedName name="Factor1.55">#REF!</definedName>
    <definedName name="Factor2.1" localSheetId="0">#REF!</definedName>
    <definedName name="Factor2.1">#REF!</definedName>
    <definedName name="FactorCostoPotencia" localSheetId="1">[102]Modelo!#REF!</definedName>
    <definedName name="FactorCostoPotencia" localSheetId="0">[101]Modelo!#REF!</definedName>
    <definedName name="FactorCostoPotencia">[102]Modelo!#REF!</definedName>
    <definedName name="FAHESA" localSheetId="0">#REF!</definedName>
    <definedName name="FAHESA">#REF!</definedName>
    <definedName name="fb" localSheetId="0">#REF!</definedName>
    <definedName name="fb">#REF!</definedName>
    <definedName name="fd" localSheetId="1">'[86]A. P. U.'!#REF!</definedName>
    <definedName name="fd" localSheetId="0">'[85]A. P. U.'!#REF!</definedName>
    <definedName name="fd">'[86]A. P. U.'!#REF!</definedName>
    <definedName name="fda" localSheetId="0">#REF!</definedName>
    <definedName name="fda">#REF!</definedName>
    <definedName name="FEB" localSheetId="1">#REF!</definedName>
    <definedName name="FEB" localSheetId="0">#REF!</definedName>
    <definedName name="FEB">#REF!</definedName>
    <definedName name="Feb_C" localSheetId="0">[119]FEB!$A$35:$H$51</definedName>
    <definedName name="Feb_C">[119]FEB!$A$35:$H$51</definedName>
    <definedName name="FECH" localSheetId="0">[27]DATOS!$D$6</definedName>
    <definedName name="FECH">[27]DATOS!$D$6</definedName>
    <definedName name="Fecha" localSheetId="1">[98]Datos!$B$7</definedName>
    <definedName name="Fecha" localSheetId="0">[97]Datos!$B$7</definedName>
    <definedName name="Fecha">[98]Datos!$B$7</definedName>
    <definedName name="FECHA1" localSheetId="0">[27]DATOS!#REF!</definedName>
    <definedName name="FECHA1">[27]DATOS!#REF!</definedName>
    <definedName name="FECHAFIJACION1" localSheetId="0">[99]DATOS!$B$12</definedName>
    <definedName name="FECHAFIJACION1">[99]DATOS!$B$12</definedName>
    <definedName name="FECHAFINAL" localSheetId="0">[99]DATOS!$B$17</definedName>
    <definedName name="FECHAFINAL">[99]DATOS!$B$17</definedName>
    <definedName name="FECHAFINALIZACION" localSheetId="0">[99]DATOS!$B$16</definedName>
    <definedName name="FECHAFINALIZACION">[99]DATOS!$B$16</definedName>
    <definedName name="FECHAINICIO" localSheetId="0">[99]DATOS!$B$6</definedName>
    <definedName name="FECHAINICIO">[99]DATOS!$B$6</definedName>
    <definedName name="FECHALIQUIDACION" localSheetId="0">[99]DATOS!$B$18</definedName>
    <definedName name="FECHALIQUIDACION">[99]DATOS!$B$18</definedName>
    <definedName name="FECHAMODIFICACION1" localSheetId="0">[99]DATOS!$B$10</definedName>
    <definedName name="FECHAMODIFICACION1">[99]DATOS!$B$10</definedName>
    <definedName name="FECHAPARCIAL1" localSheetId="0">[99]DATOS!$B$14</definedName>
    <definedName name="FECHAPARCIAL1">[99]DATOS!$B$14</definedName>
    <definedName name="FECHAREINICIO" localSheetId="0">[99]DATOS!$B$9</definedName>
    <definedName name="FECHAREINICIO">[99]DATOS!$B$9</definedName>
    <definedName name="FECHASUSPENSION" localSheetId="0">[99]DATOS!$B$8</definedName>
    <definedName name="FECHASUSPENSION">[99]DATOS!$B$8</definedName>
    <definedName name="ff" localSheetId="0">#REF!</definedName>
    <definedName name="ff">#REF!</definedName>
    <definedName name="ffff" localSheetId="0">#REF!</definedName>
    <definedName name="ffff">#REF!</definedName>
    <definedName name="ffff_16" localSheetId="0">#REF!</definedName>
    <definedName name="ffff_16">#REF!</definedName>
    <definedName name="ffff_19" localSheetId="0">#REF!</definedName>
    <definedName name="ffff_19">#REF!</definedName>
    <definedName name="ffff_20" localSheetId="0">#REF!</definedName>
    <definedName name="ffff_20">#REF!</definedName>
    <definedName name="ffff_4" localSheetId="0">#REF!</definedName>
    <definedName name="ffff_4">#REF!</definedName>
    <definedName name="ffff_5" localSheetId="0">#REF!</definedName>
    <definedName name="ffff_5">#REF!</definedName>
    <definedName name="FFFFFFFF" localSheetId="0" hidden="1">[28]inpermeabOTRO!#REF!</definedName>
    <definedName name="FFFFFFFF" hidden="1">[28]inpermeabOTRO!#REF!</definedName>
    <definedName name="fg" localSheetId="0">#REF!</definedName>
    <definedName name="fg">#REF!</definedName>
    <definedName name="FGV" localSheetId="0">#REF!</definedName>
    <definedName name="FGV">#REF!</definedName>
    <definedName name="fi" localSheetId="0">#REF!</definedName>
    <definedName name="fi">#REF!</definedName>
    <definedName name="FILTROS" localSheetId="0">[2]FORFAAC!#REF!</definedName>
    <definedName name="FILTROS">[2]FORFAAC!#REF!</definedName>
    <definedName name="fk" localSheetId="0">#REF!</definedName>
    <definedName name="fk">#REF!</definedName>
    <definedName name="FLIAS100" localSheetId="0">[77]Validaciones!$W$7:$W$102</definedName>
    <definedName name="FLIAS100">[77]Validaciones!$W$7:$W$102</definedName>
    <definedName name="flias1500" localSheetId="0">[77]Validaciones!$W$7:$W$1502</definedName>
    <definedName name="flias1500">[77]Validaciones!$W$7:$W$1502</definedName>
    <definedName name="FLIAS60" localSheetId="0">[77]Validaciones!$W$7:$W$62</definedName>
    <definedName name="FLIAS60">[77]Validaciones!$W$7:$W$62</definedName>
    <definedName name="flq" localSheetId="0">#REF!</definedName>
    <definedName name="flq">#REF!</definedName>
    <definedName name="FO" localSheetId="1">'[61]CIRCUITOS CODENSA'!#REF!</definedName>
    <definedName name="FO" localSheetId="0">'[60]CIRCUITOS CODENSA'!#REF!</definedName>
    <definedName name="FO">'[61]CIRCUITOS CODENSA'!#REF!</definedName>
    <definedName name="FORM3" localSheetId="0">[7]BASE!$D$114</definedName>
    <definedName name="FORM3">[7]BASE!$D$114</definedName>
    <definedName name="Forma" localSheetId="0">[77]Validaciones!$O$3:$O$4</definedName>
    <definedName name="Forma">[77]Validaciones!$O$3:$O$4</definedName>
    <definedName name="Formato" localSheetId="0">#REF!</definedName>
    <definedName name="Formato">#REF!</definedName>
    <definedName name="Formato1" localSheetId="0">#REF!</definedName>
    <definedName name="Formato1">#REF!</definedName>
    <definedName name="FORMH" localSheetId="0">[21]BASE!$D$455</definedName>
    <definedName name="FORMH">[21]BASE!$D$455</definedName>
    <definedName name="FORMH1" localSheetId="0">[130]BASE!$D$344</definedName>
    <definedName name="FORMH1">[130]BASE!$D$344</definedName>
    <definedName name="FORMM" localSheetId="0">[7]BASE!$D$109</definedName>
    <definedName name="FORMM">[7]BASE!$D$109</definedName>
    <definedName name="formularioCantidades" localSheetId="0">#REF!</definedName>
    <definedName name="formularioCantidades">#REF!</definedName>
    <definedName name="fsdf" localSheetId="0">#REF!</definedName>
    <definedName name="fsdf">#REF!</definedName>
    <definedName name="fu" localSheetId="0">#REF!</definedName>
    <definedName name="fu">#REF!</definedName>
    <definedName name="fv" localSheetId="0">#REF!</definedName>
    <definedName name="fv">#REF!</definedName>
    <definedName name="fy" localSheetId="0">#REF!</definedName>
    <definedName name="fy">#REF!</definedName>
    <definedName name="G" localSheetId="0">#REF!</definedName>
    <definedName name="G">#REF!</definedName>
    <definedName name="G_MURILLO" localSheetId="0">#REF!</definedName>
    <definedName name="G_MURILLO">#REF!</definedName>
    <definedName name="G_T1" localSheetId="0">#REF!</definedName>
    <definedName name="G_T1">#REF!</definedName>
    <definedName name="ga" localSheetId="0">#REF!</definedName>
    <definedName name="ga">#REF!</definedName>
    <definedName name="GASO" localSheetId="0">[7]BASE!$D$136</definedName>
    <definedName name="GASO">[7]BASE!$D$136</definedName>
    <definedName name="GAVIONES" localSheetId="0">[2]FORFAAC!#REF!</definedName>
    <definedName name="GAVIONES">[2]FORFAAC!#REF!</definedName>
    <definedName name="gb" localSheetId="0">#REF!</definedName>
    <definedName name="gb">#REF!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EOT" localSheetId="0">[7]BASE!$D$1654</definedName>
    <definedName name="GEOT">[7]BASE!$D$1654</definedName>
    <definedName name="gf" localSheetId="0">#REF!</definedName>
    <definedName name="gf">#REF!</definedName>
    <definedName name="gft" localSheetId="0">#REF!</definedName>
    <definedName name="gft">#REF!</definedName>
    <definedName name="GG" localSheetId="1">'[61]CIRCUITOS CODENSA'!#REF!</definedName>
    <definedName name="GG" localSheetId="0">'[60]CIRCUITOS CODENSA'!#REF!</definedName>
    <definedName name="GG">'[61]CIRCUITOS CODENSA'!#REF!</definedName>
    <definedName name="GGGGGG" localSheetId="0">'[36]Capacidad M3'!#REF!</definedName>
    <definedName name="GGGGGG">'[36]Capacidad M3'!#REF!</definedName>
    <definedName name="gh" localSheetId="0">#REF!</definedName>
    <definedName name="gh">#REF!</definedName>
    <definedName name="ghu" localSheetId="0">#REF!</definedName>
    <definedName name="ghu">#REF!</definedName>
    <definedName name="gj" localSheetId="0">#REF!</definedName>
    <definedName name="gj">#REF!</definedName>
    <definedName name="GKJDGDIJZ">"Imagen 3"</definedName>
    <definedName name="gl" localSheetId="0">#REF!</definedName>
    <definedName name="gl">#REF!</definedName>
    <definedName name="GLOBAL" localSheetId="0">#REF!,#REF!</definedName>
    <definedName name="GLOBAL">#REF!,#REF!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_xlnm.Recorder" localSheetId="1">#REF!</definedName>
    <definedName name="_xlnm.Recorder" localSheetId="0">#REF!</definedName>
    <definedName name="_xlnm.Recorder">#REF!</definedName>
    <definedName name="GRAMA" localSheetId="0">[21]BASE!$D$395</definedName>
    <definedName name="GRAMA">[21]BASE!$D$395</definedName>
    <definedName name="GRANADA" localSheetId="0">[2]FORFAAC!#REF!</definedName>
    <definedName name="GRANADA">[2]FORFAAC!#REF!</definedName>
    <definedName name="GRAP" localSheetId="0">[21]BASE!$D$365</definedName>
    <definedName name="GRAP">[21]BASE!$D$365</definedName>
    <definedName name="GRAV2" localSheetId="0">[7]BASE!$D$64</definedName>
    <definedName name="GRAV2">[7]BASE!$D$64</definedName>
    <definedName name="GRAV3" localSheetId="0">[21]BASE!$D$64</definedName>
    <definedName name="GRAV3">[21]BASE!$D$64</definedName>
    <definedName name="GRAV4" localSheetId="0">[131]BASE!$D$63</definedName>
    <definedName name="GRAV4">[131]BASE!$D$63</definedName>
    <definedName name="grl" localSheetId="0">#REF!</definedName>
    <definedName name="grl">#REF!</definedName>
    <definedName name="grp_WalkMeArrows">"shp_ArrowCurved,txt_WalkMeArrows,shp_ArrowStraight"</definedName>
    <definedName name="grp_WalkMeBrace">"shp_BraceBottom,txt_WalkMeBrace,shp_BraceLeft"</definedName>
    <definedName name="GRUPO_T1" localSheetId="0">#REF!</definedName>
    <definedName name="GRUPO_T1">#REF!</definedName>
    <definedName name="GRUPO1" localSheetId="1">#REF!</definedName>
    <definedName name="GRUPO1" localSheetId="0">#REF!</definedName>
    <definedName name="GRUPO1">#REF!</definedName>
    <definedName name="GRUPO2" localSheetId="1">#REF!</definedName>
    <definedName name="GRUPO2" localSheetId="0">#REF!</definedName>
    <definedName name="GRUPO2">#REF!</definedName>
    <definedName name="gte" localSheetId="0">#REF!</definedName>
    <definedName name="gte">#REF!</definedName>
    <definedName name="GTI" localSheetId="0">#REF!</definedName>
    <definedName name="GTI">#REF!</definedName>
    <definedName name="guia" localSheetId="0">#REF!</definedName>
    <definedName name="guia">#REF!</definedName>
    <definedName name="gy" localSheetId="0">#REF!</definedName>
    <definedName name="gy">#REF!</definedName>
    <definedName name="h" localSheetId="1">#REF!</definedName>
    <definedName name="h" localSheetId="0">#REF!</definedName>
    <definedName name="h">#REF!</definedName>
    <definedName name="h.EXC" localSheetId="0">#REF!</definedName>
    <definedName name="h.EXC">#REF!</definedName>
    <definedName name="h.LOM" localSheetId="0">#REF!</definedName>
    <definedName name="h.LOM">#REF!</definedName>
    <definedName name="H.LOMO" localSheetId="0">[132]TUBERIA!$S$10:$S$14</definedName>
    <definedName name="H.LOMO">[132]TUBERIA!$S$10:$S$14</definedName>
    <definedName name="h.POZ" localSheetId="0">#REF!</definedName>
    <definedName name="h.POZ">#REF!</definedName>
    <definedName name="H_DELGADO" localSheetId="0">#REF!</definedName>
    <definedName name="H_DELGADO">#REF!</definedName>
    <definedName name="ha" localSheetId="0">#REF!</definedName>
    <definedName name="ha">#REF!</definedName>
    <definedName name="hab___viv" localSheetId="0">[106]Sanitario!$AC$6:$AD$6</definedName>
    <definedName name="hab___viv">[106]Sanitario!$AC$6:$AD$6</definedName>
    <definedName name="HABITANTES" localSheetId="0">#REF!</definedName>
    <definedName name="HABITANTES">#REF!</definedName>
    <definedName name="HACER" localSheetId="0">#REF!</definedName>
    <definedName name="HACER">#REF!</definedName>
    <definedName name="HC78MH" localSheetId="0">[21]BASE!$D$29</definedName>
    <definedName name="HC78MH">[21]BASE!$D$29</definedName>
    <definedName name="HERNAN_DUARTE" localSheetId="0">#REF!</definedName>
    <definedName name="HERNAN_DUARTE">#REF!</definedName>
    <definedName name="HF" localSheetId="0">#REF!</definedName>
    <definedName name="HF">#REF!</definedName>
    <definedName name="hggkjok" localSheetId="0">#REF!</definedName>
    <definedName name="hggkjok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HHHHH" localSheetId="0">#REF!</definedName>
    <definedName name="HHHHHHH">#REF!</definedName>
    <definedName name="Hid" localSheetId="0">'[15]Interc de Hidr.'!$E$1:$E$65536</definedName>
    <definedName name="Hid">'[15]Interc de Hidr.'!$E$1:$E$65536</definedName>
    <definedName name="HIERROS" localSheetId="0">'[69]Form5 _Pág_ 1'!#REF!</definedName>
    <definedName name="HIERROS">'[71]Form5 _Pág_ 1'!#REF!</definedName>
    <definedName name="hj" localSheetId="0">#REF!</definedName>
    <definedName name="hj">#REF!</definedName>
    <definedName name="HJJ" localSheetId="0">#REF!</definedName>
    <definedName name="HJJ">#REF!</definedName>
    <definedName name="hjk" localSheetId="0">#REF!</definedName>
    <definedName name="hjk">#REF!</definedName>
    <definedName name="hl" localSheetId="0">#REF!</definedName>
    <definedName name="hl">#REF!</definedName>
    <definedName name="HM3JH" localSheetId="0">[7]BASE!$D$733</definedName>
    <definedName name="HM3JH">[7]BASE!$D$733</definedName>
    <definedName name="HMHF3" localSheetId="0">[21]BASE!#REF!</definedName>
    <definedName name="HMHF3">[21]BASE!#REF!</definedName>
    <definedName name="hnt" localSheetId="0">#REF!</definedName>
    <definedName name="hnt">#REF!</definedName>
    <definedName name="HOJA1" localSheetId="1">#REF!</definedName>
    <definedName name="HOJA1" localSheetId="0">#REF!</definedName>
    <definedName name="HOJA1">#REF!</definedName>
    <definedName name="HONORARIOS" localSheetId="0">#REF!</definedName>
    <definedName name="HONORARIOS">#REF!</definedName>
    <definedName name="hp" localSheetId="0">#REF!</definedName>
    <definedName name="hp">#REF!</definedName>
    <definedName name="hqi" localSheetId="0">#REF!</definedName>
    <definedName name="hqi">#REF!</definedName>
    <definedName name="ht" localSheetId="0">#REF!</definedName>
    <definedName name="ht">#REF!</definedName>
    <definedName name="HT75MH" localSheetId="0">[21]BASE!$D$28</definedName>
    <definedName name="HT75MH">[21]BASE!$D$28</definedName>
    <definedName name="htk" localSheetId="0">#REF!</definedName>
    <definedName name="htk">#REF!</definedName>
    <definedName name="HTML_CodePage" hidden="1">1252</definedName>
    <definedName name="HTML_Control" localSheetId="1" hidden="1">{"'$OC'!$B$7:$O$53","'OC'!$A$14:$D$27","'OC'!$A$14:$D$27","'OC'!$A$14:$D$27"}</definedName>
    <definedName name="HTML_Control" localSheetId="2" hidden="1">{"'$OC'!$B$7:$O$53","'OC'!$A$14:$D$27","'OC'!$A$14:$D$27","'OC'!$A$14:$D$27"}</definedName>
    <definedName name="HTML_Control" localSheetId="0" hidden="1">{"'$OC'!$B$7:$O$53","'OC'!$A$14:$D$27","'OC'!$A$14:$D$27","'OC'!$A$14:$D$27"}</definedName>
    <definedName name="HTML_Control" hidden="1">{"'$OC'!$B$7:$O$53","'OC'!$A$14:$D$27","'OC'!$A$14:$D$27","'OC'!$A$14:$D$27"}</definedName>
    <definedName name="HTML_Description" hidden="1">""</definedName>
    <definedName name="HTML_Email" hidden="1">""</definedName>
    <definedName name="HTML_Header" hidden="1">"OC"</definedName>
    <definedName name="HTML_LastUpdate" hidden="1">"20/11/00"</definedName>
    <definedName name="HTML_LineAfter" hidden="1">FALSE</definedName>
    <definedName name="HTML_LineBefore" hidden="1">FALSE</definedName>
    <definedName name="HTML_Name" hidden="1">"CONSTRUCCIONES VICPAR Y CIA"</definedName>
    <definedName name="HTML_OBDlg2" hidden="1">TRUE</definedName>
    <definedName name="HTML_OBDlg4" hidden="1">TRUE</definedName>
    <definedName name="HTML_OS" hidden="1">0</definedName>
    <definedName name="HTML_PathFile" hidden="1">"C:\Actas\Acta 18\HTML.htm"</definedName>
    <definedName name="HTML_Title" hidden="1">"Acta18Nov"</definedName>
    <definedName name="HYT" localSheetId="0">#REF!</definedName>
    <definedName name="HYT">#REF!</definedName>
    <definedName name="I" localSheetId="1">#REF!</definedName>
    <definedName name="I" localSheetId="0">#REF!</definedName>
    <definedName name="I">#REF!</definedName>
    <definedName name="id" localSheetId="0">#REF!</definedName>
    <definedName name="id">#REF!</definedName>
    <definedName name="identificacion" localSheetId="0">[95]Validaciones!$AA$3:$AA$5</definedName>
    <definedName name="identificacion">[95]Validaciones!$AA$3:$AA$5</definedName>
    <definedName name="IF" localSheetId="1">'[86]A. P. U.'!#REF!</definedName>
    <definedName name="IF" localSheetId="0">'[85]A. P. U.'!#REF!</definedName>
    <definedName name="IF">'[86]A. P. U.'!#REF!</definedName>
    <definedName name="ig" localSheetId="0">#REF!</definedName>
    <definedName name="ig">#REF!</definedName>
    <definedName name="ii" localSheetId="0">#REF!</definedName>
    <definedName name="ii">#REF!</definedName>
    <definedName name="ik" localSheetId="0">#REF!</definedName>
    <definedName name="ik">#REF!</definedName>
    <definedName name="ikj" localSheetId="0">#REF!</definedName>
    <definedName name="ikj">#REF!</definedName>
    <definedName name="Impacto" localSheetId="0">#REF!</definedName>
    <definedName name="Impacto">#REF!</definedName>
    <definedName name="IMPRE" localSheetId="0">#REF!</definedName>
    <definedName name="IMPRE">#REF!</definedName>
    <definedName name="IMPRE1" localSheetId="0">#REF!</definedName>
    <definedName name="IMPRE1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I" localSheetId="0">[7]BASE!$D$142</definedName>
    <definedName name="IMPRI">[7]BASE!$D$142</definedName>
    <definedName name="Impuesto_sobre_las_ventas">0.0825</definedName>
    <definedName name="INDIVIDUAKES">#REF!</definedName>
    <definedName name="INDIVIDUALES" localSheetId="0">#REF!</definedName>
    <definedName name="INDIVIDUALES">#REF!</definedName>
    <definedName name="INE" localSheetId="0">[27]MANO_OBRA!#REF!</definedName>
    <definedName name="INE">[27]MANO_OBRA!#REF!</definedName>
    <definedName name="INF" localSheetId="1">#REF!</definedName>
    <definedName name="INF" localSheetId="0">#REF!</definedName>
    <definedName name="INF">#REF!</definedName>
    <definedName name="INFF" localSheetId="1">#REF!</definedName>
    <definedName name="INFF" localSheetId="0">#REF!</definedName>
    <definedName name="INFF">#REF!</definedName>
    <definedName name="INFG" localSheetId="1">#REF!</definedName>
    <definedName name="INFG" localSheetId="0">#REF!</definedName>
    <definedName name="INFG">#REF!</definedName>
    <definedName name="infi" localSheetId="1">#REF!</definedName>
    <definedName name="infi" localSheetId="0">#REF!</definedName>
    <definedName name="infi">#REF!</definedName>
    <definedName name="informe" localSheetId="0">#REF!</definedName>
    <definedName name="informe">#REF!</definedName>
    <definedName name="Ingeniero" localSheetId="0">#REF!</definedName>
    <definedName name="Ingeniero">#REF!</definedName>
    <definedName name="inicio_secb" localSheetId="0">[95]Validaciones!$AN$3</definedName>
    <definedName name="inicio_secb">[95]Validaciones!$AN$3</definedName>
    <definedName name="INSU" localSheetId="0">[133]INSUMOS!$A$1:$E$65536</definedName>
    <definedName name="INSU">[133]INSUMOS!$A$1:$E$65536</definedName>
    <definedName name="INSUMOS" localSheetId="0">[134]INSUMOS!$A$1:$A$857</definedName>
    <definedName name="INSUMOS">[135]INSUMOS!$A$1:$A$857</definedName>
    <definedName name="InTap" localSheetId="0">[15]Interc.tapones!$E$1:$E$65536</definedName>
    <definedName name="InTap">[15]Interc.tapones!$E$1:$E$65536</definedName>
    <definedName name="INTERv" localSheetId="0">[131]BASE!$C$5</definedName>
    <definedName name="INTERv">[131]BASE!$C$5</definedName>
    <definedName name="Interventor" localSheetId="1">[98]Datos!$B$5</definedName>
    <definedName name="Interventor" localSheetId="0">[97]Datos!$B$5</definedName>
    <definedName name="Interventor">[98]Datos!$B$5</definedName>
    <definedName name="Interventoria" localSheetId="0">#REF!</definedName>
    <definedName name="Interventoria">#REF!</definedName>
    <definedName name="IntVal" localSheetId="0">'[15]Interc.válv.'!$E$1:$E$65536</definedName>
    <definedName name="IntVal">'[15]Interc.válv.'!$E$1:$E$65536</definedName>
    <definedName name="INV_11" localSheetId="1">'[137]PR 1'!$A$2:$N$655</definedName>
    <definedName name="INV_11" localSheetId="0">'[136]PR 1'!$A$2:$N$655</definedName>
    <definedName name="INV_11">'[137]PR 1'!$A$2:$N$655</definedName>
    <definedName name="Io" localSheetId="1">#REF!</definedName>
    <definedName name="Io" localSheetId="0">#REF!</definedName>
    <definedName name="Io">#REF!</definedName>
    <definedName name="iopi" localSheetId="0">#REF!</definedName>
    <definedName name="iopi">#REF!</definedName>
    <definedName name="ir" localSheetId="0">#REF!</definedName>
    <definedName name="ir">#REF!</definedName>
    <definedName name="it." localSheetId="0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.10" localSheetId="1">[114]APU!$E$14843</definedName>
    <definedName name="ITEM2.10" localSheetId="0">[113]APU!$E$14843</definedName>
    <definedName name="ITEM2.10">[114]APU!$E$14843</definedName>
    <definedName name="ITEM2.11" localSheetId="1">[114]APU!$E$14904</definedName>
    <definedName name="ITEM2.11" localSheetId="0">[113]APU!$E$14904</definedName>
    <definedName name="ITEM2.11">[114]APU!$E$14904</definedName>
    <definedName name="ITEM2.12" localSheetId="1">[114]APU!$E$14965</definedName>
    <definedName name="ITEM2.12" localSheetId="0">[113]APU!$E$14965</definedName>
    <definedName name="ITEM2.12">[114]APU!$E$14965</definedName>
    <definedName name="ITEM3" localSheetId="0">#REF!</definedName>
    <definedName name="ITEM3">#REF!</definedName>
    <definedName name="ITEM3.15" localSheetId="1">[114]APU!$E$8621</definedName>
    <definedName name="ITEM3.15" localSheetId="0">[113]APU!$E$8621</definedName>
    <definedName name="ITEM3.15">[114]APU!$E$8621</definedName>
    <definedName name="ITEM3.16" localSheetId="1">[114]APU!$E$8682</definedName>
    <definedName name="ITEM3.16" localSheetId="0">[113]APU!$E$8682</definedName>
    <definedName name="ITEM3.16">[114]APU!$E$8682</definedName>
    <definedName name="ITEM3.17" localSheetId="1">[114]APU!$E$8743</definedName>
    <definedName name="ITEM3.17" localSheetId="0">[113]APU!$E$8743</definedName>
    <definedName name="ITEM3.17">[114]APU!$E$8743</definedName>
    <definedName name="ITEM3.18" localSheetId="1">[114]APU!$E$8804</definedName>
    <definedName name="ITEM3.18" localSheetId="0">[113]APU!$E$8804</definedName>
    <definedName name="ITEM3.18">[114]APU!$E$8804</definedName>
    <definedName name="ITEM3.19" localSheetId="1">[114]APU!$E$8865</definedName>
    <definedName name="ITEM3.19" localSheetId="0">[113]APU!$E$8865</definedName>
    <definedName name="ITEM3.19">[114]APU!$E$8865</definedName>
    <definedName name="ITEM3.20" localSheetId="1">[114]APU!$E$8926</definedName>
    <definedName name="ITEM3.20" localSheetId="0">[113]APU!$E$8926</definedName>
    <definedName name="ITEM3.20">[114]APU!$E$8926</definedName>
    <definedName name="ITEM3.21" localSheetId="1">[114]APU!$E$11915</definedName>
    <definedName name="ITEM3.21" localSheetId="0">[113]APU!$E$11915</definedName>
    <definedName name="ITEM3.21">[114]APU!$E$11915</definedName>
    <definedName name="ITEM3.22" localSheetId="1">[114]APU!$E$14477</definedName>
    <definedName name="ITEM3.22" localSheetId="0">[113]APU!$E$14477</definedName>
    <definedName name="ITEM3.22">[114]APU!$E$14477</definedName>
    <definedName name="ITEM3.23" localSheetId="1">[114]APU!$E$15087</definedName>
    <definedName name="ITEM3.23" localSheetId="0">[113]APU!$E$15087</definedName>
    <definedName name="ITEM3.23">[114]APU!$E$15087</definedName>
    <definedName name="ITEM4.20" localSheetId="1">[114]APU!$E$9170</definedName>
    <definedName name="ITEM4.20" localSheetId="0">[113]APU!$E$9170</definedName>
    <definedName name="ITEM4.20">[114]APU!$E$9170</definedName>
    <definedName name="ITEM4.21" localSheetId="1">[114]APU!$E$9231</definedName>
    <definedName name="ITEM4.21" localSheetId="0">[113]APU!$E$9231</definedName>
    <definedName name="ITEM4.21">[114]APU!$E$9231</definedName>
    <definedName name="ITEM4.22" localSheetId="1">[114]APU!$E$9292</definedName>
    <definedName name="ITEM4.22" localSheetId="0">[113]APU!$E$9292</definedName>
    <definedName name="ITEM4.22">[114]APU!$E$9292</definedName>
    <definedName name="ITEM4.23" localSheetId="1">[114]APU!$E$9353</definedName>
    <definedName name="ITEM4.23" localSheetId="0">[113]APU!$E$9353</definedName>
    <definedName name="ITEM4.23">[114]APU!$E$9353</definedName>
    <definedName name="ITEM4.24" localSheetId="1">[114]APU!$E$9414</definedName>
    <definedName name="ITEM4.24" localSheetId="0">[113]APU!$E$9414</definedName>
    <definedName name="ITEM4.24">[114]APU!$E$9414</definedName>
    <definedName name="ITEM4.25" localSheetId="1">[114]APU!$E$9475</definedName>
    <definedName name="ITEM4.25" localSheetId="0">[113]APU!$E$9475</definedName>
    <definedName name="ITEM4.25">[114]APU!$E$9475</definedName>
    <definedName name="ITEM4.26" localSheetId="1">[114]APU!$E$9536</definedName>
    <definedName name="ITEM4.26" localSheetId="0">[113]APU!$E$9536</definedName>
    <definedName name="ITEM4.26">[114]APU!$E$9536</definedName>
    <definedName name="ITEM4.27" localSheetId="1">[114]APU!$E$9597</definedName>
    <definedName name="ITEM4.27" localSheetId="0">[113]APU!$E$9597</definedName>
    <definedName name="ITEM4.27">[114]APU!$E$9597</definedName>
    <definedName name="ITEM4.28" localSheetId="1">[114]APU!$E$9658</definedName>
    <definedName name="ITEM4.28" localSheetId="0">[113]APU!$E$9658</definedName>
    <definedName name="ITEM4.28">[114]APU!$E$9658</definedName>
    <definedName name="ITEM4.29" localSheetId="1">[114]APU!$E$9719</definedName>
    <definedName name="ITEM4.29" localSheetId="0">[113]APU!$E$9719</definedName>
    <definedName name="ITEM4.29">[114]APU!$E$9719</definedName>
    <definedName name="ITEM4.30" localSheetId="1">[114]APU!$E$9780</definedName>
    <definedName name="ITEM4.30" localSheetId="0">[113]APU!$E$9780</definedName>
    <definedName name="ITEM4.30">[114]APU!$E$9780</definedName>
    <definedName name="ITEM4.31" localSheetId="1">[114]APU!$E$9841</definedName>
    <definedName name="ITEM4.31" localSheetId="0">[113]APU!$E$9841</definedName>
    <definedName name="ITEM4.31">[114]APU!$E$9841</definedName>
    <definedName name="ITEM4.32" localSheetId="1">[114]APU!$E$9902</definedName>
    <definedName name="ITEM4.32" localSheetId="0">[113]APU!$E$9902</definedName>
    <definedName name="ITEM4.32">[114]APU!$E$9902</definedName>
    <definedName name="ITEM4.33" localSheetId="1">[114]APU!$E$9963</definedName>
    <definedName name="ITEM4.33" localSheetId="0">[113]APU!$E$9963</definedName>
    <definedName name="ITEM4.33">[114]APU!$E$9963</definedName>
    <definedName name="ITEM4.34" localSheetId="1">[114]APU!$E$10024</definedName>
    <definedName name="ITEM4.34" localSheetId="0">[113]APU!$E$10024</definedName>
    <definedName name="ITEM4.34">[114]APU!$E$10024</definedName>
    <definedName name="ITEM4.35" localSheetId="1">[114]APU!$E$11549</definedName>
    <definedName name="ITEM4.35" localSheetId="0">[113]APU!$E$11549</definedName>
    <definedName name="ITEM4.35">[114]APU!$E$11549</definedName>
    <definedName name="ITEM4.36" localSheetId="1">[114]APU!$E$11610</definedName>
    <definedName name="ITEM4.36" localSheetId="0">[113]APU!$E$11610</definedName>
    <definedName name="ITEM4.36">[114]APU!$E$11610</definedName>
    <definedName name="ITEM4.37" localSheetId="1">[114]APU!$E$15941</definedName>
    <definedName name="ITEM4.37" localSheetId="0">[113]APU!$E$15941</definedName>
    <definedName name="ITEM4.37">[114]APU!$E$15941</definedName>
    <definedName name="ITEM4.38" localSheetId="1">[114]APU!$E$15148</definedName>
    <definedName name="ITEM4.38" localSheetId="0">[113]APU!$E$15148</definedName>
    <definedName name="ITEM4.38">[114]APU!$E$15148</definedName>
    <definedName name="ITEM4.39" localSheetId="1">[114]APU!$E$14233</definedName>
    <definedName name="ITEM4.39" localSheetId="0">[113]APU!$E$14233</definedName>
    <definedName name="ITEM4.39">[114]APU!$E$14233</definedName>
    <definedName name="ITEM4.40" localSheetId="1">[114]APU!$E$14294</definedName>
    <definedName name="ITEM4.40" localSheetId="0">[113]APU!$E$14294</definedName>
    <definedName name="ITEM4.40">[114]APU!$E$14294</definedName>
    <definedName name="ITEM4.41" localSheetId="1">[114]APU!$E$14355</definedName>
    <definedName name="ITEM4.41" localSheetId="0">[113]APU!$E$14355</definedName>
    <definedName name="ITEM4.41">[114]APU!$E$14355</definedName>
    <definedName name="ITEM4.42" localSheetId="1">[114]APU!$E$14416</definedName>
    <definedName name="ITEM4.42" localSheetId="0">[113]APU!$E$14416</definedName>
    <definedName name="ITEM4.42">[114]APU!$E$14416</definedName>
    <definedName name="ITEM4.43" localSheetId="1">[114]APU!$E$14538</definedName>
    <definedName name="ITEM4.43" localSheetId="0">[113]APU!$E$14538</definedName>
    <definedName name="ITEM4.43">[114]APU!$E$14538</definedName>
    <definedName name="ITEM4.44" localSheetId="1">[114]APU!$E$16002</definedName>
    <definedName name="ITEM4.44" localSheetId="0">[113]APU!$E$16002</definedName>
    <definedName name="ITEM4.44">[114]APU!$E$16002</definedName>
    <definedName name="ITEM4.45" localSheetId="1">[114]APU!$E$16063</definedName>
    <definedName name="ITEM4.45" localSheetId="0">[113]APU!$E$16063</definedName>
    <definedName name="ITEM4.45">[114]APU!$E$16063</definedName>
    <definedName name="ITEM4.46" localSheetId="1">[114]APU!$E$14660</definedName>
    <definedName name="ITEM4.46" localSheetId="0">[113]APU!$E$14660</definedName>
    <definedName name="ITEM4.46">[114]APU!$E$14660</definedName>
    <definedName name="ITEM5.100" localSheetId="1">[114]APU!$E$12403</definedName>
    <definedName name="ITEM5.100" localSheetId="0">[113]APU!$E$12403</definedName>
    <definedName name="ITEM5.100">[114]APU!$E$12403</definedName>
    <definedName name="ITEM5.101" localSheetId="1">[114]APU!$E$12464</definedName>
    <definedName name="ITEM5.101" localSheetId="0">[113]APU!$E$12464</definedName>
    <definedName name="ITEM5.101">[114]APU!$E$12464</definedName>
    <definedName name="ITEM5.104" localSheetId="1">[114]APU!$E$12525</definedName>
    <definedName name="ITEM5.104" localSheetId="0">[113]APU!$E$12525</definedName>
    <definedName name="ITEM5.104">[114]APU!$E$12525</definedName>
    <definedName name="ITEM5.105" localSheetId="1">[114]APU!$E$12586</definedName>
    <definedName name="ITEM5.105" localSheetId="0">[113]APU!$E$12586</definedName>
    <definedName name="ITEM5.105">[114]APU!$E$12586</definedName>
    <definedName name="ITEM5.106" localSheetId="1">[114]APU!$E$12647</definedName>
    <definedName name="ITEM5.106" localSheetId="0">[113]APU!$E$12647</definedName>
    <definedName name="ITEM5.106">[114]APU!$E$12647</definedName>
    <definedName name="ITEM5.107" localSheetId="1">[114]APU!$E$12708</definedName>
    <definedName name="ITEM5.107" localSheetId="0">[113]APU!$E$12708</definedName>
    <definedName name="ITEM5.107">[114]APU!$E$12708</definedName>
    <definedName name="ITEM5.108" localSheetId="1">[114]APU!$E$12769</definedName>
    <definedName name="ITEM5.108" localSheetId="0">[113]APU!$E$12769</definedName>
    <definedName name="ITEM5.108">[114]APU!$E$12769</definedName>
    <definedName name="ITEM5.109" localSheetId="1">[114]APU!$E$12830</definedName>
    <definedName name="ITEM5.109" localSheetId="0">[113]APU!$E$12830</definedName>
    <definedName name="ITEM5.109">[114]APU!$E$12830</definedName>
    <definedName name="ITEM5.111" localSheetId="1">[114]APU!$E$12891</definedName>
    <definedName name="ITEM5.111" localSheetId="0">[113]APU!$E$12891</definedName>
    <definedName name="ITEM5.111">[114]APU!$E$12891</definedName>
    <definedName name="ITEM5.112" localSheetId="1">[114]APU!$E$12952</definedName>
    <definedName name="ITEM5.112" localSheetId="0">[113]APU!$E$12952</definedName>
    <definedName name="ITEM5.112">[114]APU!$E$12952</definedName>
    <definedName name="ITEM5.113" localSheetId="1">[114]APU!$E$14721</definedName>
    <definedName name="ITEM5.113" localSheetId="0">[113]APU!$E$14721</definedName>
    <definedName name="ITEM5.113">[114]APU!$E$14721</definedName>
    <definedName name="ITEM5.114" localSheetId="1">[114]APU!$E$14782</definedName>
    <definedName name="ITEM5.114" localSheetId="0">[113]APU!$E$14782</definedName>
    <definedName name="ITEM5.114">[114]APU!$E$14782</definedName>
    <definedName name="ITEM5.115" localSheetId="1">[114]APU!$E$15026</definedName>
    <definedName name="ITEM5.115" localSheetId="0">[113]APU!$E$15026</definedName>
    <definedName name="ITEM5.115">[114]APU!$E$15026</definedName>
    <definedName name="ITEM5.53" localSheetId="1">[114]APU!$E$10085</definedName>
    <definedName name="ITEM5.53" localSheetId="0">[113]APU!$E$10085</definedName>
    <definedName name="ITEM5.53">[114]APU!$E$10085</definedName>
    <definedName name="ITEM5.54" localSheetId="1">[114]APU!$E$10146</definedName>
    <definedName name="ITEM5.54" localSheetId="0">[113]APU!$E$10146</definedName>
    <definedName name="ITEM5.54">[114]APU!$E$10146</definedName>
    <definedName name="ITEM5.55" localSheetId="1">[114]APU!$E$10207</definedName>
    <definedName name="ITEM5.55" localSheetId="0">[113]APU!$E$10207</definedName>
    <definedName name="ITEM5.55">[114]APU!$E$10207</definedName>
    <definedName name="ITEM5.56" localSheetId="1">[114]APU!$E$10268</definedName>
    <definedName name="ITEM5.56" localSheetId="0">[113]APU!$E$10268</definedName>
    <definedName name="ITEM5.56">[114]APU!$E$10268</definedName>
    <definedName name="ITEM5.57" localSheetId="1">[114]APU!$E$10329</definedName>
    <definedName name="ITEM5.57" localSheetId="0">[113]APU!$E$10329</definedName>
    <definedName name="ITEM5.57">[114]APU!$E$10329</definedName>
    <definedName name="ITEM5.58" localSheetId="1">[114]APU!$E$10390</definedName>
    <definedName name="ITEM5.58" localSheetId="0">[113]APU!$E$10390</definedName>
    <definedName name="ITEM5.58">[114]APU!$E$10390</definedName>
    <definedName name="ITEM5.59" localSheetId="1">[114]APU!$E$10451</definedName>
    <definedName name="ITEM5.59" localSheetId="0">[113]APU!$E$10451</definedName>
    <definedName name="ITEM5.59">[114]APU!$E$10451</definedName>
    <definedName name="ITEM5.60" localSheetId="1">[114]APU!$E$10512</definedName>
    <definedName name="ITEM5.60" localSheetId="0">[113]APU!$E$10512</definedName>
    <definedName name="ITEM5.60">[114]APU!$E$10512</definedName>
    <definedName name="ITEM5.61" localSheetId="1">[114]APU!$E$10573</definedName>
    <definedName name="ITEM5.61" localSheetId="0">[113]APU!$E$10573</definedName>
    <definedName name="ITEM5.61">[114]APU!$E$10573</definedName>
    <definedName name="ITEM5.62" localSheetId="1">[114]APU!$E$10634</definedName>
    <definedName name="ITEM5.62" localSheetId="0">[113]APU!$E$10634</definedName>
    <definedName name="ITEM5.62">[114]APU!$E$10634</definedName>
    <definedName name="ITEM5.63" localSheetId="1">[114]APU!$E$10695</definedName>
    <definedName name="ITEM5.63" localSheetId="0">[113]APU!$E$10695</definedName>
    <definedName name="ITEM5.63">[114]APU!$E$10695</definedName>
    <definedName name="ITEM5.64" localSheetId="1">[114]APU!$E$10756</definedName>
    <definedName name="ITEM5.64" localSheetId="0">[113]APU!$E$10756</definedName>
    <definedName name="ITEM5.64">[114]APU!$E$10756</definedName>
    <definedName name="ITEM5.65" localSheetId="1">[114]APU!$E$10817</definedName>
    <definedName name="ITEM5.65" localSheetId="0">[113]APU!$E$10817</definedName>
    <definedName name="ITEM5.65">[114]APU!$E$10817</definedName>
    <definedName name="ITEM5.66" localSheetId="1">[114]APU!$E$10878</definedName>
    <definedName name="ITEM5.66" localSheetId="0">[113]APU!$E$10878</definedName>
    <definedName name="ITEM5.66">[114]APU!$E$10878</definedName>
    <definedName name="ITEM5.67" localSheetId="1">[114]APU!$E$10939</definedName>
    <definedName name="ITEM5.67" localSheetId="0">[113]APU!$E$10939</definedName>
    <definedName name="ITEM5.67">[114]APU!$E$10939</definedName>
    <definedName name="ITEM5.68" localSheetId="1">[114]APU!$E$11000</definedName>
    <definedName name="ITEM5.68" localSheetId="0">[113]APU!$E$11000</definedName>
    <definedName name="ITEM5.68">[114]APU!$E$11000</definedName>
    <definedName name="ITEM5.69" localSheetId="1">[114]APU!$E$11061</definedName>
    <definedName name="ITEM5.69" localSheetId="0">[113]APU!$E$11061</definedName>
    <definedName name="ITEM5.69">[114]APU!$E$11061</definedName>
    <definedName name="ITEM5.70" localSheetId="1">[114]APU!$E$11122</definedName>
    <definedName name="ITEM5.70" localSheetId="0">[113]APU!$E$11122</definedName>
    <definedName name="ITEM5.70">[114]APU!$E$11122</definedName>
    <definedName name="ITEM5.71" localSheetId="1">[114]APU!$E$11183</definedName>
    <definedName name="ITEM5.71" localSheetId="0">[113]APU!$E$11183</definedName>
    <definedName name="ITEM5.71">[114]APU!$E$11183</definedName>
    <definedName name="ITEM5.72" localSheetId="1">[114]APU!$E$11976</definedName>
    <definedName name="ITEM5.72" localSheetId="0">[113]APU!$E$11976</definedName>
    <definedName name="ITEM5.72">[114]APU!$E$11976</definedName>
    <definedName name="ITEM5.73" localSheetId="1">[114]APU!$E$12037</definedName>
    <definedName name="ITEM5.73" localSheetId="0">[113]APU!$E$12037</definedName>
    <definedName name="ITEM5.73">[114]APU!$E$12037</definedName>
    <definedName name="ITEM5.74" localSheetId="1">[114]APU!$E$12098</definedName>
    <definedName name="ITEM5.74" localSheetId="0">[113]APU!$E$12098</definedName>
    <definedName name="ITEM5.74">[114]APU!$E$12098</definedName>
    <definedName name="ITEM5.77" localSheetId="1">[114]APU!$E$12159</definedName>
    <definedName name="ITEM5.77" localSheetId="0">[113]APU!$E$12159</definedName>
    <definedName name="ITEM5.77">[114]APU!$E$12159</definedName>
    <definedName name="ITEM5.78" localSheetId="1">[114]APU!$E$12281</definedName>
    <definedName name="ITEM5.78" localSheetId="0">[113]APU!$E$12281</definedName>
    <definedName name="ITEM5.78">[114]APU!$E$12281</definedName>
    <definedName name="ITEM5.79" localSheetId="1">[114]APU!$E$12342</definedName>
    <definedName name="ITEM5.79" localSheetId="0">[113]APU!$E$12342</definedName>
    <definedName name="ITEM5.79">[114]APU!$E$12342</definedName>
    <definedName name="ITEM5.80" localSheetId="1">[114]APU!$E$12220</definedName>
    <definedName name="ITEM5.80" localSheetId="0">[113]APU!$E$12220</definedName>
    <definedName name="ITEM5.80">[114]APU!$E$12220</definedName>
    <definedName name="ITEM5.82" localSheetId="1">[114]APU!$E$13989</definedName>
    <definedName name="ITEM5.82" localSheetId="0">[113]APU!$E$13989</definedName>
    <definedName name="ITEM5.82">[114]APU!$E$13989</definedName>
    <definedName name="ITEM5.83" localSheetId="1">[114]APU!$E$14050</definedName>
    <definedName name="ITEM5.83" localSheetId="0">[113]APU!$E$14050</definedName>
    <definedName name="ITEM5.83">[114]APU!$E$14050</definedName>
    <definedName name="ITEM5.84" localSheetId="1">[114]APU!$E$13318</definedName>
    <definedName name="ITEM5.84" localSheetId="0">[113]APU!$E$13318</definedName>
    <definedName name="ITEM5.84">[114]APU!$E$13318</definedName>
    <definedName name="ITEM5.85" localSheetId="1">[114]APU!$E$13379</definedName>
    <definedName name="ITEM5.85" localSheetId="0">[113]APU!$E$13379</definedName>
    <definedName name="ITEM5.85">[114]APU!$E$13379</definedName>
    <definedName name="ITEM5.86" localSheetId="1">[114]APU!$E$13440</definedName>
    <definedName name="ITEM5.86" localSheetId="0">[113]APU!$E$13440</definedName>
    <definedName name="ITEM5.86">[114]APU!$E$13440</definedName>
    <definedName name="ITEM5.87" localSheetId="1">[114]APU!$E$13501</definedName>
    <definedName name="ITEM5.87" localSheetId="0">[113]APU!$E$13501</definedName>
    <definedName name="ITEM5.87">[114]APU!$E$13501</definedName>
    <definedName name="ITEM5.88" localSheetId="1">[114]APU!$E$13562</definedName>
    <definedName name="ITEM5.88" localSheetId="0">[113]APU!$E$13562</definedName>
    <definedName name="ITEM5.88">[114]APU!$E$13562</definedName>
    <definedName name="ITEM5.89" localSheetId="1">[114]APU!$E$13623</definedName>
    <definedName name="ITEM5.89" localSheetId="0">[113]APU!$E$13623</definedName>
    <definedName name="ITEM5.89">[114]APU!$E$13623</definedName>
    <definedName name="ITEM5.90" localSheetId="1">[114]APU!$E$13684</definedName>
    <definedName name="ITEM5.90" localSheetId="0">[113]APU!$E$13684</definedName>
    <definedName name="ITEM5.90">[114]APU!$E$13684</definedName>
    <definedName name="ITEM5.91" localSheetId="1">[114]APU!$E$13745</definedName>
    <definedName name="ITEM5.91" localSheetId="0">[113]APU!$E$13745</definedName>
    <definedName name="ITEM5.91">[114]APU!$E$13745</definedName>
    <definedName name="ITEM5.92" localSheetId="1">[114]APU!$E$13806</definedName>
    <definedName name="ITEM5.92" localSheetId="0">[113]APU!$E$13806</definedName>
    <definedName name="ITEM5.92">[114]APU!$E$13806</definedName>
    <definedName name="ITEM5.93" localSheetId="1">[114]APU!$E$13867</definedName>
    <definedName name="ITEM5.93" localSheetId="0">[113]APU!$E$13867</definedName>
    <definedName name="ITEM5.93">[114]APU!$E$13867</definedName>
    <definedName name="ITEM5.94" localSheetId="1">[114]APU!$E$13928</definedName>
    <definedName name="ITEM5.94" localSheetId="0">[113]APU!$E$13928</definedName>
    <definedName name="ITEM5.94">[114]APU!$E$13928</definedName>
    <definedName name="ITEM5.95" localSheetId="1">[114]APU!$E$13013</definedName>
    <definedName name="ITEM5.95" localSheetId="0">[113]APU!$E$13013</definedName>
    <definedName name="ITEM5.95">[114]APU!$E$13013</definedName>
    <definedName name="ITEM5.96" localSheetId="1">[114]APU!$E$13074</definedName>
    <definedName name="ITEM5.96" localSheetId="0">[113]APU!$E$13074</definedName>
    <definedName name="ITEM5.96">[114]APU!$E$13074</definedName>
    <definedName name="ITEM5.97" localSheetId="1">[114]APU!$E$13135</definedName>
    <definedName name="ITEM5.97" localSheetId="0">[113]APU!$E$13135</definedName>
    <definedName name="ITEM5.97">[114]APU!$E$13135</definedName>
    <definedName name="ITEM5.98" localSheetId="1">[114]APU!$E$13196</definedName>
    <definedName name="ITEM5.98" localSheetId="0">[113]APU!$E$13196</definedName>
    <definedName name="ITEM5.98">[114]APU!$E$13196</definedName>
    <definedName name="ITEM5.99" localSheetId="1">[114]APU!$E$13257</definedName>
    <definedName name="ITEM5.99" localSheetId="0">[113]APU!$E$13257</definedName>
    <definedName name="ITEM5.99">[114]APU!$E$13257</definedName>
    <definedName name="ITEM521" localSheetId="1">[111]ITEMS!$A$522</definedName>
    <definedName name="ITEM521" localSheetId="0">[110]ITEMS!$A$522</definedName>
    <definedName name="ITEM521">[111]ITEMS!$A$522</definedName>
    <definedName name="ITEM7.1" localSheetId="1">[114]APU!$E$7589</definedName>
    <definedName name="ITEM7.1" localSheetId="0">[113]APU!$E$7589</definedName>
    <definedName name="ITEM7.1">[114]APU!$E$7589</definedName>
    <definedName name="ITEM7.10" localSheetId="1">[114]APU!$E$8138</definedName>
    <definedName name="ITEM7.10" localSheetId="0">[113]APU!$E$8138</definedName>
    <definedName name="ITEM7.10">[114]APU!$E$8138</definedName>
    <definedName name="ITEM7.11" localSheetId="1">[114]APU!$E$8199</definedName>
    <definedName name="ITEM7.11" localSheetId="0">[113]APU!$E$8199</definedName>
    <definedName name="ITEM7.11">[114]APU!$E$8199</definedName>
    <definedName name="ITEM7.12" localSheetId="1">[114]APU!$E$8259</definedName>
    <definedName name="ITEM7.12" localSheetId="0">[113]APU!$E$8259</definedName>
    <definedName name="ITEM7.12">[114]APU!$E$8259</definedName>
    <definedName name="ITEM7.13" localSheetId="1">[114]APU!$E$8320</definedName>
    <definedName name="ITEM7.13" localSheetId="0">[113]APU!$E$8320</definedName>
    <definedName name="ITEM7.13">[114]APU!$E$8320</definedName>
    <definedName name="ITEM7.14" localSheetId="1">[114]APU!$E$8381</definedName>
    <definedName name="ITEM7.14" localSheetId="0">[113]APU!$E$8381</definedName>
    <definedName name="ITEM7.14">[114]APU!$E$8381</definedName>
    <definedName name="ITEM7.15" localSheetId="1">[114]APU!$E$8442</definedName>
    <definedName name="ITEM7.15" localSheetId="0">[113]APU!$E$8442</definedName>
    <definedName name="ITEM7.15">[114]APU!$E$8442</definedName>
    <definedName name="ITEM7.16" localSheetId="1">[114]APU!$E$8560</definedName>
    <definedName name="ITEM7.16" localSheetId="0">[113]APU!$E$8560</definedName>
    <definedName name="ITEM7.16">[114]APU!$E$8560</definedName>
    <definedName name="ITEM7.17" localSheetId="1">[114]APU!$E$11244</definedName>
    <definedName name="ITEM7.17" localSheetId="0">[113]APU!$E$11244</definedName>
    <definedName name="ITEM7.17">[114]APU!$E$11244</definedName>
    <definedName name="ITEM7.18" localSheetId="1">[114]APU!$E$11305</definedName>
    <definedName name="ITEM7.18" localSheetId="0">[113]APU!$E$11305</definedName>
    <definedName name="ITEM7.18">[114]APU!$E$11305</definedName>
    <definedName name="ITEM7.19" localSheetId="1">[114]APU!$E$11366</definedName>
    <definedName name="ITEM7.19" localSheetId="0">[113]APU!$E$11366</definedName>
    <definedName name="ITEM7.19">[114]APU!$E$11366</definedName>
    <definedName name="ITEM7.2" localSheetId="1">[114]APU!$E$7650</definedName>
    <definedName name="ITEM7.2" localSheetId="0">[113]APU!$E$7650</definedName>
    <definedName name="ITEM7.2">[114]APU!$E$7650</definedName>
    <definedName name="ITEM7.20" localSheetId="1">[114]APU!$E$11427</definedName>
    <definedName name="ITEM7.20" localSheetId="0">[113]APU!$E$11427</definedName>
    <definedName name="ITEM7.20">[114]APU!$E$11427</definedName>
    <definedName name="ITEM7.21" localSheetId="1">[114]APU!$E$11488</definedName>
    <definedName name="ITEM7.21" localSheetId="0">[113]APU!$E$11488</definedName>
    <definedName name="ITEM7.21">[114]APU!$E$11488</definedName>
    <definedName name="ITEM7.22" localSheetId="1">[114]APU!$E$11671</definedName>
    <definedName name="ITEM7.22" localSheetId="0">[113]APU!$E$11671</definedName>
    <definedName name="ITEM7.22">[114]APU!$E$11671</definedName>
    <definedName name="ITEM7.23" localSheetId="1">[114]APU!$E$11732</definedName>
    <definedName name="ITEM7.23" localSheetId="0">[113]APU!$E$11732</definedName>
    <definedName name="ITEM7.23">[114]APU!$E$11732</definedName>
    <definedName name="ITEM7.24" localSheetId="1">[114]APU!$E$14599</definedName>
    <definedName name="ITEM7.24" localSheetId="0">[113]APU!$E$14599</definedName>
    <definedName name="ITEM7.24">[114]APU!$E$14599</definedName>
    <definedName name="ITEM7.25" localSheetId="1">[114]APU!$E$15209</definedName>
    <definedName name="ITEM7.25" localSheetId="0">[113]APU!$E$15209</definedName>
    <definedName name="ITEM7.25">[114]APU!$E$15209</definedName>
    <definedName name="ITEM7.26" localSheetId="1">[114]APU!$E$15270</definedName>
    <definedName name="ITEM7.26" localSheetId="0">[113]APU!$E$15270</definedName>
    <definedName name="ITEM7.26">[114]APU!$E$15270</definedName>
    <definedName name="ITEM7.27" localSheetId="1">[114]APU!$E$15331</definedName>
    <definedName name="ITEM7.27" localSheetId="0">[113]APU!$E$15331</definedName>
    <definedName name="ITEM7.27">[114]APU!$E$15331</definedName>
    <definedName name="ITEM7.28" localSheetId="1">[114]APU!$E$15392</definedName>
    <definedName name="ITEM7.28" localSheetId="0">[113]APU!$E$15392</definedName>
    <definedName name="ITEM7.28">[114]APU!$E$15392</definedName>
    <definedName name="ITEM7.29" localSheetId="1">[114]APU!$E$15453</definedName>
    <definedName name="ITEM7.29" localSheetId="0">[113]APU!$E$15453</definedName>
    <definedName name="ITEM7.29">[114]APU!$E$15453</definedName>
    <definedName name="ITEM7.3" localSheetId="1">[114]APU!$E$7711</definedName>
    <definedName name="ITEM7.3" localSheetId="0">[113]APU!$E$7711</definedName>
    <definedName name="ITEM7.3">[114]APU!$E$7711</definedName>
    <definedName name="ITEM7.30" localSheetId="1">[114]APU!$E$15514</definedName>
    <definedName name="ITEM7.30" localSheetId="0">[113]APU!$E$15514</definedName>
    <definedName name="ITEM7.30">[114]APU!$E$15514</definedName>
    <definedName name="ITEM7.31" localSheetId="1">[114]APU!$E$15575</definedName>
    <definedName name="ITEM7.31" localSheetId="0">[113]APU!$E$15575</definedName>
    <definedName name="ITEM7.31">[114]APU!$E$15575</definedName>
    <definedName name="ITEM7.32" localSheetId="1">[114]APU!$E$15636</definedName>
    <definedName name="ITEM7.32" localSheetId="0">[113]APU!$E$15636</definedName>
    <definedName name="ITEM7.32">[114]APU!$E$15636</definedName>
    <definedName name="ITEM7.33" localSheetId="1">[114]APU!$E$15697</definedName>
    <definedName name="ITEM7.33" localSheetId="0">[113]APU!$E$15697</definedName>
    <definedName name="ITEM7.33">[114]APU!$E$15697</definedName>
    <definedName name="ITEM7.34" localSheetId="1">[114]APU!$E$15758</definedName>
    <definedName name="ITEM7.34" localSheetId="0">[113]APU!$E$15758</definedName>
    <definedName name="ITEM7.34">[114]APU!$E$15758</definedName>
    <definedName name="ITEM7.35" localSheetId="1">[114]APU!$E$15819</definedName>
    <definedName name="ITEM7.35" localSheetId="0">[113]APU!$E$15819</definedName>
    <definedName name="ITEM7.35">[114]APU!$E$15819</definedName>
    <definedName name="ITEM7.4" localSheetId="1">[114]APU!$E$7772</definedName>
    <definedName name="ITEM7.4" localSheetId="0">[113]APU!$E$7772</definedName>
    <definedName name="ITEM7.4">[114]APU!$E$7772</definedName>
    <definedName name="ITEM7.5" localSheetId="1">[114]APU!$E$7833</definedName>
    <definedName name="ITEM7.5" localSheetId="0">[113]APU!$E$7833</definedName>
    <definedName name="ITEM7.5">[114]APU!$E$7833</definedName>
    <definedName name="ITEM7.6" localSheetId="1">[114]APU!$E$7894</definedName>
    <definedName name="ITEM7.6" localSheetId="0">[113]APU!$E$7894</definedName>
    <definedName name="ITEM7.6">[114]APU!$E$7894</definedName>
    <definedName name="ITEM7.7" localSheetId="1">[114]APU!$E$7955</definedName>
    <definedName name="ITEM7.7" localSheetId="0">[113]APU!$E$7955</definedName>
    <definedName name="ITEM7.7">[114]APU!$E$7955</definedName>
    <definedName name="ITEM7.8" localSheetId="1">[114]APU!$E$8016</definedName>
    <definedName name="ITEM7.8" localSheetId="0">[113]APU!$E$8016</definedName>
    <definedName name="ITEM7.8">[114]APU!$E$8016</definedName>
    <definedName name="ITEM7.9" localSheetId="1">[114]APU!$E$8077</definedName>
    <definedName name="ITEM7.9" localSheetId="0">[113]APU!$E$8077</definedName>
    <definedName name="ITEM7.9">[114]APU!$E$8077</definedName>
    <definedName name="ItemCodos" localSheetId="0">#REF!</definedName>
    <definedName name="ItemCodos">#REF!</definedName>
    <definedName name="ITEMS" localSheetId="0">#REF!</definedName>
    <definedName name="ITEMS">#REF!</definedName>
    <definedName name="ITEMSCP" localSheetId="1">#REF!</definedName>
    <definedName name="ITEMSCP" localSheetId="0">#REF!</definedName>
    <definedName name="ITEMSCP">#REF!</definedName>
    <definedName name="IVA_UTIL" localSheetId="0">[27]DATOS!$D$11</definedName>
    <definedName name="IVA_UTIL">[27]DATOS!$D$11</definedName>
    <definedName name="IvaSUtl" localSheetId="0">[39]PRESUPUESTO!$F$136</definedName>
    <definedName name="IvaSUtl">[39]PRESUPUESTO!$F$136</definedName>
    <definedName name="j" localSheetId="0" hidden="1">'[138]Datos-Gráfica'!#REF!</definedName>
    <definedName name="j" hidden="1">'[139]Datos-Gráfica'!#REF!</definedName>
    <definedName name="J_GARCIA_P" localSheetId="0">#REF!</definedName>
    <definedName name="J_GARCIA_P">#REF!</definedName>
    <definedName name="JART" localSheetId="0" hidden="1">[28]inpermeabOTRO!#REF!</definedName>
    <definedName name="JART" hidden="1">[28]inpermeabOTRO!#REF!</definedName>
    <definedName name="jdfjkd" localSheetId="0">#REF!</definedName>
    <definedName name="jdfjkd">#REF!</definedName>
    <definedName name="jgj" localSheetId="0">#REF!</definedName>
    <definedName name="jgj">#REF!</definedName>
    <definedName name="jh" localSheetId="0">#REF!</definedName>
    <definedName name="jh">#REF!</definedName>
    <definedName name="jhgl" localSheetId="0">#REF!</definedName>
    <definedName name="jhgl">#REF!</definedName>
    <definedName name="JHIO" localSheetId="0">#REF!</definedName>
    <definedName name="JHIO">#REF!</definedName>
    <definedName name="jj" localSheetId="0">#REF!</definedName>
    <definedName name="jj">#REF!</definedName>
    <definedName name="JJJJJ" localSheetId="1" hidden="1">{"SUMINISTRO E INSTALACIÓN CANALETAS L=7.50"}</definedName>
    <definedName name="JJJJJ" localSheetId="2" hidden="1">{"SUMINISTRO E INSTALACIÓN CANALETAS L=7.50"}</definedName>
    <definedName name="JJJJJ" localSheetId="0" hidden="1">{"SUMINISTRO E INSTALACIÓN CANALETAS L=7.50"}</definedName>
    <definedName name="JJJJJ" hidden="1">{"SUMINISTRO E INSTALACIÓN CANALETAS L=7.50"}</definedName>
    <definedName name="JJJJJJJJ" localSheetId="0">#REF!,#REF!</definedName>
    <definedName name="JJJJJJJJ">#REF!,#REF!</definedName>
    <definedName name="JJJJJJJJJJJ" localSheetId="0">[35]PERPER2!#REF!</definedName>
    <definedName name="JJJJJJJJJJJ">[35]PERPER2!#REF!</definedName>
    <definedName name="jk" localSheetId="0">#REF!</definedName>
    <definedName name="jk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GODO" localSheetId="0">'[36]Capacidad M3'!#REF!</definedName>
    <definedName name="JOGODO">'[36]Capacidad M3'!#REF!</definedName>
    <definedName name="Jornal" localSheetId="1">[46]Jornal!$A$12:$I$31</definedName>
    <definedName name="Jornal" localSheetId="0">[45]Jornal!$A$12:$I$31</definedName>
    <definedName name="Jornal">[46]Jornal!$A$12:$I$31</definedName>
    <definedName name="jt" localSheetId="0">#REF!</definedName>
    <definedName name="jt">#REF!</definedName>
    <definedName name="jui" localSheetId="0">#REF!</definedName>
    <definedName name="jui">#REF!</definedName>
    <definedName name="JUL" localSheetId="1">#REF!</definedName>
    <definedName name="JUL" localSheetId="0">#REF!</definedName>
    <definedName name="JUL">#REF!</definedName>
    <definedName name="JulAgo" localSheetId="0">'[120]Jul-Ago'!$A$12:$H$29</definedName>
    <definedName name="JulAgo">'[120]Jul-Ago'!$A$12:$H$29</definedName>
    <definedName name="JulAgo_C" localSheetId="0">'[140]Jul-Ago'!$A$30:$H$45</definedName>
    <definedName name="JulAgo_C">'[140]Jul-Ago'!$A$30:$H$45</definedName>
    <definedName name="JUN" localSheetId="1">#REF!</definedName>
    <definedName name="JUN" localSheetId="0">#REF!</definedName>
    <definedName name="JUN">#REF!</definedName>
    <definedName name="juy" localSheetId="0">#REF!</definedName>
    <definedName name="juy">#REF!</definedName>
    <definedName name="JXJXJXJX" localSheetId="0">[77]Validaciones!#REF!</definedName>
    <definedName name="JXJXJXJX">[77]Validaciones!#REF!</definedName>
    <definedName name="K" localSheetId="0">[141]Sheet1!#REF!</definedName>
    <definedName name="K">[141]Sheet1!#REF!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hk" localSheetId="0">#REF!</definedName>
    <definedName name="khk">#REF!</definedName>
    <definedName name="khkl" localSheetId="0">#REF!</definedName>
    <definedName name="khkl">#REF!</definedName>
    <definedName name="khlk" localSheetId="0">#REF!</definedName>
    <definedName name="khlk">#REF!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K" localSheetId="1">#REF!</definedName>
    <definedName name="KK" localSheetId="0">#REF!</definedName>
    <definedName name="KK">#REF!</definedName>
    <definedName name="kkkkkkkkkkk" localSheetId="0" hidden="1">[28]inpermeabOTRO!#REF!</definedName>
    <definedName name="kkkkkkkkkkk" hidden="1">[28]inpermeabOTRO!#REF!</definedName>
    <definedName name="kl" localSheetId="0">#REF!</definedName>
    <definedName name="kl">#REF!</definedName>
    <definedName name="kñy" localSheetId="0">#REF!</definedName>
    <definedName name="kñy">#REF!</definedName>
    <definedName name="ko" localSheetId="0">[142]items!$C$4:$J$247</definedName>
    <definedName name="ko">[142]items!$C$4:$J$247</definedName>
    <definedName name="KU" localSheetId="0">#REF!</definedName>
    <definedName name="KU">#REF!</definedName>
    <definedName name="kuh" localSheetId="0">#REF!</definedName>
    <definedName name="kuh">#REF!</definedName>
    <definedName name="kuy" localSheetId="0">#REF!</definedName>
    <definedName name="kuy">#REF!</definedName>
    <definedName name="L" localSheetId="0">#REF!</definedName>
    <definedName name="L">#REF!</definedName>
    <definedName name="L.CARCAMO" localSheetId="0">#REF!</definedName>
    <definedName name="L.CARCAMO">#REF!</definedName>
    <definedName name="L.CIL" localSheetId="0">#REF!</definedName>
    <definedName name="L.CIL">#REF!</definedName>
    <definedName name="L_" localSheetId="0">#REF!</definedName>
    <definedName name="L_">#REF!</definedName>
    <definedName name="L_TUB" localSheetId="0">#REF!</definedName>
    <definedName name="L_TUB">#REF!</definedName>
    <definedName name="LARGUE" localSheetId="0">[82]BASE!$D$394</definedName>
    <definedName name="LARGUE">[82]BASE!$D$394</definedName>
    <definedName name="lasd" localSheetId="1">#REF!</definedName>
    <definedName name="lasd" localSheetId="0">#REF!</definedName>
    <definedName name="lasd">#REF!</definedName>
    <definedName name="LE" localSheetId="0">[27]MANO_OBRA!#REF!</definedName>
    <definedName name="LE">[27]MANO_OBRA!#REF!</definedName>
    <definedName name="lhl" localSheetId="0">#REF!</definedName>
    <definedName name="lhl">#REF!</definedName>
    <definedName name="LICITACION" localSheetId="1">#REF!</definedName>
    <definedName name="LICITACION" localSheetId="0">#REF!</definedName>
    <definedName name="LICITACION">#REF!</definedName>
    <definedName name="Limones" localSheetId="0">#REF!</definedName>
    <definedName name="Limones">#REF!</definedName>
    <definedName name="LIMP" localSheetId="0">[21]BASE!$D$78</definedName>
    <definedName name="LIMP">[21]BASE!$D$78</definedName>
    <definedName name="LIMP14" localSheetId="0">[130]BASE!$D$69</definedName>
    <definedName name="LIMP14">[130]BASE!$D$69</definedName>
    <definedName name="LIMPIO" localSheetId="0">#REF!</definedName>
    <definedName name="LIMPIO">#REF!</definedName>
    <definedName name="LINEAS" localSheetId="1">#REF!</definedName>
    <definedName name="LINEAS" localSheetId="0">#REF!</definedName>
    <definedName name="LINEAS">#REF!</definedName>
    <definedName name="LisaCodSAO" localSheetId="0">#REF!</definedName>
    <definedName name="LisaCodSAO">#REF!</definedName>
    <definedName name="Listacanti" localSheetId="0">#REF!</definedName>
    <definedName name="Listacanti">#REF!</definedName>
    <definedName name="ListaCantidad" localSheetId="0">#REF!</definedName>
    <definedName name="ListaCantidad">#REF!</definedName>
    <definedName name="listado1" localSheetId="1" hidden="1">{#N/A,#N/A,FALSE,"PROPON.2001"}</definedName>
    <definedName name="listado1" localSheetId="2" hidden="1">{#N/A,#N/A,FALSE,"PROPON.2001"}</definedName>
    <definedName name="listado1" localSheetId="0" hidden="1">{#N/A,#N/A,FALSE,"PROPON.2001"}</definedName>
    <definedName name="listado1" hidden="1">{#N/A,#N/A,FALSE,"PROPON.2001"}</definedName>
    <definedName name="ListaItem" localSheetId="0">#REF!</definedName>
    <definedName name="ListaItem">#REF!</definedName>
    <definedName name="ListaUni" localSheetId="0">[143]TOTALES!$D$7:$D$654</definedName>
    <definedName name="ListaUni">[143]TOTALES!$D$7:$D$654</definedName>
    <definedName name="LISTON" localSheetId="0">[82]BASE!$D$395</definedName>
    <definedName name="LISTON">[82]BASE!$D$395</definedName>
    <definedName name="lkhlk" localSheetId="0">#REF!</definedName>
    <definedName name="lkhlk">#REF!</definedName>
    <definedName name="ll" localSheetId="0">#REF!</definedName>
    <definedName name="ll">#REF!</definedName>
    <definedName name="LLAC12" localSheetId="0">[7]BASE!$D$1627</definedName>
    <definedName name="LLAC12">[7]BASE!$D$1627</definedName>
    <definedName name="LLAP12" localSheetId="0">[7]BASE!$D$1626</definedName>
    <definedName name="LLAP12">[7]BASE!$D$1626</definedName>
    <definedName name="LÑP" localSheetId="0">#REF!</definedName>
    <definedName name="LÑP">#REF!</definedName>
    <definedName name="loc" localSheetId="0">[144]APU_CAP!$I$42</definedName>
    <definedName name="loc">[144]APU_CAP!$I$42</definedName>
    <definedName name="LOCA" localSheetId="0">[145]!absc</definedName>
    <definedName name="LOCA">[54]!absc</definedName>
    <definedName name="LOCA1" localSheetId="1">[55]!absc</definedName>
    <definedName name="LOCA1" localSheetId="0">[54]!absc</definedName>
    <definedName name="LOCA1">[55]!absc</definedName>
    <definedName name="LOCALIZACION" localSheetId="1">#REF!</definedName>
    <definedName name="LOCALIZACION" localSheetId="0">#REF!</definedName>
    <definedName name="LOCALIZACION">#REF!</definedName>
    <definedName name="LOCAT1999" localSheetId="1" hidden="1">{"SUMINISTRO E INSTALACIÓN CANALETAS L=7.50"}</definedName>
    <definedName name="LOCAT1999" localSheetId="2" hidden="1">{"SUMINISTRO E INSTALACIÓN CANALETAS L=7.50"}</definedName>
    <definedName name="LOCAT1999" localSheetId="0" hidden="1">{"SUMINISTRO E INSTALACIÓN CANALETAS L=7.50"}</definedName>
    <definedName name="LOCAT1999" hidden="1">{"SUMINISTRO E INSTALACIÓN CANALETAS L=7.50"}</definedName>
    <definedName name="LOI" localSheetId="0">#REF!</definedName>
    <definedName name="LOI">#REF!</definedName>
    <definedName name="LOLITAS" localSheetId="0">#REF!</definedName>
    <definedName name="LOLITAS">#REF!</definedName>
    <definedName name="LONG" localSheetId="0">#REF!</definedName>
    <definedName name="LONG">#REF!</definedName>
    <definedName name="Longitud" localSheetId="1">#REF!</definedName>
    <definedName name="Longitud" localSheetId="0">#REF!</definedName>
    <definedName name="Longitud">#REF!</definedName>
    <definedName name="Longitud1" localSheetId="1">#REF!</definedName>
    <definedName name="Longitud1" localSheetId="0">#REF!</definedName>
    <definedName name="Longitud1">#REF!</definedName>
    <definedName name="Longitud2" localSheetId="1">#REF!</definedName>
    <definedName name="Longitud2" localSheetId="0">#REF!</definedName>
    <definedName name="Longitud2">#REF!</definedName>
    <definedName name="LOTE" localSheetId="0">[77]Validaciones!#REF!</definedName>
    <definedName name="LOTE">[77]Validaciones!#REF!</definedName>
    <definedName name="Lotes2" localSheetId="0">[77]Validaciones!#REF!</definedName>
    <definedName name="Lotes2">[77]Validaciones!#REF!</definedName>
    <definedName name="LP" localSheetId="1">'[61]CIRCUITOS CODENSA'!#REF!</definedName>
    <definedName name="LP" localSheetId="0">'[60]CIRCUITOS CODENSA'!#REF!</definedName>
    <definedName name="LP">'[61]CIRCUITOS CODENSA'!#REF!</definedName>
    <definedName name="lst_Fruit" localSheetId="0">#REF!</definedName>
    <definedName name="lst_Fruit">#REF!</definedName>
    <definedName name="lst_FruitType" localSheetId="0">#REF!</definedName>
    <definedName name="lst_FruitType">#REF!</definedName>
    <definedName name="LUBRI" localSheetId="0">[26]BASE!$D$234</definedName>
    <definedName name="LUBRI">[26]BASE!$D$234</definedName>
    <definedName name="LUGAR_CC" localSheetId="0">'[87]Datos Generales'!$C$6</definedName>
    <definedName name="LUGAR_CC">'[87]Datos Generales'!$C$6</definedName>
    <definedName name="LUPVC" localSheetId="0">[21]BASE!$D$76</definedName>
    <definedName name="LUPVC">[21]BASE!$D$76</definedName>
    <definedName name="LUZ" localSheetId="1" hidden="1">{#N/A,#N/A,FALSE,"PROPON.2001"}</definedName>
    <definedName name="LUZ" localSheetId="2" hidden="1">{#N/A,#N/A,FALSE,"PROPON.2001"}</definedName>
    <definedName name="LUZ" localSheetId="0" hidden="1">{#N/A,#N/A,FALSE,"PROPON.2001"}</definedName>
    <definedName name="LUZ" hidden="1">{#N/A,#N/A,FALSE,"PROPON.2001"}</definedName>
    <definedName name="M" localSheetId="0">#REF!</definedName>
    <definedName name="M">#REF!</definedName>
    <definedName name="M.R.SOLARTE" localSheetId="0">#REF!</definedName>
    <definedName name="M.R.SOLARTE">#REF!</definedName>
    <definedName name="M120K" localSheetId="0">[7]BASE!$D$49</definedName>
    <definedName name="M120K">[7]BASE!$D$49</definedName>
    <definedName name="M240K" localSheetId="0">[21]BASE!$D$44</definedName>
    <definedName name="M240K">[21]BASE!$D$44</definedName>
    <definedName name="M280K" localSheetId="0">[7]BASE!$D$47</definedName>
    <definedName name="M280K">[7]BASE!$D$47</definedName>
    <definedName name="MADCJ" localSheetId="0">[7]BASE!$D$1665</definedName>
    <definedName name="MADCJ">[7]BASE!$D$1665</definedName>
    <definedName name="MAL" localSheetId="1">'[147]Estado Resumen'!#REF!&lt;2.5</definedName>
    <definedName name="MAL" localSheetId="0">'[146]Estado Resumen'!#REF!&lt;2.5</definedName>
    <definedName name="MAL">'[147]Estado Resumen'!#REF!&lt;2.5</definedName>
    <definedName name="MALO" localSheetId="1">'[149]ESTADO VÍA-CRIT.TECNICO'!#REF!&lt;2.5</definedName>
    <definedName name="MALO" localSheetId="0">'[148]ESTADO VÍA-CRIT.TECNICO'!#REF!&lt;2.5</definedName>
    <definedName name="MALO">'[149]ESTADO VÍA-CRIT.TECNICO'!#REF!&lt;2.5</definedName>
    <definedName name="mama" localSheetId="0" hidden="1">'[150]Datos-Gráfica-Apartada'!#REF!</definedName>
    <definedName name="mama" hidden="1">'[151]Datos-Gráfica-Apartada'!#REF!</definedName>
    <definedName name="MAMPOSTERIA" localSheetId="0">[2]FORFAAC!#REF!</definedName>
    <definedName name="MAMPOSTERIA">[2]FORFAAC!#REF!</definedName>
    <definedName name="mantenimiento" localSheetId="1">'[153]COSTOS OFICINA'!#REF!</definedName>
    <definedName name="mantenimiento" localSheetId="0">'[152]COSTOS OFICINA'!#REF!</definedName>
    <definedName name="mantenimiento">'[153]COSTOS OFICINA'!#REF!</definedName>
    <definedName name="MANTO" localSheetId="0">[82]BASE!$D$401</definedName>
    <definedName name="MANTO">[82]BASE!$D$401</definedName>
    <definedName name="Manzanas" localSheetId="0">#REF!</definedName>
    <definedName name="Manzanas">#REF!</definedName>
    <definedName name="MAR" localSheetId="1">#REF!</definedName>
    <definedName name="MAR" localSheetId="0">#REF!</definedName>
    <definedName name="MAR">#REF!</definedName>
    <definedName name="Mar_C" localSheetId="0">[119]MAR!$A$35:$H$51</definedName>
    <definedName name="Mar_C">[119]MAR!$A$35:$H$51</definedName>
    <definedName name="MARABA" localSheetId="0">[7]BASE!$D$1645</definedName>
    <definedName name="MARABA">[7]BASE!$D$1645</definedName>
    <definedName name="MarAbr" localSheetId="0">'[120]Mar-Abr'!$A$12:$H$34</definedName>
    <definedName name="MarAbr">'[120]Mar-Abr'!$A$12:$H$34</definedName>
    <definedName name="Marca" localSheetId="0">#REF!</definedName>
    <definedName name="Marca">#REF!</definedName>
    <definedName name="MARIA" localSheetId="1" hidden="1">{#N/A,#N/A,FALSE,"PROPON.2001"}</definedName>
    <definedName name="MARIA" localSheetId="2" hidden="1">{#N/A,#N/A,FALSE,"PROPON.2001"}</definedName>
    <definedName name="MARIA" localSheetId="0" hidden="1">{#N/A,#N/A,FALSE,"PROPON.2001"}</definedName>
    <definedName name="MARIA" hidden="1">{#N/A,#N/A,FALSE,"PROPON.2001"}</definedName>
    <definedName name="MARTA" localSheetId="1" hidden="1">{#N/A,#N/A,FALSE,"PROPON.2001"}</definedName>
    <definedName name="MARTA" localSheetId="2" hidden="1">{#N/A,#N/A,FALSE,"PROPON.2001"}</definedName>
    <definedName name="MARTA" localSheetId="0" hidden="1">{#N/A,#N/A,FALSE,"PROPON.2001"}</definedName>
    <definedName name="MARTA" hidden="1">{#N/A,#N/A,FALSE,"PROPON.2001"}</definedName>
    <definedName name="MAT" localSheetId="1">#REF!</definedName>
    <definedName name="MAT" localSheetId="0">#REF!</definedName>
    <definedName name="MAT">#REF!</definedName>
    <definedName name="MATERIAL" localSheetId="0">#REF!</definedName>
    <definedName name="MATERIAL">#REF!</definedName>
    <definedName name="MATERIALES" localSheetId="0">'[154]INSUMOS VIANI'!$B$5:$B$741</definedName>
    <definedName name="MATERIALES">'[154]INSUMOS VIANI'!$B$5:$B$741</definedName>
    <definedName name="MaterialTub" localSheetId="0">#REF!</definedName>
    <definedName name="MaterialTub">#REF!</definedName>
    <definedName name="MATPR" localSheetId="0">[21]BASE!$D$55</definedName>
    <definedName name="MATPR">[21]BASE!$D$55</definedName>
    <definedName name="MAY" localSheetId="1">#REF!</definedName>
    <definedName name="MAY" localSheetId="0">#REF!</definedName>
    <definedName name="MAY">#REF!</definedName>
    <definedName name="MayJun" localSheetId="0">'[120]May-Jun'!$A$12:$H$32</definedName>
    <definedName name="MayJun">'[120]May-Jun'!$A$12:$H$32</definedName>
    <definedName name="MayJun_C" localSheetId="0">'[140]May-Jun'!$A$33:$H$52</definedName>
    <definedName name="MayJun_C">'[140]May-Jun'!$A$33:$H$52</definedName>
    <definedName name="MC4CM" localSheetId="0">[7]BASE!$D$1667</definedName>
    <definedName name="MC4CM">[7]BASE!$D$1667</definedName>
    <definedName name="MEDID" localSheetId="0">[26]BASE!$D$246</definedName>
    <definedName name="MEDID">[26]BASE!$D$246</definedName>
    <definedName name="Medidor" localSheetId="0">#REF!</definedName>
    <definedName name="Medidor">#REF!</definedName>
    <definedName name="MES" localSheetId="0">#REF!</definedName>
    <definedName name="MES">#REF!</definedName>
    <definedName name="meses" localSheetId="1">#REF!</definedName>
    <definedName name="meses" localSheetId="0">#REF!</definedName>
    <definedName name="meses">#REF!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MA" localSheetId="0">[35]PERPER2!#REF!</definedName>
    <definedName name="MIMA">[35]PERPER2!#REF!</definedName>
    <definedName name="Mínimo" localSheetId="1">#REF!</definedName>
    <definedName name="Mínimo" localSheetId="0">#REF!</definedName>
    <definedName name="Mínimo">#REF!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ExcelLinker_C9F63D05_8E80_41B0_8F02_A4ED3B5E1938" localSheetId="1">Mano de [155]obra!$G$8:$G$8</definedName>
    <definedName name="MmExcelLinker_C9F63D05_8E80_41B0_8F02_A4ED3B5E1938" localSheetId="2">Mano de [155]obra!$G$8:$G$8</definedName>
    <definedName name="MmExcelLinker_C9F63D05_8E80_41B0_8F02_A4ED3B5E1938" localSheetId="0">Mano 'PRESUPUESTO FINAL'!de [155]obra!$G$8:$G$8</definedName>
    <definedName name="MmExcelLinker_C9F63D05_8E80_41B0_8F02_A4ED3B5E1938">Mano de [155]obra!$G$8:$G$8</definedName>
    <definedName name="mmm" localSheetId="0">#REF!</definedName>
    <definedName name="mmm">#REF!</definedName>
    <definedName name="MO" localSheetId="1">'[61]CIRCUITOS CODENSA'!#REF!</definedName>
    <definedName name="MO" localSheetId="0">'[60]CIRCUITOS CODENSA'!#REF!</definedName>
    <definedName name="MO">'[61]CIRCUITOS CODENSA'!#REF!</definedName>
    <definedName name="MO120K" localSheetId="0">'[26]BASE CTOS'!$B$131</definedName>
    <definedName name="MO120K">'[26]BASE CTOS'!$B$131</definedName>
    <definedName name="MO240K" localSheetId="0">'[26]BASE CTOS'!$B$116</definedName>
    <definedName name="MO240K">'[26]BASE CTOS'!$B$116</definedName>
    <definedName name="MO280K" localSheetId="0">'[26]BASE CTOS'!$B$101</definedName>
    <definedName name="MO280K">'[26]BASE CTOS'!$B$101</definedName>
    <definedName name="MOBRA" localSheetId="0">'[154]INSUMOS VIANI'!$B$784:$B$812</definedName>
    <definedName name="MOBRA">'[154]INSUMOS VIANI'!$B$784:$B$812</definedName>
    <definedName name="mocal" localSheetId="0">'[156]DETALLE PRESUPUESTAL'!$B$3:$B$7</definedName>
    <definedName name="mocal">'[156]DETALLE PRESUPUESTAL'!$B$3:$B$7</definedName>
    <definedName name="MOCARG" localSheetId="0">[7]BASE!$D$21</definedName>
    <definedName name="MOCARG">[7]BASE!$D$21</definedName>
    <definedName name="Modalidad" localSheetId="0">[77]Validaciones!$M$3:$M$4</definedName>
    <definedName name="Modalidad">[77]Validaciones!$M$3:$M$4</definedName>
    <definedName name="Modalidad1" localSheetId="0">[77]Validaciones!$M$3</definedName>
    <definedName name="Modalidad1">[77]Validaciones!$M$3</definedName>
    <definedName name="modela" localSheetId="0">#REF!</definedName>
    <definedName name="modela">#REF!</definedName>
    <definedName name="modelo" localSheetId="0">#REF!</definedName>
    <definedName name="modelo">#REF!</definedName>
    <definedName name="MOENC" localSheetId="0">[21]BASE!$D$19</definedName>
    <definedName name="MOENC">[21]BASE!$D$19</definedName>
    <definedName name="MOIHF" localSheetId="0">[7]BASE!$D$18</definedName>
    <definedName name="MOIHF">[7]BASE!$D$18</definedName>
    <definedName name="monocal" localSheetId="0">'[156]DETALLE PRESUPUESTAL'!$B$12:$B$14</definedName>
    <definedName name="monocal">'[156]DETALLE PRESUPUESTAL'!$B$12:$B$14</definedName>
    <definedName name="MOPRE" localSheetId="0">[7]BASE!$D$16</definedName>
    <definedName name="MOPRE">[7]BASE!$D$16</definedName>
    <definedName name="MORT13">280000</definedName>
    <definedName name="MOTON" localSheetId="0">[29]BASE!$D$103</definedName>
    <definedName name="MOTON">[29]BASE!$D$103</definedName>
    <definedName name="MOTOP" localSheetId="0">[21]BASE!$D$14</definedName>
    <definedName name="MOTOP">[21]BASE!$D$14</definedName>
    <definedName name="MOVOL" localSheetId="0">[21]BASE!$D$16</definedName>
    <definedName name="MOVOL">[21]BASE!$D$16</definedName>
    <definedName name="mr" localSheetId="0">#REF!</definedName>
    <definedName name="mr">#REF!</definedName>
    <definedName name="MU" localSheetId="1">'[61]CIRCUITOS CODENSA'!#REF!</definedName>
    <definedName name="MU" localSheetId="0">'[60]CIRCUITOS CODENSA'!#REF!</definedName>
    <definedName name="MU">'[61]CIRCUITOS CODENSA'!#REF!</definedName>
    <definedName name="MUNIC" localSheetId="0">#REF!</definedName>
    <definedName name="MUNIC">#REF!</definedName>
    <definedName name="MUNIC_PR" localSheetId="0">[27]DATOS!#REF!</definedName>
    <definedName name="MUNIC_PR">[27]DATOS!#REF!</definedName>
    <definedName name="MUNICIPIO" localSheetId="0">#REF!</definedName>
    <definedName name="MUNICIPIO">#REF!</definedName>
    <definedName name="MURILLO" localSheetId="0">#REF!</definedName>
    <definedName name="MURILLO">#REF!</definedName>
    <definedName name="MZ" localSheetId="1">'[61]CIRCUITOS CODENSA'!#REF!</definedName>
    <definedName name="MZ" localSheetId="0">'[60]CIRCUITOS CODENSA'!#REF!</definedName>
    <definedName name="MZ">'[61]CIRCUITOS CODENSA'!#REF!</definedName>
    <definedName name="NANCY_POLO" localSheetId="0">#REF!</definedName>
    <definedName name="NANCY_POLO">#REF!</definedName>
    <definedName name="Naranjas" localSheetId="0">#REF!</definedName>
    <definedName name="Naranjas">#REF!</definedName>
    <definedName name="nb" localSheetId="0">#REF!</definedName>
    <definedName name="nb">#REF!</definedName>
    <definedName name="nbv" localSheetId="0">#REF!</definedName>
    <definedName name="nbv">#REF!</definedName>
    <definedName name="NHG" localSheetId="0">#REF!</definedName>
    <definedName name="NHG">#REF!</definedName>
    <definedName name="Niqui" localSheetId="0">#REF!</definedName>
    <definedName name="Niqui">#REF!</definedName>
    <definedName name="nj" localSheetId="0">#REF!</definedName>
    <definedName name="nj">#REF!</definedName>
    <definedName name="NJH" localSheetId="0">#REF!</definedName>
    <definedName name="NJH">#REF!</definedName>
    <definedName name="NM" localSheetId="1">#REF!</definedName>
    <definedName name="NM" localSheetId="0">#REF!</definedName>
    <definedName name="NM">#REF!</definedName>
    <definedName name="NNN" localSheetId="0">[23]!absc</definedName>
    <definedName name="NNN">[23]!absc</definedName>
    <definedName name="no" localSheetId="0">[77]Validaciones!#REF!</definedName>
    <definedName name="no">[77]Validaciones!#REF!</definedName>
    <definedName name="NO_BORRAR_NUNCA_1" localSheetId="0">[25]precios!$R$21:$T$542</definedName>
    <definedName name="NO_BORRAR_NUNCA_1">[25]precios!$R$21:$T$542</definedName>
    <definedName name="NOMBE22" localSheetId="0">#REF!</definedName>
    <definedName name="NOMBE22">#REF!</definedName>
    <definedName name="NOMBRE" localSheetId="1">#REF!</definedName>
    <definedName name="NOMBRE" localSheetId="0">#REF!</definedName>
    <definedName name="NOMBRE">#REF!</definedName>
    <definedName name="NOMBRE1" localSheetId="0">#REF!</definedName>
    <definedName name="NOMBRE1">#REF!</definedName>
    <definedName name="NOMBRE2" localSheetId="0">#REF!</definedName>
    <definedName name="NOMBRE2">#REF!</definedName>
    <definedName name="NOMBRE22" localSheetId="0">#REF!</definedName>
    <definedName name="NOMBRE22">#REF!</definedName>
    <definedName name="NOMBRE3" localSheetId="0">#REF!</definedName>
    <definedName name="NOMBRE3">#REF!</definedName>
    <definedName name="Norte" localSheetId="0">#REF!</definedName>
    <definedName name="Norte">#REF!</definedName>
    <definedName name="nose" localSheetId="0">[23]!absc</definedName>
    <definedName name="nose">[23]!absc</definedName>
    <definedName name="NOV" localSheetId="1">#REF!</definedName>
    <definedName name="NOV" localSheetId="0">#REF!</definedName>
    <definedName name="NOV">#REF!</definedName>
    <definedName name="NovDic" localSheetId="0">'[120]Nov-Dic'!$A$12:$H$34</definedName>
    <definedName name="NovDic">'[120]Nov-Dic'!$A$12:$H$34</definedName>
    <definedName name="NOVENTA" localSheetId="0">#REF!,#REF!</definedName>
    <definedName name="NOVENTA">#REF!,#REF!</definedName>
    <definedName name="nr" localSheetId="0">#REF!</definedName>
    <definedName name="nr">#REF!</definedName>
    <definedName name="nt" localSheetId="0">#REF!</definedName>
    <definedName name="nt">#REF!</definedName>
    <definedName name="NUMCOMPONENTE" localSheetId="1">[158]BASICAS!$A$1:$C$8</definedName>
    <definedName name="NUMCOMPONENTE" localSheetId="0">[157]BASICAS!$A$1:$C$8</definedName>
    <definedName name="NUMCOMPONENTE">[158]BASICAS!$A$1:$C$8</definedName>
    <definedName name="NUNI" localSheetId="1">#REF!</definedName>
    <definedName name="NUNI" localSheetId="0">#REF!</definedName>
    <definedName name="NUNI">#REF!</definedName>
    <definedName name="NVOCD" localSheetId="0">[39]INSUMOS!$P$6</definedName>
    <definedName name="NVOCD">[39]INSUMOS!$P$6</definedName>
    <definedName name="ñl" localSheetId="0">#REF!</definedName>
    <definedName name="ñl">#REF!</definedName>
    <definedName name="ññ" localSheetId="0">#REF!</definedName>
    <definedName name="ññ">#REF!</definedName>
    <definedName name="ÑÑÑÑÑÑÑÑ" localSheetId="0" hidden="1">[28]inpermeabOTRO!#REF!</definedName>
    <definedName name="ÑÑÑÑÑÑÑÑ" hidden="1">[28]inpermeabOTRO!#REF!</definedName>
    <definedName name="ñok" localSheetId="0">#REF!</definedName>
    <definedName name="ñok">#REF!</definedName>
    <definedName name="ñp" localSheetId="0">#REF!</definedName>
    <definedName name="ñp">#REF!</definedName>
    <definedName name="ñpo" localSheetId="0">#REF!</definedName>
    <definedName name="ñpo">#REF!</definedName>
    <definedName name="O" localSheetId="0">[26]BASE!$C$5</definedName>
    <definedName name="O">[26]BASE!$C$5</definedName>
    <definedName name="OB" localSheetId="0">#REF!</definedName>
    <definedName name="OB">#REF!</definedName>
    <definedName name="OBJETO" localSheetId="0">[99]DATOS!$B$2</definedName>
    <definedName name="OBJETO">[99]DATOS!$B$2</definedName>
    <definedName name="Obra" localSheetId="1">[98]Datos!$B$1</definedName>
    <definedName name="Obra" localSheetId="0">[97]Datos!$B$1</definedName>
    <definedName name="Obra">[98]Datos!$B$1</definedName>
    <definedName name="OBSERV" localSheetId="0">#REF!</definedName>
    <definedName name="OBSERV">#REF!</definedName>
    <definedName name="OC" localSheetId="0">[27]MANO_OBRA!#REF!</definedName>
    <definedName name="OC">[27]MANO_OBRA!#REF!</definedName>
    <definedName name="OCHENTA" localSheetId="0">#REF!,#REF!</definedName>
    <definedName name="OCHENTA">#REF!,#REF!</definedName>
    <definedName name="OCT" localSheetId="1">#REF!</definedName>
    <definedName name="OCT" localSheetId="0">#REF!</definedName>
    <definedName name="OCT">#REF!</definedName>
    <definedName name="OF">42000</definedName>
    <definedName name="OFICI" localSheetId="0">[21]BASE!$D$11</definedName>
    <definedName name="OFICI">[21]BASE!$D$11</definedName>
    <definedName name="olga" localSheetId="0">[94]BASE!#REF!</definedName>
    <definedName name="olga">[94]BASE!#REF!</definedName>
    <definedName name="olga2" localSheetId="0">[32]BASE!#REF!</definedName>
    <definedName name="olga2">[32]BASE!#REF!</definedName>
    <definedName name="olga3" localSheetId="0">#REF!</definedName>
    <definedName name="olga3">#REF!</definedName>
    <definedName name="olga4" localSheetId="0">#REF!</definedName>
    <definedName name="olga4">#REF!</definedName>
    <definedName name="oo" localSheetId="0">#REF!</definedName>
    <definedName name="oo">#REF!</definedName>
    <definedName name="ooo" localSheetId="1">#REF!</definedName>
    <definedName name="ooo" localSheetId="0">#REF!</definedName>
    <definedName name="ooo">#REF!</definedName>
    <definedName name="opciones1" localSheetId="0">[159]Hoja2!$I$8:$I$9</definedName>
    <definedName name="opciones1">[159]Hoja2!$I$8:$I$9</definedName>
    <definedName name="OPERARIO" localSheetId="0">'[121]Formato Presupuesto Consultoria'!$Z$1058:$AA$1111</definedName>
    <definedName name="OPERARIO">'[121]Formato Presupuesto Consultoria'!$Z$1058:$AA$1111</definedName>
    <definedName name="ORDENAR" localSheetId="0">#REF!</definedName>
    <definedName name="ORDENAR">#REF!</definedName>
    <definedName name="ordenequipos" localSheetId="0">'[156]DETALLE PRESUPUESTAL'!$A$34:$A$43</definedName>
    <definedName name="ordenequipos">'[156]DETALLE PRESUPUESTAL'!$A$34:$A$43</definedName>
    <definedName name="ordeninsumos" localSheetId="0">'[156]DETALLE PRESUPUESTAL'!$A$50:$A$58</definedName>
    <definedName name="ordeninsumos">'[156]DETALLE PRESUPUESTAL'!$A$50:$A$58</definedName>
    <definedName name="ordenmateriales" localSheetId="0">'[156]DETALLE PRESUPUESTAL'!$A$20:$A$28</definedName>
    <definedName name="ordenmateriales">'[156]DETALLE PRESUPUESTAL'!$A$20:$A$28</definedName>
    <definedName name="ordenmocal" localSheetId="0">'[156]DETALLE PRESUPUESTAL'!$A$3:$A$7</definedName>
    <definedName name="ordenmocal">'[156]DETALLE PRESUPUESTAL'!$A$3:$A$7</definedName>
    <definedName name="ordenmonocal" localSheetId="0">'[156]DETALLE PRESUPUESTAL'!$A$12:$A$14</definedName>
    <definedName name="ordenmonocal">'[156]DETALLE PRESUPUESTAL'!$A$12:$A$14</definedName>
    <definedName name="ORO" localSheetId="1">#REF!</definedName>
    <definedName name="ORO" localSheetId="0">#REF!</definedName>
    <definedName name="ORO">#REF!</definedName>
    <definedName name="os" localSheetId="0">#REF!</definedName>
    <definedName name="os">#REF!</definedName>
    <definedName name="P" localSheetId="0">#REF!</definedName>
    <definedName name="P">#REF!</definedName>
    <definedName name="P_CONTADOR" localSheetId="0">#REF!</definedName>
    <definedName name="P_CONTADOR">#REF!</definedName>
    <definedName name="P150X240" localSheetId="0">[7]BASE!$D$1644</definedName>
    <definedName name="P150X240">[7]BASE!$D$1644</definedName>
    <definedName name="PA14X" localSheetId="0">[21]BASE!$D$356</definedName>
    <definedName name="PA14X">[21]BASE!$D$356</definedName>
    <definedName name="PAPEL" localSheetId="0">#REF!</definedName>
    <definedName name="PAPEL">#REF!</definedName>
    <definedName name="PARAMETROS" localSheetId="1">#REF!</definedName>
    <definedName name="PARAMETROS" localSheetId="0">#REF!</definedName>
    <definedName name="PARAMETROS">#REF!</definedName>
    <definedName name="patentesco" localSheetId="0">[77]Validaciones!#REF!</definedName>
    <definedName name="patentesco">[77]Validaciones!#REF!</definedName>
    <definedName name="PAZ" localSheetId="0">#REF!</definedName>
    <definedName name="PAZ">#REF!</definedName>
    <definedName name="PB" localSheetId="1">'[61]CIRCUITOS CODENSA'!#REF!</definedName>
    <definedName name="PB" localSheetId="0">'[60]CIRCUITOS CODENSA'!#REF!</definedName>
    <definedName name="PB">'[61]CIRCUITOS CODENSA'!#REF!</definedName>
    <definedName name="PEGCO" localSheetId="0">[21]BASE!$D$391</definedName>
    <definedName name="PEGCO">[21]BASE!$D$391</definedName>
    <definedName name="PER_PAV" localSheetId="0">#REF!</definedName>
    <definedName name="PER_PAV">#REF!</definedName>
    <definedName name="PERFIL_DEL_TRAMO" localSheetId="1">#REF!</definedName>
    <definedName name="PERFIL_DEL_TRAMO" localSheetId="0">#REF!</definedName>
    <definedName name="PERFIL_DEL_TRAMO">#REF!</definedName>
    <definedName name="PERIODO" localSheetId="0">[40]CUMPLIMIENTO!$M$5</definedName>
    <definedName name="PERIODO">[40]CUMPLIMIENTO!$M$5</definedName>
    <definedName name="PERNO" localSheetId="0">[21]BASE!$D$354</definedName>
    <definedName name="PERNO">[21]BASE!$D$354</definedName>
    <definedName name="Personal" localSheetId="0">'[160]L.M.'!$A$164:$C$287</definedName>
    <definedName name="Personal">'[160]L.M.'!$A$164:$C$287</definedName>
    <definedName name="PESO_CHILENO" localSheetId="1">[116]EQUIPOS!$J$2</definedName>
    <definedName name="PESO_CHILENO" localSheetId="0">[115]EQUIPOS!$J$2</definedName>
    <definedName name="PESO_CHILENO">[116]EQUIPOS!$J$2</definedName>
    <definedName name="PESO14.2" localSheetId="1">#REF!</definedName>
    <definedName name="PESO14.2" localSheetId="0">#REF!</definedName>
    <definedName name="PESO14.2">#REF!</definedName>
    <definedName name="PESO14.3" localSheetId="1">#REF!</definedName>
    <definedName name="PESO14.3" localSheetId="0">#REF!</definedName>
    <definedName name="PESO14.3">#REF!</definedName>
    <definedName name="PESO14.4" localSheetId="1">#REF!</definedName>
    <definedName name="PESO14.4" localSheetId="0">#REF!</definedName>
    <definedName name="PESO14.4">#REF!</definedName>
    <definedName name="PIE4A6" localSheetId="0">[21]BASE!$D$54</definedName>
    <definedName name="PIE4A6">[21]BASE!$D$54</definedName>
    <definedName name="PIECR" localSheetId="0">[29]BASE!$D$71</definedName>
    <definedName name="PIECR">[29]BASE!$D$71</definedName>
    <definedName name="PIEDR" localSheetId="0">[21]BASE!$D$56</definedName>
    <definedName name="PIEDR">[21]BASE!$D$56</definedName>
    <definedName name="PINBAR" localSheetId="0">[7]BASE!$D$1647</definedName>
    <definedName name="PINBAR">[7]BASE!$D$1647</definedName>
    <definedName name="PINBLA" localSheetId="0">[7]BASE!$D$1649</definedName>
    <definedName name="PINBLA">[7]BASE!$D$1649</definedName>
    <definedName name="PLAELE" localSheetId="0">[7]BASE!$D$120</definedName>
    <definedName name="PLAELE">[7]BASE!$D$120</definedName>
    <definedName name="PLAST" localSheetId="0">[21]BASE!$D$351</definedName>
    <definedName name="PLAST">[21]BASE!$D$351</definedName>
    <definedName name="Plátanos" localSheetId="0">#REF!</definedName>
    <definedName name="Plátanos">#REF!</definedName>
    <definedName name="Plazo" localSheetId="0">#REF!</definedName>
    <definedName name="Plazo">#REF!</definedName>
    <definedName name="PLAZOADICIONAL" localSheetId="0">[99]DATOS!$B$23</definedName>
    <definedName name="PLAZOADICIONAL">[99]DATOS!$B$23</definedName>
    <definedName name="PLAZOINICIAL" localSheetId="0">[99]DATOS!$B$22</definedName>
    <definedName name="PLAZOINICIAL">[99]DATOS!$B$22</definedName>
    <definedName name="PMT" localSheetId="1">#REF!</definedName>
    <definedName name="PMT" localSheetId="0">#REF!</definedName>
    <definedName name="PMT">#REF!</definedName>
    <definedName name="PMTUL" localSheetId="0">#REF!</definedName>
    <definedName name="PMTUL">#REF!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lynomial" localSheetId="0">#REF!</definedName>
    <definedName name="Polynomial">#REF!</definedName>
    <definedName name="PoMede" localSheetId="0">#REF!</definedName>
    <definedName name="PoMede">#REF!</definedName>
    <definedName name="POO" localSheetId="0">#REF!</definedName>
    <definedName name="POO">#REF!</definedName>
    <definedName name="PORC._DOLAR" localSheetId="1">'[116]PRESU COMPLETO'!#REF!</definedName>
    <definedName name="PORC._DOLAR" localSheetId="0">'[115]PRESU COMPLETO'!#REF!</definedName>
    <definedName name="PORC._DOLAR">'[116]PRESU COMPLETO'!#REF!</definedName>
    <definedName name="POZ" localSheetId="0">#REF!</definedName>
    <definedName name="POZ">#REF!</definedName>
    <definedName name="POZO" localSheetId="0">#REF!</definedName>
    <definedName name="POZO">#REF!</definedName>
    <definedName name="POZO1.2" localSheetId="0">#REF!</definedName>
    <definedName name="POZO1.2">#REF!</definedName>
    <definedName name="POZOS" localSheetId="0">#REF!</definedName>
    <definedName name="POZOS">#REF!</definedName>
    <definedName name="pp" localSheetId="0">#REF!</definedName>
    <definedName name="pp">#REF!</definedName>
    <definedName name="ppppppp" localSheetId="0">#REF!</definedName>
    <definedName name="ppppppp">#REF!</definedName>
    <definedName name="Ppto" localSheetId="0">#REF!</definedName>
    <definedName name="Ppto">#REF!</definedName>
    <definedName name="PPtoNorte" localSheetId="0">#REF!</definedName>
    <definedName name="PPtoNorte">#REF!</definedName>
    <definedName name="Pr" localSheetId="0">[68]medelo!$D$46</definedName>
    <definedName name="Pr">[68]medelo!$D$46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1">'[79]APUS-CD'!$A$2:$E$400</definedName>
    <definedName name="PRECIOS" localSheetId="0">'[78]APUS-CD'!$A$2:$E$400</definedName>
    <definedName name="PRECIOS">'[79]APUS-CD'!$A$2:$E$400</definedName>
    <definedName name="PREM" localSheetId="0">[26]BASE!$D$371</definedName>
    <definedName name="PREM">[26]BASE!$D$371</definedName>
    <definedName name="PRESIPISTO" localSheetId="0">#REF!</definedName>
    <definedName name="PRESIPISTO">#REF!</definedName>
    <definedName name="PREST" localSheetId="0">[25]precios!$D$178</definedName>
    <definedName name="PREST">[25]precios!$D$178</definedName>
    <definedName name="presta" localSheetId="0">[21]BASE!$D$8</definedName>
    <definedName name="presta">[21]BASE!$D$8</definedName>
    <definedName name="PRESTAC.">1.15</definedName>
    <definedName name="PRESU" localSheetId="0">#REF!</definedName>
    <definedName name="PRESU">#REF!</definedName>
    <definedName name="PRESUPUESTADO" localSheetId="1">#REF!</definedName>
    <definedName name="PRESUPUESTADO" localSheetId="0">#REF!</definedName>
    <definedName name="PRESUPUESTADO">#REF!</definedName>
    <definedName name="PRESUPUESTO_ETAPA1" localSheetId="0" hidden="1">[28]inpermeabOTRO!#REF!</definedName>
    <definedName name="PRESUPUESTO_ETAPA1" hidden="1">[28]inpermeabOTRO!#REF!</definedName>
    <definedName name="principal" localSheetId="0">[95]Validaciones!$AL$3:$AL$35</definedName>
    <definedName name="principal">[95]Validaciones!$AL$3:$AL$35</definedName>
    <definedName name="Print_Area_MI" localSheetId="1">#REF!</definedName>
    <definedName name="Print_Area_MI" localSheetId="0">#REF!</definedName>
    <definedName name="Print_Area_MI">#REF!</definedName>
    <definedName name="PRINT_TITLES_MI">#N/A</definedName>
    <definedName name="probabilidad" localSheetId="0">#REF!</definedName>
    <definedName name="probabilidad">#REF!</definedName>
    <definedName name="PROCESO" localSheetId="0">[100]PORTADA!$B$45</definedName>
    <definedName name="PROCESO">[100]PORTADA!$B$45</definedName>
    <definedName name="PROF" localSheetId="0">#REF!</definedName>
    <definedName name="PROF">#REF!</definedName>
    <definedName name="PROFESIONAL" localSheetId="0">'[121]Formato Presupuesto Consultoria'!$Z$1002:$AA$1039</definedName>
    <definedName name="PROFESIONAL">'[121]Formato Presupuesto Consultoria'!$Z$1002:$AA$1039</definedName>
    <definedName name="PROGRAMADO" localSheetId="0">#REF!</definedName>
    <definedName name="PROGRAMADO">#REF!</definedName>
    <definedName name="PROGRAMAS" localSheetId="1">#REF!</definedName>
    <definedName name="PROGRAMAS" localSheetId="0">#REF!</definedName>
    <definedName name="PROGRAMAS">#REF!</definedName>
    <definedName name="PROP" localSheetId="0">[27]DATOS!$D$7</definedName>
    <definedName name="PROP">[27]DATOS!$D$7</definedName>
    <definedName name="PROPUESTA_105" localSheetId="0">#REF!</definedName>
    <definedName name="PROPUESTA_105">#REF!</definedName>
    <definedName name="PRORROGA" localSheetId="0">#REF!</definedName>
    <definedName name="PRORROGA">#REF!</definedName>
    <definedName name="PROY" localSheetId="0">#REF!</definedName>
    <definedName name="PROY">#REF!</definedName>
    <definedName name="PROYEC" localSheetId="0">[27]DATOS!#REF!</definedName>
    <definedName name="PROYEC">[27]DATOS!#REF!</definedName>
    <definedName name="PROYECTO" localSheetId="0">[96]Datos!$B$3</definedName>
    <definedName name="PROYECTO">[96]Datos!$B$3</definedName>
    <definedName name="PROYECTOS" localSheetId="1">#REF!</definedName>
    <definedName name="PROYECTOS" localSheetId="0">#REF!</definedName>
    <definedName name="PROYECTOS">#REF!</definedName>
    <definedName name="PRUEBA2" localSheetId="1">#REF!</definedName>
    <definedName name="PRUEBA2" localSheetId="0">#REF!</definedName>
    <definedName name="PRUEBA2">#REF!</definedName>
    <definedName name="PUNTI" localSheetId="0">[21]BASE!$D$352</definedName>
    <definedName name="PUNTI">[21]BASE!$D$352</definedName>
    <definedName name="Pwf" localSheetId="0">[68]medelo!$D$35</definedName>
    <definedName name="Pwf">[68]medelo!$D$35</definedName>
    <definedName name="Pwf_i" localSheetId="0">[68]medelo!$A$66:$A$83</definedName>
    <definedName name="Pwf_i">[68]medelo!$A$66:$A$83</definedName>
    <definedName name="Q" localSheetId="1">#REF!</definedName>
    <definedName name="Q" localSheetId="0">#REF!</definedName>
    <definedName name="Q">#REF!</definedName>
    <definedName name="Qmax" localSheetId="0">[68]medelo!$B$63</definedName>
    <definedName name="Qmax">[68]medelo!$B$63</definedName>
    <definedName name="qq" localSheetId="0">#REF!</definedName>
    <definedName name="qq">#REF!</definedName>
    <definedName name="qqq" localSheetId="1">#REF!</definedName>
    <definedName name="qqq" localSheetId="0">#REF!</definedName>
    <definedName name="qqq">#REF!</definedName>
    <definedName name="QQQQQQ" localSheetId="0">#REF!</definedName>
    <definedName name="QQQQQQ">#REF!</definedName>
    <definedName name="QQQQQQQ" localSheetId="0" hidden="1">[28]inpermeabOTRO!#REF!</definedName>
    <definedName name="QQQQQQQ" hidden="1">[28]inpermeabOTRO!#REF!</definedName>
    <definedName name="qqqqqqqq" localSheetId="0" hidden="1">[28]inpermeabOTRO!#REF!</definedName>
    <definedName name="qqqqqqqq" hidden="1">[28]inpermeabOTRO!#REF!</definedName>
    <definedName name="QQQQQQQQQ" localSheetId="0">#REF!</definedName>
    <definedName name="QQQQQQQQQ">#REF!</definedName>
    <definedName name="QQQQQQQQQQ" localSheetId="0">#REF!</definedName>
    <definedName name="QQQQQQQQQQ">#REF!</definedName>
    <definedName name="QQQTQTQTQ" localSheetId="0">#REF!</definedName>
    <definedName name="QQQTQTQTQ">#REF!</definedName>
    <definedName name="Qt" localSheetId="0">[68]medelo!$D$36</definedName>
    <definedName name="Qt">[68]medelo!$D$36</definedName>
    <definedName name="QVDH" localSheetId="0">[161]qq!$A$2:$D$1012</definedName>
    <definedName name="QVDH">[161]qq!$A$2:$D$1012</definedName>
    <definedName name="qw" localSheetId="0">#REF!</definedName>
    <definedName name="qw">#REF!</definedName>
    <definedName name="QWERTUOD" localSheetId="0" hidden="1">[28]inpermeabOTRO!#REF!</definedName>
    <definedName name="QWERTUOD" hidden="1">[28]inpermeabOTRO!#REF!</definedName>
    <definedName name="QWQWQWWQW" localSheetId="1">#REF!</definedName>
    <definedName name="QWQWQWWQW" localSheetId="0">#REF!</definedName>
    <definedName name="QWQWQWWQW">#REF!</definedName>
    <definedName name="RA" localSheetId="0">#REF!</definedName>
    <definedName name="RA">#REF!</definedName>
    <definedName name="RANGO" localSheetId="0">[162]MAT!#REF!</definedName>
    <definedName name="RANGO">[162]MAT!#REF!</definedName>
    <definedName name="RANGOA" localSheetId="0">#REF!</definedName>
    <definedName name="RANGOA">#REF!</definedName>
    <definedName name="RANGOB" localSheetId="0">#REF!</definedName>
    <definedName name="RANGOB">#REF!</definedName>
    <definedName name="RB" localSheetId="0">#REF!</definedName>
    <definedName name="RB">#REF!</definedName>
    <definedName name="rds" localSheetId="0">#REF!</definedName>
    <definedName name="rds">#REF!</definedName>
    <definedName name="Recorder" localSheetId="0">#REF!</definedName>
    <definedName name="Recorder">#REF!</definedName>
    <definedName name="recursos" localSheetId="0">'[160]L.M.'!$A$6:$C$152</definedName>
    <definedName name="recursos">'[160]L.M.'!$A$6:$C$152</definedName>
    <definedName name="Red" localSheetId="0">#REF!</definedName>
    <definedName name="Red">#REF!</definedName>
    <definedName name="REG" localSheetId="1">'[147]Estado Resumen'!XFC1&gt;2.5</definedName>
    <definedName name="REG" localSheetId="0">'[146]Estado Resumen'!XFC1&gt;2.5</definedName>
    <definedName name="REG">'[147]Estado Resumen'!XFC1&gt;2.5</definedName>
    <definedName name="regional" localSheetId="0">[67]CARRETERAS!$A$2</definedName>
    <definedName name="regional">[67]CARRETERAS!$A$2</definedName>
    <definedName name="REGULAR" localSheetId="1">'[149]ESTADO VÍA-CRIT.TECNICO'!XFC1&gt;2.5</definedName>
    <definedName name="REGULAR" localSheetId="0">'[148]ESTADO VÍA-CRIT.TECNICO'!XFC1&gt;2.5</definedName>
    <definedName name="REGULAR">'[149]ESTADO VÍA-CRIT.TECNICO'!XFC1&gt;2.5</definedName>
    <definedName name="rell" localSheetId="1">#REF!</definedName>
    <definedName name="rell" localSheetId="0">#REF!</definedName>
    <definedName name="rell">#REF!</definedName>
    <definedName name="RELLG" localSheetId="1">#REF!</definedName>
    <definedName name="RELLG" localSheetId="0">#REF!</definedName>
    <definedName name="RELLG">#REF!</definedName>
    <definedName name="REP.PAV" localSheetId="0">'[33]factores A.N.'!$F$15:$F$69</definedName>
    <definedName name="REP.PAV">'[33]factores A.N.'!$F$15:$F$69</definedName>
    <definedName name="REPLANTEO_ALC" localSheetId="0">[2]FORFAAC!#REF!</definedName>
    <definedName name="REPLANTEO_ALC">[2]FORFAAC!#REF!</definedName>
    <definedName name="REPXXX" localSheetId="0">#REF!</definedName>
    <definedName name="REPXXX">#REF!</definedName>
    <definedName name="residente" localSheetId="0">'[67]GENERALIDADES '!$E$9</definedName>
    <definedName name="residente">'[67]GENERALIDADES '!$E$9</definedName>
    <definedName name="Resistenciaconductor" localSheetId="1">[102]Modelo!#REF!</definedName>
    <definedName name="Resistenciaconductor" localSheetId="0">[101]Modelo!#REF!</definedName>
    <definedName name="Resistenciaconductor">[102]Modelo!#REF!</definedName>
    <definedName name="RESU" localSheetId="0">#REF!</definedName>
    <definedName name="RESU">#REF!</definedName>
    <definedName name="RESULTADO" localSheetId="0">[163]Listas!$C$2:$C$4</definedName>
    <definedName name="RESULTADO">[163]Listas!$C$2:$C$4</definedName>
    <definedName name="resumen" localSheetId="0">#REF!</definedName>
    <definedName name="resumen">#REF!</definedName>
    <definedName name="RET" localSheetId="1">#REF!</definedName>
    <definedName name="RET" localSheetId="0">#REF!</definedName>
    <definedName name="RET">#REF!</definedName>
    <definedName name="retr" localSheetId="1">#REF!</definedName>
    <definedName name="retr" localSheetId="0">#REF!</definedName>
    <definedName name="retr">#REF!</definedName>
    <definedName name="RETRO" localSheetId="0">[21]BASE!$D$435</definedName>
    <definedName name="RETRO">[21]BASE!$D$435</definedName>
    <definedName name="REY" localSheetId="0">'[164]Tabla 1.1'!#REF!</definedName>
    <definedName name="REY">'[164]Tabla 1.1'!#REF!</definedName>
    <definedName name="rl" localSheetId="0">#REF!</definedName>
    <definedName name="rl">#REF!</definedName>
    <definedName name="RLIGA" localSheetId="0">[7]BASE!$D$143</definedName>
    <definedName name="RLIGA">[7]BASE!$D$143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RRRRRR" localSheetId="0">'[36]Capacidad M3'!#REF!</definedName>
    <definedName name="RRRRRRR">'[36]Capacidad M3'!#REF!</definedName>
    <definedName name="RRRRRRRR" localSheetId="0" hidden="1">[28]inpermeabOTRO!#REF!</definedName>
    <definedName name="RRRRRRRR" hidden="1">[28]inpermeabOTRO!#REF!</definedName>
    <definedName name="rrrrrrrrrrrrrrrrrrr" localSheetId="0">#REF!</definedName>
    <definedName name="rrrrrrrrrrrrrrrrrrr">#REF!</definedName>
    <definedName name="rt" localSheetId="0">#REF!</definedName>
    <definedName name="rt">#REF!</definedName>
    <definedName name="rte" localSheetId="0">#REF!</definedName>
    <definedName name="rte">#REF!</definedName>
    <definedName name="rty" localSheetId="0">#REF!</definedName>
    <definedName name="rty">#REF!</definedName>
    <definedName name="RW" localSheetId="0">[163]items!$C$4:$J$248</definedName>
    <definedName name="RW">[163]items!$C$4:$J$248</definedName>
    <definedName name="ry" localSheetId="0">#REF!</definedName>
    <definedName name="ry">#REF!</definedName>
    <definedName name="S" localSheetId="0">#REF!</definedName>
    <definedName name="S">#REF!</definedName>
    <definedName name="sa" localSheetId="0">[41]!absc</definedName>
    <definedName name="sa">[41]!absc</definedName>
    <definedName name="Sabaneta" localSheetId="0">'[44]SABANETA 3335'!$B$7:$L$475</definedName>
    <definedName name="Sabaneta">'[44]SABANETA 3335'!$B$7:$L$475</definedName>
    <definedName name="SAOG7" localSheetId="0">#REF!</definedName>
    <definedName name="SAOG7">#REF!</definedName>
    <definedName name="SAOG7OCTUBRE" localSheetId="0">#REF!</definedName>
    <definedName name="SAOG7OCTUBRE">#REF!</definedName>
    <definedName name="sbe" localSheetId="0">#REF!</definedName>
    <definedName name="sbe">#REF!</definedName>
    <definedName name="sc" localSheetId="0">#REF!</definedName>
    <definedName name="sc">#REF!</definedName>
    <definedName name="scen_change" localSheetId="0" hidden="1">[28]inpermeabOTRO!#REF!</definedName>
    <definedName name="scen_change" hidden="1">[28]inpermeabOTRO!#REF!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1" hidden="1">{"SUMINISTRO E INSTALACIÓN CANALETAS L=7.50"}</definedName>
    <definedName name="scen_value1" localSheetId="2" hidden="1">{"SUMINISTRO E INSTALACIÓN CANALETAS L=7.50"}</definedName>
    <definedName name="scen_value1" localSheetId="0" hidden="1">{"SUMINISTRO E INSTALACIÓN CANALETAS L=7.50"}</definedName>
    <definedName name="scen_value1" hidden="1">{"SUMINISTRO E INSTALACIÓN CANALETAS L=7.50"}</definedName>
    <definedName name="sd" localSheetId="0">#REF!</definedName>
    <definedName name="sd">#REF!</definedName>
    <definedName name="SDE" localSheetId="0">#REF!</definedName>
    <definedName name="SDE">#REF!</definedName>
    <definedName name="sdf" localSheetId="0">#REF!</definedName>
    <definedName name="sdf">#REF!</definedName>
    <definedName name="SDFG" localSheetId="0">[165]BASE!$C$3</definedName>
    <definedName name="SDFG">[165]BASE!$C$3</definedName>
    <definedName name="SDFSD" localSheetId="0" hidden="1">#REF!</definedName>
    <definedName name="SDFSD" hidden="1">#REF!</definedName>
    <definedName name="SDGSG" localSheetId="0">#REF!</definedName>
    <definedName name="SDGSG">#REF!</definedName>
    <definedName name="SECTOR" localSheetId="0">[27]DATOS!$D$5</definedName>
    <definedName name="SECTOR">[27]DATOS!$D$5</definedName>
    <definedName name="Seguiminto" localSheetId="0">[47]!absc</definedName>
    <definedName name="Seguiminto">[47]!absc</definedName>
    <definedName name="semanal" localSheetId="0">'[166]Informe Obra Cívil'!$C$5</definedName>
    <definedName name="semanal">'[166]Informe Obra Cívil'!$C$5</definedName>
    <definedName name="SEP" localSheetId="1">#REF!</definedName>
    <definedName name="SEP" localSheetId="0">#REF!</definedName>
    <definedName name="SEP">#REF!</definedName>
    <definedName name="SepOct" localSheetId="0">'[120]Sep-Oct'!$A$12:$H$30</definedName>
    <definedName name="SepOct">'[120]Sep-Oct'!$A$12:$H$30</definedName>
    <definedName name="SepOct_C" localSheetId="0">'[140]Sep-Oct'!$A$31:$H$45</definedName>
    <definedName name="SepOct_C">'[140]Sep-Oct'!$A$31:$H$45</definedName>
    <definedName name="septico" localSheetId="0">#REF!</definedName>
    <definedName name="septico">#REF!</definedName>
    <definedName name="ser" localSheetId="0">#REF!</definedName>
    <definedName name="ser">#REF!</definedName>
    <definedName name="servicio" localSheetId="0">'[167]Solicitud de Servicios'!$B$4</definedName>
    <definedName name="servicio">'[167]Solicitud de Servicios'!$B$4</definedName>
    <definedName name="SESENTA" localSheetId="0">#REF!,#REF!</definedName>
    <definedName name="SESENTA">#REF!,#REF!</definedName>
    <definedName name="SETENTA" localSheetId="0">#REF!,#REF!</definedName>
    <definedName name="SETENTA">#REF!,#REF!</definedName>
    <definedName name="SF" localSheetId="1">'[61]CIRCUITOS CODENSA'!#REF!</definedName>
    <definedName name="SF" localSheetId="0">'[60]CIRCUITOS CODENSA'!#REF!</definedName>
    <definedName name="SF">'[61]CIRCUITOS CODENSA'!#REF!</definedName>
    <definedName name="SGI_V_INDICES_CIRCUITO_CAUSA" localSheetId="1">#REF!</definedName>
    <definedName name="SGI_V_INDICES_CIRCUITO_CAUSA" localSheetId="0">#REF!</definedName>
    <definedName name="SGI_V_INDICES_CIRCUITO_CAUSA">#REF!</definedName>
    <definedName name="SHARED_FORMULA_21">#N/A</definedName>
    <definedName name="si" localSheetId="0">#REF!</definedName>
    <definedName name="si">[77]Validaciones!#REF!</definedName>
    <definedName name="SIKA1" localSheetId="0">[168]BASE!$D$365</definedName>
    <definedName name="SIKA1">[168]BASE!$D$365</definedName>
    <definedName name="SIKAD" localSheetId="0">[32]BASE!$D$452</definedName>
    <definedName name="SIKAD">[32]BASE!$D$452</definedName>
    <definedName name="SJ" localSheetId="1">'[61]CIRCUITOS CODENSA'!#REF!</definedName>
    <definedName name="SJ" localSheetId="0">'[60]CIRCUITOS CODENSA'!#REF!</definedName>
    <definedName name="SJ">'[61]CIRCUITOS CODENSA'!#REF!</definedName>
    <definedName name="sk" localSheetId="0">#REF!</definedName>
    <definedName name="sk">#REF!</definedName>
    <definedName name="SLPVC" localSheetId="0">[7]BASE!$D$84</definedName>
    <definedName name="SLPVC">[7]BASE!$D$84</definedName>
    <definedName name="SM" localSheetId="1">'[61]CIRCUITOS CODENSA'!#REF!</definedName>
    <definedName name="SM" localSheetId="0">'[60]CIRCUITOS CODENSA'!#REF!</definedName>
    <definedName name="SM">'[61]CIRCUITOS CODENSA'!#REF!</definedName>
    <definedName name="SMMLV" localSheetId="0">[32]PRESTA!$D$13</definedName>
    <definedName name="SMMLV">[32]PRESTA!$D$13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OCIAL" localSheetId="1">#REF!</definedName>
    <definedName name="SOCIAL" localSheetId="0">#REF!</definedName>
    <definedName name="SOCIAL">#REF!</definedName>
    <definedName name="SOLD14" localSheetId="0">[130]BASE!$D$71</definedName>
    <definedName name="SOLD14">[130]BASE!$D$71</definedName>
    <definedName name="SOLDA" localSheetId="0">[7]BASE!$D$19</definedName>
    <definedName name="SOLDA">[7]BASE!$D$19</definedName>
    <definedName name="SOLPVC" localSheetId="0">[21]BASE!$D$79</definedName>
    <definedName name="SOLPVC">[21]BASE!$D$79</definedName>
    <definedName name="sr" localSheetId="0">#REF!</definedName>
    <definedName name="sr">#REF!</definedName>
    <definedName name="ss" localSheetId="0">#REF!</definedName>
    <definedName name="ss">#REF!</definedName>
    <definedName name="SSS" localSheetId="0">#REF!</definedName>
    <definedName name="SSS">#REF!</definedName>
    <definedName name="SSSSSSS" localSheetId="0">#REF!</definedName>
    <definedName name="SSSSSSS">#REF!</definedName>
    <definedName name="st" localSheetId="1">#REF!</definedName>
    <definedName name="st" localSheetId="0">#REF!</definedName>
    <definedName name="st">#REF!</definedName>
    <definedName name="SU" localSheetId="1">'[61]CIRCUITOS CODENSA'!#REF!</definedName>
    <definedName name="SU" localSheetId="0">'[60]CIRCUITOS CODENSA'!#REF!</definedName>
    <definedName name="SU">'[61]CIRCUITOS CODENSA'!#REF!</definedName>
    <definedName name="SUBESTACIONES" localSheetId="1">'[170]OBRAS SES'!#REF!</definedName>
    <definedName name="SUBESTACIONES" localSheetId="0">'[169]OBRAS SES'!#REF!</definedName>
    <definedName name="SUBESTACIONES">'[170]OBRAS SES'!#REF!</definedName>
    <definedName name="SUBTIPOACC" localSheetId="0">#REF!</definedName>
    <definedName name="SUBTIPOACC">#REF!</definedName>
    <definedName name="sum" localSheetId="0">'[164]Tabla 1.1'!#REF!</definedName>
    <definedName name="sum">'[164]Tabla 1.1'!#REF!</definedName>
    <definedName name="SUMIN" localSheetId="0">[21]BASE!$D$373</definedName>
    <definedName name="SUMIN">[21]BASE!$D$373</definedName>
    <definedName name="t" localSheetId="0">[23]!absc</definedName>
    <definedName name="t">[23]!absc</definedName>
    <definedName name="T.1_POZ" localSheetId="0">[171]TUBERIA!$AB$10:$AB$84</definedName>
    <definedName name="T.1_POZ">[171]TUBERIA!$AB$10:$AB$84</definedName>
    <definedName name="T.3" localSheetId="0">'[122]CANT.5921'!#REF!</definedName>
    <definedName name="T.3">'[122]CANT.5921'!#REF!</definedName>
    <definedName name="T.VIA" localSheetId="0">'[33]factores A.N.'!$H$15:$H$306</definedName>
    <definedName name="T.VIA">'[33]factores A.N.'!$H$15:$H$306</definedName>
    <definedName name="T___2_.3_FC_2.2" localSheetId="0">#REF!</definedName>
    <definedName name="T___2_.3_FC_2.2">#REF!</definedName>
    <definedName name="T1_" localSheetId="0">#REF!</definedName>
    <definedName name="T1_">#REF!</definedName>
    <definedName name="T1__2_FC1_5" localSheetId="0">#REF!</definedName>
    <definedName name="T1__2_FC1_5">#REF!</definedName>
    <definedName name="T1__2_FC1_9" localSheetId="0">#REF!</definedName>
    <definedName name="T1__2_FC1_9">#REF!</definedName>
    <definedName name="T1__3__2_FC1_9" localSheetId="0">#REF!</definedName>
    <definedName name="T1__3__2_FC1_9">#REF!</definedName>
    <definedName name="T1_FC_1.5__.2" localSheetId="0">#REF!</definedName>
    <definedName name="T1_FC_1.5__.2">#REF!</definedName>
    <definedName name="T1_FC_1.9__.2" localSheetId="0">#REF!</definedName>
    <definedName name="T1_FC_1.9__.2">#REF!</definedName>
    <definedName name="T1_FC1_5" localSheetId="0">'[33]factores A.N.'!$H$8:$H$33</definedName>
    <definedName name="T1_FC1_5">'[33]factores A.N.'!$H$8:$H$33</definedName>
    <definedName name="T1_FC1_9" localSheetId="0">'[33]factores A.N.'!$J$8:$J$33</definedName>
    <definedName name="T1_FC1_9">'[33]factores A.N.'!$J$8:$J$33</definedName>
    <definedName name="T1_FC2.2" localSheetId="0">[172]FACTORES!$M$8:$M$23</definedName>
    <definedName name="T1_FC2.2">[172]FACTORES!$M$8:$M$23</definedName>
    <definedName name="T11SF15" localSheetId="0">#REF!</definedName>
    <definedName name="T11SF15">#REF!</definedName>
    <definedName name="T11SF19" localSheetId="0">#REF!</definedName>
    <definedName name="T11SF19">#REF!</definedName>
    <definedName name="T12SF15" localSheetId="0">#REF!</definedName>
    <definedName name="T12SF15">#REF!</definedName>
    <definedName name="T12SF19" localSheetId="0">#REF!</definedName>
    <definedName name="T12SF19">#REF!</definedName>
    <definedName name="T1RF15" localSheetId="0">#REF!</definedName>
    <definedName name="T1RF15">#REF!</definedName>
    <definedName name="T1RF19" localSheetId="0">#REF!</definedName>
    <definedName name="T1RF19">#REF!</definedName>
    <definedName name="T2.PVC" localSheetId="0">'[33]factores A.N.'!$P$8:$P$19</definedName>
    <definedName name="T2.PVC">'[33]factores A.N.'!$P$8:$P$19</definedName>
    <definedName name="T2_" localSheetId="0">#REF!</definedName>
    <definedName name="T2_">#REF!</definedName>
    <definedName name="T2_.3" localSheetId="0">#REF!</definedName>
    <definedName name="T2_.3">#REF!</definedName>
    <definedName name="T2__2_FC1_5" localSheetId="0">#REF!</definedName>
    <definedName name="T2__2_FC1_5">#REF!</definedName>
    <definedName name="T2__3_FC1_9" localSheetId="0">#REF!</definedName>
    <definedName name="T2__3_FC1_9">#REF!</definedName>
    <definedName name="T2_FC_1.5__.3" localSheetId="0">#REF!</definedName>
    <definedName name="T2_FC_1.5__.3">#REF!</definedName>
    <definedName name="T2_FC_1.5__.3_.2" localSheetId="0">#REF!</definedName>
    <definedName name="T2_FC_1.5__.3_.2">#REF!</definedName>
    <definedName name="T2_FC_1.9__.3" localSheetId="0">#REF!</definedName>
    <definedName name="T2_FC_1.9__.3">#REF!</definedName>
    <definedName name="T2_FC_1.9__.3_.2" localSheetId="0">#REF!</definedName>
    <definedName name="T2_FC_1.9__.3_.2">#REF!</definedName>
    <definedName name="T2_FC1_5" localSheetId="0">'[33]factores A.N.'!$I$8:$I$33</definedName>
    <definedName name="T2_FC1_5">'[33]factores A.N.'!$I$8:$I$33</definedName>
    <definedName name="T2_FC1_9" localSheetId="0">'[33]factores A.N.'!$K$8:$K$33</definedName>
    <definedName name="T2_FC1_9">'[33]factores A.N.'!$K$8:$K$33</definedName>
    <definedName name="T2_POZ" localSheetId="0">#REF!</definedName>
    <definedName name="T2_POZ">#REF!</definedName>
    <definedName name="T2_RAS" localSheetId="0">#REF!</definedName>
    <definedName name="T2_RAS">#REF!</definedName>
    <definedName name="T21SF15" localSheetId="0">#REF!</definedName>
    <definedName name="T21SF15">#REF!</definedName>
    <definedName name="T21SF19" localSheetId="0">#REF!</definedName>
    <definedName name="T21SF19">#REF!</definedName>
    <definedName name="T22JH" localSheetId="0">[26]BASE!$D$185</definedName>
    <definedName name="T22JH">[26]BASE!$D$185</definedName>
    <definedName name="T22SF15" localSheetId="0">#REF!</definedName>
    <definedName name="T22SF15">#REF!</definedName>
    <definedName name="T22SF19" localSheetId="0">#REF!</definedName>
    <definedName name="T22SF19">#REF!</definedName>
    <definedName name="T2RF15" localSheetId="0">#REF!</definedName>
    <definedName name="T2RF15">#REF!</definedName>
    <definedName name="T2RF19" localSheetId="0">#REF!</definedName>
    <definedName name="T2RF19">#REF!</definedName>
    <definedName name="T66JH" localSheetId="0">[21]BASE!$D$271</definedName>
    <definedName name="T66JH">[21]BASE!$D$271</definedName>
    <definedName name="TABLA" localSheetId="1">#REF!</definedName>
    <definedName name="TABLA" localSheetId="0">#REF!</definedName>
    <definedName name="TABLA">#REF!</definedName>
    <definedName name="Tabla_Moldes" localSheetId="0">#REF!</definedName>
    <definedName name="Tabla_Moldes">#REF!</definedName>
    <definedName name="tabla2" localSheetId="1">#REF!</definedName>
    <definedName name="tabla2" localSheetId="0">#REF!</definedName>
    <definedName name="tabla2">#REF!</definedName>
    <definedName name="TABLILLA" localSheetId="0">[82]BASE!$D$396</definedName>
    <definedName name="TABLILLA">[82]BASE!$D$396</definedName>
    <definedName name="TACOM" localSheetId="0">[21]BASE!$D$450</definedName>
    <definedName name="TACOM">[21]BASE!$D$450</definedName>
    <definedName name="TACOM1" localSheetId="0">[173]BASE!$D$306</definedName>
    <definedName name="TACOM1">[173]BASE!$D$306</definedName>
    <definedName name="TACOR" localSheetId="0">[21]BASE!$D$448</definedName>
    <definedName name="TACOR">[21]BASE!$D$448</definedName>
    <definedName name="TAPAM" localSheetId="0">[26]BASE!$D$248</definedName>
    <definedName name="TAPAM">[26]BASE!$D$248</definedName>
    <definedName name="TARIFA_DE_ALQUILER" localSheetId="0">'[121]Formato Presupuesto Consultoria'!$AA$1134:$AA$1135</definedName>
    <definedName name="TARIFA_DE_ALQUILER">'[121]Formato Presupuesto Consultoria'!$AA$1134:$AA$1135</definedName>
    <definedName name="TASP2" localSheetId="0">[26]BASE!$D$231</definedName>
    <definedName name="TASP2">[26]BASE!$D$231</definedName>
    <definedName name="TB" localSheetId="1">'[61]CIRCUITOS CODENSA'!#REF!</definedName>
    <definedName name="TB" localSheetId="0">'[60]CIRCUITOS CODENSA'!#REF!</definedName>
    <definedName name="TB">'[61]CIRCUITOS CODENSA'!#REF!</definedName>
    <definedName name="TE" localSheetId="1">'[61]CIRCUITOS CODENSA'!#REF!</definedName>
    <definedName name="TE" localSheetId="0">'[60]CIRCUITOS CODENSA'!#REF!</definedName>
    <definedName name="TE">'[61]CIRCUITOS CODENSA'!#REF!</definedName>
    <definedName name="TECNOLOGO" localSheetId="0">'[121]Formato Presupuesto Consultoria'!$Z$1043:$AA$1054</definedName>
    <definedName name="TECNOLOGO">'[121]Formato Presupuesto Consultoria'!$Z$1043:$AA$1054</definedName>
    <definedName name="TEJAB" localSheetId="0">[21]BASE!$D$71</definedName>
    <definedName name="TEJAB">[21]BASE!$D$71</definedName>
    <definedName name="TEJAJ" localSheetId="0">[21]BASE!$D$377</definedName>
    <definedName name="TEJAJ">[21]BASE!$D$377</definedName>
    <definedName name="TELEP" localSheetId="0">[21]BASE!$D$447</definedName>
    <definedName name="TELEP">[21]BASE!$D$447</definedName>
    <definedName name="TGALV" localSheetId="0">[174]BASE!$D$374</definedName>
    <definedName name="TGALV">[174]BASE!$D$374</definedName>
    <definedName name="TGRASA" localSheetId="0">[175]BASE!$D$280</definedName>
    <definedName name="TGRASA">[175]BASE!$D$280</definedName>
    <definedName name="th" localSheetId="0">#REF!</definedName>
    <definedName name="th">#REF!</definedName>
    <definedName name="TIPO" localSheetId="0">#REF!</definedName>
    <definedName name="TIPO">#REF!</definedName>
    <definedName name="Tipoconst" localSheetId="0">[77]Validaciones!$S$3:$S$7</definedName>
    <definedName name="Tipoconst">[77]Validaciones!$S$3:$S$7</definedName>
    <definedName name="tipov" localSheetId="0">#REF!</definedName>
    <definedName name="tipov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NOV10" localSheetId="0">[29]BASE!$D$1303</definedName>
    <definedName name="TNOV10">[29]BASE!$D$1303</definedName>
    <definedName name="TNOV12" localSheetId="0">[21]BASE!$D$214</definedName>
    <definedName name="TNOV12">[21]BASE!$D$214</definedName>
    <definedName name="TNOV14" localSheetId="0">[29]BASE!$D$1305</definedName>
    <definedName name="TNOV14">[29]BASE!$D$1305</definedName>
    <definedName name="TNOV16" localSheetId="0">[29]BASE!$D$1306</definedName>
    <definedName name="TNOV16">[29]BASE!$D$1306</definedName>
    <definedName name="TNOV18" localSheetId="0">[29]BASE!$D$1307</definedName>
    <definedName name="TNOV18">[29]BASE!$D$1307</definedName>
    <definedName name="TNOV20" localSheetId="0">[29]BASE!$D$1308</definedName>
    <definedName name="TNOV20">[29]BASE!$D$1308</definedName>
    <definedName name="TNOV24" localSheetId="0">[29]BASE!$D$1309</definedName>
    <definedName name="TNOV24">[29]BASE!$D$1309</definedName>
    <definedName name="TNOV6" localSheetId="0">[21]BASE!$D$211</definedName>
    <definedName name="TNOV6">[21]BASE!$D$211</definedName>
    <definedName name="TNOV8" localSheetId="0">[29]BASE!$D$1302</definedName>
    <definedName name="TNOV8">[29]BASE!$D$1302</definedName>
    <definedName name="To" localSheetId="1">#REF!</definedName>
    <definedName name="To" localSheetId="0">#REF!</definedName>
    <definedName name="To">#REF!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  <definedName name="TopEncargado" localSheetId="0">#REF!</definedName>
    <definedName name="TopEncargado">#REF!</definedName>
    <definedName name="tot" localSheetId="0">#REF!</definedName>
    <definedName name="tot">#REF!</definedName>
    <definedName name="Tot_Act01" localSheetId="0">#REF!</definedName>
    <definedName name="Tot_Act01">#REF!</definedName>
    <definedName name="Tot_Act02" localSheetId="0">#REF!</definedName>
    <definedName name="Tot_Act02">#REF!</definedName>
    <definedName name="Tot_Act03" localSheetId="0">#REF!</definedName>
    <definedName name="Tot_Act03">#REF!</definedName>
    <definedName name="TOTAL" localSheetId="1">#REF!</definedName>
    <definedName name="TOTAL" localSheetId="0">#REF!</definedName>
    <definedName name="TOTAL">#REF!</definedName>
    <definedName name="Total_Kilometro_típico_aereo_11.4_kV" localSheetId="0">'[51]c2.5y2.6'!#REF!</definedName>
    <definedName name="Total_Kilometro_típico_aereo_11.4_kV">'[51]c2.5y2.6'!#REF!</definedName>
    <definedName name="Total_Kilometro_típico_aereo_34.5_kV" localSheetId="0">'[51]c2.5y2.6'!#REF!</definedName>
    <definedName name="Total_Kilometro_típico_aereo_34.5_kV">'[51]c2.5y2.6'!#REF!</definedName>
    <definedName name="Total_Kilometro_típico_aereo_rural_11.4kV" localSheetId="0">'[51]c2.5y2.6'!#REF!</definedName>
    <definedName name="Total_Kilometro_típico_aereo_rural_11.4kV">'[51]c2.5y2.6'!#REF!</definedName>
    <definedName name="Total_Kilometro_típico_aereo_rural_34.5kV" localSheetId="0">'[51]c2.5y2.6'!#REF!</definedName>
    <definedName name="Total_Kilometro_típico_aereo_rural_34.5kV">'[51]c2.5y2.6'!#REF!</definedName>
    <definedName name="Total_Kilometro_típico_subterraneo_11.4_kV" localSheetId="0">'[51]c2.5y2.6'!#REF!</definedName>
    <definedName name="Total_Kilometro_típico_subterraneo_11.4_kV">'[51]c2.5y2.6'!#REF!</definedName>
    <definedName name="Total_Kilometro_típico_subterraneo_34.5_kV" localSheetId="0">'[51]c2.5y2.6'!#REF!</definedName>
    <definedName name="Total_Kilometro_típico_subterraneo_34.5_kV">'[51]c2.5y2.6'!#REF!</definedName>
    <definedName name="TotalAIU" localSheetId="0">[39]PRESUPUESTO!$F$135</definedName>
    <definedName name="TotalAIU">[39]PRESUPUESTO!$F$135</definedName>
    <definedName name="TotalOpti" localSheetId="0">#REF!</definedName>
    <definedName name="TotalOpti">#REF!</definedName>
    <definedName name="TOTALOPTIM" localSheetId="0">[176]Hoja2!$E$11:$E$704</definedName>
    <definedName name="TOTALOPTIM">[176]Hoja2!$E$11:$E$704</definedName>
    <definedName name="TOTALOPTIMIZACION" localSheetId="0">[176]Hoja2!$E$11:$E$704</definedName>
    <definedName name="TOTALOPTIMIZACION">[176]Hoja2!$E$11:$E$704</definedName>
    <definedName name="TOTALREPOS" localSheetId="0">[176]Hoja2!$E$11:$E$704</definedName>
    <definedName name="TOTALREPOS">[176]Hoja2!$E$11:$E$704</definedName>
    <definedName name="TOTALREPOSICION" localSheetId="0">[176]Hoja2!$E$11:$E$704</definedName>
    <definedName name="TOTALREPOSICION">[176]Hoja2!$E$11:$E$704</definedName>
    <definedName name="TPVCS3" localSheetId="0">[21]BASE!#REF!</definedName>
    <definedName name="TPVCS3">[21]BASE!#REF!</definedName>
    <definedName name="TRAMO" localSheetId="0">#REF!</definedName>
    <definedName name="TRAMO">#REF!</definedName>
    <definedName name="tramos" localSheetId="0">'[177] Liquidacion de Obra por Tramos'!$B$8</definedName>
    <definedName name="tramos">'[177] Liquidacion de Obra por Tramos'!$B$8</definedName>
    <definedName name="TRAMP2" localSheetId="0">[26]BASE!$D$352</definedName>
    <definedName name="TRAMP2">[26]BASE!$D$352</definedName>
    <definedName name="TRAMP3" localSheetId="0">[26]BASE!$D$353</definedName>
    <definedName name="TRAMP3">[26]BASE!$D$353</definedName>
    <definedName name="TRANA" localSheetId="0">[21]BASE!#REF!</definedName>
    <definedName name="TRANA">[21]BASE!#REF!</definedName>
    <definedName name="TRANAG" localSheetId="0">[21]BASE!$D$478</definedName>
    <definedName name="TRANAG">[21]BASE!$D$478</definedName>
    <definedName name="TRANAR" localSheetId="0">[21]BASE!$D$469</definedName>
    <definedName name="TRANAR">[21]BASE!$D$469</definedName>
    <definedName name="TRANS" localSheetId="0">'[154]INSUMOS VIANI'!$B$818:$B$826</definedName>
    <definedName name="TRANS">'[154]INSUMOS VIANI'!$B$818:$B$826</definedName>
    <definedName name="TRAT" localSheetId="0">[178]desmonte!$E$48</definedName>
    <definedName name="TRAT">[178]desmonte!$E$48</definedName>
    <definedName name="TREINTA" localSheetId="0">#REF!,#REF!</definedName>
    <definedName name="TREINTA">#REF!,#REF!</definedName>
    <definedName name="TRIANG" localSheetId="0">#REF!</definedName>
    <definedName name="TRIANG">#REF!</definedName>
    <definedName name="TRITM" localSheetId="0">[32]BASE!$D$60</definedName>
    <definedName name="TRITM">[32]BASE!$D$60</definedName>
    <definedName name="TRITU" localSheetId="0">[21]BASE!$D$60</definedName>
    <definedName name="TRITU">[21]BASE!$D$60</definedName>
    <definedName name="TRT" localSheetId="0">#REF!</definedName>
    <definedName name="TRT">#REF!</definedName>
    <definedName name="tryr" localSheetId="0">[21]BASE!#REF!</definedName>
    <definedName name="tryr">[21]BASE!#REF!</definedName>
    <definedName name="tt" localSheetId="0">#REF!</definedName>
    <definedName name="tt">#REF!</definedName>
    <definedName name="TtlCD" localSheetId="0">[39]PRESUPUESTO!$G$131</definedName>
    <definedName name="TtlCD">[39]PRESUPUESTO!$G$131</definedName>
    <definedName name="TtlCDCronog" localSheetId="0">[39]CRONOGRAMA!$H$27</definedName>
    <definedName name="TtlCDCronog">[39]CRONOGRAMA!$H$27</definedName>
    <definedName name="tttt" localSheetId="0">'[69]Form5 _Pág_ 1'!#REF!</definedName>
    <definedName name="tttt">'[179]Form5 _Pág_ 1'!#REF!</definedName>
    <definedName name="TTTTTT" localSheetId="0" hidden="1">[28]inpermeabOTRO!#REF!</definedName>
    <definedName name="TTTTTT" hidden="1">[28]inpermeabOTRO!#REF!</definedName>
    <definedName name="TTTTTTT" localSheetId="0">#REF!,#REF!</definedName>
    <definedName name="TTTTTTT">#REF!,#REF!</definedName>
    <definedName name="tttttttt" localSheetId="0">#REF!</definedName>
    <definedName name="tttttttt">#REF!</definedName>
    <definedName name="TTTTTTTTTT" localSheetId="0">#REF!</definedName>
    <definedName name="TTTTTTTTTT">#REF!</definedName>
    <definedName name="TTTTTTTTTTT" localSheetId="0">#REF!</definedName>
    <definedName name="TTTTTTTTTTT">#REF!</definedName>
    <definedName name="TU" localSheetId="1">'[61]CIRCUITOS CODENSA'!#REF!</definedName>
    <definedName name="TU" localSheetId="0">'[60]CIRCUITOS CODENSA'!#REF!</definedName>
    <definedName name="TU">'[61]CIRCUITOS CODENSA'!#REF!</definedName>
    <definedName name="TUAC10" localSheetId="0">[180]BASE!#REF!</definedName>
    <definedName name="TUAC10">[180]BASE!#REF!</definedName>
    <definedName name="TUAC16" localSheetId="0">[180]BASE!#REF!</definedName>
    <definedName name="TUAC16">[180]BASE!#REF!</definedName>
    <definedName name="TUB8AC" localSheetId="0">[181]BASE!$D$269</definedName>
    <definedName name="TUB8AC">[181]BASE!$D$269</definedName>
    <definedName name="TUBERIA" localSheetId="0">[182]!absc</definedName>
    <definedName name="TUBERIA">[182]!absc</definedName>
    <definedName name="TUBERIASPVC" localSheetId="1">#REF!</definedName>
    <definedName name="TUBERIASPVC" localSheetId="0">#REF!</definedName>
    <definedName name="TUBERIASPVC">#REF!</definedName>
    <definedName name="TUBS3" localSheetId="0">[21]BASE!$D$191</definedName>
    <definedName name="TUBS3">[21]BASE!$D$191</definedName>
    <definedName name="TUBS4" localSheetId="0">[26]BASE!$D$138</definedName>
    <definedName name="TUBS4">[26]BASE!$D$138</definedName>
    <definedName name="TUBS6" localSheetId="0">[32]BASE!$D$166</definedName>
    <definedName name="TUBS6">[32]BASE!$D$166</definedName>
    <definedName name="TUHD10" localSheetId="0">[32]BASE!$D$242</definedName>
    <definedName name="TUHD10">[32]BASE!$D$242</definedName>
    <definedName name="TUHD16" localSheetId="0">[32]BASE!$D$243</definedName>
    <definedName name="TUHD16">[32]BASE!$D$243</definedName>
    <definedName name="tuutut" localSheetId="1" hidden="1">{"'$OC'!$B$7:$O$53","'OC'!$A$14:$D$27","'OC'!$A$14:$D$27","'OC'!$A$14:$D$27"}</definedName>
    <definedName name="tuutut" localSheetId="2" hidden="1">{"'$OC'!$B$7:$O$53","'OC'!$A$14:$D$27","'OC'!$A$14:$D$27","'OC'!$A$14:$D$27"}</definedName>
    <definedName name="tuutut" localSheetId="0" hidden="1">{"'$OC'!$B$7:$O$53","'OC'!$A$14:$D$27","'OC'!$A$14:$D$27","'OC'!$A$14:$D$27"}</definedName>
    <definedName name="tuutut" hidden="1">{"'$OC'!$B$7:$O$53","'OC'!$A$14:$D$27","'OC'!$A$14:$D$27","'OC'!$A$14:$D$27"}</definedName>
    <definedName name="ty" localSheetId="0">#REF!</definedName>
    <definedName name="ty">#REF!</definedName>
    <definedName name="tyu" localSheetId="0">#REF!</definedName>
    <definedName name="tyu">#REF!</definedName>
    <definedName name="U" localSheetId="1">#REF!</definedName>
    <definedName name="U" localSheetId="0">#REF!</definedName>
    <definedName name="U">#REF!</definedName>
    <definedName name="u_TEMPORAL_VILLAREAL" localSheetId="0">#REF!</definedName>
    <definedName name="u_TEMPORAL_VILLAREAL">#REF!</definedName>
    <definedName name="UALU" localSheetId="0">[21]BASE!$D$355</definedName>
    <definedName name="UALU">[21]BASE!$D$355</definedName>
    <definedName name="ui" localSheetId="0">#REF!</definedName>
    <definedName name="ui">#REF!</definedName>
    <definedName name="UM" localSheetId="1">'[61]CIRCUITOS CODENSA'!#REF!</definedName>
    <definedName name="UM" localSheetId="0">'[60]CIRCUITOS CODENSA'!#REF!</definedName>
    <definedName name="UM">'[61]CIRCUITOS CODENSA'!#REF!</definedName>
    <definedName name="und" localSheetId="0">[183]BASE!#REF!</definedName>
    <definedName name="und">[183]BASE!#REF!</definedName>
    <definedName name="undequipos" localSheetId="0">'[156]DETALLE PRESUPUESTAL'!$D$34:$D$43</definedName>
    <definedName name="undequipos">'[156]DETALLE PRESUPUESTAL'!$D$34:$D$43</definedName>
    <definedName name="undinsumos" localSheetId="0">'[156]DETALLE PRESUPUESTAL'!$D$50:$D$58</definedName>
    <definedName name="undinsumos">'[156]DETALLE PRESUPUESTAL'!$D$50:$D$58</definedName>
    <definedName name="undmateriales" localSheetId="0">'[156]DETALLE PRESUPUESTAL'!$D$20:$D$28</definedName>
    <definedName name="undmateriales">'[156]DETALLE PRESUPUESTAL'!$D$20:$D$28</definedName>
    <definedName name="undmocal" localSheetId="0">'[156]DETALLE PRESUPUESTAL'!$D$3:$D$7</definedName>
    <definedName name="undmocal">'[156]DETALLE PRESUPUESTAL'!$D$3:$D$7</definedName>
    <definedName name="undmonocal" localSheetId="0">'[156]DETALLE PRESUPUESTAL'!$D$12:$D$14</definedName>
    <definedName name="undmonocal">'[156]DETALLE PRESUPUESTAL'!$D$12:$D$14</definedName>
    <definedName name="UNIDAD1" localSheetId="1">[109]ITEMS!$C$2</definedName>
    <definedName name="UNIDAD1" localSheetId="0">[108]ITEMS!$C$2</definedName>
    <definedName name="UNIDAD1">[109]ITEMS!$C$2</definedName>
    <definedName name="UNIDAD521" localSheetId="1">[111]ITEMS!$C$522</definedName>
    <definedName name="UNIDAD521" localSheetId="0">[110]ITEMS!$C$522</definedName>
    <definedName name="UNIDAD521">[111]ITEMS!$C$522</definedName>
    <definedName name="unidades" localSheetId="0">[66]Listado!$AI$2:$AI$61</definedName>
    <definedName name="unidades">[66]Listado!$AI$2:$AI$61</definedName>
    <definedName name="UNION_TEMPORAL" localSheetId="0">#REF!</definedName>
    <definedName name="UNION_TEMPORAL">#REF!</definedName>
    <definedName name="UNIT" localSheetId="0">[160]Propuesta!$A$70:$H$696</definedName>
    <definedName name="UNIT">[160]Propuesta!$A$70:$H$696</definedName>
    <definedName name="UNITARIOS" localSheetId="1">[158]PRECIOS!$A$1:$G$93</definedName>
    <definedName name="UNITARIOS" localSheetId="0">[157]PRECIOS!$A$1:$G$93</definedName>
    <definedName name="UNITARIOS">[158]PRECIOS!$A$1:$G$93</definedName>
    <definedName name="UNPVP2" localSheetId="0">[7]BASE!$D$324</definedName>
    <definedName name="UNPVP2">[7]BASE!$D$324</definedName>
    <definedName name="US" localSheetId="1">'[61]CIRCUITOS CODENSA'!#REF!</definedName>
    <definedName name="US" localSheetId="0">'[60]CIRCUITOS CODENSA'!#REF!</definedName>
    <definedName name="US">'[61]CIRCUITOS CODENSA'!#REF!</definedName>
    <definedName name="ut" localSheetId="0">#REF!</definedName>
    <definedName name="ut">#REF!</definedName>
    <definedName name="UTIL" localSheetId="0">#REF!</definedName>
    <definedName name="UTIL">#REF!</definedName>
    <definedName name="Utilidad" localSheetId="0">[39]PRESUPUESTO!$F$134</definedName>
    <definedName name="Utilidad">[39]PRESUPUESTO!$F$134</definedName>
    <definedName name="UTILIDADES" localSheetId="0">#REF!</definedName>
    <definedName name="UTILIDADES">#REF!</definedName>
    <definedName name="uu" localSheetId="0">#REF!</definedName>
    <definedName name="uu">#REF!</definedName>
    <definedName name="UVT_2012" localSheetId="0">'[184]A. Profesional'!$M$3</definedName>
    <definedName name="UVT_2012">'[184]A. Profesional'!$M$3</definedName>
    <definedName name="uxd" localSheetId="0">#REF!</definedName>
    <definedName name="uxd">#REF!</definedName>
    <definedName name="uy" localSheetId="0">#REF!</definedName>
    <definedName name="uy">#REF!</definedName>
    <definedName name="v" localSheetId="0">#REF!</definedName>
    <definedName name="v">#REF!</definedName>
    <definedName name="v_13" localSheetId="0">#REF!</definedName>
    <definedName name="v_13">#REF!</definedName>
    <definedName name="v_14" localSheetId="0">#REF!</definedName>
    <definedName name="v_14">#REF!</definedName>
    <definedName name="v_22" localSheetId="0">#REF!</definedName>
    <definedName name="v_22">#REF!</definedName>
    <definedName name="v_23" localSheetId="0">#REF!</definedName>
    <definedName name="v_23">#REF!</definedName>
    <definedName name="v_24" localSheetId="0">#REF!</definedName>
    <definedName name="v_24">#REF!</definedName>
    <definedName name="v_25" localSheetId="0">#REF!</definedName>
    <definedName name="v_25">#REF!</definedName>
    <definedName name="v_26" localSheetId="0">#REF!</definedName>
    <definedName name="v_26">#REF!</definedName>
    <definedName name="v_27" localSheetId="0">#REF!</definedName>
    <definedName name="v_27">#REF!</definedName>
    <definedName name="v_28" localSheetId="0">#REF!</definedName>
    <definedName name="v_28">#REF!</definedName>
    <definedName name="v_29" localSheetId="0">#REF!</definedName>
    <definedName name="v_29">#REF!</definedName>
    <definedName name="v_30" localSheetId="0">#REF!</definedName>
    <definedName name="v_30">#REF!</definedName>
    <definedName name="v_31" localSheetId="0">#REF!</definedName>
    <definedName name="v_31">#REF!</definedName>
    <definedName name="v_42" localSheetId="0">#REF!</definedName>
    <definedName name="v_42">#REF!</definedName>
    <definedName name="v_8" localSheetId="0">#REF!</definedName>
    <definedName name="v_8">#REF!</definedName>
    <definedName name="vacio" localSheetId="0">[77]Validaciones!#REF!</definedName>
    <definedName name="vacio">[77]Validaciones!#REF!</definedName>
    <definedName name="VACIOS" localSheetId="0">[77]Validaciones!#REF!</definedName>
    <definedName name="VACIOS">[77]Validaciones!#REF!</definedName>
    <definedName name="VALDES" localSheetId="0">#REF!</definedName>
    <definedName name="VALDES">#REF!</definedName>
    <definedName name="VALDES_10" localSheetId="0">#REF!</definedName>
    <definedName name="VALDES_10">#REF!</definedName>
    <definedName name="VALDES_11" localSheetId="0">#REF!</definedName>
    <definedName name="VALDES_11">#REF!</definedName>
    <definedName name="VALDES_12" localSheetId="0">#REF!</definedName>
    <definedName name="VALDES_12">#REF!</definedName>
    <definedName name="VALDES_13" localSheetId="0">#REF!</definedName>
    <definedName name="VALDES_13">#REF!</definedName>
    <definedName name="VALDES_14" localSheetId="0">#REF!</definedName>
    <definedName name="VALDES_14">#REF!</definedName>
    <definedName name="VALDES_16" localSheetId="0">#REF!</definedName>
    <definedName name="VALDES_16">#REF!</definedName>
    <definedName name="VALDES_17" localSheetId="0">#REF!</definedName>
    <definedName name="VALDES_17">#REF!</definedName>
    <definedName name="VALDES_18" localSheetId="0">#REF!</definedName>
    <definedName name="VALDES_18">#REF!</definedName>
    <definedName name="VALDES_19" localSheetId="0">#REF!</definedName>
    <definedName name="VALDES_19">#REF!</definedName>
    <definedName name="VALDES_20" localSheetId="0">#REF!</definedName>
    <definedName name="VALDES_20">#REF!</definedName>
    <definedName name="VALDES_21" localSheetId="0">#REF!</definedName>
    <definedName name="VALDES_21">#REF!</definedName>
    <definedName name="VALDES_22" localSheetId="0">#REF!</definedName>
    <definedName name="VALDES_22">#REF!</definedName>
    <definedName name="VALDES_23" localSheetId="0">#REF!</definedName>
    <definedName name="VALDES_23">#REF!</definedName>
    <definedName name="VALDES_24" localSheetId="0">#REF!</definedName>
    <definedName name="VALDES_24">#REF!</definedName>
    <definedName name="VALDES_25" localSheetId="0">#REF!</definedName>
    <definedName name="VALDES_25">#REF!</definedName>
    <definedName name="VALDES_26" localSheetId="0">#REF!</definedName>
    <definedName name="VALDES_26">#REF!</definedName>
    <definedName name="VALDES_27" localSheetId="0">#REF!</definedName>
    <definedName name="VALDES_27">#REF!</definedName>
    <definedName name="VALDES_28" localSheetId="0">#REF!</definedName>
    <definedName name="VALDES_28">#REF!</definedName>
    <definedName name="VALDES_29" localSheetId="0">#REF!</definedName>
    <definedName name="VALDES_29">#REF!</definedName>
    <definedName name="VALDES_30" localSheetId="0">#REF!</definedName>
    <definedName name="VALDES_30">#REF!</definedName>
    <definedName name="VALDES_31" localSheetId="0">#REF!</definedName>
    <definedName name="VALDES_31">#REF!</definedName>
    <definedName name="VALDES_32" localSheetId="0">#REF!</definedName>
    <definedName name="VALDES_32">#REF!</definedName>
    <definedName name="VALDES_33" localSheetId="0">#REF!</definedName>
    <definedName name="VALDES_33">#REF!</definedName>
    <definedName name="VALDES_34" localSheetId="0">#REF!</definedName>
    <definedName name="VALDES_34">#REF!</definedName>
    <definedName name="VALDES_35" localSheetId="0">#REF!</definedName>
    <definedName name="VALDES_35">#REF!</definedName>
    <definedName name="VALDES_36" localSheetId="0">#REF!</definedName>
    <definedName name="VALDES_36">#REF!</definedName>
    <definedName name="VALDES_37" localSheetId="0">#REF!</definedName>
    <definedName name="VALDES_37">#REF!</definedName>
    <definedName name="VALDES_38" localSheetId="0">#REF!</definedName>
    <definedName name="VALDES_38">#REF!</definedName>
    <definedName name="VALDES_39" localSheetId="0">#REF!</definedName>
    <definedName name="VALDES_39">#REF!</definedName>
    <definedName name="VALDES_4" localSheetId="0">#REF!</definedName>
    <definedName name="VALDES_4">#REF!</definedName>
    <definedName name="VALDES_40" localSheetId="0">#REF!</definedName>
    <definedName name="VALDES_40">#REF!</definedName>
    <definedName name="VALDES_41" localSheetId="0">#REF!</definedName>
    <definedName name="VALDES_41">#REF!</definedName>
    <definedName name="VALDES_42" localSheetId="0">#REF!</definedName>
    <definedName name="VALDES_42">#REF!</definedName>
    <definedName name="VALDES_43" localSheetId="0">#REF!</definedName>
    <definedName name="VALDES_43">#REF!</definedName>
    <definedName name="VALDES_5" localSheetId="0">#REF!</definedName>
    <definedName name="VALDES_5">#REF!</definedName>
    <definedName name="VALDES_7" localSheetId="0">#REF!</definedName>
    <definedName name="VALDES_7">#REF!</definedName>
    <definedName name="VALDES_8" localSheetId="0">#REF!</definedName>
    <definedName name="VALDES_8">#REF!</definedName>
    <definedName name="VALMA4" localSheetId="0">[21]BASE!$D$421</definedName>
    <definedName name="VALMA4">[21]BASE!$D$421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ADICIONAL" localSheetId="0">[99]DATOS!$B$20</definedName>
    <definedName name="VALORADICIONAL">[99]DATOS!$B$20</definedName>
    <definedName name="VALORINICIAL" localSheetId="0">[99]DATOS!$B$19</definedName>
    <definedName name="VALORINICIAL">[99]DATOS!$B$19</definedName>
    <definedName name="VALORTOTAL" localSheetId="0">[99]DATOS!$B$21</definedName>
    <definedName name="VALORTOTAL">[99]DATOS!$B$21</definedName>
    <definedName name="valparaiso" localSheetId="0">'[84]APU PVC'!#REF!</definedName>
    <definedName name="valparaiso">'[84]APU PVC'!#REF!</definedName>
    <definedName name="VALVULAS" localSheetId="0">[2]FORFAAC!#REF!</definedName>
    <definedName name="VALVULAS">[2]FORFAAC!#REF!</definedName>
    <definedName name="Var" localSheetId="0">[15]Varios.!$E$1:$E$65536</definedName>
    <definedName name="Var">[15]Varios.!$E$1:$E$65536</definedName>
    <definedName name="variacion" localSheetId="1">[46]Datos!$B$8</definedName>
    <definedName name="variacion" localSheetId="0">[45]Datos!$B$8</definedName>
    <definedName name="variacion">[46]Datos!$B$8</definedName>
    <definedName name="vb" localSheetId="0">#REF!</definedName>
    <definedName name="vb">#REF!</definedName>
    <definedName name="VBC" localSheetId="1">[186]PRECIOS!$A$1:$G$93</definedName>
    <definedName name="VBC" localSheetId="0">[185]PRECIOS!$A$1:$G$93</definedName>
    <definedName name="VBC">[186]PRECIOS!$A$1:$G$93</definedName>
    <definedName name="vc" localSheetId="0">#REF!</definedName>
    <definedName name="vc">#REF!</definedName>
    <definedName name="VCEL8" localSheetId="0">[21]BASE!#REF!</definedName>
    <definedName name="VCEL8">[21]BASE!#REF!</definedName>
    <definedName name="VCEVNAEL3" localSheetId="0">[7]BASE!$D$624</definedName>
    <definedName name="VCEVNAEL3">[7]BASE!$D$624</definedName>
    <definedName name="vck" localSheetId="0">#REF!</definedName>
    <definedName name="vck">#REF!</definedName>
    <definedName name="VCSB4" localSheetId="0">[130]BASE!$D$306</definedName>
    <definedName name="VCSB4">[130]BASE!$D$306</definedName>
    <definedName name="VCSBVNAEL2" localSheetId="0">[7]BASE!$D$649</definedName>
    <definedName name="VCSBVNAEL2">[7]BASE!$D$649</definedName>
    <definedName name="VCSBVNAEL3" localSheetId="0">[7]BASE!$D$650</definedName>
    <definedName name="VCSBVNAEL3">[7]BASE!$D$650</definedName>
    <definedName name="vd" localSheetId="0">#REF!</definedName>
    <definedName name="vd">#REF!</definedName>
    <definedName name="VE" localSheetId="1">'[61]CIRCUITOS CODENSA'!#REF!</definedName>
    <definedName name="VE" localSheetId="0">'[60]CIRCUITOS CODENSA'!#REF!</definedName>
    <definedName name="VE">'[61]CIRCUITOS CODENSA'!#REF!</definedName>
    <definedName name="VEINTE" localSheetId="0">#REF!,#REF!</definedName>
    <definedName name="VEINTE">#REF!,#REF!</definedName>
    <definedName name="vfn" localSheetId="0">#REF!</definedName>
    <definedName name="vfn">#REF!</definedName>
    <definedName name="vg" localSheetId="0">#REF!</definedName>
    <definedName name="vg">#REF!</definedName>
    <definedName name="VI" localSheetId="1">'[61]CIRCUITOS CODENSA'!#REF!</definedName>
    <definedName name="VI" localSheetId="0">'[60]CIRCUITOS CODENSA'!#REF!</definedName>
    <definedName name="VI">'[61]CIRCUITOS CODENSA'!#REF!</definedName>
    <definedName name="VIA" localSheetId="0" hidden="1">#REF!</definedName>
    <definedName name="VIA" hidden="1">#REF!</definedName>
    <definedName name="VIAJE" localSheetId="0">[21]BASE!$D$471</definedName>
    <definedName name="VIAJE">[21]BASE!$D$471</definedName>
    <definedName name="VIBGA" localSheetId="0">[21]BASE!$D$439</definedName>
    <definedName name="VIBGA">[21]BASE!$D$439</definedName>
    <definedName name="VIBRE" localSheetId="0">[21]BASE!$D$440</definedName>
    <definedName name="VIBRE">[21]BASE!$D$440</definedName>
    <definedName name="viscosidad" localSheetId="0">#REF!</definedName>
    <definedName name="viscosidad">#REF!</definedName>
    <definedName name="vlrequipos" localSheetId="0">'[156]DETALLE PRESUPUESTAL'!$F$34:$F$43</definedName>
    <definedName name="vlrequipos">'[156]DETALLE PRESUPUESTAL'!$F$34:$F$43</definedName>
    <definedName name="vlrinsumos" localSheetId="0">'[156]DETALLE PRESUPUESTAL'!$F$50:$F$58</definedName>
    <definedName name="vlrinsumos">'[156]DETALLE PRESUPUESTAL'!$F$50:$F$58</definedName>
    <definedName name="vlrmateriales" localSheetId="0">'[156]DETALLE PRESUPUESTAL'!$F$20:$F$28</definedName>
    <definedName name="vlrmateriales">'[156]DETALLE PRESUPUESTAL'!$F$20:$F$28</definedName>
    <definedName name="vlrmocal" localSheetId="0">'[156]DETALLE PRESUPUESTAL'!$F$3:$F$7</definedName>
    <definedName name="vlrmocal">'[156]DETALLE PRESUPUESTAL'!$F$3:$F$7</definedName>
    <definedName name="vlrmonocal" localSheetId="0">'[156]DETALLE PRESUPUESTAL'!$F$12:$F$14</definedName>
    <definedName name="vlrmonocal">'[156]DETALLE PRESUPUESTAL'!$F$12:$F$14</definedName>
    <definedName name="vm" localSheetId="0">#REF!</definedName>
    <definedName name="vm">#REF!</definedName>
    <definedName name="VrMeta" localSheetId="0">#REF!</definedName>
    <definedName name="VrMeta">#REF!</definedName>
    <definedName name="vv" localSheetId="0">#REF!</definedName>
    <definedName name="vv">#REF!</definedName>
    <definedName name="VVDA2" localSheetId="0">[130]BASE!$D$302</definedName>
    <definedName name="VVDA2">[130]BASE!$D$302</definedName>
    <definedName name="VVV" localSheetId="1">#REF!</definedName>
    <definedName name="VVV" localSheetId="0">#REF!</definedName>
    <definedName name="VVV">#REF!</definedName>
    <definedName name="w" localSheetId="0" hidden="1">#REF!</definedName>
    <definedName name="w" hidden="1">#REF!</definedName>
    <definedName name="we" localSheetId="0">#REF!</definedName>
    <definedName name="we">#REF!</definedName>
    <definedName name="WER" localSheetId="1">'[53]Res-Accide-10'!$S$2:$S$7</definedName>
    <definedName name="WER" localSheetId="0">'[52]Res-Accide-10'!$S$2:$S$7</definedName>
    <definedName name="WER">'[53]Res-Accide-10'!$S$2:$S$7</definedName>
    <definedName name="WILSON" localSheetId="1">'[53]Res-Accide-10'!#REF!</definedName>
    <definedName name="WILSON" localSheetId="0">'[52]Res-Accide-10'!#REF!</definedName>
    <definedName name="WILSON">'[53]Res-Accide-10'!#REF!</definedName>
    <definedName name="wj" localSheetId="0">#REF!</definedName>
    <definedName name="wj">#REF!</definedName>
    <definedName name="wl" localSheetId="0">#REF!</definedName>
    <definedName name="wl">#REF!</definedName>
    <definedName name="wrn.ar." localSheetId="1" hidden="1">{#N/A,#N/A,TRUE,"CODIGO DEPENDENCIA"}</definedName>
    <definedName name="wrn.ar." localSheetId="2" hidden="1">{#N/A,#N/A,TRUE,"CODIGO DEPENDENCIA"}</definedName>
    <definedName name="wrn.ar." localSheetId="0" hidden="1">{#N/A,#N/A,TRUE,"CODIGO DEPENDENCIA"}</definedName>
    <definedName name="wrn.ar." hidden="1">{#N/A,#N/A,TRUE,"CODIGO DEPENDENCIA"}</definedName>
    <definedName name="wrn.listado." localSheetId="1" hidden="1">{#N/A,#N/A,FALSE,"PROPON.2001"}</definedName>
    <definedName name="wrn.listado." localSheetId="2" hidden="1">{#N/A,#N/A,FALSE,"PROPON.2001"}</definedName>
    <definedName name="wrn.listado." localSheetId="0" hidden="1">{#N/A,#N/A,FALSE,"PROPON.2001"}</definedName>
    <definedName name="wrn.listado." hidden="1">{#N/A,#N/A,FALSE,"PROPON.2001"}</definedName>
    <definedName name="ws" localSheetId="0">#REF!</definedName>
    <definedName name="ws">#REF!</definedName>
    <definedName name="ww" localSheetId="1">#REF!</definedName>
    <definedName name="ww" localSheetId="0">#REF!</definedName>
    <definedName name="ww">#REF!</definedName>
    <definedName name="www" localSheetId="1">#REF!</definedName>
    <definedName name="www" localSheetId="0">#REF!</definedName>
    <definedName name="www">#REF!</definedName>
    <definedName name="WWWWW" localSheetId="0" hidden="1">[28]inpermeabOTRO!#REF!</definedName>
    <definedName name="WWWWW" hidden="1">[28]inpermeabOTRO!#REF!</definedName>
    <definedName name="wwwwww" localSheetId="0">#REF!</definedName>
    <definedName name="wwwwww">#REF!</definedName>
    <definedName name="WWWWWWW" localSheetId="0" hidden="1">[28]inpermeabOTRO!#REF!</definedName>
    <definedName name="WWWWWWW" hidden="1">[28]inpermeabOTRO!#REF!</definedName>
    <definedName name="WWWWWWWW" localSheetId="0">[35]PERPER2!#REF!</definedName>
    <definedName name="WWWWWWWW">[35]PERPER2!#REF!</definedName>
    <definedName name="x" localSheetId="1">#REF!</definedName>
    <definedName name="x" localSheetId="0">#REF!</definedName>
    <definedName name="x">#REF!</definedName>
    <definedName name="xb" localSheetId="0">#REF!</definedName>
    <definedName name="xb">#REF!</definedName>
    <definedName name="xo" localSheetId="0">#REF!</definedName>
    <definedName name="xo">#REF!</definedName>
    <definedName name="xx" localSheetId="1">#REF!</definedName>
    <definedName name="xx" localSheetId="0">#REF!</definedName>
    <definedName name="xx">#REF!</definedName>
    <definedName name="XXX" localSheetId="1">#REF!</definedName>
    <definedName name="XXX" localSheetId="0">#REF!</definedName>
    <definedName name="XXX">#REF!</definedName>
    <definedName name="xxxx">"f49"</definedName>
    <definedName name="XXXXXXXXX" localSheetId="0">'[36]Capacidad M3'!#REF!</definedName>
    <definedName name="XXXXXXXXX">'[36]Capacidad M3'!#REF!</definedName>
    <definedName name="XXXXXXXXXX" localSheetId="1">#REF!</definedName>
    <definedName name="XXXXXXXXXX" localSheetId="0">#REF!</definedName>
    <definedName name="XXXXXXXXXX">#REF!</definedName>
    <definedName name="xxxxxxxxxxx" localSheetId="0">#REF!</definedName>
    <definedName name="xxxxxxxxxxx">#REF!</definedName>
    <definedName name="XXXXXXXXXXXX" localSheetId="1">#REF!</definedName>
    <definedName name="XXXXXXXXXXXX" localSheetId="0">#REF!</definedName>
    <definedName name="XXXXXXXXXXXX">#REF!</definedName>
    <definedName name="y" localSheetId="1">#REF!</definedName>
    <definedName name="y" localSheetId="0">#REF!</definedName>
    <definedName name="y">#REF!</definedName>
    <definedName name="YHH" localSheetId="0">#REF!</definedName>
    <definedName name="YHH">#REF!</definedName>
    <definedName name="yirdfjhb5" localSheetId="0">#REF!</definedName>
    <definedName name="yirdfjhb5">#REF!</definedName>
    <definedName name="yn" localSheetId="0">#REF!</definedName>
    <definedName name="yn">#REF!</definedName>
    <definedName name="ytfhgvgfrstd" localSheetId="0">#REF!</definedName>
    <definedName name="ytfhgvgfrstd">#REF!</definedName>
    <definedName name="yu" localSheetId="0">#REF!</definedName>
    <definedName name="yu">#REF!</definedName>
    <definedName name="yui" localSheetId="0">#REF!</definedName>
    <definedName name="yui">#REF!</definedName>
    <definedName name="YUIO" localSheetId="0">#REF!</definedName>
    <definedName name="YUIO">#REF!</definedName>
    <definedName name="yy" localSheetId="0">#REF!</definedName>
    <definedName name="yy">#REF!</definedName>
    <definedName name="YYYYYY" localSheetId="0">#REF!</definedName>
    <definedName name="YYYYYY">#REF!</definedName>
    <definedName name="YYYYYYYYYY" localSheetId="0">#REF!</definedName>
    <definedName name="YYYYYYYYYY">#REF!</definedName>
    <definedName name="zc" localSheetId="0">#REF!</definedName>
    <definedName name="zc">#REF!</definedName>
    <definedName name="zd" localSheetId="0">#REF!</definedName>
    <definedName name="zd">#REF!</definedName>
    <definedName name="zdr" localSheetId="0">#REF!</definedName>
    <definedName name="zdr">#REF!</definedName>
    <definedName name="ZON" localSheetId="0">#REF!</definedName>
    <definedName name="ZON">#REF!</definedName>
    <definedName name="ZONA" localSheetId="0">#REF!</definedName>
    <definedName name="ZONA">#REF!</definedName>
    <definedName name="ZONA_PR" localSheetId="0">[27]DATOS!#REF!</definedName>
    <definedName name="ZONA_PR">[27]DATOS!#REF!</definedName>
    <definedName name="zx" localSheetId="0">#REF!</definedName>
    <definedName name="zx">#REF!</definedName>
    <definedName name="zz" localSheetId="0">#REF!</definedName>
    <definedName name="zz">#REF!</definedName>
    <definedName name="zzzzzz" localSheetId="0">[35]PERPER2!#REF!</definedName>
    <definedName name="zzzzzz">[35]PERPER2!#REF!</definedName>
    <definedName name="ZZZZZZZZ" localSheetId="0">#REF!</definedName>
    <definedName name="ZZZZZZZZ">#REF!</definedName>
    <definedName name="ZZZZZZZZZ" localSheetId="0" hidden="1">[28]inpermeabOTRO!#REF!</definedName>
    <definedName name="ZZZZZZZZZ" hidden="1">[28]inpermeabOTRO!#REF!</definedName>
    <definedName name="ZZZZZZZZZZZ" localSheetId="1">'[86]A. P. U.'!#REF!</definedName>
    <definedName name="ZZZZZZZZZZZ" localSheetId="0">'[85]A. P. U.'!#REF!</definedName>
    <definedName name="ZZZZZZZZZZZ">'[86]A.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243" i="4" l="1"/>
  <c r="AO243" i="4" s="1"/>
  <c r="AO244" i="4" s="1"/>
  <c r="AO242" i="4"/>
  <c r="AF228" i="4"/>
  <c r="I228" i="4"/>
  <c r="AN207" i="4"/>
  <c r="AO207" i="4" s="1"/>
  <c r="AO208" i="4" s="1"/>
  <c r="AO206" i="4"/>
  <c r="AF192" i="4"/>
  <c r="I192" i="4"/>
  <c r="AN171" i="4"/>
  <c r="AO160" i="4"/>
  <c r="AO170" i="4" s="1"/>
  <c r="I156" i="4"/>
  <c r="AN135" i="4"/>
  <c r="AO135" i="4" s="1"/>
  <c r="AO136" i="4" s="1"/>
  <c r="AN125" i="4"/>
  <c r="AO125" i="4" s="1"/>
  <c r="AN124" i="4"/>
  <c r="AO124" i="4" s="1"/>
  <c r="AO134" i="4" s="1"/>
  <c r="I120" i="4"/>
  <c r="AN99" i="4"/>
  <c r="AO90" i="4"/>
  <c r="AO89" i="4"/>
  <c r="AO88" i="4"/>
  <c r="AO98" i="4" s="1"/>
  <c r="I84" i="4"/>
  <c r="AN63" i="4"/>
  <c r="AO52" i="4"/>
  <c r="AO62" i="4" s="1"/>
  <c r="I48" i="4"/>
  <c r="J39" i="4"/>
  <c r="J45" i="4" s="1"/>
  <c r="J75" i="4" s="1"/>
  <c r="C34" i="4"/>
  <c r="C70" i="4" s="1"/>
  <c r="C106" i="4" s="1"/>
  <c r="C142" i="4" s="1"/>
  <c r="C178" i="4" s="1"/>
  <c r="C214" i="4" s="1"/>
  <c r="C250" i="4" s="1"/>
  <c r="C33" i="4"/>
  <c r="AN27" i="4"/>
  <c r="AO27" i="4" s="1"/>
  <c r="AO28" i="4" s="1"/>
  <c r="AO26" i="4"/>
  <c r="AO16" i="4"/>
  <c r="J9" i="4"/>
  <c r="J8" i="4"/>
  <c r="J44" i="4" s="1"/>
  <c r="J80" i="4" s="1"/>
  <c r="J116" i="4" s="1"/>
  <c r="J152" i="4" s="1"/>
  <c r="J188" i="4" s="1"/>
  <c r="J224" i="4" s="1"/>
  <c r="AK5" i="4"/>
  <c r="AK9" i="4" s="1"/>
  <c r="B1" i="4"/>
  <c r="B37" i="4" s="1"/>
  <c r="H180" i="3"/>
  <c r="H171" i="3"/>
  <c r="E158" i="3"/>
  <c r="G158" i="3" s="1"/>
  <c r="H153" i="3"/>
  <c r="B153" i="3"/>
  <c r="C152" i="3"/>
  <c r="H128" i="3"/>
  <c r="G117" i="3"/>
  <c r="E116" i="3"/>
  <c r="G116" i="3" s="1"/>
  <c r="G115" i="3"/>
  <c r="E114" i="3"/>
  <c r="G114" i="3" s="1"/>
  <c r="E113" i="3"/>
  <c r="G113" i="3" s="1"/>
  <c r="H118" i="3" s="1"/>
  <c r="H100" i="3"/>
  <c r="B100" i="3"/>
  <c r="C99" i="3"/>
  <c r="B96" i="3"/>
  <c r="B148" i="3" s="1"/>
  <c r="B95" i="3"/>
  <c r="B93" i="3"/>
  <c r="B145" i="3" s="1"/>
  <c r="B198" i="3" s="1"/>
  <c r="F82" i="3"/>
  <c r="C82" i="3"/>
  <c r="E82" i="3" s="1"/>
  <c r="G82" i="3" s="1"/>
  <c r="C81" i="3"/>
  <c r="C132" i="3" s="1"/>
  <c r="H77" i="3"/>
  <c r="G67" i="3"/>
  <c r="H68" i="3" s="1"/>
  <c r="H54" i="3"/>
  <c r="B54" i="3"/>
  <c r="B50" i="3"/>
  <c r="B46" i="3"/>
  <c r="B45" i="3"/>
  <c r="B144" i="3" s="1"/>
  <c r="B197" i="3" s="1"/>
  <c r="F37" i="3"/>
  <c r="C37" i="3"/>
  <c r="E37" i="3" s="1"/>
  <c r="G37" i="3" s="1"/>
  <c r="C36" i="3"/>
  <c r="E36" i="3" s="1"/>
  <c r="G36" i="3" s="1"/>
  <c r="H41" i="3" s="1"/>
  <c r="E10" i="3" s="1"/>
  <c r="G10" i="3" s="1"/>
  <c r="H15" i="3" s="1"/>
  <c r="H32" i="3"/>
  <c r="E20" i="3"/>
  <c r="G20" i="3" s="1"/>
  <c r="E19" i="3"/>
  <c r="G19" i="3" s="1"/>
  <c r="H23" i="3" s="1"/>
  <c r="H6" i="3"/>
  <c r="B6" i="3"/>
  <c r="B2" i="3"/>
  <c r="B1" i="3"/>
  <c r="B147" i="3" s="1"/>
  <c r="J36" i="2"/>
  <c r="H31" i="2"/>
  <c r="H30" i="2"/>
  <c r="H29" i="2"/>
  <c r="H32" i="2" s="1"/>
  <c r="H33" i="2" s="1"/>
  <c r="H34" i="2" s="1"/>
  <c r="H35" i="2" s="1"/>
  <c r="N25" i="2"/>
  <c r="J25" i="2"/>
  <c r="O24" i="2"/>
  <c r="P24" i="2" s="1"/>
  <c r="N24" i="2"/>
  <c r="N23" i="2"/>
  <c r="N22" i="2"/>
  <c r="Q21" i="2"/>
  <c r="N21" i="2"/>
  <c r="L19" i="2"/>
  <c r="E19" i="2"/>
  <c r="H19" i="2" s="1"/>
  <c r="H20" i="2" s="1"/>
  <c r="L16" i="2"/>
  <c r="E16" i="2"/>
  <c r="H16" i="2" s="1"/>
  <c r="H17" i="2" s="1"/>
  <c r="L13" i="2"/>
  <c r="H13" i="2"/>
  <c r="H14" i="2" s="1"/>
  <c r="H10" i="2"/>
  <c r="E10" i="2"/>
  <c r="L9" i="2"/>
  <c r="E9" i="2"/>
  <c r="H9" i="2" s="1"/>
  <c r="E8" i="2"/>
  <c r="H8" i="2" s="1"/>
  <c r="E7" i="2"/>
  <c r="H7" i="2" s="1"/>
  <c r="H11" i="2" s="1"/>
  <c r="C7" i="2"/>
  <c r="J111" i="4" l="1"/>
  <c r="J81" i="4"/>
  <c r="B73" i="4"/>
  <c r="J73" i="4"/>
  <c r="B109" i="4" s="1"/>
  <c r="B145" i="4" s="1"/>
  <c r="B181" i="4" s="1"/>
  <c r="B217" i="4" s="1"/>
  <c r="AO63" i="4"/>
  <c r="AO64" i="4" s="1"/>
  <c r="AO171" i="4"/>
  <c r="AO172" i="4" s="1"/>
  <c r="AO99" i="4"/>
  <c r="AO100" i="4" s="1"/>
  <c r="AK41" i="4"/>
  <c r="H43" i="3"/>
  <c r="E132" i="3"/>
  <c r="G132" i="3" s="1"/>
  <c r="H137" i="3" s="1"/>
  <c r="E104" i="3" s="1"/>
  <c r="G104" i="3" s="1"/>
  <c r="H109" i="3" s="1"/>
  <c r="H143" i="3" s="1"/>
  <c r="C184" i="3"/>
  <c r="E184" i="3" s="1"/>
  <c r="G184" i="3" s="1"/>
  <c r="H189" i="3" s="1"/>
  <c r="E157" i="3" s="1"/>
  <c r="G157" i="3" s="1"/>
  <c r="H162" i="3" s="1"/>
  <c r="H196" i="3" s="1"/>
  <c r="B92" i="3"/>
  <c r="B49" i="3"/>
  <c r="E81" i="3"/>
  <c r="G81" i="3" s="1"/>
  <c r="H86" i="3" s="1"/>
  <c r="E58" i="3" s="1"/>
  <c r="G58" i="3" s="1"/>
  <c r="H63" i="3" s="1"/>
  <c r="H91" i="3" s="1"/>
  <c r="K72" i="3" s="1"/>
  <c r="I20" i="2"/>
  <c r="L20" i="2"/>
  <c r="K20" i="2"/>
  <c r="J20" i="2"/>
  <c r="H21" i="2"/>
  <c r="L11" i="2"/>
  <c r="J11" i="2"/>
  <c r="I11" i="2"/>
  <c r="K11" i="2"/>
  <c r="J14" i="2"/>
  <c r="I14" i="2"/>
  <c r="L14" i="2"/>
  <c r="K14" i="2"/>
  <c r="L17" i="2"/>
  <c r="K17" i="2"/>
  <c r="J17" i="2"/>
  <c r="I17" i="2"/>
  <c r="AK77" i="4" l="1"/>
  <c r="AK45" i="4"/>
  <c r="C69" i="4"/>
  <c r="J117" i="4"/>
  <c r="J147" i="4"/>
  <c r="J21" i="2"/>
  <c r="H23" i="2"/>
  <c r="J23" i="2" s="1"/>
  <c r="H22" i="2"/>
  <c r="J22" i="2" s="1"/>
  <c r="H24" i="2"/>
  <c r="J24" i="2" s="1"/>
  <c r="H25" i="2"/>
  <c r="H36" i="2" s="1"/>
  <c r="N17" i="2"/>
  <c r="N20" i="2"/>
  <c r="K25" i="2"/>
  <c r="K21" i="2"/>
  <c r="N11" i="2"/>
  <c r="N14" i="2"/>
  <c r="J153" i="4" l="1"/>
  <c r="J183" i="4"/>
  <c r="J189" i="4" s="1"/>
  <c r="J219" i="4" s="1"/>
  <c r="J225" i="4" s="1"/>
  <c r="C105" i="4"/>
  <c r="AK113" i="4"/>
  <c r="AK81" i="4"/>
  <c r="AK117" i="4" l="1"/>
  <c r="AK149" i="4"/>
  <c r="C141" i="4"/>
  <c r="AK153" i="4" l="1"/>
  <c r="AK185" i="4" s="1"/>
  <c r="C177" i="4"/>
  <c r="AK189" i="4" l="1"/>
  <c r="AK221" i="4"/>
  <c r="C213" i="4"/>
  <c r="AK225" i="4" l="1"/>
  <c r="C249" i="4"/>
</calcChain>
</file>

<file path=xl/sharedStrings.xml><?xml version="1.0" encoding="utf-8"?>
<sst xmlns="http://schemas.openxmlformats.org/spreadsheetml/2006/main" count="514" uniqueCount="163">
  <si>
    <t>MUNICIPIO DE SAN ANTONIO DEL TEQUENDAMA
DEPARTAMENTO DE  CUNDINAMARCA
SECRETARIA DE PLANEACIÓN DE SAN ANTONIO DEL TEQUENDAMA</t>
  </si>
  <si>
    <t>“IMPLEMENTACIÓN DE TECNOLOGÍAS ECOEFICIENTES PARA EL APROVECHAMIENTO DE ENERGÍA EN LAS ACTIVIDADES DE COCCIÓN - ECOESTUFAS EN EL SECTOR RURAL EN EL MUNICIPIO DE SAN ANTONIO DEL  TEQUENDAMA  – CUNDINAMARCA”</t>
  </si>
  <si>
    <t>ÍTEM</t>
  </si>
  <si>
    <t>DESCRIPCIÓN</t>
  </si>
  <si>
    <t>REFERENCIA</t>
  </si>
  <si>
    <t>UNIDAD</t>
  </si>
  <si>
    <t>CANTIDAD
(A)</t>
  </si>
  <si>
    <t>VALOR UNITARIO
(B)</t>
  </si>
  <si>
    <t>VALOR TOTAL
( A*B )</t>
  </si>
  <si>
    <t>A.OBRA</t>
  </si>
  <si>
    <t>IMPLEMENTACIÓN ECOESTUFAS Y HUERTOS</t>
  </si>
  <si>
    <t>CONSTRUCCIÓN PRELIMINAR</t>
  </si>
  <si>
    <t>1.1</t>
  </si>
  <si>
    <t>LOCALIZACIÓN Y REPLANTEO MANUAL</t>
  </si>
  <si>
    <r>
      <rPr>
        <sz val="10"/>
        <color theme="1"/>
        <rFont val="Arial"/>
        <family val="2"/>
      </rPr>
      <t>M</t>
    </r>
    <r>
      <rPr>
        <vertAlign val="superscript"/>
        <sz val="10"/>
        <color theme="1"/>
        <rFont val="Arial"/>
        <family val="2"/>
      </rPr>
      <t>2</t>
    </r>
  </si>
  <si>
    <t>1.2</t>
  </si>
  <si>
    <t>PLACA BASE CONCRETO 0.08 2500 PSI</t>
  </si>
  <si>
    <t>ICCU</t>
  </si>
  <si>
    <t>1.3</t>
  </si>
  <si>
    <t>MURO TOLETE COMÚN 0.06 M</t>
  </si>
  <si>
    <t>1.4</t>
  </si>
  <si>
    <t>ACERO FIGURADO 60000 PSI</t>
  </si>
  <si>
    <t>KG</t>
  </si>
  <si>
    <t>TOTAL 1. CONSTRUCCIÓN PRELIMINAR</t>
  </si>
  <si>
    <t>SUMINISTRO E INSTALACIÓN ECOESTUFAS</t>
  </si>
  <si>
    <t>2.1</t>
  </si>
  <si>
    <t>SUMINISTRO E INSTALACIÓN DE ECOESTUFA DE CUATRO (04) HORNILLAS, HORNO, PARRILLA ASADORA Y/O CALENTADOR DE AGUA Y PUERTAS ENTAMBORADAS. PESO 112 KG, CONSUMO MADERA 9KG/DÍA</t>
  </si>
  <si>
    <t>APU's</t>
  </si>
  <si>
    <t>UN</t>
  </si>
  <si>
    <t>TOTAL 2. SUMINISTRO E INSTALACIÓN ECOESTUFAS</t>
  </si>
  <si>
    <t>IMPLEMENTACIÓN SIEMBRA VEGETAL</t>
  </si>
  <si>
    <t>3.1</t>
  </si>
  <si>
    <t>SUMINISTRO Y PLANTACIÓN DE SIEMBRA VEGETAL DE SUMIDEROS DE CARBONO</t>
  </si>
  <si>
    <t>TOTAL 3. IMPLEMENTACIÓN HUERTO DENDROENERGÉTICO</t>
  </si>
  <si>
    <t>TRANSPORTES</t>
  </si>
  <si>
    <t>4.1</t>
  </si>
  <si>
    <t>TRANSPORTE A LOMO DE MULA o CAMIONETA 4x4 O EL MEDIO REQUERIDO PARA LLEGAR  HASTA EL PUNTO  MAX 4 KM</t>
  </si>
  <si>
    <t>Viaje</t>
  </si>
  <si>
    <t>TOTAL 4. TRANSPORTES</t>
  </si>
  <si>
    <t>SUBTOTAL  IMPLEMENTACIÓN ECOESTUFAS Y HUERTOS ( 1+2+3+4)</t>
  </si>
  <si>
    <t>ADMINISTRACIÓN</t>
  </si>
  <si>
    <t>IMPREVISTOS</t>
  </si>
  <si>
    <t>UTILIDAD</t>
  </si>
  <si>
    <t>TOTAL IMPLEMENTACIÓN ECOESTUFAS Y HUERTOS</t>
  </si>
  <si>
    <t>ÍTEMS</t>
  </si>
  <si>
    <t>CANTIDAD
( A )</t>
  </si>
  <si>
    <t>MESES
(B)</t>
  </si>
  <si>
    <t>DEDICACIÓN
( C )</t>
  </si>
  <si>
    <t>VALOR
 MENSUAL
( D )</t>
  </si>
  <si>
    <t>FM
( E)</t>
  </si>
  <si>
    <t>VALOR TOTAL
(A*B*C*D*E)</t>
  </si>
  <si>
    <t>ASISTENCIA TÉCNICA</t>
  </si>
  <si>
    <t>5.1</t>
  </si>
  <si>
    <t>PERSONAL</t>
  </si>
  <si>
    <t>5.1.1</t>
  </si>
  <si>
    <t>PROFESIONAL INGENIERO FORESTAL</t>
  </si>
  <si>
    <t>5.1.2</t>
  </si>
  <si>
    <t>PROFESIONAL SOCIAL</t>
  </si>
  <si>
    <t>5.1.3</t>
  </si>
  <si>
    <t xml:space="preserve">MATERIAL DE APOYO DE USO Y MNTENIMIENTO </t>
  </si>
  <si>
    <t>TOTAL 5.1 PERSONAL</t>
  </si>
  <si>
    <t>SUBTOTAL  ( 5.1 )</t>
  </si>
  <si>
    <t>IVA</t>
  </si>
  <si>
    <t>TOTAL 5. ASISTENCIA TÉCNICA</t>
  </si>
  <si>
    <t>TOTAL A. OBRA ( IMPLEMENTACIÓN ECOESTUFAS Y HUERTOS + ASISTENCIA TÉCNICA )</t>
  </si>
  <si>
    <t>ING EMELY FAYSULY TRIANA ALVAREZ</t>
  </si>
  <si>
    <t>SECRETARIA DE PLANEACIÓN Y DESARROLLO TERRITORIAL</t>
  </si>
  <si>
    <t>SAN ANTONIO DEL TEQUENDAMA</t>
  </si>
  <si>
    <t>ANÁLISIS DE PRECIOS UNITARIOS - APU</t>
  </si>
  <si>
    <t>ITÉM</t>
  </si>
  <si>
    <t>1. EQUIPOS</t>
  </si>
  <si>
    <t>TARIFA</t>
  </si>
  <si>
    <t>RENDIMIENTO</t>
  </si>
  <si>
    <t>VALOR UNITARIO</t>
  </si>
  <si>
    <t>Herramienta menor (5% M.O.)</t>
  </si>
  <si>
    <t>%</t>
  </si>
  <si>
    <t>SUB-TOTAL</t>
  </si>
  <si>
    <t>2. MATERIALES EN OBRA</t>
  </si>
  <si>
    <t>PRECIO - UNITARIO</t>
  </si>
  <si>
    <t>CANTIDAD</t>
  </si>
  <si>
    <t xml:space="preserve">PUNTILLA CON CABEZA 2"
</t>
  </si>
  <si>
    <t>LB</t>
  </si>
  <si>
    <t xml:space="preserve">HILO ROJO </t>
  </si>
  <si>
    <t>ML</t>
  </si>
  <si>
    <t>3. TRANSPORTES</t>
  </si>
  <si>
    <t>MATERIAL</t>
  </si>
  <si>
    <t>VOLUMEN PESO Ó CANTIDAD</t>
  </si>
  <si>
    <t>DISTANCIA</t>
  </si>
  <si>
    <t>m3 - Km</t>
  </si>
  <si>
    <t>4. MANO DE OBRA</t>
  </si>
  <si>
    <t>TRABAJADOR</t>
  </si>
  <si>
    <t>JORNAL</t>
  </si>
  <si>
    <t>PRESTACIONES</t>
  </si>
  <si>
    <t>JORNAL TOTAL</t>
  </si>
  <si>
    <t>AYUDANTE (1) AA</t>
  </si>
  <si>
    <t>OFICIAL (1) AA</t>
  </si>
  <si>
    <t>SUB TOTAL</t>
  </si>
  <si>
    <t>TOTAL COSTO DIRECTO</t>
  </si>
  <si>
    <t>SUMINISTRO E INSTALACIÓN DE ECOESTUFA DE CUATRO (04) HORNILLAS, HORNO, PARRILA ASADORA Y/O CALENTADOR DE AGUA Y PUERTAS ENTAMBORADAS. PESO 112 KG, CONSUMO MADERA 9KG/DÍA</t>
  </si>
  <si>
    <t>ESTUFA DE CUATRO HORNILLAS, HORNO (0,25 m ANCHO; 0,30 m ALTO Y 0,40 m FONDO ), PARRILLA ASADORA (0,20 m ANCHO X 0,39 m FONDO) Y/O CALENTADOR DE AGUA - ACERO INOX; PUERNTAS ENTAMBORADAS. CUERPO ELABORADO EN LÁMINA CR/ 16 CON RECÁMARA DE COMBUSTIÓN RECTANGULAR RODEADA DE 11 LADRILLOS TOLESTES, CHASIS EN ÁNGULO DE 1" X 1/8; BUITRÓN ELABORADO EN LÁMINA GALVANIZADA CALIBRE 22 DE 2,44m DE LONGITUD DE 9 X 9 cm DIAMETRO; PARRILLA INFERIOR PORTALERA Y REMARCO DISTANCIADOR PERIMETRAL ( ANCHO 0,90m , ALTO 0,80m, FONDO 0,60m Y BUITRÓN 2,44m), PUESTA EN MUNICIPIO</t>
  </si>
  <si>
    <t>UND</t>
  </si>
  <si>
    <t>CAL</t>
  </si>
  <si>
    <t>INSECTICIDA (A BASE DE NEEM)</t>
  </si>
  <si>
    <t>LT</t>
  </si>
  <si>
    <t>MATERIAL VEGETAL - ÁRBOL (INCLUYE 20% REPOSICIÓN VEGETAL y MORTALIDAD)</t>
  </si>
  <si>
    <t>HIDRORETENEDOR</t>
  </si>
  <si>
    <t xml:space="preserve">BIOFERTILIZANTE (GALLINAZA) X 50 KG
</t>
  </si>
  <si>
    <t>BULTO</t>
  </si>
  <si>
    <t>Nota: MATERIAL VEGETAL - ÁRBOL (INCLUYE 20% REPOSICIÓN VEGETAL y MORTALIDAD) Se considera un 10% de reposición vegetal, teniendo en cuenta que el material vegetal tiene: - Transporte mayor (desde el vivero a la vía carreteable). - Transporte menor (desde la vía carreteable al lote) y Transporte interno (desde lote al sitio de la plantación). Además se reconoce un 10%  por la mortalidad que se presenté durante la vida del proyecto.</t>
  </si>
  <si>
    <t>AYUDANTE  AA</t>
  </si>
  <si>
    <t>Animal de carga (mula) o moto o cualquier medio de transporte para llegar al predio</t>
  </si>
  <si>
    <t>Día</t>
  </si>
  <si>
    <t>Cantidad Ecoestufa</t>
  </si>
  <si>
    <t>MUNICIPIO</t>
  </si>
  <si>
    <t>FORMATO</t>
  </si>
  <si>
    <t>MEMORIAS DE CALCULO</t>
  </si>
  <si>
    <t>FECHA</t>
  </si>
  <si>
    <t>DD</t>
  </si>
  <si>
    <t>MM</t>
  </si>
  <si>
    <t>AA</t>
  </si>
  <si>
    <t>ELABORÓ</t>
  </si>
  <si>
    <t>OBJETO DEL PROYECTO</t>
  </si>
  <si>
    <t>CONTRATANTE</t>
  </si>
  <si>
    <t>SUPERVISOR O INTERVENTOR</t>
  </si>
  <si>
    <t>CONTRATISTA</t>
  </si>
  <si>
    <t>NIT O C.C.</t>
  </si>
  <si>
    <t>CONTRATO N°</t>
  </si>
  <si>
    <t>N°</t>
  </si>
  <si>
    <t>ITEM</t>
  </si>
  <si>
    <t>UNID.</t>
  </si>
  <si>
    <t>M2</t>
  </si>
  <si>
    <t>UBICACIÓN</t>
  </si>
  <si>
    <t>ECOESTUFA</t>
  </si>
  <si>
    <t>LOCALIZACION</t>
  </si>
  <si>
    <t>DIMENSIONES</t>
  </si>
  <si>
    <t>ESPESOR</t>
  </si>
  <si>
    <t>MEDIDA TOTAL</t>
  </si>
  <si>
    <t xml:space="preserve">LONGITUD </t>
  </si>
  <si>
    <t>ANCHO</t>
  </si>
  <si>
    <t>L. (m)</t>
  </si>
  <si>
    <t>A (m)</t>
  </si>
  <si>
    <t>E (m)</t>
  </si>
  <si>
    <t>∑ (L*A) M²</t>
  </si>
  <si>
    <t xml:space="preserve">OBSERVACIONES:  </t>
  </si>
  <si>
    <t xml:space="preserve">TOTAL </t>
  </si>
  <si>
    <t xml:space="preserve">TOTAL ECOESTUFAS </t>
  </si>
  <si>
    <t>TOTAL</t>
  </si>
  <si>
    <t xml:space="preserve">                   </t>
  </si>
  <si>
    <t>NA</t>
  </si>
  <si>
    <t xml:space="preserve">PLACA BASE CONCRETO 0.08 2500 PSI </t>
  </si>
  <si>
    <t>MURO TOLETE COMÚN 0.06M</t>
  </si>
  <si>
    <t>MURO A</t>
  </si>
  <si>
    <t>MURO B1</t>
  </si>
  <si>
    <t>MURO B2</t>
  </si>
  <si>
    <t>FACTOR</t>
  </si>
  <si>
    <t>M/L (kg/m)</t>
  </si>
  <si>
    <t>M(kg)</t>
  </si>
  <si>
    <t>∑ (L*UND*M/L) M</t>
  </si>
  <si>
    <t>Longitudinales</t>
  </si>
  <si>
    <t>Transversales</t>
  </si>
  <si>
    <t>OBSERVACIONES:  LA VARILLA CONTEMPLADA EN LOS ESQUEMAS  TIENE UN DIAMETRO IGUAL  A  1/4"</t>
  </si>
  <si>
    <t>VÍA PRINCIPAL - VIVIENDA BENEFICIADA</t>
  </si>
  <si>
    <t>OBSERVACIONES:  LOS VIAJES CONTEMPLADOS EN LA MEMORIA DE CALCULO SE REALIZARON TENIENDO EN CUENTA UNA DISTANCIA PROMEDIO, DE TAL MANERA SE PUEDA COMPENSAR CON AQUELLOS QUE SE ENCUENTRAN A UNA MENOR DISTANCIA Y/O MAYOR DISTANCIA DE LA VIA CARRETEABLE MAS CERCANA. LOS CUALES NO DEBERAN SOBREPASAR LOS PRESUPUESTADOS, TODO COSTO ADICIONAL AL PROYECTO SERA ASUMIDO POR EL MUNICIPIO DE SAN ANTONIO DEL TEQUENDAMA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</si>
</sst>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"/>
    <numFmt numFmtId="166" formatCode="&quot;$&quot;\ #,##0.00"/>
    <numFmt numFmtId="167" formatCode="0.0000%"/>
    <numFmt numFmtId="168" formatCode="0.000%"/>
    <numFmt numFmtId="169" formatCode="_-&quot;$&quot;\ * #,##0_-;\-&quot;$&quot;\ * #,##0_-;_-&quot;$&quot;\ * &quot;-&quot;??_-;_-@_-"/>
    <numFmt numFmtId="170" formatCode="_-* #,##0.00_-;\-* #,##0.00_-;_-* &quot;-&quot;_-;_-@_-"/>
    <numFmt numFmtId="171" formatCode="[$$-240A]\ #,##0.00"/>
    <numFmt numFmtId="172" formatCode="0.000"/>
    <numFmt numFmtId="173" formatCode="_(&quot;$&quot;\ * #,##0.00_);_(&quot;$&quot;\ * \(#,##0.00\);_(&quot;$&quot;\ * &quot;-&quot;??_);_(@_)"/>
    <numFmt numFmtId="174" formatCode="_-&quot;$&quot;\ * #,##0.000_-;\-&quot;$&quot;\ * #,##0.000_-;_-&quot;$&quot;\ * &quot;-&quot;_-;_-@_-"/>
    <numFmt numFmtId="175" formatCode="0.0000"/>
    <numFmt numFmtId="176" formatCode="_-* #,##0_-;\-* #,##0_-;_-* &quot;-&quot;??_-;_-@_-"/>
  </numFmts>
  <fonts count="3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i/>
      <sz val="10"/>
      <color theme="1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6"/>
      <name val="Arial Narrow"/>
      <family val="2"/>
    </font>
    <font>
      <b/>
      <sz val="10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0"/>
      <color indexed="8"/>
      <name val="MS Sans Serif"/>
      <family val="2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2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7" fillId="0" borderId="0"/>
  </cellStyleXfs>
  <cellXfs count="558">
    <xf numFmtId="0" fontId="0" fillId="0" borderId="0" xfId="0"/>
    <xf numFmtId="0" fontId="3" fillId="0" borderId="1" xfId="5" applyFont="1" applyBorder="1" applyAlignment="1" applyProtection="1">
      <alignment horizontal="center" vertical="center" wrapText="1"/>
      <protection locked="0"/>
    </xf>
    <xf numFmtId="0" fontId="3" fillId="0" borderId="2" xfId="5" applyFont="1" applyBorder="1" applyAlignment="1" applyProtection="1">
      <alignment horizontal="center" vertical="center" wrapText="1"/>
      <protection locked="0"/>
    </xf>
    <xf numFmtId="0" fontId="3" fillId="0" borderId="3" xfId="5" applyFont="1" applyBorder="1" applyAlignment="1" applyProtection="1">
      <alignment horizontal="center" vertical="center" wrapText="1"/>
      <protection locked="0"/>
    </xf>
    <xf numFmtId="0" fontId="3" fillId="0" borderId="0" xfId="5" applyFont="1" applyAlignment="1" applyProtection="1">
      <alignment vertical="center" wrapText="1"/>
      <protection locked="0"/>
    </xf>
    <xf numFmtId="0" fontId="4" fillId="0" borderId="0" xfId="5" applyFont="1" applyProtection="1">
      <protection locked="0"/>
    </xf>
    <xf numFmtId="0" fontId="3" fillId="2" borderId="4" xfId="5" applyFont="1" applyFill="1" applyBorder="1" applyAlignment="1" applyProtection="1">
      <alignment horizontal="center" vertical="center" wrapText="1"/>
      <protection locked="0"/>
    </xf>
    <xf numFmtId="164" fontId="3" fillId="3" borderId="5" xfId="2" applyNumberFormat="1" applyFont="1" applyFill="1" applyBorder="1" applyAlignment="1" applyProtection="1">
      <alignment vertical="center"/>
      <protection locked="0"/>
    </xf>
    <xf numFmtId="0" fontId="4" fillId="0" borderId="0" xfId="5" applyFont="1" applyAlignment="1" applyProtection="1">
      <alignment horizontal="center"/>
      <protection locked="0"/>
    </xf>
    <xf numFmtId="0" fontId="3" fillId="2" borderId="4" xfId="6" applyFont="1" applyFill="1" applyBorder="1" applyAlignment="1" applyProtection="1">
      <alignment horizontal="center" vertical="center"/>
      <protection locked="0"/>
    </xf>
    <xf numFmtId="0" fontId="3" fillId="2" borderId="4" xfId="6" applyFont="1" applyFill="1" applyBorder="1" applyAlignment="1" applyProtection="1">
      <alignment horizontal="center" vertical="center" wrapText="1"/>
      <protection locked="0"/>
    </xf>
    <xf numFmtId="43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4" xfId="6" applyFont="1" applyFill="1" applyBorder="1" applyAlignment="1" applyProtection="1">
      <alignment horizontal="center" vertical="center" wrapText="1"/>
      <protection locked="0"/>
    </xf>
    <xf numFmtId="165" fontId="3" fillId="2" borderId="4" xfId="6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6" applyFont="1" applyFill="1" applyBorder="1" applyAlignment="1" applyProtection="1">
      <alignment vertical="center"/>
      <protection locked="0"/>
    </xf>
    <xf numFmtId="0" fontId="3" fillId="4" borderId="1" xfId="6" applyFont="1" applyFill="1" applyBorder="1" applyAlignment="1" applyProtection="1">
      <alignment horizontal="left" vertical="center"/>
      <protection locked="0"/>
    </xf>
    <xf numFmtId="0" fontId="3" fillId="4" borderId="2" xfId="6" applyFont="1" applyFill="1" applyBorder="1" applyAlignment="1" applyProtection="1">
      <alignment horizontal="left" vertical="center"/>
      <protection locked="0"/>
    </xf>
    <xf numFmtId="0" fontId="3" fillId="4" borderId="3" xfId="6" applyFont="1" applyFill="1" applyBorder="1" applyAlignment="1" applyProtection="1">
      <alignment horizontal="left" vertical="center"/>
      <protection locked="0"/>
    </xf>
    <xf numFmtId="0" fontId="3" fillId="2" borderId="4" xfId="5" applyFont="1" applyFill="1" applyBorder="1" applyAlignment="1" applyProtection="1">
      <alignment horizontal="center" vertical="center"/>
      <protection locked="0"/>
    </xf>
    <xf numFmtId="0" fontId="3" fillId="2" borderId="4" xfId="5" applyFont="1" applyFill="1" applyBorder="1" applyAlignment="1" applyProtection="1">
      <alignment vertical="center"/>
      <protection locked="0"/>
    </xf>
    <xf numFmtId="0" fontId="4" fillId="0" borderId="4" xfId="6" applyFont="1" applyBorder="1" applyAlignment="1" applyProtection="1">
      <alignment horizontal="center" vertical="center"/>
      <protection locked="0"/>
    </xf>
    <xf numFmtId="4" fontId="4" fillId="0" borderId="4" xfId="6" applyNumberFormat="1" applyFont="1" applyBorder="1" applyAlignment="1" applyProtection="1">
      <alignment horizontal="left" vertical="center" wrapText="1"/>
      <protection locked="0"/>
    </xf>
    <xf numFmtId="0" fontId="5" fillId="0" borderId="4" xfId="6" applyFont="1" applyBorder="1" applyAlignment="1" applyProtection="1">
      <alignment horizontal="center" vertical="center"/>
      <protection locked="0"/>
    </xf>
    <xf numFmtId="43" fontId="4" fillId="0" borderId="4" xfId="1" applyFont="1" applyFill="1" applyBorder="1" applyAlignment="1" applyProtection="1">
      <alignment horizontal="center" vertical="center"/>
      <protection locked="0"/>
    </xf>
    <xf numFmtId="164" fontId="4" fillId="0" borderId="4" xfId="6" applyNumberFormat="1" applyFont="1" applyBorder="1" applyAlignment="1" applyProtection="1">
      <alignment horizontal="center" vertical="center"/>
      <protection locked="0"/>
    </xf>
    <xf numFmtId="164" fontId="4" fillId="0" borderId="4" xfId="7" applyNumberFormat="1" applyFont="1" applyFill="1" applyBorder="1" applyAlignment="1" applyProtection="1">
      <alignment vertical="center"/>
      <protection locked="0"/>
    </xf>
    <xf numFmtId="9" fontId="4" fillId="0" borderId="0" xfId="4" applyFont="1" applyProtection="1">
      <protection locked="0"/>
    </xf>
    <xf numFmtId="10" fontId="4" fillId="0" borderId="0" xfId="5" applyNumberFormat="1" applyFont="1" applyProtection="1">
      <protection locked="0"/>
    </xf>
    <xf numFmtId="41" fontId="4" fillId="0" borderId="0" xfId="8" applyFont="1" applyFill="1" applyBorder="1" applyProtection="1">
      <protection locked="0"/>
    </xf>
    <xf numFmtId="4" fontId="3" fillId="4" borderId="1" xfId="6" applyNumberFormat="1" applyFont="1" applyFill="1" applyBorder="1" applyAlignment="1" applyProtection="1">
      <alignment horizontal="right" vertical="center" wrapText="1"/>
      <protection locked="0"/>
    </xf>
    <xf numFmtId="4" fontId="3" fillId="4" borderId="2" xfId="6" applyNumberFormat="1" applyFont="1" applyFill="1" applyBorder="1" applyAlignment="1" applyProtection="1">
      <alignment horizontal="right" vertical="center" wrapText="1"/>
      <protection locked="0"/>
    </xf>
    <xf numFmtId="4" fontId="3" fillId="4" borderId="3" xfId="6" applyNumberFormat="1" applyFont="1" applyFill="1" applyBorder="1" applyAlignment="1" applyProtection="1">
      <alignment horizontal="right" vertical="center" wrapText="1"/>
      <protection locked="0"/>
    </xf>
    <xf numFmtId="165" fontId="3" fillId="4" borderId="4" xfId="7" applyNumberFormat="1" applyFont="1" applyFill="1" applyBorder="1" applyAlignment="1" applyProtection="1">
      <alignment vertical="center"/>
      <protection locked="0"/>
    </xf>
    <xf numFmtId="164" fontId="4" fillId="0" borderId="0" xfId="5" applyNumberFormat="1" applyFont="1" applyProtection="1">
      <protection locked="0"/>
    </xf>
    <xf numFmtId="166" fontId="4" fillId="0" borderId="0" xfId="5" applyNumberFormat="1" applyFont="1" applyProtection="1">
      <protection locked="0"/>
    </xf>
    <xf numFmtId="4" fontId="4" fillId="0" borderId="4" xfId="6" applyNumberFormat="1" applyFont="1" applyBorder="1" applyAlignment="1" applyProtection="1">
      <alignment horizontal="justify" vertical="center" wrapText="1"/>
      <protection locked="0"/>
    </xf>
    <xf numFmtId="9" fontId="4" fillId="0" borderId="0" xfId="4" applyFont="1" applyAlignment="1" applyProtection="1">
      <alignment vertical="center"/>
      <protection locked="0"/>
    </xf>
    <xf numFmtId="41" fontId="3" fillId="0" borderId="0" xfId="8" applyFont="1" applyFill="1" applyBorder="1" applyProtection="1">
      <protection locked="0"/>
    </xf>
    <xf numFmtId="0" fontId="3" fillId="0" borderId="0" xfId="5" applyFont="1" applyProtection="1">
      <protection locked="0"/>
    </xf>
    <xf numFmtId="167" fontId="4" fillId="0" borderId="0" xfId="4" applyNumberFormat="1" applyFont="1" applyProtection="1">
      <protection locked="0"/>
    </xf>
    <xf numFmtId="168" fontId="4" fillId="0" borderId="0" xfId="4" applyNumberFormat="1" applyFont="1" applyProtection="1">
      <protection locked="0"/>
    </xf>
    <xf numFmtId="0" fontId="3" fillId="4" borderId="1" xfId="6" applyFont="1" applyFill="1" applyBorder="1" applyAlignment="1" applyProtection="1">
      <alignment horizontal="right" vertical="center"/>
      <protection locked="0"/>
    </xf>
    <xf numFmtId="0" fontId="3" fillId="4" borderId="2" xfId="6" applyFont="1" applyFill="1" applyBorder="1" applyAlignment="1" applyProtection="1">
      <alignment horizontal="right" vertical="center"/>
      <protection locked="0"/>
    </xf>
    <xf numFmtId="0" fontId="3" fillId="4" borderId="3" xfId="6" applyFont="1" applyFill="1" applyBorder="1" applyAlignment="1" applyProtection="1">
      <alignment horizontal="right" vertical="center"/>
      <protection locked="0"/>
    </xf>
    <xf numFmtId="165" fontId="3" fillId="0" borderId="0" xfId="5" applyNumberFormat="1" applyFont="1" applyProtection="1">
      <protection locked="0"/>
    </xf>
    <xf numFmtId="9" fontId="4" fillId="0" borderId="0" xfId="4" applyFont="1" applyFill="1" applyBorder="1" applyProtection="1">
      <protection locked="0"/>
    </xf>
    <xf numFmtId="0" fontId="3" fillId="0" borderId="0" xfId="5" applyFont="1" applyAlignment="1" applyProtection="1">
      <alignment vertical="center"/>
      <protection locked="0"/>
    </xf>
    <xf numFmtId="0" fontId="3" fillId="2" borderId="4" xfId="5" applyFont="1" applyFill="1" applyBorder="1" applyAlignment="1" applyProtection="1">
      <alignment horizontal="right" vertical="center"/>
      <protection locked="0"/>
    </xf>
    <xf numFmtId="165" fontId="3" fillId="2" borderId="4" xfId="2" applyNumberFormat="1" applyFont="1" applyFill="1" applyBorder="1" applyAlignment="1" applyProtection="1">
      <alignment vertical="center"/>
      <protection locked="0"/>
    </xf>
    <xf numFmtId="169" fontId="4" fillId="0" borderId="0" xfId="2" applyNumberFormat="1" applyFont="1" applyFill="1" applyBorder="1" applyProtection="1">
      <protection locked="0"/>
    </xf>
    <xf numFmtId="170" fontId="4" fillId="0" borderId="0" xfId="8" applyNumberFormat="1" applyFont="1" applyFill="1" applyBorder="1" applyProtection="1">
      <protection locked="0"/>
    </xf>
    <xf numFmtId="0" fontId="3" fillId="0" borderId="4" xfId="5" applyFont="1" applyBorder="1" applyAlignment="1" applyProtection="1">
      <alignment horizontal="right" vertical="center"/>
      <protection locked="0"/>
    </xf>
    <xf numFmtId="10" fontId="3" fillId="0" borderId="4" xfId="4" applyNumberFormat="1" applyFont="1" applyFill="1" applyBorder="1" applyAlignment="1" applyProtection="1">
      <alignment horizontal="right" vertical="center"/>
      <protection locked="0"/>
    </xf>
    <xf numFmtId="165" fontId="3" fillId="0" borderId="4" xfId="2" applyNumberFormat="1" applyFont="1" applyFill="1" applyBorder="1" applyAlignment="1" applyProtection="1">
      <alignment vertical="center"/>
      <protection locked="0"/>
    </xf>
    <xf numFmtId="164" fontId="6" fillId="0" borderId="0" xfId="5" applyNumberFormat="1" applyFont="1" applyProtection="1">
      <protection locked="0"/>
    </xf>
    <xf numFmtId="10" fontId="4" fillId="0" borderId="0" xfId="4" applyNumberFormat="1" applyFont="1" applyFill="1" applyBorder="1" applyProtection="1">
      <protection locked="0"/>
    </xf>
    <xf numFmtId="0" fontId="3" fillId="4" borderId="4" xfId="5" applyFont="1" applyFill="1" applyBorder="1" applyAlignment="1" applyProtection="1">
      <alignment horizontal="right" vertical="center"/>
      <protection locked="0"/>
    </xf>
    <xf numFmtId="165" fontId="3" fillId="4" borderId="4" xfId="2" applyNumberFormat="1" applyFont="1" applyFill="1" applyBorder="1" applyAlignment="1" applyProtection="1">
      <alignment vertical="center"/>
      <protection locked="0"/>
    </xf>
    <xf numFmtId="166" fontId="4" fillId="0" borderId="0" xfId="2" applyNumberFormat="1" applyFont="1" applyAlignment="1" applyProtection="1">
      <alignment vertical="center"/>
      <protection locked="0"/>
    </xf>
    <xf numFmtId="166" fontId="4" fillId="0" borderId="0" xfId="5" applyNumberFormat="1" applyFont="1" applyAlignment="1" applyProtection="1">
      <alignment vertical="center"/>
      <protection locked="0"/>
    </xf>
    <xf numFmtId="169" fontId="4" fillId="0" borderId="0" xfId="2" applyNumberFormat="1" applyFont="1" applyFill="1" applyBorder="1" applyAlignment="1" applyProtection="1">
      <alignment vertical="center"/>
      <protection locked="0"/>
    </xf>
    <xf numFmtId="164" fontId="4" fillId="0" borderId="0" xfId="5" applyNumberFormat="1" applyFont="1" applyAlignment="1" applyProtection="1">
      <alignment vertical="center"/>
      <protection locked="0"/>
    </xf>
    <xf numFmtId="170" fontId="4" fillId="0" borderId="0" xfId="8" applyNumberFormat="1" applyFont="1" applyFill="1" applyBorder="1" applyAlignment="1" applyProtection="1">
      <alignment vertical="center"/>
      <protection locked="0"/>
    </xf>
    <xf numFmtId="0" fontId="4" fillId="0" borderId="0" xfId="5" applyFont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171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4" xfId="7" applyNumberFormat="1" applyFont="1" applyFill="1" applyBorder="1" applyAlignment="1" applyProtection="1">
      <alignment horizontal="center" vertical="center" wrapText="1"/>
      <protection locked="0"/>
    </xf>
    <xf numFmtId="166" fontId="4" fillId="0" borderId="0" xfId="5" applyNumberFormat="1" applyFont="1" applyAlignment="1" applyProtection="1">
      <alignment horizontal="center"/>
      <protection locked="0"/>
    </xf>
    <xf numFmtId="44" fontId="4" fillId="0" borderId="0" xfId="2" applyFont="1" applyAlignment="1" applyProtection="1">
      <alignment horizontal="center"/>
      <protection locked="0"/>
    </xf>
    <xf numFmtId="164" fontId="4" fillId="0" borderId="0" xfId="5" applyNumberFormat="1" applyFont="1" applyAlignment="1" applyProtection="1">
      <alignment horizontal="center"/>
      <protection locked="0"/>
    </xf>
    <xf numFmtId="0" fontId="3" fillId="2" borderId="4" xfId="5" applyFont="1" applyFill="1" applyBorder="1" applyAlignment="1" applyProtection="1">
      <alignment horizontal="left" vertical="center"/>
      <protection locked="0"/>
    </xf>
    <xf numFmtId="0" fontId="3" fillId="3" borderId="4" xfId="5" applyFont="1" applyFill="1" applyBorder="1" applyAlignment="1" applyProtection="1">
      <alignment horizontal="center" vertical="center"/>
      <protection locked="0"/>
    </xf>
    <xf numFmtId="0" fontId="3" fillId="3" borderId="1" xfId="5" applyFont="1" applyFill="1" applyBorder="1" applyAlignment="1" applyProtection="1">
      <alignment vertical="center"/>
      <protection locked="0"/>
    </xf>
    <xf numFmtId="0" fontId="3" fillId="3" borderId="2" xfId="5" applyFont="1" applyFill="1" applyBorder="1" applyAlignment="1" applyProtection="1">
      <alignment vertical="center"/>
      <protection locked="0"/>
    </xf>
    <xf numFmtId="43" fontId="3" fillId="3" borderId="2" xfId="1" applyFont="1" applyFill="1" applyBorder="1" applyAlignment="1" applyProtection="1">
      <alignment vertical="center"/>
      <protection locked="0"/>
    </xf>
    <xf numFmtId="165" fontId="3" fillId="3" borderId="3" xfId="5" applyNumberFormat="1" applyFont="1" applyFill="1" applyBorder="1" applyAlignment="1" applyProtection="1">
      <alignment vertical="center"/>
      <protection locked="0"/>
    </xf>
    <xf numFmtId="0" fontId="4" fillId="3" borderId="0" xfId="5" applyFont="1" applyFill="1" applyProtection="1">
      <protection locked="0"/>
    </xf>
    <xf numFmtId="10" fontId="4" fillId="3" borderId="0" xfId="4" applyNumberFormat="1" applyFont="1" applyFill="1" applyProtection="1">
      <protection locked="0"/>
    </xf>
    <xf numFmtId="164" fontId="4" fillId="3" borderId="0" xfId="5" applyNumberFormat="1" applyFont="1" applyFill="1" applyProtection="1">
      <protection locked="0"/>
    </xf>
    <xf numFmtId="0" fontId="4" fillId="3" borderId="4" xfId="6" applyFont="1" applyFill="1" applyBorder="1" applyAlignment="1" applyProtection="1">
      <alignment horizontal="center" vertical="center"/>
      <protection locked="0"/>
    </xf>
    <xf numFmtId="4" fontId="4" fillId="3" borderId="4" xfId="6" applyNumberFormat="1" applyFont="1" applyFill="1" applyBorder="1" applyAlignment="1" applyProtection="1">
      <alignment horizontal="left" vertical="center" wrapText="1"/>
      <protection locked="0"/>
    </xf>
    <xf numFmtId="1" fontId="4" fillId="3" borderId="4" xfId="6" applyNumberFormat="1" applyFont="1" applyFill="1" applyBorder="1" applyAlignment="1" applyProtection="1">
      <alignment horizontal="center" vertical="center"/>
      <protection locked="0"/>
    </xf>
    <xf numFmtId="9" fontId="4" fillId="3" borderId="4" xfId="4" applyFont="1" applyFill="1" applyBorder="1" applyAlignment="1" applyProtection="1">
      <alignment horizontal="center" vertical="center"/>
      <protection locked="0"/>
    </xf>
    <xf numFmtId="164" fontId="4" fillId="3" borderId="4" xfId="6" applyNumberFormat="1" applyFont="1" applyFill="1" applyBorder="1" applyAlignment="1" applyProtection="1">
      <alignment vertical="center"/>
      <protection locked="0"/>
    </xf>
    <xf numFmtId="43" fontId="4" fillId="3" borderId="4" xfId="1" applyFont="1" applyFill="1" applyBorder="1" applyAlignment="1" applyProtection="1">
      <alignment vertical="center"/>
      <protection locked="0"/>
    </xf>
    <xf numFmtId="164" fontId="4" fillId="3" borderId="4" xfId="7" applyNumberFormat="1" applyFont="1" applyFill="1" applyBorder="1" applyAlignment="1" applyProtection="1">
      <alignment vertical="center"/>
      <protection locked="0"/>
    </xf>
    <xf numFmtId="41" fontId="4" fillId="3" borderId="0" xfId="8" applyFont="1" applyFill="1" applyBorder="1" applyProtection="1">
      <protection locked="0"/>
    </xf>
    <xf numFmtId="0" fontId="3" fillId="3" borderId="4" xfId="5" applyFont="1" applyFill="1" applyBorder="1" applyAlignment="1" applyProtection="1">
      <alignment horizontal="right" vertical="center"/>
      <protection locked="0"/>
    </xf>
    <xf numFmtId="165" fontId="3" fillId="3" borderId="4" xfId="2" applyNumberFormat="1" applyFont="1" applyFill="1" applyBorder="1" applyAlignment="1" applyProtection="1">
      <alignment vertical="center"/>
      <protection locked="0"/>
    </xf>
    <xf numFmtId="44" fontId="4" fillId="3" borderId="0" xfId="2" applyFont="1" applyFill="1" applyProtection="1">
      <protection locked="0"/>
    </xf>
    <xf numFmtId="0" fontId="3" fillId="3" borderId="6" xfId="5" applyFont="1" applyFill="1" applyBorder="1" applyAlignment="1" applyProtection="1">
      <alignment horizontal="right" vertical="center"/>
      <protection locked="0"/>
    </xf>
    <xf numFmtId="165" fontId="3" fillId="3" borderId="7" xfId="5" applyNumberFormat="1" applyFont="1" applyFill="1" applyBorder="1" applyAlignment="1" applyProtection="1">
      <alignment vertical="center"/>
      <protection locked="0"/>
    </xf>
    <xf numFmtId="164" fontId="3" fillId="3" borderId="8" xfId="2" applyNumberFormat="1" applyFont="1" applyFill="1" applyBorder="1" applyAlignment="1" applyProtection="1">
      <alignment vertical="center"/>
      <protection locked="0"/>
    </xf>
    <xf numFmtId="0" fontId="3" fillId="5" borderId="6" xfId="5" applyFont="1" applyFill="1" applyBorder="1" applyAlignment="1" applyProtection="1">
      <alignment horizontal="right" vertical="center"/>
      <protection locked="0"/>
    </xf>
    <xf numFmtId="0" fontId="3" fillId="5" borderId="4" xfId="5" applyFont="1" applyFill="1" applyBorder="1" applyAlignment="1" applyProtection="1">
      <alignment horizontal="right" vertical="center"/>
      <protection locked="0"/>
    </xf>
    <xf numFmtId="10" fontId="3" fillId="5" borderId="4" xfId="5" applyNumberFormat="1" applyFont="1" applyFill="1" applyBorder="1" applyAlignment="1" applyProtection="1">
      <alignment horizontal="right" vertical="center"/>
      <protection locked="0"/>
    </xf>
    <xf numFmtId="165" fontId="4" fillId="5" borderId="7" xfId="5" applyNumberFormat="1" applyFont="1" applyFill="1" applyBorder="1" applyAlignment="1" applyProtection="1">
      <alignment vertical="center"/>
      <protection locked="0"/>
    </xf>
    <xf numFmtId="0" fontId="3" fillId="4" borderId="6" xfId="5" applyFont="1" applyFill="1" applyBorder="1" applyAlignment="1" applyProtection="1">
      <alignment horizontal="right" vertical="center"/>
      <protection locked="0"/>
    </xf>
    <xf numFmtId="165" fontId="3" fillId="4" borderId="7" xfId="5" applyNumberFormat="1" applyFont="1" applyFill="1" applyBorder="1" applyAlignment="1" applyProtection="1">
      <alignment vertical="center"/>
      <protection locked="0"/>
    </xf>
    <xf numFmtId="44" fontId="4" fillId="0" borderId="0" xfId="2" applyFont="1" applyProtection="1">
      <protection locked="0"/>
    </xf>
    <xf numFmtId="0" fontId="3" fillId="2" borderId="6" xfId="5" applyFont="1" applyFill="1" applyBorder="1" applyAlignment="1" applyProtection="1">
      <alignment horizontal="right" vertical="center"/>
      <protection locked="0"/>
    </xf>
    <xf numFmtId="166" fontId="3" fillId="2" borderId="7" xfId="5" applyNumberFormat="1" applyFont="1" applyFill="1" applyBorder="1" applyAlignment="1" applyProtection="1">
      <alignment vertical="center"/>
      <protection locked="0"/>
    </xf>
    <xf numFmtId="166" fontId="4" fillId="0" borderId="0" xfId="2" applyNumberFormat="1" applyFont="1" applyProtection="1">
      <protection locked="0"/>
    </xf>
    <xf numFmtId="165" fontId="3" fillId="2" borderId="7" xfId="5" applyNumberFormat="1" applyFont="1" applyFill="1" applyBorder="1" applyAlignment="1" applyProtection="1">
      <alignment vertical="center"/>
      <protection locked="0"/>
    </xf>
    <xf numFmtId="164" fontId="3" fillId="3" borderId="0" xfId="2" applyNumberFormat="1" applyFont="1" applyFill="1" applyBorder="1" applyAlignment="1" applyProtection="1">
      <alignment vertical="center"/>
      <protection locked="0"/>
    </xf>
    <xf numFmtId="0" fontId="3" fillId="2" borderId="9" xfId="5" applyFont="1" applyFill="1" applyBorder="1" applyAlignment="1" applyProtection="1">
      <alignment horizontal="right" vertical="center"/>
      <protection locked="0"/>
    </xf>
    <xf numFmtId="0" fontId="3" fillId="2" borderId="10" xfId="5" applyFont="1" applyFill="1" applyBorder="1" applyAlignment="1" applyProtection="1">
      <alignment horizontal="right" vertical="center"/>
      <protection locked="0"/>
    </xf>
    <xf numFmtId="165" fontId="3" fillId="2" borderId="11" xfId="5" applyNumberFormat="1" applyFont="1" applyFill="1" applyBorder="1" applyAlignment="1" applyProtection="1">
      <alignment vertical="center"/>
      <protection locked="0"/>
    </xf>
    <xf numFmtId="0" fontId="7" fillId="0" borderId="0" xfId="5" applyFont="1" applyAlignment="1" applyProtection="1">
      <alignment horizontal="right" vertical="center"/>
      <protection locked="0"/>
    </xf>
    <xf numFmtId="43" fontId="7" fillId="0" borderId="0" xfId="1" applyFont="1" applyFill="1" applyBorder="1" applyAlignment="1" applyProtection="1">
      <alignment horizontal="right" vertical="center"/>
      <protection locked="0"/>
    </xf>
    <xf numFmtId="165" fontId="3" fillId="0" borderId="0" xfId="5" applyNumberFormat="1" applyFont="1" applyAlignment="1" applyProtection="1">
      <alignment vertical="center"/>
      <protection locked="0"/>
    </xf>
    <xf numFmtId="164" fontId="3" fillId="3" borderId="0" xfId="5" applyNumberFormat="1" applyFont="1" applyFill="1" applyAlignment="1" applyProtection="1">
      <alignment vertical="center"/>
      <protection locked="0"/>
    </xf>
    <xf numFmtId="43" fontId="4" fillId="0" borderId="0" xfId="1" applyFont="1" applyFill="1" applyBorder="1" applyProtection="1">
      <protection locked="0"/>
    </xf>
    <xf numFmtId="165" fontId="4" fillId="0" borderId="0" xfId="5" applyNumberFormat="1" applyFont="1" applyProtection="1"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0" fillId="0" borderId="0" xfId="5" applyFont="1" applyProtection="1">
      <protection locked="0"/>
    </xf>
    <xf numFmtId="0" fontId="11" fillId="0" borderId="13" xfId="5" applyFont="1" applyBorder="1" applyAlignment="1">
      <alignment horizontal="center" vertical="center" wrapText="1"/>
    </xf>
    <xf numFmtId="0" fontId="11" fillId="0" borderId="14" xfId="5" applyFont="1" applyBorder="1" applyAlignment="1">
      <alignment horizontal="center" vertical="center"/>
    </xf>
    <xf numFmtId="0" fontId="11" fillId="0" borderId="15" xfId="5" applyFont="1" applyBorder="1" applyAlignment="1">
      <alignment horizontal="center" vertical="center"/>
    </xf>
    <xf numFmtId="0" fontId="12" fillId="0" borderId="0" xfId="5" applyFont="1"/>
    <xf numFmtId="0" fontId="11" fillId="4" borderId="13" xfId="5" applyFont="1" applyFill="1" applyBorder="1" applyAlignment="1">
      <alignment horizontal="center" vertical="center" wrapText="1"/>
    </xf>
    <xf numFmtId="0" fontId="11" fillId="4" borderId="14" xfId="5" applyFont="1" applyFill="1" applyBorder="1" applyAlignment="1">
      <alignment horizontal="center" vertical="center" wrapText="1"/>
    </xf>
    <xf numFmtId="0" fontId="11" fillId="4" borderId="15" xfId="5" applyFont="1" applyFill="1" applyBorder="1" applyAlignment="1">
      <alignment horizontal="center" vertical="center" wrapText="1"/>
    </xf>
    <xf numFmtId="0" fontId="11" fillId="0" borderId="13" xfId="5" applyFont="1" applyBorder="1" applyAlignment="1">
      <alignment horizontal="center"/>
    </xf>
    <xf numFmtId="0" fontId="11" fillId="0" borderId="14" xfId="5" applyFont="1" applyBorder="1" applyAlignment="1">
      <alignment horizontal="center"/>
    </xf>
    <xf numFmtId="0" fontId="11" fillId="0" borderId="15" xfId="5" applyFont="1" applyBorder="1" applyAlignment="1">
      <alignment horizontal="center"/>
    </xf>
    <xf numFmtId="0" fontId="12" fillId="0" borderId="16" xfId="5" applyFont="1" applyBorder="1"/>
    <xf numFmtId="0" fontId="13" fillId="0" borderId="0" xfId="5" applyFont="1"/>
    <xf numFmtId="164" fontId="12" fillId="0" borderId="0" xfId="5" applyNumberFormat="1" applyFont="1" applyAlignment="1">
      <alignment horizontal="right"/>
    </xf>
    <xf numFmtId="164" fontId="12" fillId="0" borderId="17" xfId="5" applyNumberFormat="1" applyFont="1" applyBorder="1"/>
    <xf numFmtId="0" fontId="11" fillId="2" borderId="18" xfId="5" applyFont="1" applyFill="1" applyBorder="1" applyAlignment="1">
      <alignment horizontal="center"/>
    </xf>
    <xf numFmtId="4" fontId="11" fillId="2" borderId="19" xfId="5" applyNumberFormat="1" applyFont="1" applyFill="1" applyBorder="1" applyAlignment="1">
      <alignment horizontal="center" vertical="center"/>
    </xf>
    <xf numFmtId="0" fontId="11" fillId="2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164" fontId="11" fillId="2" borderId="18" xfId="5" applyNumberFormat="1" applyFont="1" applyFill="1" applyBorder="1" applyAlignment="1">
      <alignment horizontal="center"/>
    </xf>
    <xf numFmtId="0" fontId="11" fillId="0" borderId="0" xfId="5" applyFont="1"/>
    <xf numFmtId="0" fontId="12" fillId="2" borderId="22" xfId="5" applyFont="1" applyFill="1" applyBorder="1" applyAlignment="1">
      <alignment horizontal="center"/>
    </xf>
    <xf numFmtId="0" fontId="11" fillId="2" borderId="23" xfId="5" applyFont="1" applyFill="1" applyBorder="1" applyAlignment="1">
      <alignment horizontal="center" vertical="center"/>
    </xf>
    <xf numFmtId="0" fontId="11" fillId="2" borderId="12" xfId="5" applyFont="1" applyFill="1" applyBorder="1" applyAlignment="1">
      <alignment horizontal="center" vertical="center"/>
    </xf>
    <xf numFmtId="0" fontId="11" fillId="2" borderId="11" xfId="5" applyFont="1" applyFill="1" applyBorder="1" applyAlignment="1">
      <alignment horizontal="center" vertical="center"/>
    </xf>
    <xf numFmtId="164" fontId="12" fillId="2" borderId="22" xfId="5" applyNumberFormat="1" applyFont="1" applyFill="1" applyBorder="1" applyAlignment="1">
      <alignment horizontal="center"/>
    </xf>
    <xf numFmtId="0" fontId="11" fillId="0" borderId="16" xfId="5" applyFont="1" applyBorder="1" applyAlignment="1">
      <alignment horizontal="left"/>
    </xf>
    <xf numFmtId="0" fontId="11" fillId="0" borderId="0" xfId="5" applyFont="1" applyAlignment="1">
      <alignment horizontal="left"/>
    </xf>
    <xf numFmtId="0" fontId="11" fillId="0" borderId="17" xfId="5" applyFont="1" applyBorder="1" applyAlignment="1">
      <alignment horizontal="left"/>
    </xf>
    <xf numFmtId="0" fontId="11" fillId="0" borderId="24" xfId="5" applyFont="1" applyBorder="1" applyAlignment="1">
      <alignment horizontal="center"/>
    </xf>
    <xf numFmtId="0" fontId="11" fillId="0" borderId="25" xfId="5" applyFont="1" applyBorder="1" applyAlignment="1">
      <alignment horizontal="center"/>
    </xf>
    <xf numFmtId="0" fontId="11" fillId="0" borderId="25" xfId="5" applyFont="1" applyBorder="1" applyAlignment="1">
      <alignment horizontal="center"/>
    </xf>
    <xf numFmtId="0" fontId="14" fillId="0" borderId="25" xfId="5" applyFont="1" applyBorder="1" applyAlignment="1">
      <alignment horizontal="center" wrapText="1"/>
    </xf>
    <xf numFmtId="164" fontId="11" fillId="0" borderId="26" xfId="5" applyNumberFormat="1" applyFont="1" applyBorder="1" applyAlignment="1">
      <alignment horizontal="right"/>
    </xf>
    <xf numFmtId="164" fontId="11" fillId="0" borderId="18" xfId="5" applyNumberFormat="1" applyFont="1" applyBorder="1" applyAlignment="1">
      <alignment horizontal="center"/>
    </xf>
    <xf numFmtId="0" fontId="11" fillId="0" borderId="0" xfId="5" applyFont="1" applyAlignment="1">
      <alignment horizontal="center"/>
    </xf>
    <xf numFmtId="0" fontId="12" fillId="0" borderId="6" xfId="5" applyFont="1" applyBorder="1" applyAlignment="1">
      <alignment horizontal="left" vertical="center"/>
    </xf>
    <xf numFmtId="0" fontId="12" fillId="0" borderId="4" xfId="5" applyFont="1" applyBorder="1" applyAlignment="1">
      <alignment horizontal="left" vertical="center"/>
    </xf>
    <xf numFmtId="0" fontId="12" fillId="0" borderId="4" xfId="5" applyFont="1" applyBorder="1" applyAlignment="1">
      <alignment horizontal="center"/>
    </xf>
    <xf numFmtId="164" fontId="12" fillId="0" borderId="4" xfId="7" applyNumberFormat="1" applyFont="1" applyBorder="1" applyAlignment="1">
      <alignment horizontal="center"/>
    </xf>
    <xf numFmtId="164" fontId="12" fillId="0" borderId="7" xfId="7" applyNumberFormat="1" applyFont="1" applyBorder="1" applyAlignment="1">
      <alignment horizontal="right"/>
    </xf>
    <xf numFmtId="164" fontId="11" fillId="0" borderId="27" xfId="5" applyNumberFormat="1" applyFont="1" applyBorder="1" applyAlignment="1">
      <alignment horizontal="center"/>
    </xf>
    <xf numFmtId="0" fontId="12" fillId="0" borderId="4" xfId="5" applyFont="1" applyBorder="1" applyAlignment="1">
      <alignment horizontal="center" vertical="center"/>
    </xf>
    <xf numFmtId="42" fontId="12" fillId="0" borderId="4" xfId="7" applyFont="1" applyBorder="1" applyAlignment="1">
      <alignment horizontal="center" vertical="center"/>
    </xf>
    <xf numFmtId="0" fontId="12" fillId="0" borderId="4" xfId="5" applyFont="1" applyBorder="1"/>
    <xf numFmtId="42" fontId="12" fillId="0" borderId="4" xfId="7" applyFont="1" applyBorder="1"/>
    <xf numFmtId="164" fontId="12" fillId="0" borderId="7" xfId="5" applyNumberFormat="1" applyFont="1" applyBorder="1" applyAlignment="1">
      <alignment horizontal="right"/>
    </xf>
    <xf numFmtId="0" fontId="12" fillId="0" borderId="28" xfId="5" applyFont="1" applyBorder="1" applyAlignment="1">
      <alignment horizontal="center" vertical="center"/>
    </xf>
    <xf numFmtId="0" fontId="12" fillId="0" borderId="29" xfId="5" applyFont="1" applyBorder="1" applyAlignment="1">
      <alignment horizontal="center" vertical="center"/>
    </xf>
    <xf numFmtId="0" fontId="12" fillId="0" borderId="10" xfId="5" applyFont="1" applyBorder="1"/>
    <xf numFmtId="42" fontId="12" fillId="0" borderId="10" xfId="7" applyFont="1" applyBorder="1"/>
    <xf numFmtId="164" fontId="12" fillId="0" borderId="30" xfId="5" applyNumberFormat="1" applyFont="1" applyBorder="1" applyAlignment="1">
      <alignment horizontal="right"/>
    </xf>
    <xf numFmtId="164" fontId="11" fillId="0" borderId="22" xfId="5" applyNumberFormat="1" applyFont="1" applyBorder="1" applyAlignment="1">
      <alignment horizontal="center"/>
    </xf>
    <xf numFmtId="164" fontId="11" fillId="0" borderId="0" xfId="5" applyNumberFormat="1" applyFont="1" applyAlignment="1">
      <alignment horizontal="right"/>
    </xf>
    <xf numFmtId="164" fontId="12" fillId="0" borderId="31" xfId="5" applyNumberFormat="1" applyFont="1" applyBorder="1"/>
    <xf numFmtId="0" fontId="11" fillId="0" borderId="32" xfId="5" applyFont="1" applyBorder="1" applyAlignment="1">
      <alignment horizontal="center" vertical="center"/>
    </xf>
    <xf numFmtId="0" fontId="11" fillId="0" borderId="33" xfId="5" applyFont="1" applyBorder="1" applyAlignment="1">
      <alignment horizontal="center" vertical="center"/>
    </xf>
    <xf numFmtId="0" fontId="11" fillId="0" borderId="25" xfId="5" applyFont="1" applyBorder="1" applyAlignment="1">
      <alignment horizontal="center" vertical="center" wrapText="1"/>
    </xf>
    <xf numFmtId="0" fontId="11" fillId="0" borderId="25" xfId="5" applyFont="1" applyBorder="1" applyAlignment="1">
      <alignment horizontal="center" vertical="center"/>
    </xf>
    <xf numFmtId="164" fontId="11" fillId="0" borderId="26" xfId="5" applyNumberFormat="1" applyFont="1" applyBorder="1" applyAlignment="1">
      <alignment horizontal="right" vertical="center"/>
    </xf>
    <xf numFmtId="0" fontId="11" fillId="0" borderId="0" xfId="5" applyFont="1" applyAlignment="1">
      <alignment horizontal="left"/>
    </xf>
    <xf numFmtId="0" fontId="12" fillId="0" borderId="34" xfId="5" applyFont="1" applyBorder="1" applyAlignment="1">
      <alignment horizontal="left" vertical="top" wrapText="1"/>
    </xf>
    <xf numFmtId="0" fontId="12" fillId="0" borderId="3" xfId="5" applyFont="1" applyBorder="1" applyAlignment="1">
      <alignment horizontal="left" vertical="top"/>
    </xf>
    <xf numFmtId="164" fontId="12" fillId="0" borderId="4" xfId="7" applyNumberFormat="1" applyFont="1" applyFill="1" applyBorder="1" applyAlignment="1">
      <alignment horizontal="center" vertical="center"/>
    </xf>
    <xf numFmtId="172" fontId="12" fillId="0" borderId="4" xfId="5" applyNumberFormat="1" applyFont="1" applyBorder="1" applyAlignment="1">
      <alignment horizontal="center" vertical="center"/>
    </xf>
    <xf numFmtId="173" fontId="12" fillId="0" borderId="0" xfId="9" applyFont="1" applyFill="1" applyBorder="1"/>
    <xf numFmtId="173" fontId="12" fillId="0" borderId="0" xfId="5" applyNumberFormat="1" applyFont="1"/>
    <xf numFmtId="0" fontId="12" fillId="0" borderId="6" xfId="5" applyFont="1" applyBorder="1" applyAlignment="1">
      <alignment horizontal="left"/>
    </xf>
    <xf numFmtId="0" fontId="12" fillId="0" borderId="4" xfId="5" applyFont="1" applyBorder="1" applyAlignment="1">
      <alignment horizontal="left"/>
    </xf>
    <xf numFmtId="164" fontId="12" fillId="0" borderId="4" xfId="2" applyNumberFormat="1" applyFont="1" applyFill="1" applyBorder="1" applyAlignment="1">
      <alignment horizontal="center" vertical="center"/>
    </xf>
    <xf numFmtId="2" fontId="12" fillId="0" borderId="4" xfId="5" applyNumberFormat="1" applyFont="1" applyBorder="1" applyAlignment="1">
      <alignment horizontal="center" vertical="center"/>
    </xf>
    <xf numFmtId="0" fontId="12" fillId="0" borderId="9" xfId="5" applyFont="1" applyBorder="1" applyAlignment="1">
      <alignment horizontal="left"/>
    </xf>
    <xf numFmtId="0" fontId="2" fillId="0" borderId="10" xfId="5" applyBorder="1" applyAlignment="1">
      <alignment horizontal="left"/>
    </xf>
    <xf numFmtId="0" fontId="12" fillId="0" borderId="10" xfId="5" applyFont="1" applyBorder="1" applyAlignment="1">
      <alignment horizontal="center" vertical="center"/>
    </xf>
    <xf numFmtId="42" fontId="12" fillId="0" borderId="10" xfId="7" applyFont="1" applyBorder="1" applyAlignment="1">
      <alignment horizontal="center" vertical="center"/>
    </xf>
    <xf numFmtId="0" fontId="12" fillId="0" borderId="16" xfId="5" applyFont="1" applyBorder="1" applyAlignment="1">
      <alignment horizontal="left"/>
    </xf>
    <xf numFmtId="164" fontId="12" fillId="0" borderId="31" xfId="7" applyNumberFormat="1" applyFont="1" applyBorder="1"/>
    <xf numFmtId="0" fontId="11" fillId="0" borderId="24" xfId="5" applyFont="1" applyBorder="1" applyAlignment="1">
      <alignment horizontal="center"/>
    </xf>
    <xf numFmtId="0" fontId="15" fillId="0" borderId="25" xfId="5" applyFont="1" applyBorder="1" applyAlignment="1">
      <alignment horizontal="center"/>
    </xf>
    <xf numFmtId="164" fontId="11" fillId="0" borderId="35" xfId="5" applyNumberFormat="1" applyFont="1" applyBorder="1" applyAlignment="1">
      <alignment horizontal="right"/>
    </xf>
    <xf numFmtId="0" fontId="12" fillId="0" borderId="6" xfId="5" applyFont="1" applyBorder="1"/>
    <xf numFmtId="0" fontId="13" fillId="0" borderId="4" xfId="5" applyFont="1" applyBorder="1"/>
    <xf numFmtId="164" fontId="12" fillId="0" borderId="1" xfId="5" applyNumberFormat="1" applyFont="1" applyBorder="1" applyAlignment="1">
      <alignment horizontal="right"/>
    </xf>
    <xf numFmtId="42" fontId="12" fillId="0" borderId="0" xfId="5" applyNumberFormat="1" applyFont="1"/>
    <xf numFmtId="0" fontId="12" fillId="0" borderId="9" xfId="5" applyFont="1" applyBorder="1"/>
    <xf numFmtId="0" fontId="13" fillId="0" borderId="10" xfId="5" applyFont="1" applyBorder="1"/>
    <xf numFmtId="164" fontId="12" fillId="0" borderId="36" xfId="5" applyNumberFormat="1" applyFont="1" applyBorder="1" applyAlignment="1">
      <alignment horizontal="right"/>
    </xf>
    <xf numFmtId="0" fontId="15" fillId="0" borderId="25" xfId="5" applyFont="1" applyBorder="1" applyAlignment="1">
      <alignment horizontal="center" wrapText="1"/>
    </xf>
    <xf numFmtId="164" fontId="12" fillId="0" borderId="18" xfId="5" applyNumberFormat="1" applyFont="1" applyBorder="1"/>
    <xf numFmtId="0" fontId="12" fillId="0" borderId="6" xfId="5" applyFont="1" applyBorder="1" applyAlignment="1">
      <alignment horizontal="center"/>
    </xf>
    <xf numFmtId="164" fontId="12" fillId="0" borderId="4" xfId="5" applyNumberFormat="1" applyFont="1" applyBorder="1"/>
    <xf numFmtId="9" fontId="12" fillId="0" borderId="4" xfId="5" applyNumberFormat="1" applyFont="1" applyBorder="1"/>
    <xf numFmtId="2" fontId="12" fillId="0" borderId="4" xfId="5" applyNumberFormat="1" applyFont="1" applyBorder="1" applyAlignment="1">
      <alignment horizontal="center"/>
    </xf>
    <xf numFmtId="164" fontId="12" fillId="0" borderId="27" xfId="5" applyNumberFormat="1" applyFont="1" applyBorder="1"/>
    <xf numFmtId="43" fontId="12" fillId="0" borderId="0" xfId="10" applyFont="1" applyFill="1" applyBorder="1" applyAlignment="1">
      <alignment horizontal="center"/>
    </xf>
    <xf numFmtId="173" fontId="12" fillId="0" borderId="0" xfId="5" applyNumberFormat="1" applyFont="1" applyAlignment="1">
      <alignment horizontal="center"/>
    </xf>
    <xf numFmtId="42" fontId="12" fillId="0" borderId="0" xfId="5" applyNumberFormat="1" applyFont="1" applyAlignment="1">
      <alignment horizontal="center"/>
    </xf>
    <xf numFmtId="42" fontId="13" fillId="0" borderId="4" xfId="7" applyFont="1" applyBorder="1"/>
    <xf numFmtId="42" fontId="12" fillId="0" borderId="4" xfId="5" applyNumberFormat="1" applyFont="1" applyBorder="1"/>
    <xf numFmtId="164" fontId="12" fillId="0" borderId="22" xfId="5" applyNumberFormat="1" applyFont="1" applyBorder="1"/>
    <xf numFmtId="42" fontId="13" fillId="0" borderId="0" xfId="5" applyNumberFormat="1" applyFont="1"/>
    <xf numFmtId="164" fontId="11" fillId="0" borderId="31" xfId="5" applyNumberFormat="1" applyFont="1" applyBorder="1"/>
    <xf numFmtId="164" fontId="11" fillId="0" borderId="17" xfId="5" applyNumberFormat="1" applyFont="1" applyBorder="1"/>
    <xf numFmtId="0" fontId="12" fillId="0" borderId="37" xfId="5" applyFont="1" applyBorder="1"/>
    <xf numFmtId="0" fontId="12" fillId="0" borderId="38" xfId="5" applyFont="1" applyBorder="1"/>
    <xf numFmtId="0" fontId="17" fillId="0" borderId="16" xfId="11" applyFont="1" applyBorder="1" applyAlignment="1">
      <alignment horizontal="left"/>
    </xf>
    <xf numFmtId="0" fontId="17" fillId="0" borderId="23" xfId="11" applyFont="1" applyBorder="1" applyAlignment="1">
      <alignment horizontal="left"/>
    </xf>
    <xf numFmtId="0" fontId="13" fillId="0" borderId="12" xfId="5" applyFont="1" applyBorder="1"/>
    <xf numFmtId="0" fontId="12" fillId="0" borderId="12" xfId="5" applyFont="1" applyBorder="1"/>
    <xf numFmtId="164" fontId="12" fillId="0" borderId="12" xfId="5" applyNumberFormat="1" applyFont="1" applyBorder="1" applyAlignment="1">
      <alignment horizontal="right"/>
    </xf>
    <xf numFmtId="164" fontId="12" fillId="0" borderId="11" xfId="5" applyNumberFormat="1" applyFont="1" applyBorder="1"/>
    <xf numFmtId="164" fontId="12" fillId="0" borderId="0" xfId="5" applyNumberFormat="1" applyFont="1"/>
    <xf numFmtId="0" fontId="13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164" fontId="12" fillId="0" borderId="17" xfId="5" applyNumberFormat="1" applyFont="1" applyBorder="1" applyAlignment="1">
      <alignment horizontal="center"/>
    </xf>
    <xf numFmtId="0" fontId="11" fillId="2" borderId="18" xfId="5" applyFont="1" applyFill="1" applyBorder="1" applyAlignment="1">
      <alignment horizontal="center" vertical="center"/>
    </xf>
    <xf numFmtId="4" fontId="11" fillId="2" borderId="19" xfId="5" applyNumberFormat="1" applyFont="1" applyFill="1" applyBorder="1" applyAlignment="1">
      <alignment horizontal="justify" vertical="center" wrapText="1"/>
    </xf>
    <xf numFmtId="0" fontId="11" fillId="2" borderId="20" xfId="5" applyFont="1" applyFill="1" applyBorder="1" applyAlignment="1">
      <alignment horizontal="justify" vertical="center" wrapText="1"/>
    </xf>
    <xf numFmtId="0" fontId="11" fillId="2" borderId="21" xfId="5" applyFont="1" applyFill="1" applyBorder="1" applyAlignment="1">
      <alignment horizontal="justify" vertical="center" wrapText="1"/>
    </xf>
    <xf numFmtId="164" fontId="11" fillId="2" borderId="18" xfId="5" applyNumberFormat="1" applyFont="1" applyFill="1" applyBorder="1" applyAlignment="1">
      <alignment horizontal="center" vertical="center"/>
    </xf>
    <xf numFmtId="0" fontId="12" fillId="2" borderId="22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justify" vertical="center" wrapText="1"/>
    </xf>
    <xf numFmtId="0" fontId="11" fillId="2" borderId="12" xfId="5" applyFont="1" applyFill="1" applyBorder="1" applyAlignment="1">
      <alignment horizontal="justify" vertical="center" wrapText="1"/>
    </xf>
    <xf numFmtId="0" fontId="11" fillId="2" borderId="11" xfId="5" applyFont="1" applyFill="1" applyBorder="1" applyAlignment="1">
      <alignment horizontal="justify" vertical="center" wrapText="1"/>
    </xf>
    <xf numFmtId="164" fontId="12" fillId="2" borderId="22" xfId="5" applyNumberFormat="1" applyFont="1" applyFill="1" applyBorder="1" applyAlignment="1">
      <alignment horizontal="center" vertical="center"/>
    </xf>
    <xf numFmtId="0" fontId="11" fillId="0" borderId="25" xfId="5" applyFont="1" applyBorder="1" applyAlignment="1">
      <alignment horizontal="center" wrapText="1"/>
    </xf>
    <xf numFmtId="42" fontId="12" fillId="0" borderId="4" xfId="7" applyFont="1" applyBorder="1" applyAlignment="1">
      <alignment horizontal="center"/>
    </xf>
    <xf numFmtId="0" fontId="11" fillId="3" borderId="32" xfId="5" applyFont="1" applyFill="1" applyBorder="1" applyAlignment="1">
      <alignment horizontal="center" vertical="center"/>
    </xf>
    <xf numFmtId="0" fontId="11" fillId="3" borderId="33" xfId="5" applyFont="1" applyFill="1" applyBorder="1" applyAlignment="1">
      <alignment horizontal="center" vertical="center"/>
    </xf>
    <xf numFmtId="0" fontId="11" fillId="3" borderId="25" xfId="5" applyFont="1" applyFill="1" applyBorder="1" applyAlignment="1">
      <alignment horizontal="center" vertical="center" wrapText="1"/>
    </xf>
    <xf numFmtId="0" fontId="11" fillId="3" borderId="25" xfId="5" applyFont="1" applyFill="1" applyBorder="1" applyAlignment="1">
      <alignment horizontal="center" vertical="center"/>
    </xf>
    <xf numFmtId="164" fontId="11" fillId="3" borderId="26" xfId="5" applyNumberFormat="1" applyFont="1" applyFill="1" applyBorder="1" applyAlignment="1">
      <alignment horizontal="right" vertical="center"/>
    </xf>
    <xf numFmtId="0" fontId="17" fillId="0" borderId="28" xfId="5" applyFont="1" applyBorder="1" applyAlignment="1">
      <alignment horizontal="justify" vertical="top" wrapText="1"/>
    </xf>
    <xf numFmtId="0" fontId="17" fillId="0" borderId="29" xfId="5" applyFont="1" applyBorder="1" applyAlignment="1">
      <alignment horizontal="justify" vertical="top"/>
    </xf>
    <xf numFmtId="164" fontId="12" fillId="0" borderId="10" xfId="7" applyNumberFormat="1" applyFont="1" applyFill="1" applyBorder="1" applyAlignment="1">
      <alignment horizontal="center" vertical="center"/>
    </xf>
    <xf numFmtId="2" fontId="12" fillId="0" borderId="10" xfId="5" applyNumberFormat="1" applyFont="1" applyBorder="1" applyAlignment="1">
      <alignment horizontal="center" vertical="center"/>
    </xf>
    <xf numFmtId="164" fontId="12" fillId="0" borderId="30" xfId="5" applyNumberFormat="1" applyFont="1" applyBorder="1" applyAlignment="1">
      <alignment horizontal="right" vertical="center"/>
    </xf>
    <xf numFmtId="174" fontId="12" fillId="0" borderId="0" xfId="5" applyNumberFormat="1" applyFont="1"/>
    <xf numFmtId="164" fontId="13" fillId="0" borderId="4" xfId="5" applyNumberFormat="1" applyFont="1" applyBorder="1"/>
    <xf numFmtId="175" fontId="12" fillId="0" borderId="4" xfId="5" applyNumberFormat="1" applyFont="1" applyBorder="1"/>
    <xf numFmtId="0" fontId="12" fillId="0" borderId="23" xfId="5" applyFont="1" applyBorder="1"/>
    <xf numFmtId="44" fontId="12" fillId="0" borderId="0" xfId="5" applyNumberFormat="1" applyFont="1"/>
    <xf numFmtId="0" fontId="11" fillId="0" borderId="24" xfId="5" applyFont="1" applyBorder="1" applyAlignment="1">
      <alignment horizontal="center" vertical="center"/>
    </xf>
    <xf numFmtId="0" fontId="11" fillId="0" borderId="25" xfId="5" applyFont="1" applyBorder="1" applyAlignment="1">
      <alignment horizontal="center" vertical="center"/>
    </xf>
    <xf numFmtId="164" fontId="11" fillId="0" borderId="21" xfId="5" applyNumberFormat="1" applyFont="1" applyBorder="1" applyAlignment="1">
      <alignment horizontal="center"/>
    </xf>
    <xf numFmtId="0" fontId="12" fillId="0" borderId="6" xfId="5" applyFont="1" applyBorder="1" applyAlignment="1">
      <alignment horizontal="left" vertical="center" wrapText="1"/>
    </xf>
    <xf numFmtId="0" fontId="12" fillId="0" borderId="4" xfId="5" applyFont="1" applyBorder="1" applyAlignment="1">
      <alignment horizontal="left" vertical="center" wrapText="1"/>
    </xf>
    <xf numFmtId="175" fontId="12" fillId="0" borderId="4" xfId="5" applyNumberFormat="1" applyFont="1" applyBorder="1" applyAlignment="1">
      <alignment horizontal="center" vertical="center"/>
    </xf>
    <xf numFmtId="164" fontId="12" fillId="0" borderId="7" xfId="5" applyNumberFormat="1" applyFont="1" applyBorder="1" applyAlignment="1">
      <alignment horizontal="right" vertical="center"/>
    </xf>
    <xf numFmtId="164" fontId="11" fillId="0" borderId="17" xfId="5" applyNumberFormat="1" applyFont="1" applyBorder="1" applyAlignment="1">
      <alignment horizontal="center"/>
    </xf>
    <xf numFmtId="0" fontId="12" fillId="0" borderId="3" xfId="5" applyFont="1" applyBorder="1" applyAlignment="1">
      <alignment horizontal="left" vertical="top" wrapText="1"/>
    </xf>
    <xf numFmtId="0" fontId="17" fillId="0" borderId="34" xfId="5" applyFont="1" applyBorder="1" applyAlignment="1">
      <alignment horizontal="justify" vertical="top" wrapText="1"/>
    </xf>
    <xf numFmtId="0" fontId="17" fillId="0" borderId="3" xfId="5" applyFont="1" applyBorder="1" applyAlignment="1">
      <alignment horizontal="justify" vertical="top"/>
    </xf>
    <xf numFmtId="0" fontId="17" fillId="0" borderId="6" xfId="5" applyFont="1" applyBorder="1" applyAlignment="1">
      <alignment horizontal="justify" vertical="top" wrapText="1"/>
    </xf>
    <xf numFmtId="0" fontId="17" fillId="0" borderId="4" xfId="5" applyFont="1" applyBorder="1" applyAlignment="1">
      <alignment horizontal="justify" vertical="top"/>
    </xf>
    <xf numFmtId="0" fontId="12" fillId="0" borderId="6" xfId="5" applyFont="1" applyBorder="1" applyAlignment="1">
      <alignment horizontal="left" vertical="top" wrapText="1"/>
    </xf>
    <xf numFmtId="0" fontId="12" fillId="0" borderId="4" xfId="5" applyFont="1" applyBorder="1" applyAlignment="1">
      <alignment horizontal="left" vertical="top" wrapText="1"/>
    </xf>
    <xf numFmtId="164" fontId="11" fillId="0" borderId="11" xfId="5" applyNumberFormat="1" applyFont="1" applyBorder="1" applyAlignment="1">
      <alignment horizontal="center"/>
    </xf>
    <xf numFmtId="0" fontId="12" fillId="0" borderId="9" xfId="5" applyFont="1" applyBorder="1" applyAlignment="1">
      <alignment horizontal="left"/>
    </xf>
    <xf numFmtId="164" fontId="11" fillId="0" borderId="30" xfId="5" applyNumberFormat="1" applyFont="1" applyBorder="1" applyAlignment="1">
      <alignment horizontal="right"/>
    </xf>
    <xf numFmtId="164" fontId="12" fillId="0" borderId="15" xfId="7" applyNumberFormat="1" applyFont="1" applyBorder="1"/>
    <xf numFmtId="0" fontId="18" fillId="0" borderId="39" xfId="5" applyFont="1" applyBorder="1" applyAlignment="1">
      <alignment horizontal="justify" vertical="center" wrapText="1"/>
    </xf>
    <xf numFmtId="0" fontId="18" fillId="0" borderId="40" xfId="5" applyFont="1" applyBorder="1" applyAlignment="1">
      <alignment horizontal="justify" vertical="center" wrapText="1"/>
    </xf>
    <xf numFmtId="0" fontId="18" fillId="0" borderId="41" xfId="5" applyFont="1" applyBorder="1" applyAlignment="1">
      <alignment horizontal="justify" vertical="center" wrapText="1"/>
    </xf>
    <xf numFmtId="2" fontId="12" fillId="0" borderId="4" xfId="5" applyNumberFormat="1" applyFont="1" applyBorder="1"/>
    <xf numFmtId="42" fontId="13" fillId="0" borderId="4" xfId="5" applyNumberFormat="1" applyFont="1" applyBorder="1"/>
    <xf numFmtId="0" fontId="12" fillId="0" borderId="34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169" fontId="12" fillId="0" borderId="4" xfId="2" applyNumberFormat="1" applyFont="1" applyFill="1" applyBorder="1" applyAlignment="1">
      <alignment horizontal="center" vertical="center"/>
    </xf>
    <xf numFmtId="1" fontId="12" fillId="0" borderId="4" xfId="5" applyNumberFormat="1" applyFont="1" applyBorder="1" applyAlignment="1">
      <alignment horizontal="center" vertical="center"/>
    </xf>
    <xf numFmtId="0" fontId="12" fillId="0" borderId="6" xfId="5" applyFont="1" applyBorder="1" applyAlignment="1">
      <alignment horizontal="left" wrapText="1"/>
    </xf>
    <xf numFmtId="0" fontId="12" fillId="0" borderId="4" xfId="5" applyFont="1" applyBorder="1" applyAlignment="1">
      <alignment horizontal="left" wrapText="1"/>
    </xf>
    <xf numFmtId="0" fontId="12" fillId="0" borderId="10" xfId="5" applyFont="1" applyBorder="1" applyAlignment="1">
      <alignment horizontal="left"/>
    </xf>
    <xf numFmtId="164" fontId="12" fillId="0" borderId="30" xfId="3" applyNumberFormat="1" applyFont="1" applyBorder="1" applyAlignment="1">
      <alignment horizontal="right" vertical="center"/>
    </xf>
    <xf numFmtId="0" fontId="19" fillId="0" borderId="19" xfId="11" applyFont="1" applyBorder="1" applyAlignment="1">
      <alignment horizontal="center" vertical="center" wrapText="1"/>
    </xf>
    <xf numFmtId="0" fontId="19" fillId="0" borderId="20" xfId="11" applyFont="1" applyBorder="1" applyAlignment="1">
      <alignment horizontal="center" vertical="center" wrapText="1"/>
    </xf>
    <xf numFmtId="0" fontId="19" fillId="0" borderId="42" xfId="11" applyFont="1" applyBorder="1" applyAlignment="1">
      <alignment horizontal="center" vertical="center" wrapText="1"/>
    </xf>
    <xf numFmtId="0" fontId="19" fillId="0" borderId="43" xfId="11" applyFont="1" applyBorder="1" applyAlignment="1">
      <alignment horizontal="center" vertical="center" wrapText="1"/>
    </xf>
    <xf numFmtId="0" fontId="19" fillId="0" borderId="21" xfId="11" applyFont="1" applyBorder="1" applyAlignment="1">
      <alignment horizontal="center" vertical="center" wrapText="1"/>
    </xf>
    <xf numFmtId="0" fontId="19" fillId="0" borderId="16" xfId="11" applyFont="1" applyBorder="1" applyAlignment="1">
      <alignment vertical="center" wrapText="1"/>
    </xf>
    <xf numFmtId="0" fontId="17" fillId="0" borderId="0" xfId="11" applyFont="1"/>
    <xf numFmtId="0" fontId="19" fillId="0" borderId="23" xfId="11" applyFont="1" applyBorder="1" applyAlignment="1">
      <alignment horizontal="center" vertical="center" wrapText="1"/>
    </xf>
    <xf numFmtId="0" fontId="19" fillId="0" borderId="12" xfId="11" applyFont="1" applyBorder="1" applyAlignment="1">
      <alignment horizontal="center" vertical="center" wrapText="1"/>
    </xf>
    <xf numFmtId="0" fontId="19" fillId="0" borderId="44" xfId="11" applyFont="1" applyBorder="1" applyAlignment="1">
      <alignment horizontal="center" vertical="center" wrapText="1"/>
    </xf>
    <xf numFmtId="0" fontId="19" fillId="0" borderId="45" xfId="11" applyFont="1" applyBorder="1" applyAlignment="1">
      <alignment horizontal="center" vertical="center" wrapText="1"/>
    </xf>
    <xf numFmtId="0" fontId="19" fillId="0" borderId="11" xfId="11" applyFont="1" applyBorder="1" applyAlignment="1">
      <alignment horizontal="center" vertical="center" wrapText="1"/>
    </xf>
    <xf numFmtId="0" fontId="20" fillId="0" borderId="23" xfId="11" applyFont="1" applyBorder="1" applyAlignment="1">
      <alignment horizontal="center" vertical="center"/>
    </xf>
    <xf numFmtId="0" fontId="20" fillId="0" borderId="12" xfId="11" applyFont="1" applyBorder="1" applyAlignment="1">
      <alignment horizontal="center" vertical="center"/>
    </xf>
    <xf numFmtId="0" fontId="20" fillId="0" borderId="44" xfId="11" applyFont="1" applyBorder="1" applyAlignment="1">
      <alignment horizontal="center" vertical="center"/>
    </xf>
    <xf numFmtId="0" fontId="21" fillId="0" borderId="45" xfId="11" applyFont="1" applyBorder="1" applyAlignment="1">
      <alignment horizontal="center" vertical="center"/>
    </xf>
    <xf numFmtId="0" fontId="21" fillId="0" borderId="12" xfId="11" applyFont="1" applyBorder="1" applyAlignment="1">
      <alignment horizontal="center" vertical="center"/>
    </xf>
    <xf numFmtId="0" fontId="21" fillId="0" borderId="44" xfId="11" applyFont="1" applyBorder="1" applyAlignment="1">
      <alignment horizontal="center" vertical="center"/>
    </xf>
    <xf numFmtId="0" fontId="20" fillId="0" borderId="45" xfId="11" applyFont="1" applyBorder="1" applyAlignment="1">
      <alignment horizontal="center" vertical="center"/>
    </xf>
    <xf numFmtId="0" fontId="21" fillId="0" borderId="11" xfId="11" applyFont="1" applyBorder="1" applyAlignment="1">
      <alignment horizontal="center" vertical="center"/>
    </xf>
    <xf numFmtId="0" fontId="22" fillId="0" borderId="0" xfId="11" applyFont="1"/>
    <xf numFmtId="0" fontId="20" fillId="0" borderId="46" xfId="11" applyFont="1" applyBorder="1" applyAlignment="1">
      <alignment horizontal="left"/>
    </xf>
    <xf numFmtId="0" fontId="20" fillId="0" borderId="47" xfId="11" applyFont="1" applyBorder="1" applyAlignment="1">
      <alignment horizontal="left"/>
    </xf>
    <xf numFmtId="0" fontId="17" fillId="0" borderId="0" xfId="11" applyFont="1" applyAlignment="1">
      <alignment horizontal="justify"/>
    </xf>
    <xf numFmtId="0" fontId="20" fillId="6" borderId="34" xfId="11" applyFont="1" applyFill="1" applyBorder="1" applyAlignment="1">
      <alignment horizontal="center"/>
    </xf>
    <xf numFmtId="0" fontId="20" fillId="6" borderId="2" xfId="11" applyFont="1" applyFill="1" applyBorder="1" applyAlignment="1">
      <alignment horizontal="center"/>
    </xf>
    <xf numFmtId="0" fontId="20" fillId="6" borderId="3" xfId="11" applyFont="1" applyFill="1" applyBorder="1" applyAlignment="1">
      <alignment horizontal="center"/>
    </xf>
    <xf numFmtId="0" fontId="20" fillId="0" borderId="1" xfId="11" applyFont="1" applyBorder="1" applyAlignment="1">
      <alignment horizontal="center"/>
    </xf>
    <xf numFmtId="0" fontId="20" fillId="0" borderId="3" xfId="11" applyFont="1" applyBorder="1" applyAlignment="1">
      <alignment horizontal="center"/>
    </xf>
    <xf numFmtId="0" fontId="20" fillId="0" borderId="0" xfId="11" applyFont="1" applyAlignment="1">
      <alignment horizontal="center"/>
    </xf>
    <xf numFmtId="0" fontId="22" fillId="0" borderId="0" xfId="11" applyFont="1" applyAlignment="1">
      <alignment horizontal="center"/>
    </xf>
    <xf numFmtId="0" fontId="20" fillId="6" borderId="1" xfId="11" applyFont="1" applyFill="1" applyBorder="1" applyAlignment="1">
      <alignment horizontal="center"/>
    </xf>
    <xf numFmtId="0" fontId="20" fillId="3" borderId="1" xfId="11" applyFont="1" applyFill="1" applyBorder="1" applyAlignment="1">
      <alignment horizontal="center"/>
    </xf>
    <xf numFmtId="0" fontId="20" fillId="3" borderId="2" xfId="11" applyFont="1" applyFill="1" applyBorder="1" applyAlignment="1">
      <alignment horizontal="center"/>
    </xf>
    <xf numFmtId="0" fontId="20" fillId="3" borderId="48" xfId="11" applyFont="1" applyFill="1" applyBorder="1" applyAlignment="1">
      <alignment horizontal="center"/>
    </xf>
    <xf numFmtId="0" fontId="22" fillId="0" borderId="16" xfId="11" applyFont="1" applyBorder="1"/>
    <xf numFmtId="0" fontId="20" fillId="0" borderId="38" xfId="11" applyFont="1" applyBorder="1"/>
    <xf numFmtId="0" fontId="20" fillId="0" borderId="49" xfId="11" applyFont="1" applyBorder="1"/>
    <xf numFmtId="0" fontId="20" fillId="0" borderId="0" xfId="11" applyFont="1"/>
    <xf numFmtId="0" fontId="20" fillId="0" borderId="17" xfId="11" applyFont="1" applyBorder="1"/>
    <xf numFmtId="0" fontId="23" fillId="6" borderId="32" xfId="11" applyFont="1" applyFill="1" applyBorder="1" applyAlignment="1">
      <alignment horizontal="center" vertical="center" wrapText="1"/>
    </xf>
    <xf numFmtId="0" fontId="23" fillId="6" borderId="50" xfId="11" applyFont="1" applyFill="1" applyBorder="1" applyAlignment="1">
      <alignment horizontal="center" vertical="center" wrapText="1"/>
    </xf>
    <xf numFmtId="0" fontId="23" fillId="6" borderId="33" xfId="11" applyFont="1" applyFill="1" applyBorder="1" applyAlignment="1">
      <alignment horizontal="center" vertical="center" wrapText="1"/>
    </xf>
    <xf numFmtId="0" fontId="24" fillId="3" borderId="35" xfId="11" applyFont="1" applyFill="1" applyBorder="1" applyAlignment="1">
      <alignment horizontal="center" vertical="center" wrapText="1"/>
    </xf>
    <xf numFmtId="0" fontId="24" fillId="3" borderId="50" xfId="11" applyFont="1" applyFill="1" applyBorder="1" applyAlignment="1">
      <alignment horizontal="center" vertical="center" wrapText="1"/>
    </xf>
    <xf numFmtId="0" fontId="24" fillId="3" borderId="51" xfId="11" applyFont="1" applyFill="1" applyBorder="1" applyAlignment="1">
      <alignment horizontal="center" vertical="center" wrapText="1"/>
    </xf>
    <xf numFmtId="0" fontId="23" fillId="6" borderId="28" xfId="11" applyFont="1" applyFill="1" applyBorder="1" applyAlignment="1">
      <alignment horizontal="center" vertical="center"/>
    </xf>
    <xf numFmtId="0" fontId="23" fillId="6" borderId="52" xfId="11" applyFont="1" applyFill="1" applyBorder="1" applyAlignment="1">
      <alignment horizontal="center" vertical="center"/>
    </xf>
    <xf numFmtId="0" fontId="23" fillId="6" borderId="29" xfId="11" applyFont="1" applyFill="1" applyBorder="1" applyAlignment="1">
      <alignment horizontal="center" vertical="center"/>
    </xf>
    <xf numFmtId="0" fontId="21" fillId="0" borderId="36" xfId="11" applyFont="1" applyBorder="1" applyAlignment="1">
      <alignment horizontal="center" vertical="center"/>
    </xf>
    <xf numFmtId="0" fontId="21" fillId="0" borderId="52" xfId="11" applyFont="1" applyBorder="1" applyAlignment="1">
      <alignment horizontal="center" vertical="center"/>
    </xf>
    <xf numFmtId="0" fontId="21" fillId="0" borderId="29" xfId="11" applyFont="1" applyBorder="1" applyAlignment="1">
      <alignment horizontal="center" vertical="center"/>
    </xf>
    <xf numFmtId="0" fontId="25" fillId="7" borderId="36" xfId="11" applyFont="1" applyFill="1" applyBorder="1" applyAlignment="1">
      <alignment horizontal="center" vertical="center"/>
    </xf>
    <xf numFmtId="0" fontId="25" fillId="7" borderId="52" xfId="11" applyFont="1" applyFill="1" applyBorder="1" applyAlignment="1">
      <alignment horizontal="center" vertical="center"/>
    </xf>
    <xf numFmtId="0" fontId="25" fillId="7" borderId="29" xfId="11" applyFont="1" applyFill="1" applyBorder="1" applyAlignment="1">
      <alignment horizontal="center" vertical="center"/>
    </xf>
    <xf numFmtId="0" fontId="21" fillId="0" borderId="53" xfId="11" applyFont="1" applyBorder="1" applyAlignment="1">
      <alignment horizontal="center" vertical="center"/>
    </xf>
    <xf numFmtId="0" fontId="23" fillId="6" borderId="54" xfId="11" applyFont="1" applyFill="1" applyBorder="1" applyAlignment="1">
      <alignment horizontal="center"/>
    </xf>
    <xf numFmtId="0" fontId="23" fillId="6" borderId="46" xfId="11" applyFont="1" applyFill="1" applyBorder="1" applyAlignment="1">
      <alignment horizontal="center"/>
    </xf>
    <xf numFmtId="0" fontId="23" fillId="6" borderId="55" xfId="11" applyFont="1" applyFill="1" applyBorder="1" applyAlignment="1">
      <alignment horizontal="center"/>
    </xf>
    <xf numFmtId="0" fontId="22" fillId="0" borderId="45" xfId="11" applyFont="1" applyBorder="1" applyAlignment="1">
      <alignment horizontal="center"/>
    </xf>
    <xf numFmtId="0" fontId="22" fillId="0" borderId="12" xfId="11" applyFont="1" applyBorder="1" applyAlignment="1">
      <alignment horizontal="center"/>
    </xf>
    <xf numFmtId="0" fontId="22" fillId="0" borderId="44" xfId="11" applyFont="1" applyBorder="1" applyAlignment="1">
      <alignment horizontal="center"/>
    </xf>
    <xf numFmtId="0" fontId="23" fillId="0" borderId="45" xfId="11" applyFont="1" applyBorder="1" applyAlignment="1">
      <alignment horizontal="center"/>
    </xf>
    <xf numFmtId="0" fontId="23" fillId="0" borderId="12" xfId="11" applyFont="1" applyBorder="1" applyAlignment="1">
      <alignment horizontal="center"/>
    </xf>
    <xf numFmtId="0" fontId="23" fillId="0" borderId="44" xfId="11" applyFont="1" applyBorder="1" applyAlignment="1">
      <alignment horizontal="center"/>
    </xf>
    <xf numFmtId="176" fontId="22" fillId="0" borderId="40" xfId="1" applyNumberFormat="1" applyFont="1" applyFill="1" applyBorder="1" applyAlignment="1">
      <alignment horizontal="left"/>
    </xf>
    <xf numFmtId="0" fontId="23" fillId="0" borderId="56" xfId="11" applyFont="1" applyBorder="1" applyAlignment="1">
      <alignment horizontal="center"/>
    </xf>
    <xf numFmtId="0" fontId="23" fillId="0" borderId="55" xfId="11" applyFont="1" applyBorder="1" applyAlignment="1">
      <alignment horizontal="center"/>
    </xf>
    <xf numFmtId="0" fontId="22" fillId="0" borderId="56" xfId="11" applyFont="1" applyBorder="1" applyAlignment="1">
      <alignment horizontal="center"/>
    </xf>
    <xf numFmtId="0" fontId="22" fillId="0" borderId="46" xfId="11" applyFont="1" applyBorder="1" applyAlignment="1">
      <alignment horizontal="center"/>
    </xf>
    <xf numFmtId="0" fontId="22" fillId="0" borderId="47" xfId="11" applyFont="1" applyBorder="1" applyAlignment="1">
      <alignment horizontal="center"/>
    </xf>
    <xf numFmtId="0" fontId="25" fillId="0" borderId="23" xfId="11" applyFont="1" applyBorder="1" applyAlignment="1">
      <alignment horizontal="left" vertical="center" wrapText="1"/>
    </xf>
    <xf numFmtId="0" fontId="17" fillId="0" borderId="12" xfId="11" applyFont="1" applyBorder="1" applyAlignment="1">
      <alignment vertical="center"/>
    </xf>
    <xf numFmtId="0" fontId="20" fillId="0" borderId="12" xfId="11" applyFont="1" applyBorder="1" applyAlignment="1">
      <alignment horizontal="left" vertical="center"/>
    </xf>
    <xf numFmtId="0" fontId="17" fillId="0" borderId="12" xfId="11" applyFont="1" applyBorder="1" applyAlignment="1">
      <alignment horizontal="left" vertical="center"/>
    </xf>
    <xf numFmtId="0" fontId="17" fillId="0" borderId="11" xfId="11" applyFont="1" applyBorder="1" applyAlignment="1">
      <alignment horizontal="left" vertical="center"/>
    </xf>
    <xf numFmtId="0" fontId="26" fillId="6" borderId="19" xfId="11" applyFont="1" applyFill="1" applyBorder="1" applyAlignment="1">
      <alignment horizontal="center" vertical="center"/>
    </xf>
    <xf numFmtId="0" fontId="26" fillId="6" borderId="20" xfId="11" applyFont="1" applyFill="1" applyBorder="1" applyAlignment="1">
      <alignment horizontal="center" vertical="center"/>
    </xf>
    <xf numFmtId="0" fontId="26" fillId="6" borderId="42" xfId="11" applyFont="1" applyFill="1" applyBorder="1" applyAlignment="1">
      <alignment horizontal="center" vertical="center"/>
    </xf>
    <xf numFmtId="0" fontId="26" fillId="0" borderId="43" xfId="11" applyFont="1" applyBorder="1" applyAlignment="1">
      <alignment horizontal="center" vertical="center"/>
    </xf>
    <xf numFmtId="0" fontId="26" fillId="0" borderId="20" xfId="11" applyFont="1" applyBorder="1" applyAlignment="1">
      <alignment horizontal="center" vertical="center"/>
    </xf>
    <xf numFmtId="0" fontId="26" fillId="0" borderId="42" xfId="11" applyFont="1" applyBorder="1" applyAlignment="1">
      <alignment horizontal="center" vertical="center"/>
    </xf>
    <xf numFmtId="0" fontId="26" fillId="6" borderId="43" xfId="11" applyFont="1" applyFill="1" applyBorder="1" applyAlignment="1">
      <alignment horizontal="center" vertical="center"/>
    </xf>
    <xf numFmtId="4" fontId="24" fillId="3" borderId="43" xfId="11" applyNumberFormat="1" applyFont="1" applyFill="1" applyBorder="1" applyAlignment="1">
      <alignment horizontal="left" vertical="center" wrapText="1"/>
    </xf>
    <xf numFmtId="4" fontId="24" fillId="3" borderId="20" xfId="11" applyNumberFormat="1" applyFont="1" applyFill="1" applyBorder="1" applyAlignment="1">
      <alignment horizontal="left" vertical="center" wrapText="1"/>
    </xf>
    <xf numFmtId="4" fontId="24" fillId="3" borderId="57" xfId="11" applyNumberFormat="1" applyFont="1" applyFill="1" applyBorder="1" applyAlignment="1">
      <alignment horizontal="left" vertical="center" wrapText="1"/>
    </xf>
    <xf numFmtId="0" fontId="26" fillId="6" borderId="58" xfId="11" applyFont="1" applyFill="1" applyBorder="1" applyAlignment="1">
      <alignment horizontal="center" vertical="center"/>
    </xf>
    <xf numFmtId="0" fontId="24" fillId="0" borderId="58" xfId="11" applyFont="1" applyBorder="1" applyAlignment="1">
      <alignment horizontal="center" vertical="center" wrapText="1"/>
    </xf>
    <xf numFmtId="0" fontId="26" fillId="0" borderId="59" xfId="11" applyFont="1" applyBorder="1" applyAlignment="1">
      <alignment horizontal="center" vertical="center" wrapText="1"/>
    </xf>
    <xf numFmtId="0" fontId="26" fillId="0" borderId="15" xfId="11" applyFont="1" applyBorder="1" applyAlignment="1">
      <alignment horizontal="center" vertical="center" wrapText="1"/>
    </xf>
    <xf numFmtId="0" fontId="24" fillId="0" borderId="19" xfId="11" applyFont="1" applyBorder="1"/>
    <xf numFmtId="0" fontId="24" fillId="0" borderId="20" xfId="11" applyFont="1" applyBorder="1"/>
    <xf numFmtId="0" fontId="24" fillId="0" borderId="20" xfId="11" applyFont="1" applyBorder="1" applyAlignment="1">
      <alignment vertical="center"/>
    </xf>
    <xf numFmtId="0" fontId="26" fillId="0" borderId="21" xfId="11" applyFont="1" applyBorder="1" applyAlignment="1">
      <alignment vertical="center"/>
    </xf>
    <xf numFmtId="0" fontId="26" fillId="6" borderId="42" xfId="11" quotePrefix="1" applyFont="1" applyFill="1" applyBorder="1" applyAlignment="1">
      <alignment horizontal="center" vertical="center"/>
    </xf>
    <xf numFmtId="0" fontId="26" fillId="6" borderId="35" xfId="11" quotePrefix="1" applyFont="1" applyFill="1" applyBorder="1" applyAlignment="1">
      <alignment horizontal="center" vertical="center"/>
    </xf>
    <xf numFmtId="0" fontId="26" fillId="6" borderId="50" xfId="11" quotePrefix="1" applyFont="1" applyFill="1" applyBorder="1" applyAlignment="1">
      <alignment horizontal="center" vertical="center"/>
    </xf>
    <xf numFmtId="0" fontId="26" fillId="6" borderId="33" xfId="11" quotePrefix="1" applyFont="1" applyFill="1" applyBorder="1" applyAlignment="1">
      <alignment horizontal="center" vertical="center"/>
    </xf>
    <xf numFmtId="0" fontId="26" fillId="6" borderId="60" xfId="11" quotePrefix="1" applyFont="1" applyFill="1" applyBorder="1" applyAlignment="1">
      <alignment horizontal="center" vertical="center"/>
    </xf>
    <xf numFmtId="4" fontId="26" fillId="6" borderId="61" xfId="11" applyNumberFormat="1" applyFont="1" applyFill="1" applyBorder="1" applyAlignment="1">
      <alignment horizontal="center" vertical="center"/>
    </xf>
    <xf numFmtId="0" fontId="24" fillId="0" borderId="16" xfId="11" applyFont="1" applyBorder="1"/>
    <xf numFmtId="0" fontId="24" fillId="0" borderId="0" xfId="11" applyFont="1"/>
    <xf numFmtId="0" fontId="26" fillId="0" borderId="0" xfId="11" applyFont="1"/>
    <xf numFmtId="0" fontId="24" fillId="0" borderId="0" xfId="11" applyFont="1" applyAlignment="1">
      <alignment vertical="center"/>
    </xf>
    <xf numFmtId="0" fontId="24" fillId="0" borderId="17" xfId="11" applyFont="1" applyBorder="1" applyAlignment="1">
      <alignment vertical="center"/>
    </xf>
    <xf numFmtId="0" fontId="26" fillId="6" borderId="44" xfId="11" quotePrefix="1" applyFont="1" applyFill="1" applyBorder="1" applyAlignment="1">
      <alignment horizontal="center" vertical="center"/>
    </xf>
    <xf numFmtId="0" fontId="26" fillId="6" borderId="36" xfId="11" applyFont="1" applyFill="1" applyBorder="1" applyAlignment="1">
      <alignment horizontal="center" vertical="center" wrapText="1"/>
    </xf>
    <xf numFmtId="0" fontId="26" fillId="6" borderId="29" xfId="11" applyFont="1" applyFill="1" applyBorder="1" applyAlignment="1">
      <alignment horizontal="center" vertical="center" wrapText="1"/>
    </xf>
    <xf numFmtId="0" fontId="26" fillId="6" borderId="10" xfId="11" applyFont="1" applyFill="1" applyBorder="1" applyAlignment="1">
      <alignment horizontal="center" vertical="center"/>
    </xf>
    <xf numFmtId="0" fontId="26" fillId="6" borderId="40" xfId="11" quotePrefix="1" applyFont="1" applyFill="1" applyBorder="1" applyAlignment="1">
      <alignment horizontal="center" vertical="center"/>
    </xf>
    <xf numFmtId="4" fontId="26" fillId="6" borderId="62" xfId="11" applyNumberFormat="1" applyFont="1" applyFill="1" applyBorder="1" applyAlignment="1">
      <alignment horizontal="center" vertical="center"/>
    </xf>
    <xf numFmtId="2" fontId="24" fillId="0" borderId="0" xfId="11" applyNumberFormat="1" applyFont="1" applyAlignment="1">
      <alignment horizontal="center" vertical="center" textRotation="90"/>
    </xf>
    <xf numFmtId="0" fontId="26" fillId="0" borderId="0" xfId="11" applyFont="1" applyAlignment="1">
      <alignment horizontal="center" textRotation="90"/>
    </xf>
    <xf numFmtId="0" fontId="24" fillId="0" borderId="0" xfId="11" applyFont="1" applyAlignment="1">
      <alignment horizontal="center"/>
    </xf>
    <xf numFmtId="0" fontId="24" fillId="0" borderId="0" xfId="11" applyFont="1" applyAlignment="1">
      <alignment horizontal="center" vertical="center" textRotation="90"/>
    </xf>
    <xf numFmtId="2" fontId="24" fillId="0" borderId="0" xfId="11" applyNumberFormat="1" applyFont="1" applyAlignment="1">
      <alignment horizontal="left" vertical="center" textRotation="180"/>
    </xf>
    <xf numFmtId="2" fontId="24" fillId="0" borderId="0" xfId="11" applyNumberFormat="1" applyFont="1" applyAlignment="1">
      <alignment horizontal="center" vertical="center" textRotation="180"/>
    </xf>
    <xf numFmtId="0" fontId="26" fillId="0" borderId="17" xfId="11" applyFont="1" applyBorder="1"/>
    <xf numFmtId="2" fontId="26" fillId="3" borderId="50" xfId="12" applyNumberFormat="1" applyFont="1" applyFill="1" applyBorder="1" applyAlignment="1">
      <alignment vertical="justify"/>
    </xf>
    <xf numFmtId="2" fontId="26" fillId="3" borderId="35" xfId="12" applyNumberFormat="1" applyFont="1" applyFill="1" applyBorder="1" applyAlignment="1">
      <alignment horizontal="center" vertical="justify"/>
    </xf>
    <xf numFmtId="2" fontId="26" fillId="3" borderId="33" xfId="12" applyNumberFormat="1" applyFont="1" applyFill="1" applyBorder="1" applyAlignment="1">
      <alignment horizontal="center" vertical="justify"/>
    </xf>
    <xf numFmtId="2" fontId="26" fillId="3" borderId="25" xfId="12" applyNumberFormat="1" applyFont="1" applyFill="1" applyBorder="1" applyAlignment="1">
      <alignment horizontal="center" vertical="center"/>
    </xf>
    <xf numFmtId="3" fontId="26" fillId="0" borderId="25" xfId="11" applyNumberFormat="1" applyFont="1" applyBorder="1" applyAlignment="1">
      <alignment horizontal="center"/>
    </xf>
    <xf numFmtId="4" fontId="26" fillId="0" borderId="26" xfId="11" applyNumberFormat="1" applyFont="1" applyBorder="1" applyAlignment="1">
      <alignment horizontal="center" wrapText="1"/>
    </xf>
    <xf numFmtId="0" fontId="26" fillId="0" borderId="0" xfId="11" applyFont="1" applyAlignment="1">
      <alignment vertical="top"/>
    </xf>
    <xf numFmtId="0" fontId="28" fillId="0" borderId="0" xfId="0" applyFont="1"/>
    <xf numFmtId="0" fontId="24" fillId="0" borderId="0" xfId="11" applyFont="1" applyAlignment="1">
      <alignment horizontal="center" vertical="center" textRotation="180"/>
    </xf>
    <xf numFmtId="2" fontId="24" fillId="3" borderId="3" xfId="12" applyNumberFormat="1" applyFont="1" applyFill="1" applyBorder="1" applyAlignment="1">
      <alignment vertical="center" wrapText="1"/>
    </xf>
    <xf numFmtId="2" fontId="24" fillId="3" borderId="1" xfId="12" applyNumberFormat="1" applyFont="1" applyFill="1" applyBorder="1" applyAlignment="1">
      <alignment horizontal="center" vertical="center"/>
    </xf>
    <xf numFmtId="2" fontId="24" fillId="3" borderId="3" xfId="12" applyNumberFormat="1" applyFont="1" applyFill="1" applyBorder="1" applyAlignment="1">
      <alignment horizontal="center" vertical="center"/>
    </xf>
    <xf numFmtId="2" fontId="24" fillId="3" borderId="4" xfId="12" applyNumberFormat="1" applyFont="1" applyFill="1" applyBorder="1" applyAlignment="1">
      <alignment horizontal="center" vertical="center"/>
    </xf>
    <xf numFmtId="2" fontId="24" fillId="3" borderId="4" xfId="12" applyNumberFormat="1" applyFont="1" applyFill="1" applyBorder="1" applyAlignment="1">
      <alignment vertical="center"/>
    </xf>
    <xf numFmtId="4" fontId="26" fillId="3" borderId="7" xfId="11" applyNumberFormat="1" applyFont="1" applyFill="1" applyBorder="1" applyAlignment="1">
      <alignment vertical="center"/>
    </xf>
    <xf numFmtId="0" fontId="24" fillId="3" borderId="1" xfId="12" applyFont="1" applyFill="1" applyBorder="1" applyAlignment="1">
      <alignment horizontal="center" vertical="center"/>
    </xf>
    <xf numFmtId="0" fontId="24" fillId="3" borderId="3" xfId="12" applyFont="1" applyFill="1" applyBorder="1" applyAlignment="1">
      <alignment horizontal="center" vertical="center"/>
    </xf>
    <xf numFmtId="2" fontId="24" fillId="0" borderId="3" xfId="12" applyNumberFormat="1" applyFont="1" applyBorder="1" applyAlignment="1">
      <alignment vertical="center" wrapText="1"/>
    </xf>
    <xf numFmtId="172" fontId="26" fillId="3" borderId="4" xfId="12" applyNumberFormat="1" applyFont="1" applyFill="1" applyBorder="1" applyAlignment="1">
      <alignment horizontal="center" vertical="center"/>
    </xf>
    <xf numFmtId="0" fontId="2" fillId="0" borderId="0" xfId="11" applyFont="1"/>
    <xf numFmtId="172" fontId="24" fillId="3" borderId="4" xfId="12" applyNumberFormat="1" applyFont="1" applyFill="1" applyBorder="1" applyAlignment="1">
      <alignment vertical="center"/>
    </xf>
    <xf numFmtId="0" fontId="24" fillId="0" borderId="23" xfId="11" applyFont="1" applyBorder="1"/>
    <xf numFmtId="0" fontId="24" fillId="0" borderId="12" xfId="11" applyFont="1" applyBorder="1"/>
    <xf numFmtId="0" fontId="26" fillId="0" borderId="11" xfId="11" applyFont="1" applyBorder="1"/>
    <xf numFmtId="2" fontId="24" fillId="3" borderId="63" xfId="12" applyNumberFormat="1" applyFont="1" applyFill="1" applyBorder="1" applyAlignment="1">
      <alignment vertical="center" wrapText="1"/>
    </xf>
    <xf numFmtId="0" fontId="24" fillId="3" borderId="64" xfId="12" applyFont="1" applyFill="1" applyBorder="1" applyAlignment="1">
      <alignment horizontal="center" vertical="center"/>
    </xf>
    <xf numFmtId="0" fontId="24" fillId="3" borderId="63" xfId="12" applyFont="1" applyFill="1" applyBorder="1" applyAlignment="1">
      <alignment horizontal="center" vertical="center"/>
    </xf>
    <xf numFmtId="2" fontId="24" fillId="3" borderId="65" xfId="12" applyNumberFormat="1" applyFont="1" applyFill="1" applyBorder="1" applyAlignment="1">
      <alignment vertical="center"/>
    </xf>
    <xf numFmtId="4" fontId="26" fillId="3" borderId="66" xfId="11" applyNumberFormat="1" applyFont="1" applyFill="1" applyBorder="1" applyAlignment="1">
      <alignment vertical="center"/>
    </xf>
    <xf numFmtId="0" fontId="24" fillId="3" borderId="16" xfId="11" applyFont="1" applyFill="1" applyBorder="1" applyAlignment="1">
      <alignment horizontal="left" vertical="top"/>
    </xf>
    <xf numFmtId="0" fontId="24" fillId="3" borderId="0" xfId="11" applyFont="1" applyFill="1" applyAlignment="1">
      <alignment horizontal="left" vertical="top"/>
    </xf>
    <xf numFmtId="0" fontId="24" fillId="3" borderId="17" xfId="11" applyFont="1" applyFill="1" applyBorder="1" applyAlignment="1">
      <alignment horizontal="left" vertical="top"/>
    </xf>
    <xf numFmtId="0" fontId="26" fillId="0" borderId="32" xfId="11" applyFont="1" applyBorder="1" applyAlignment="1">
      <alignment horizontal="right"/>
    </xf>
    <xf numFmtId="0" fontId="26" fillId="0" borderId="50" xfId="11" applyFont="1" applyBorder="1" applyAlignment="1">
      <alignment horizontal="right"/>
    </xf>
    <xf numFmtId="0" fontId="26" fillId="0" borderId="33" xfId="11" applyFont="1" applyBorder="1" applyAlignment="1">
      <alignment horizontal="right"/>
    </xf>
    <xf numFmtId="4" fontId="26" fillId="0" borderId="26" xfId="11" applyNumberFormat="1" applyFont="1" applyBorder="1"/>
    <xf numFmtId="0" fontId="26" fillId="0" borderId="34" xfId="11" applyFont="1" applyBorder="1" applyAlignment="1">
      <alignment horizontal="right" vertical="center" wrapText="1"/>
    </xf>
    <xf numFmtId="0" fontId="26" fillId="0" borderId="2" xfId="11" applyFont="1" applyBorder="1" applyAlignment="1">
      <alignment horizontal="right" vertical="center" wrapText="1"/>
    </xf>
    <xf numFmtId="0" fontId="26" fillId="0" borderId="4" xfId="11" applyFont="1" applyBorder="1" applyAlignment="1">
      <alignment horizontal="right" vertical="center" wrapText="1"/>
    </xf>
    <xf numFmtId="4" fontId="26" fillId="0" borderId="7" xfId="11" applyNumberFormat="1" applyFont="1" applyBorder="1"/>
    <xf numFmtId="0" fontId="24" fillId="3" borderId="23" xfId="11" applyFont="1" applyFill="1" applyBorder="1" applyAlignment="1">
      <alignment horizontal="left" vertical="top"/>
    </xf>
    <xf numFmtId="0" fontId="24" fillId="3" borderId="12" xfId="11" applyFont="1" applyFill="1" applyBorder="1" applyAlignment="1">
      <alignment horizontal="left" vertical="top"/>
    </xf>
    <xf numFmtId="0" fontId="24" fillId="3" borderId="11" xfId="11" applyFont="1" applyFill="1" applyBorder="1" applyAlignment="1">
      <alignment horizontal="left" vertical="top"/>
    </xf>
    <xf numFmtId="0" fontId="26" fillId="6" borderId="28" xfId="11" applyFont="1" applyFill="1" applyBorder="1" applyAlignment="1">
      <alignment horizontal="right" vertical="center" wrapText="1"/>
    </xf>
    <xf numFmtId="0" fontId="26" fillId="6" borderId="52" xfId="11" applyFont="1" applyFill="1" applyBorder="1" applyAlignment="1">
      <alignment horizontal="right" vertical="center" wrapText="1"/>
    </xf>
    <xf numFmtId="0" fontId="26" fillId="6" borderId="29" xfId="11" applyFont="1" applyFill="1" applyBorder="1" applyAlignment="1">
      <alignment horizontal="right" vertical="center" wrapText="1"/>
    </xf>
    <xf numFmtId="4" fontId="26" fillId="0" borderId="30" xfId="11" applyNumberFormat="1" applyFont="1" applyBorder="1"/>
    <xf numFmtId="0" fontId="21" fillId="0" borderId="19" xfId="11" applyFont="1" applyBorder="1" applyAlignment="1">
      <alignment horizontal="left" vertical="top"/>
    </xf>
    <xf numFmtId="0" fontId="21" fillId="0" borderId="20" xfId="11" applyFont="1" applyBorder="1" applyAlignment="1">
      <alignment horizontal="left" vertical="top"/>
    </xf>
    <xf numFmtId="0" fontId="26" fillId="0" borderId="20" xfId="11" applyFont="1" applyBorder="1" applyAlignment="1">
      <alignment horizontal="center" vertical="center" wrapText="1"/>
    </xf>
    <xf numFmtId="4" fontId="26" fillId="0" borderId="21" xfId="11" applyNumberFormat="1" applyFont="1" applyBorder="1"/>
    <xf numFmtId="0" fontId="21" fillId="0" borderId="16" xfId="11" applyFont="1" applyBorder="1" applyAlignment="1">
      <alignment horizontal="left" vertical="top"/>
    </xf>
    <xf numFmtId="0" fontId="21" fillId="0" borderId="0" xfId="11" applyFont="1" applyAlignment="1">
      <alignment horizontal="left" vertical="top"/>
    </xf>
    <xf numFmtId="0" fontId="26" fillId="0" borderId="0" xfId="11" applyFont="1" applyAlignment="1">
      <alignment horizontal="center" vertical="center" wrapText="1"/>
    </xf>
    <xf numFmtId="4" fontId="26" fillId="0" borderId="17" xfId="11" applyNumberFormat="1" applyFont="1" applyBorder="1"/>
    <xf numFmtId="0" fontId="21" fillId="0" borderId="46" xfId="11" applyFont="1" applyBorder="1" applyAlignment="1">
      <alignment horizontal="left" vertical="top"/>
    </xf>
    <xf numFmtId="0" fontId="21" fillId="0" borderId="0" xfId="11" applyFont="1" applyAlignment="1">
      <alignment horizontal="left"/>
    </xf>
    <xf numFmtId="0" fontId="21" fillId="0" borderId="0" xfId="11" applyFont="1"/>
    <xf numFmtId="0" fontId="17" fillId="0" borderId="0" xfId="11" applyFont="1" applyAlignment="1">
      <alignment horizontal="left"/>
    </xf>
    <xf numFmtId="0" fontId="17" fillId="0" borderId="0" xfId="11" applyFont="1" applyAlignment="1">
      <alignment horizontal="center"/>
    </xf>
    <xf numFmtId="4" fontId="17" fillId="0" borderId="17" xfId="11" applyNumberFormat="1" applyFont="1" applyBorder="1"/>
    <xf numFmtId="0" fontId="17" fillId="0" borderId="16" xfId="11" quotePrefix="1" applyFont="1" applyBorder="1" applyAlignment="1">
      <alignment horizontal="left"/>
    </xf>
    <xf numFmtId="0" fontId="17" fillId="0" borderId="12" xfId="11" applyFont="1" applyBorder="1" applyAlignment="1">
      <alignment horizontal="left"/>
    </xf>
    <xf numFmtId="0" fontId="17" fillId="0" borderId="12" xfId="11" applyFont="1" applyBorder="1" applyAlignment="1">
      <alignment horizontal="center"/>
    </xf>
    <xf numFmtId="0" fontId="17" fillId="0" borderId="12" xfId="11" applyFont="1" applyBorder="1" applyAlignment="1">
      <alignment horizontal="center"/>
    </xf>
    <xf numFmtId="4" fontId="17" fillId="0" borderId="11" xfId="11" applyNumberFormat="1" applyFont="1" applyBorder="1" applyAlignment="1">
      <alignment horizontal="center"/>
    </xf>
    <xf numFmtId="0" fontId="23" fillId="0" borderId="0" xfId="11" applyFont="1"/>
    <xf numFmtId="4" fontId="17" fillId="0" borderId="0" xfId="11" applyNumberFormat="1" applyFont="1"/>
    <xf numFmtId="0" fontId="23" fillId="6" borderId="34" xfId="11" applyFont="1" applyFill="1" applyBorder="1" applyAlignment="1">
      <alignment horizontal="center"/>
    </xf>
    <xf numFmtId="0" fontId="23" fillId="6" borderId="2" xfId="11" applyFont="1" applyFill="1" applyBorder="1" applyAlignment="1">
      <alignment horizontal="center"/>
    </xf>
    <xf numFmtId="0" fontId="23" fillId="6" borderId="3" xfId="11" applyFont="1" applyFill="1" applyBorder="1" applyAlignment="1">
      <alignment horizontal="center"/>
    </xf>
    <xf numFmtId="0" fontId="22" fillId="0" borderId="36" xfId="11" applyFont="1" applyBorder="1" applyAlignment="1">
      <alignment horizontal="center"/>
    </xf>
    <xf numFmtId="0" fontId="22" fillId="0" borderId="52" xfId="11" applyFont="1" applyBorder="1" applyAlignment="1">
      <alignment horizontal="center"/>
    </xf>
    <xf numFmtId="0" fontId="22" fillId="0" borderId="29" xfId="11" applyFont="1" applyBorder="1" applyAlignment="1">
      <alignment horizontal="center"/>
    </xf>
    <xf numFmtId="0" fontId="23" fillId="6" borderId="36" xfId="11" applyFont="1" applyFill="1" applyBorder="1" applyAlignment="1">
      <alignment horizontal="center"/>
    </xf>
    <xf numFmtId="0" fontId="23" fillId="6" borderId="52" xfId="11" applyFont="1" applyFill="1" applyBorder="1" applyAlignment="1">
      <alignment horizontal="center"/>
    </xf>
    <xf numFmtId="0" fontId="23" fillId="6" borderId="29" xfId="11" applyFont="1" applyFill="1" applyBorder="1" applyAlignment="1">
      <alignment horizontal="center"/>
    </xf>
    <xf numFmtId="176" fontId="22" fillId="0" borderId="10" xfId="1" applyNumberFormat="1" applyFont="1" applyBorder="1" applyAlignment="1">
      <alignment horizontal="left"/>
    </xf>
    <xf numFmtId="0" fontId="23" fillId="6" borderId="1" xfId="11" applyFont="1" applyFill="1" applyBorder="1" applyAlignment="1">
      <alignment horizontal="center"/>
    </xf>
    <xf numFmtId="0" fontId="22" fillId="3" borderId="1" xfId="11" applyFont="1" applyFill="1" applyBorder="1" applyAlignment="1">
      <alignment horizontal="center"/>
    </xf>
    <xf numFmtId="0" fontId="22" fillId="3" borderId="2" xfId="11" applyFont="1" applyFill="1" applyBorder="1" applyAlignment="1">
      <alignment horizontal="center"/>
    </xf>
    <xf numFmtId="0" fontId="22" fillId="3" borderId="48" xfId="11" applyFont="1" applyFill="1" applyBorder="1" applyAlignment="1">
      <alignment horizontal="center"/>
    </xf>
    <xf numFmtId="0" fontId="26" fillId="6" borderId="13" xfId="11" applyFont="1" applyFill="1" applyBorder="1" applyAlignment="1">
      <alignment horizontal="center" vertical="center"/>
    </xf>
    <xf numFmtId="0" fontId="26" fillId="6" borderId="14" xfId="11" applyFont="1" applyFill="1" applyBorder="1" applyAlignment="1">
      <alignment horizontal="center" vertical="center"/>
    </xf>
    <xf numFmtId="0" fontId="26" fillId="6" borderId="57" xfId="11" applyFont="1" applyFill="1" applyBorder="1" applyAlignment="1">
      <alignment horizontal="center" vertical="center"/>
    </xf>
    <xf numFmtId="0" fontId="26" fillId="0" borderId="59" xfId="11" applyFont="1" applyBorder="1" applyAlignment="1">
      <alignment horizontal="center" vertical="center"/>
    </xf>
    <xf numFmtId="0" fontId="26" fillId="0" borderId="14" xfId="11" applyFont="1" applyBorder="1" applyAlignment="1">
      <alignment horizontal="center" vertical="center"/>
    </xf>
    <xf numFmtId="0" fontId="26" fillId="0" borderId="57" xfId="11" applyFont="1" applyBorder="1" applyAlignment="1">
      <alignment horizontal="center" vertical="center"/>
    </xf>
    <xf numFmtId="0" fontId="26" fillId="6" borderId="59" xfId="11" applyFont="1" applyFill="1" applyBorder="1" applyAlignment="1">
      <alignment horizontal="center" vertical="center"/>
    </xf>
    <xf numFmtId="4" fontId="24" fillId="3" borderId="59" xfId="11" applyNumberFormat="1" applyFont="1" applyFill="1" applyBorder="1" applyAlignment="1">
      <alignment horizontal="left" vertical="center" wrapText="1"/>
    </xf>
    <xf numFmtId="4" fontId="24" fillId="3" borderId="14" xfId="11" applyNumberFormat="1" applyFont="1" applyFill="1" applyBorder="1" applyAlignment="1">
      <alignment horizontal="left" vertical="center" wrapText="1"/>
    </xf>
    <xf numFmtId="0" fontId="20" fillId="6" borderId="58" xfId="11" applyFont="1" applyFill="1" applyBorder="1" applyAlignment="1">
      <alignment horizontal="center" vertical="center"/>
    </xf>
    <xf numFmtId="0" fontId="26" fillId="6" borderId="67" xfId="11" quotePrefix="1" applyFont="1" applyFill="1" applyBorder="1" applyAlignment="1">
      <alignment horizontal="center" vertical="center"/>
    </xf>
    <xf numFmtId="0" fontId="26" fillId="6" borderId="39" xfId="11" quotePrefix="1" applyFont="1" applyFill="1" applyBorder="1" applyAlignment="1">
      <alignment horizontal="center" vertical="center"/>
    </xf>
    <xf numFmtId="2" fontId="26" fillId="3" borderId="32" xfId="12" applyNumberFormat="1" applyFont="1" applyFill="1" applyBorder="1" applyAlignment="1">
      <alignment vertical="justify"/>
    </xf>
    <xf numFmtId="2" fontId="24" fillId="3" borderId="6" xfId="12" applyNumberFormat="1" applyFont="1" applyFill="1" applyBorder="1" applyAlignment="1">
      <alignment vertical="center" wrapText="1"/>
    </xf>
    <xf numFmtId="4" fontId="26" fillId="3" borderId="7" xfId="11" applyNumberFormat="1" applyFont="1" applyFill="1" applyBorder="1" applyAlignment="1">
      <alignment horizontal="center" vertical="center"/>
    </xf>
    <xf numFmtId="2" fontId="24" fillId="0" borderId="6" xfId="12" applyNumberFormat="1" applyFont="1" applyBorder="1" applyAlignment="1">
      <alignment vertical="center" wrapText="1"/>
    </xf>
    <xf numFmtId="2" fontId="24" fillId="3" borderId="68" xfId="12" applyNumberFormat="1" applyFont="1" applyFill="1" applyBorder="1" applyAlignment="1">
      <alignment vertical="center" wrapText="1"/>
    </xf>
    <xf numFmtId="0" fontId="24" fillId="3" borderId="19" xfId="11" applyFont="1" applyFill="1" applyBorder="1" applyAlignment="1">
      <alignment horizontal="left" vertical="top"/>
    </xf>
    <xf numFmtId="0" fontId="24" fillId="3" borderId="20" xfId="11" applyFont="1" applyFill="1" applyBorder="1" applyAlignment="1">
      <alignment horizontal="left" vertical="top"/>
    </xf>
    <xf numFmtId="0" fontId="24" fillId="3" borderId="21" xfId="11" applyFont="1" applyFill="1" applyBorder="1" applyAlignment="1">
      <alignment horizontal="left" vertical="top"/>
    </xf>
    <xf numFmtId="0" fontId="26" fillId="0" borderId="23" xfId="11" applyFont="1" applyBorder="1" applyAlignment="1">
      <alignment horizontal="left" vertical="center" wrapText="1"/>
    </xf>
    <xf numFmtId="0" fontId="24" fillId="0" borderId="12" xfId="11" applyFont="1" applyBorder="1" applyAlignment="1">
      <alignment vertical="center"/>
    </xf>
    <xf numFmtId="0" fontId="26" fillId="0" borderId="12" xfId="11" applyFont="1" applyBorder="1" applyAlignment="1">
      <alignment horizontal="left" vertical="center"/>
    </xf>
    <xf numFmtId="0" fontId="24" fillId="0" borderId="12" xfId="11" applyFont="1" applyBorder="1" applyAlignment="1">
      <alignment horizontal="left" vertical="center"/>
    </xf>
    <xf numFmtId="0" fontId="24" fillId="0" borderId="11" xfId="11" applyFont="1" applyBorder="1" applyAlignment="1">
      <alignment horizontal="left" vertical="center"/>
    </xf>
    <xf numFmtId="172" fontId="24" fillId="3" borderId="1" xfId="12" applyNumberFormat="1" applyFont="1" applyFill="1" applyBorder="1" applyAlignment="1">
      <alignment horizontal="center" vertical="center"/>
    </xf>
    <xf numFmtId="172" fontId="24" fillId="3" borderId="3" xfId="12" applyNumberFormat="1" applyFont="1" applyFill="1" applyBorder="1" applyAlignment="1">
      <alignment horizontal="center" vertical="center"/>
    </xf>
    <xf numFmtId="172" fontId="24" fillId="3" borderId="4" xfId="12" applyNumberFormat="1" applyFont="1" applyFill="1" applyBorder="1" applyAlignment="1">
      <alignment horizontal="center" vertical="center"/>
    </xf>
    <xf numFmtId="4" fontId="29" fillId="3" borderId="7" xfId="11" applyNumberFormat="1" applyFont="1" applyFill="1" applyBorder="1" applyAlignment="1">
      <alignment vertical="center"/>
    </xf>
    <xf numFmtId="9" fontId="26" fillId="6" borderId="35" xfId="4" quotePrefix="1" applyFont="1" applyFill="1" applyBorder="1" applyAlignment="1">
      <alignment horizontal="center" vertical="center"/>
    </xf>
    <xf numFmtId="9" fontId="26" fillId="6" borderId="50" xfId="4" quotePrefix="1" applyFont="1" applyFill="1" applyBorder="1" applyAlignment="1">
      <alignment horizontal="center" vertical="center"/>
    </xf>
    <xf numFmtId="0" fontId="26" fillId="6" borderId="36" xfId="11" applyFont="1" applyFill="1" applyBorder="1" applyAlignment="1">
      <alignment vertical="center" wrapText="1"/>
    </xf>
    <xf numFmtId="0" fontId="26" fillId="6" borderId="10" xfId="11" applyFont="1" applyFill="1" applyBorder="1" applyAlignment="1">
      <alignment horizontal="center" vertical="center" wrapText="1"/>
    </xf>
    <xf numFmtId="2" fontId="26" fillId="3" borderId="35" xfId="12" applyNumberFormat="1" applyFont="1" applyFill="1" applyBorder="1" applyAlignment="1">
      <alignment vertical="center"/>
    </xf>
    <xf numFmtId="3" fontId="26" fillId="0" borderId="25" xfId="11" applyNumberFormat="1" applyFont="1" applyBorder="1" applyAlignment="1">
      <alignment horizontal="center" vertical="center"/>
    </xf>
    <xf numFmtId="4" fontId="26" fillId="0" borderId="26" xfId="11" applyNumberFormat="1" applyFont="1" applyBorder="1" applyAlignment="1">
      <alignment horizontal="center" vertical="center" wrapText="1"/>
    </xf>
    <xf numFmtId="2" fontId="24" fillId="3" borderId="1" xfId="12" applyNumberFormat="1" applyFont="1" applyFill="1" applyBorder="1" applyAlignment="1">
      <alignment vertical="center"/>
    </xf>
    <xf numFmtId="0" fontId="24" fillId="3" borderId="4" xfId="12" applyFont="1" applyFill="1" applyBorder="1" applyAlignment="1">
      <alignment horizontal="center" vertical="center"/>
    </xf>
    <xf numFmtId="0" fontId="24" fillId="3" borderId="1" xfId="12" applyFont="1" applyFill="1" applyBorder="1" applyAlignment="1">
      <alignment vertical="center"/>
    </xf>
    <xf numFmtId="0" fontId="24" fillId="3" borderId="64" xfId="12" applyFont="1" applyFill="1" applyBorder="1" applyAlignment="1">
      <alignment vertical="center"/>
    </xf>
    <xf numFmtId="0" fontId="24" fillId="3" borderId="10" xfId="12" applyFont="1" applyFill="1" applyBorder="1" applyAlignment="1">
      <alignment horizontal="center" vertical="center"/>
    </xf>
    <xf numFmtId="4" fontId="20" fillId="0" borderId="0" xfId="11" applyNumberFormat="1" applyFont="1"/>
    <xf numFmtId="4" fontId="26" fillId="0" borderId="0" xfId="11" applyNumberFormat="1" applyFont="1"/>
    <xf numFmtId="4" fontId="24" fillId="3" borderId="59" xfId="11" applyNumberFormat="1" applyFont="1" applyFill="1" applyBorder="1" applyAlignment="1">
      <alignment horizontal="justify" vertical="center" wrapText="1"/>
    </xf>
    <xf numFmtId="4" fontId="24" fillId="3" borderId="14" xfId="11" applyNumberFormat="1" applyFont="1" applyFill="1" applyBorder="1" applyAlignment="1">
      <alignment horizontal="justify" vertical="center" wrapText="1"/>
    </xf>
    <xf numFmtId="4" fontId="24" fillId="3" borderId="57" xfId="11" applyNumberFormat="1" applyFont="1" applyFill="1" applyBorder="1" applyAlignment="1">
      <alignment horizontal="justify" vertical="center" wrapText="1"/>
    </xf>
    <xf numFmtId="0" fontId="26" fillId="0" borderId="34" xfId="0" applyFont="1" applyBorder="1" applyAlignment="1">
      <alignment horizontal="right" vertical="center" wrapText="1"/>
    </xf>
    <xf numFmtId="0" fontId="26" fillId="0" borderId="2" xfId="0" applyFont="1" applyBorder="1" applyAlignment="1">
      <alignment horizontal="right" vertical="center" wrapText="1"/>
    </xf>
    <xf numFmtId="0" fontId="26" fillId="0" borderId="4" xfId="0" applyFont="1" applyBorder="1" applyAlignment="1">
      <alignment horizontal="right" vertical="center" wrapText="1"/>
    </xf>
    <xf numFmtId="0" fontId="26" fillId="6" borderId="52" xfId="11" applyFont="1" applyFill="1" applyBorder="1" applyAlignment="1">
      <alignment horizontal="center" vertical="center" wrapText="1"/>
    </xf>
    <xf numFmtId="2" fontId="26" fillId="3" borderId="50" xfId="12" applyNumberFormat="1" applyFont="1" applyFill="1" applyBorder="1" applyAlignment="1">
      <alignment horizontal="center" vertical="justify"/>
    </xf>
    <xf numFmtId="0" fontId="24" fillId="3" borderId="2" xfId="12" applyFont="1" applyFill="1" applyBorder="1" applyAlignment="1">
      <alignment horizontal="center" vertical="center"/>
    </xf>
    <xf numFmtId="0" fontId="26" fillId="6" borderId="43" xfId="11" quotePrefix="1" applyFont="1" applyFill="1" applyBorder="1" applyAlignment="1">
      <alignment horizontal="center" vertical="center"/>
    </xf>
    <xf numFmtId="0" fontId="26" fillId="6" borderId="20" xfId="11" quotePrefix="1" applyFont="1" applyFill="1" applyBorder="1" applyAlignment="1">
      <alignment horizontal="center" vertical="center"/>
    </xf>
    <xf numFmtId="0" fontId="26" fillId="6" borderId="45" xfId="11" quotePrefix="1" applyFont="1" applyFill="1" applyBorder="1" applyAlignment="1">
      <alignment horizontal="center" vertical="center"/>
    </xf>
    <xf numFmtId="0" fontId="26" fillId="6" borderId="12" xfId="11" quotePrefix="1" applyFont="1" applyFill="1" applyBorder="1" applyAlignment="1">
      <alignment horizontal="center" vertical="center"/>
    </xf>
    <xf numFmtId="2" fontId="24" fillId="3" borderId="2" xfId="12" applyNumberFormat="1" applyFont="1" applyFill="1" applyBorder="1" applyAlignment="1">
      <alignment horizontal="center" vertical="center"/>
    </xf>
    <xf numFmtId="0" fontId="24" fillId="3" borderId="19" xfId="11" applyFont="1" applyFill="1" applyBorder="1" applyAlignment="1">
      <alignment horizontal="left" vertical="top" wrapText="1"/>
    </xf>
    <xf numFmtId="0" fontId="24" fillId="3" borderId="20" xfId="11" applyFont="1" applyFill="1" applyBorder="1" applyAlignment="1">
      <alignment horizontal="left" vertical="top" wrapText="1"/>
    </xf>
    <xf numFmtId="0" fontId="24" fillId="3" borderId="21" xfId="11" applyFont="1" applyFill="1" applyBorder="1" applyAlignment="1">
      <alignment horizontal="left" vertical="top" wrapText="1"/>
    </xf>
    <xf numFmtId="0" fontId="24" fillId="3" borderId="16" xfId="11" applyFont="1" applyFill="1" applyBorder="1" applyAlignment="1">
      <alignment horizontal="left" vertical="top" wrapText="1"/>
    </xf>
    <xf numFmtId="0" fontId="24" fillId="3" borderId="0" xfId="11" applyFont="1" applyFill="1" applyAlignment="1">
      <alignment horizontal="left" vertical="top" wrapText="1"/>
    </xf>
    <xf numFmtId="0" fontId="24" fillId="3" borderId="17" xfId="11" applyFont="1" applyFill="1" applyBorder="1" applyAlignment="1">
      <alignment horizontal="left" vertical="top" wrapText="1"/>
    </xf>
    <xf numFmtId="0" fontId="24" fillId="3" borderId="23" xfId="11" applyFont="1" applyFill="1" applyBorder="1" applyAlignment="1">
      <alignment horizontal="left" vertical="top" wrapText="1"/>
    </xf>
    <xf numFmtId="0" fontId="24" fillId="3" borderId="12" xfId="11" applyFont="1" applyFill="1" applyBorder="1" applyAlignment="1">
      <alignment horizontal="left" vertical="top" wrapText="1"/>
    </xf>
    <xf numFmtId="0" fontId="24" fillId="3" borderId="11" xfId="11" applyFont="1" applyFill="1" applyBorder="1" applyAlignment="1">
      <alignment horizontal="left" vertical="top" wrapText="1"/>
    </xf>
  </cellXfs>
  <cellStyles count="13">
    <cellStyle name="Millares" xfId="1" builtinId="3"/>
    <cellStyle name="Millares [0] 2" xfId="8" xr:uid="{CF30A307-01DE-497B-ACA0-C61D4C54EE62}"/>
    <cellStyle name="Millares 2" xfId="10" xr:uid="{B24BDCFF-144E-44CF-8083-764898557313}"/>
    <cellStyle name="Moneda" xfId="2" builtinId="4"/>
    <cellStyle name="Moneda [0]" xfId="3" builtinId="7"/>
    <cellStyle name="Moneda [0] 2" xfId="7" xr:uid="{67C21A63-B79D-41C4-8DFF-EF22CC91BC00}"/>
    <cellStyle name="Moneda 3" xfId="9" xr:uid="{8A18BF05-9E0C-4304-8F35-5F5AEAA8D1EB}"/>
    <cellStyle name="Normal" xfId="0" builtinId="0"/>
    <cellStyle name="Normal 2" xfId="5" xr:uid="{92142FF9-FD46-42B9-8396-59ADDD98300B}"/>
    <cellStyle name="Normal 2 2" xfId="6" xr:uid="{B9F0C008-E5DA-4054-AD2B-C07AFA35F512}"/>
    <cellStyle name="Normal 2 4" xfId="12" xr:uid="{8688F23D-B4CF-45DC-9177-530D52BF59A2}"/>
    <cellStyle name="Normal 6 2" xfId="11" xr:uid="{52955AD9-4DEC-4BB3-8FC9-94BCB377729E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59" Type="http://schemas.openxmlformats.org/officeDocument/2006/relationships/externalLink" Target="externalLinks/externalLink156.xml"/><Relationship Id="rId170" Type="http://schemas.openxmlformats.org/officeDocument/2006/relationships/externalLink" Target="externalLinks/externalLink167.xml"/><Relationship Id="rId191" Type="http://schemas.openxmlformats.org/officeDocument/2006/relationships/styles" Target="styles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181" Type="http://schemas.openxmlformats.org/officeDocument/2006/relationships/externalLink" Target="externalLinks/externalLink178.xml"/><Relationship Id="rId22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61.xml"/><Relationship Id="rId118" Type="http://schemas.openxmlformats.org/officeDocument/2006/relationships/externalLink" Target="externalLinks/externalLink115.xml"/><Relationship Id="rId139" Type="http://schemas.openxmlformats.org/officeDocument/2006/relationships/externalLink" Target="externalLinks/externalLink136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71" Type="http://schemas.openxmlformats.org/officeDocument/2006/relationships/externalLink" Target="externalLinks/externalLink168.xml"/><Relationship Id="rId192" Type="http://schemas.openxmlformats.org/officeDocument/2006/relationships/sharedStrings" Target="sharedStrings.xml"/><Relationship Id="rId12" Type="http://schemas.openxmlformats.org/officeDocument/2006/relationships/externalLink" Target="externalLinks/externalLink9.xml"/><Relationship Id="rId33" Type="http://schemas.openxmlformats.org/officeDocument/2006/relationships/externalLink" Target="externalLinks/externalLink30.xml"/><Relationship Id="rId108" Type="http://schemas.openxmlformats.org/officeDocument/2006/relationships/externalLink" Target="externalLinks/externalLink105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5" Type="http://schemas.openxmlformats.org/officeDocument/2006/relationships/externalLink" Target="externalLinks/externalLink72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61" Type="http://schemas.openxmlformats.org/officeDocument/2006/relationships/externalLink" Target="externalLinks/externalLink158.xml"/><Relationship Id="rId182" Type="http://schemas.openxmlformats.org/officeDocument/2006/relationships/externalLink" Target="externalLinks/externalLink179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5" Type="http://schemas.openxmlformats.org/officeDocument/2006/relationships/externalLink" Target="externalLinks/externalLink62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51" Type="http://schemas.openxmlformats.org/officeDocument/2006/relationships/externalLink" Target="externalLinks/externalLink148.xml"/><Relationship Id="rId172" Type="http://schemas.openxmlformats.org/officeDocument/2006/relationships/externalLink" Target="externalLinks/externalLink169.xml"/><Relationship Id="rId193" Type="http://schemas.openxmlformats.org/officeDocument/2006/relationships/calcChain" Target="calcChain.xml"/><Relationship Id="rId13" Type="http://schemas.openxmlformats.org/officeDocument/2006/relationships/externalLink" Target="externalLinks/externalLink10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188" Type="http://schemas.openxmlformats.org/officeDocument/2006/relationships/externalLink" Target="externalLinks/externalLink185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externalLink" Target="externalLinks/externalLink159.xml"/><Relationship Id="rId183" Type="http://schemas.openxmlformats.org/officeDocument/2006/relationships/externalLink" Target="externalLinks/externalLink18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178" Type="http://schemas.openxmlformats.org/officeDocument/2006/relationships/externalLink" Target="externalLinks/externalLink175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73" Type="http://schemas.openxmlformats.org/officeDocument/2006/relationships/externalLink" Target="externalLinks/externalLink170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184" Type="http://schemas.openxmlformats.org/officeDocument/2006/relationships/externalLink" Target="externalLinks/externalLink181.xml"/><Relationship Id="rId189" Type="http://schemas.openxmlformats.org/officeDocument/2006/relationships/externalLink" Target="externalLinks/externalLink18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externalLink" Target="externalLinks/externalLink171.xml"/><Relationship Id="rId179" Type="http://schemas.openxmlformats.org/officeDocument/2006/relationships/externalLink" Target="externalLinks/externalLink176.xml"/><Relationship Id="rId190" Type="http://schemas.openxmlformats.org/officeDocument/2006/relationships/theme" Target="theme/theme1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64" Type="http://schemas.openxmlformats.org/officeDocument/2006/relationships/externalLink" Target="externalLinks/externalLink161.xml"/><Relationship Id="rId169" Type="http://schemas.openxmlformats.org/officeDocument/2006/relationships/externalLink" Target="externalLinks/externalLink166.xml"/><Relationship Id="rId185" Type="http://schemas.openxmlformats.org/officeDocument/2006/relationships/externalLink" Target="externalLinks/externalLink182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80" Type="http://schemas.openxmlformats.org/officeDocument/2006/relationships/externalLink" Target="externalLinks/externalLink177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54" Type="http://schemas.openxmlformats.org/officeDocument/2006/relationships/externalLink" Target="externalLinks/externalLink151.xml"/><Relationship Id="rId175" Type="http://schemas.openxmlformats.org/officeDocument/2006/relationships/externalLink" Target="externalLinks/externalLink172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Relationship Id="rId165" Type="http://schemas.openxmlformats.org/officeDocument/2006/relationships/externalLink" Target="externalLinks/externalLink162.xml"/><Relationship Id="rId186" Type="http://schemas.openxmlformats.org/officeDocument/2006/relationships/externalLink" Target="externalLinks/externalLink183.xml"/><Relationship Id="rId27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31.xml"/><Relationship Id="rId80" Type="http://schemas.openxmlformats.org/officeDocument/2006/relationships/externalLink" Target="externalLinks/externalLink77.xml"/><Relationship Id="rId155" Type="http://schemas.openxmlformats.org/officeDocument/2006/relationships/externalLink" Target="externalLinks/externalLink152.xml"/><Relationship Id="rId176" Type="http://schemas.openxmlformats.org/officeDocument/2006/relationships/externalLink" Target="externalLinks/externalLink173.xml"/><Relationship Id="rId17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21.xml"/><Relationship Id="rId70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8.xml"/><Relationship Id="rId145" Type="http://schemas.openxmlformats.org/officeDocument/2006/relationships/externalLink" Target="externalLinks/externalLink142.xml"/><Relationship Id="rId166" Type="http://schemas.openxmlformats.org/officeDocument/2006/relationships/externalLink" Target="externalLinks/externalLink163.xml"/><Relationship Id="rId187" Type="http://schemas.openxmlformats.org/officeDocument/2006/relationships/externalLink" Target="externalLinks/externalLink184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60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8.xml"/><Relationship Id="rId135" Type="http://schemas.openxmlformats.org/officeDocument/2006/relationships/externalLink" Target="externalLinks/externalLink132.xml"/><Relationship Id="rId156" Type="http://schemas.openxmlformats.org/officeDocument/2006/relationships/externalLink" Target="externalLinks/externalLink153.xml"/><Relationship Id="rId177" Type="http://schemas.openxmlformats.org/officeDocument/2006/relationships/externalLink" Target="externalLinks/externalLink174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image" Target="../media/image5.png"/><Relationship Id="rId7" Type="http://schemas.openxmlformats.org/officeDocument/2006/relationships/image" Target="../media/image9.jfif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jpe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314325</xdr:colOff>
      <xdr:row>0</xdr:row>
      <xdr:rowOff>81644</xdr:rowOff>
    </xdr:from>
    <xdr:to>
      <xdr:col>7</xdr:col>
      <xdr:colOff>1143537</xdr:colOff>
      <xdr:row>0</xdr:row>
      <xdr:rowOff>856831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06BAE9-D279-477C-A3F6-88E1069D6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4005" y="81644"/>
          <a:ext cx="827307" cy="77328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123826</xdr:rowOff>
    </xdr:from>
    <xdr:to>
      <xdr:col>1</xdr:col>
      <xdr:colOff>1848326</xdr:colOff>
      <xdr:row>0</xdr:row>
      <xdr:rowOff>782956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5AFF443B-4A02-42F9-9271-C509D19D93C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5725" y="123826"/>
          <a:ext cx="2217896" cy="657225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465669</xdr:colOff>
      <xdr:row>0</xdr:row>
      <xdr:rowOff>42336</xdr:rowOff>
    </xdr:from>
    <xdr:to>
      <xdr:col>7</xdr:col>
      <xdr:colOff>438788</xdr:colOff>
      <xdr:row>0</xdr:row>
      <xdr:rowOff>892454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5941A5-A435-44AA-8E78-54B5DB0B8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2029" y="42336"/>
          <a:ext cx="908474" cy="844403"/>
        </a:xfrm>
        <a:prstGeom prst="rect">
          <a:avLst/>
        </a:prstGeom>
      </xdr:spPr>
    </xdr:pic>
    <xdr:clientData/>
  </xdr:twoCellAnchor>
  <xdr:twoCellAnchor editAs="oneCell">
    <xdr:from>
      <xdr:col>6</xdr:col>
      <xdr:colOff>592666</xdr:colOff>
      <xdr:row>48</xdr:row>
      <xdr:rowOff>77612</xdr:rowOff>
    </xdr:from>
    <xdr:to>
      <xdr:col>7</xdr:col>
      <xdr:colOff>550545</xdr:colOff>
      <xdr:row>48</xdr:row>
      <xdr:rowOff>935350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2B02E51-2565-4D65-B76E-DF70B73D9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9026" y="10113152"/>
          <a:ext cx="908474" cy="844403"/>
        </a:xfrm>
        <a:prstGeom prst="rect">
          <a:avLst/>
        </a:prstGeom>
      </xdr:spPr>
    </xdr:pic>
    <xdr:clientData/>
  </xdr:twoCellAnchor>
  <xdr:twoCellAnchor editAs="oneCell">
    <xdr:from>
      <xdr:col>6</xdr:col>
      <xdr:colOff>592666</xdr:colOff>
      <xdr:row>94</xdr:row>
      <xdr:rowOff>49386</xdr:rowOff>
    </xdr:from>
    <xdr:to>
      <xdr:col>7</xdr:col>
      <xdr:colOff>550545</xdr:colOff>
      <xdr:row>94</xdr:row>
      <xdr:rowOff>891884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848B54-19D1-4496-84E3-FD8B18424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9026" y="22155006"/>
          <a:ext cx="908474" cy="844403"/>
        </a:xfrm>
        <a:prstGeom prst="rect">
          <a:avLst/>
        </a:prstGeom>
      </xdr:spPr>
    </xdr:pic>
    <xdr:clientData/>
  </xdr:twoCellAnchor>
  <xdr:twoCellAnchor editAs="oneCell">
    <xdr:from>
      <xdr:col>6</xdr:col>
      <xdr:colOff>557388</xdr:colOff>
      <xdr:row>146</xdr:row>
      <xdr:rowOff>98778</xdr:rowOff>
    </xdr:from>
    <xdr:to>
      <xdr:col>7</xdr:col>
      <xdr:colOff>517172</xdr:colOff>
      <xdr:row>146</xdr:row>
      <xdr:rowOff>935561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8791B77-FAA7-4C5C-81D2-E196D930B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3748" y="34228758"/>
          <a:ext cx="908474" cy="8444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124325</xdr:colOff>
      <xdr:row>49</xdr:row>
      <xdr:rowOff>34636</xdr:rowOff>
    </xdr:from>
    <xdr:to>
      <xdr:col>28</xdr:col>
      <xdr:colOff>130193</xdr:colOff>
      <xdr:row>60</xdr:row>
      <xdr:rowOff>55822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4C7EF6-0AC6-472C-87FD-37D58A736D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3704" r="65406" b="15330"/>
        <a:stretch/>
      </xdr:blipFill>
      <xdr:spPr>
        <a:xfrm>
          <a:off x="2433185" y="14093536"/>
          <a:ext cx="4307358" cy="3132051"/>
        </a:xfrm>
        <a:prstGeom prst="rect">
          <a:avLst/>
        </a:prstGeom>
      </xdr:spPr>
    </xdr:pic>
    <xdr:clientData/>
  </xdr:twoCellAnchor>
  <xdr:twoCellAnchor editAs="oneCell">
    <xdr:from>
      <xdr:col>3</xdr:col>
      <xdr:colOff>43541</xdr:colOff>
      <xdr:row>120</xdr:row>
      <xdr:rowOff>177799</xdr:rowOff>
    </xdr:from>
    <xdr:to>
      <xdr:col>34</xdr:col>
      <xdr:colOff>92354</xdr:colOff>
      <xdr:row>130</xdr:row>
      <xdr:rowOff>211683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C59E11-288A-4B6D-B06C-543DD95774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917" t="8659"/>
        <a:stretch/>
      </xdr:blipFill>
      <xdr:spPr>
        <a:xfrm>
          <a:off x="775061" y="34002979"/>
          <a:ext cx="6973488" cy="2860904"/>
        </a:xfrm>
        <a:prstGeom prst="rect">
          <a:avLst/>
        </a:prstGeom>
      </xdr:spPr>
    </xdr:pic>
    <xdr:clientData/>
  </xdr:twoCellAnchor>
  <xdr:twoCellAnchor editAs="oneCell">
    <xdr:from>
      <xdr:col>1</xdr:col>
      <xdr:colOff>68943</xdr:colOff>
      <xdr:row>156</xdr:row>
      <xdr:rowOff>27214</xdr:rowOff>
    </xdr:from>
    <xdr:to>
      <xdr:col>18</xdr:col>
      <xdr:colOff>55662</xdr:colOff>
      <xdr:row>167</xdr:row>
      <xdr:rowOff>212300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D73DB93-080A-434C-A282-EE0A1B93C4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-486" b="486"/>
        <a:stretch/>
      </xdr:blipFill>
      <xdr:spPr>
        <a:xfrm>
          <a:off x="297543" y="45145234"/>
          <a:ext cx="4156764" cy="3535981"/>
        </a:xfrm>
        <a:prstGeom prst="rect">
          <a:avLst/>
        </a:prstGeom>
      </xdr:spPr>
    </xdr:pic>
    <xdr:clientData/>
  </xdr:twoCellAnchor>
  <xdr:twoCellAnchor editAs="oneCell">
    <xdr:from>
      <xdr:col>13</xdr:col>
      <xdr:colOff>160841</xdr:colOff>
      <xdr:row>156</xdr:row>
      <xdr:rowOff>116007</xdr:rowOff>
    </xdr:from>
    <xdr:to>
      <xdr:col>35</xdr:col>
      <xdr:colOff>18415</xdr:colOff>
      <xdr:row>168</xdr:row>
      <xdr:rowOff>136313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834D9BA-FAC0-4C42-B3A8-65EC4FFB8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75541" y="45234027"/>
          <a:ext cx="4488629" cy="3624566"/>
        </a:xfrm>
        <a:prstGeom prst="rect">
          <a:avLst/>
        </a:prstGeom>
      </xdr:spPr>
    </xdr:pic>
    <xdr:clientData/>
  </xdr:twoCellAnchor>
  <xdr:twoCellAnchor editAs="oneCell">
    <xdr:from>
      <xdr:col>1</xdr:col>
      <xdr:colOff>77222</xdr:colOff>
      <xdr:row>192</xdr:row>
      <xdr:rowOff>111124</xdr:rowOff>
    </xdr:from>
    <xdr:to>
      <xdr:col>22</xdr:col>
      <xdr:colOff>16932</xdr:colOff>
      <xdr:row>203</xdr:row>
      <xdr:rowOff>210607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813C8CA-854A-492E-A383-6F961AD35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822" y="55996204"/>
          <a:ext cx="4972720" cy="3442758"/>
        </a:xfrm>
        <a:prstGeom prst="rect">
          <a:avLst/>
        </a:prstGeom>
      </xdr:spPr>
    </xdr:pic>
    <xdr:clientData/>
  </xdr:twoCellAnchor>
  <xdr:twoCellAnchor editAs="oneCell">
    <xdr:from>
      <xdr:col>9</xdr:col>
      <xdr:colOff>57727</xdr:colOff>
      <xdr:row>13</xdr:row>
      <xdr:rowOff>103910</xdr:rowOff>
    </xdr:from>
    <xdr:to>
      <xdr:col>27</xdr:col>
      <xdr:colOff>153663</xdr:colOff>
      <xdr:row>24</xdr:row>
      <xdr:rowOff>19545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27BBB80-B1CD-467B-9D24-E5F6ED36E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66587" y="4531130"/>
          <a:ext cx="4166921" cy="2683600"/>
        </a:xfrm>
        <a:prstGeom prst="rect">
          <a:avLst/>
        </a:prstGeom>
      </xdr:spPr>
    </xdr:pic>
    <xdr:clientData/>
  </xdr:twoCellAnchor>
  <xdr:twoCellAnchor editAs="oneCell">
    <xdr:from>
      <xdr:col>8</xdr:col>
      <xdr:colOff>23092</xdr:colOff>
      <xdr:row>85</xdr:row>
      <xdr:rowOff>0</xdr:rowOff>
    </xdr:from>
    <xdr:to>
      <xdr:col>30</xdr:col>
      <xdr:colOff>19713</xdr:colOff>
      <xdr:row>96</xdr:row>
      <xdr:rowOff>55343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993005E-5972-4388-8642-5E5709CF6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0492" y="24338280"/>
          <a:ext cx="4957241" cy="2575658"/>
        </a:xfrm>
        <a:prstGeom prst="rect">
          <a:avLst/>
        </a:prstGeom>
      </xdr:spPr>
    </xdr:pic>
    <xdr:clientData/>
  </xdr:twoCellAnchor>
  <xdr:twoCellAnchor editAs="oneCell">
    <xdr:from>
      <xdr:col>38</xdr:col>
      <xdr:colOff>550335</xdr:colOff>
      <xdr:row>0</xdr:row>
      <xdr:rowOff>105836</xdr:rowOff>
    </xdr:from>
    <xdr:to>
      <xdr:col>40</xdr:col>
      <xdr:colOff>361740</xdr:colOff>
      <xdr:row>1</xdr:row>
      <xdr:rowOff>918194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CE21234-272C-48CF-AE0A-26161F549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9935" y="105836"/>
          <a:ext cx="1325880" cy="1233363"/>
        </a:xfrm>
        <a:prstGeom prst="rect">
          <a:avLst/>
        </a:prstGeom>
      </xdr:spPr>
    </xdr:pic>
    <xdr:clientData/>
  </xdr:twoCellAnchor>
  <xdr:twoCellAnchor editAs="oneCell">
    <xdr:from>
      <xdr:col>38</xdr:col>
      <xdr:colOff>529166</xdr:colOff>
      <xdr:row>36</xdr:row>
      <xdr:rowOff>127000</xdr:rowOff>
    </xdr:from>
    <xdr:to>
      <xdr:col>40</xdr:col>
      <xdr:colOff>327236</xdr:colOff>
      <xdr:row>37</xdr:row>
      <xdr:rowOff>819978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2738C8C-AC19-4E4B-BEA6-A5DCAC099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8766" y="10048240"/>
          <a:ext cx="1325880" cy="1228283"/>
        </a:xfrm>
        <a:prstGeom prst="rect">
          <a:avLst/>
        </a:prstGeom>
      </xdr:spPr>
    </xdr:pic>
    <xdr:clientData/>
  </xdr:twoCellAnchor>
  <xdr:twoCellAnchor editAs="oneCell">
    <xdr:from>
      <xdr:col>38</xdr:col>
      <xdr:colOff>465667</xdr:colOff>
      <xdr:row>72</xdr:row>
      <xdr:rowOff>158750</xdr:rowOff>
    </xdr:from>
    <xdr:to>
      <xdr:col>40</xdr:col>
      <xdr:colOff>282787</xdr:colOff>
      <xdr:row>73</xdr:row>
      <xdr:rowOff>971108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A6B7709-A17D-4C72-AB89-F24D82C32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5267" y="20062190"/>
          <a:ext cx="1325880" cy="1233363"/>
        </a:xfrm>
        <a:prstGeom prst="rect">
          <a:avLst/>
        </a:prstGeom>
      </xdr:spPr>
    </xdr:pic>
    <xdr:clientData/>
  </xdr:twoCellAnchor>
  <xdr:twoCellAnchor editAs="oneCell">
    <xdr:from>
      <xdr:col>38</xdr:col>
      <xdr:colOff>402167</xdr:colOff>
      <xdr:row>108</xdr:row>
      <xdr:rowOff>84666</xdr:rowOff>
    </xdr:from>
    <xdr:to>
      <xdr:col>40</xdr:col>
      <xdr:colOff>205952</xdr:colOff>
      <xdr:row>109</xdr:row>
      <xdr:rowOff>897024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46AF449-D467-4534-A30E-67EAC32B6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1767" y="29680746"/>
          <a:ext cx="1325880" cy="1233363"/>
        </a:xfrm>
        <a:prstGeom prst="rect">
          <a:avLst/>
        </a:prstGeom>
      </xdr:spPr>
    </xdr:pic>
    <xdr:clientData/>
  </xdr:twoCellAnchor>
  <xdr:twoCellAnchor editAs="oneCell">
    <xdr:from>
      <xdr:col>38</xdr:col>
      <xdr:colOff>444500</xdr:colOff>
      <xdr:row>144</xdr:row>
      <xdr:rowOff>127000</xdr:rowOff>
    </xdr:from>
    <xdr:to>
      <xdr:col>40</xdr:col>
      <xdr:colOff>248285</xdr:colOff>
      <xdr:row>145</xdr:row>
      <xdr:rowOff>931738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84DC0366-2863-4272-A081-EEE13D081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84100" y="40032940"/>
          <a:ext cx="1325880" cy="1233363"/>
        </a:xfrm>
        <a:prstGeom prst="rect">
          <a:avLst/>
        </a:prstGeom>
      </xdr:spPr>
    </xdr:pic>
    <xdr:clientData/>
  </xdr:twoCellAnchor>
  <xdr:twoCellAnchor editAs="oneCell">
    <xdr:from>
      <xdr:col>38</xdr:col>
      <xdr:colOff>539750</xdr:colOff>
      <xdr:row>180</xdr:row>
      <xdr:rowOff>169333</xdr:rowOff>
    </xdr:from>
    <xdr:to>
      <xdr:col>40</xdr:col>
      <xdr:colOff>362585</xdr:colOff>
      <xdr:row>181</xdr:row>
      <xdr:rowOff>987406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1E1659F-36B9-4047-BE49-4CD43E612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9350" y="51650053"/>
          <a:ext cx="1325880" cy="1233363"/>
        </a:xfrm>
        <a:prstGeom prst="rect">
          <a:avLst/>
        </a:prstGeom>
      </xdr:spPr>
    </xdr:pic>
    <xdr:clientData/>
  </xdr:twoCellAnchor>
  <xdr:twoCellAnchor editAs="oneCell">
    <xdr:from>
      <xdr:col>38</xdr:col>
      <xdr:colOff>486834</xdr:colOff>
      <xdr:row>216</xdr:row>
      <xdr:rowOff>158750</xdr:rowOff>
    </xdr:from>
    <xdr:to>
      <xdr:col>40</xdr:col>
      <xdr:colOff>288714</xdr:colOff>
      <xdr:row>217</xdr:row>
      <xdr:rowOff>971108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536C7D9-8410-4F8E-B585-535FCFAE0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6434" y="62360810"/>
          <a:ext cx="1325880" cy="12333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bajo\PRESUPUESTO%20CONV%20INTERADMON%20ECOESTUFAS%20YACOP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TCSERVER/Documents%20and%20Settings/Miduque_3/Mis%20documentos/MIDUQUE%202004_5_6/UNE/PRESUPUESTO%20CAMBAO%20ORIGINAL%20MANOV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an2\Desktop\San%20Antonio%20del%20Tequendama\ESTUFAS\PRESUPUESTO%20ECOESTUFAS%20FINAL%20SAN%20ANTONIO%20CON%20ANEXOS%202.xlsx" TargetMode="External"/><Relationship Id="rId1" Type="http://schemas.openxmlformats.org/officeDocument/2006/relationships/externalLinkPath" Target="PRESUPUESTO%20ECOESTUFAS%20FINAL%20SAN%20ANTONIO%20CON%20ANEXOS%2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NARE\01%20SAN%20LUIS\00_Actualizacion%202016%20San%20Luis\00_CD-DISENO-V01\ANEXO%2011%20-%20PRESUPUESTO%20DE%20OBRA%20Y%20APUS\PRESUPUESTO%20Y%20APU_PMAA_SAN%20LUIS%20V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CORNARE\01%20SAN%20LUIS\01%20VENTANILLA\Pto%20y%20APU_Acued_17_Pint%20(MODELO)%20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gel%202006\PROCESOS_LIC_PAV_LOC\LICITACION_PPL_4_GRUPOS\PRESUPUESTOS_26_06_06\PRESUP_DEFINITIVOS_4G\PRESUP_PRECIOS_UNIFICADOS_OK\PRESUPUESTO%205-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%20up-diego%20m/PRESUPUESTOS%20STED/Puente%20Manitas/VERSION%20FINAL/Presupuesto%20Construcci&#243;n%20Puente%20Peatonal%20Manit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%20up-diego%20m\PRESUPUESTOS%20STED\Puente%20Manitas\VERSION%20FINAL\Presupuesto%20Construcci&#243;n%20Puente%20Peatonal%20Manit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ngel%202006\PROCESOS_LIC_PAV_LOC\LICITACION_PPL_4_GRUPOS\PRESUPUESTOS_26_06_06\PRESUP_DEFINITIVOS_4G\PRESUP_PRECIOS_UNIFICADOS_OK\PRESUPUESTO%205-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ack%20up-diego%20m\PRESUPUESTOS%20STED\Puente%20Manitas\VERSION%20FINAL\Presupuesto%20Construcci&#243;n%20Puente%20Peatonal%20Manit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ocumentos%20servidor\CORNARE\PMAA%20LA%20PI&#209;UELA\Profesionales\Albeiro%20Giraldo\marzo%20%2012\A%20TRANSFORMAR\PM%20LA%20PI&#209;UELA\DIS%20PM%20PI&#209;UELA%20GLG%20260208\PPTO-DIS-PTAR-PI&#209;UELA%201003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up-diego%20m/PRESUPUESTOS%20STED/Puente%20Manitas/VERSION%20FINAL/Presupuesto%20Construcci&#243;n%20Puente%20Peatonal%20Manita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ngel%202006/PROCESOS_LIC_PAV_LOC/LICITACION_PPL_4_GRUPOS/PRESUPUESTOS_26_06_06/PRESUP_DEFINITIVOS_4G/PRESUP_PRECIOS_UNIFICADOS_OK/PRESUPUESTO%205-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Angel%202006/PROCESOS_LIC_PAV_LOC/LICITACION_PPL_4_GRUPOS/PRESUPUESTOS_26_06_06/PRESUP_DEFINITIVOS_4G/PRESUP_PRECIOS_UNIFICADOS_OK/PRESUPUESTO%205-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CaroCar/Documents/PERSONAL%20MACAROCAR/PPTO%20PRELIMINAR%20PPL/APU%20VOL%2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aroCar/Documents/PERSONAL%20MACAROCAR/PPTO%20PRELIMINAR%20PPL/APU%20VOL%2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os%20servidor\CORNARE\PMAA%20LA%20PI&#209;UELA\Profesionales\Albeiro%20Giraldo\marzo%20%2012\A%20TRANSFORMAR\PM%20LA%20PI&#209;UELA\DIS%20PM%20PI&#209;UELA%20GLG%20260208\PPTO-DIS-PTAR-PI&#209;UELA%2010030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is%20documentos/Isduar/Documentaci&#243;n%20Ingenieria/Otros/Precios%20unitario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\Backup%20Ing\LICITACIONES\Formatos%20asociados\LICITACIONES-DOCUMENTACI&#211;N\Licitaciones\Lpetrominerales\2008\PROYECTO%20MARCO\TARIFAS%20DEFINITIVAS\Tarifas%20definitivas%20Contrato%20Marco%20PCL-VICPAR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7\todos%20los%20documentos%20equipo7\DOCUME~1\GIOVAN~1.JIM\CONFIG~1\Temp\PRESUPUESTO%20REDES%20V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Users\MAURO\Desktop\PTTO_FINLANDIA_(03-OCT-19)_JD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la4\2001-%20proyec\edgarc\contratos\NorOriental\Cantobraimper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Users\CARING_LTDA\Desktop\Presupuesto%20San%20Luis%20%20Actualizado%20DEF(%20Sep11-2018)%20V2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NARE\01%20SAN%20LUIS\00_Actualizacion%202016%20San%20Luis\00_CD-DISENO-V01\ANEXO%2011%20-%20PRESUPUESTO%20DE%20OBRA%20Y%20APUS\FORMATOS%20-%20MODELOS\Anexo%202_Presupuesto%20Aldo_%20%20Venecia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REINALDO%20SEGURO\AASSA\VALDIVIA\PRESUPUESTO%20VALDIVIA%20PT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7\todos%20los%20documentos%20equipo7\giova_el_mejor\cantidadesdeobra\Presuesto%20definitivo%20alcantarillado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6%20QUINDIO\01-CIRCASIA\04%20PRODUCTO%204\PRESUPUESTO%20Y%20APUS\PPTO%20ULTIMA%20VERSION\Presupuesto%20Quindio-%20Circasi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EXCEL97\DIRECTOR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la4\2001-%20proyec\Mis%20documentos\TraExel\SO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atos/Ingenieria/Documentaci&#243;n/Otros/Precios%20unitario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s%20and%20Settings\jromana\Configuraci&#243;n%20local\Archivos%20temporales%20de%20Internet\OLK8\formato%20acometidas%20acueduct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royectos%20en%20ejecuci&#243;n/C-030A%20AJUSTE%20A%20DISE&#209;OS%20PTAR%20TOCANCIPA/4.Subcontratistas/Carlos%20Zambrano/PTAR%20TOCANCIPA%20-%20SEGUNDA%20ETAPA.xlsb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ES%20TRIMESTRAL/INFORME%20FINAL/DIC-05-FEB-0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amilia%20Monsalvo%20D&#237;az/Equipo%20Anterior/Rossana/CONSULTORIA/2009/Insumos%20200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Familia%20Monsalvo%20D&#237;az/Equipo%20Anterior/Rossana/CONSULTORIA/2009/Insumos%20200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s%20and%20Settings\jromana\Configuraci&#243;n%20local\Archivos%20temporales%20de%20Internet\OLK8\Formato%20acometidas%20alcantarillad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APOY/JOHN/ESTIMATIVOSTUBERIA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ARAPOY/JOHN/ESTIMATIVOSTUBERIA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01_%20PRESUPUESTO%20PTAR_VALIDADO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3E2A648/a%20%20aaInformaci&#243;n%20GRUPO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93E2A648/a%20%20aaInformaci&#243;n%20GRUPO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s%20and%20Settings\jromana\Configuraci&#243;n%20local\Archivos%20temporales%20de%20Internet\OLK8\Planilla%20de%20impacto%20comunitario%20aspect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entauro/datos/1/CIRCUITOS%20CODENS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4324\Publico\Users\JORGE%20PATI&#209;O\New%20Folder\proyecto%20nubia%20Bogot&#225;\CHO_2\cuadro%20cantidades\DOCUME~1\nodo2529\CONFIG~1\Temp\Rar$DI00.813\Cup%20Nw\LEON\Costos\CantidadesyPreciosdeCupiaguaYZ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Users\jpatino\AppData\Local\Microsoft\Windows\Temporary%20Internet%20Files\Content.Outlook\L36TKDM1\DOCUME~1\nodo2529\CONFIG~1\Temp\Rar$DI00.813\Cup%20Nw\LEON\Costos\CantidadesyPreciosdeCupiaguaYZ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6337\Users\jpatino\AppData\Local\Microsoft\Windows\Temporary%20Internet%20Files\Content.Outlook\L36TKDM1\DOCUME~1\nodo2529\CONFIG~1\Temp\Rar$DI00.813\Cup%20Nw\LEON\Costos\CantidadesyPreciosdeCupiaguaYZ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TODOLO1/Usuario/proyecto%20valle%20mantenimiento/PE_0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Mis%20documentos/INF.BIMENSUAL/INFORME%20BIMENSUAL%20JUL-AGO-200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~1\E0992656\CONFIG~1\Temp\MODELO%20GRADIENTES%20+%20IP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179\publico\Nodo_72\914\914\Cantidades_914\PROYECTOS\895-7\cantidades\Nodo%2068\proyectos%20ej\870-3\Formato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silon\sistema%20de%20gesti&#243;n%20somac\PROYECTOS\895-7\cantidades\Nodo%2068\proyectos%20ej\870-3\Format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179\publico\Jaime_M\Informacion\Jaime_Millan\Mis%20documentos\PROYECTOS\Pauto%20SUr%20M\914\Cantidades_914\PROYECTOS\895-7\cantidades\Nodo%2068\proyectos%20ej\870-3\Formato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Nodo_58\C\902-3\PROYECTOS\895-7\cantidades\Nodo%2068\proyectos%20ej\870-3\Formato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179\publico\Jaime_M\Informacion\Jaime_Millan\Mis%20documentos\PROYECTOS\Pauto%20SUr%20M\902-3\PROYECTOS\895-7\cantidades\Nodo%2068\proyectos%20ej\870-3\Formato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179\publico\Nodo_58\C\PROYECTOS\895-7\cantidades\Nodo%2068\proyectos%20ej\870-3\Format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l-pvelasco\Nodo_58\C\902-3\PROYECTOS\895-7\cantidades\Nodo%2068\proyectos%20ej\870-3\Formato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b/Documents/2020/GOBERNACION%20DE%20CUNDINAMARCA/BANCO%20DE%20PROYECTOS/formatos/MODELO%20DE%20FORMATO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localadmin/Escritorio/Totoro/ANEF/PRESUPUESTO%20V01/PRES%20CARGACHIQUILLOS%20v4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ocaladmin/Escritorio/Totoro/ANEF/PRESUPUESTO%20V01/PRES%20CARGACHIQUILLOS%20v4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cnica/ECTOTOROACU/ARAPOY/John/Users/LUDWIG%20JIMENEZ/Desktop/EPC/ACUEDUCTO%20REGIONAL%20NOCAIMA/ARCHIVOS%20PARA%20RADICACION%20EN%20EL%20MINISTERIO/NOC%20ultimo/PRESUPUESTOS%20MYR%20-%20V.19%20-%20NOCAIM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Tecnica/ECTOTOROACU/ARAPOY/John/Users/LUDWIG%20JIMENEZ/Desktop/EPC/ACUEDUCTO%20REGIONAL%20NOCAIMA/ARCHIVOS%20PARA%20RADICACION%20EN%20EL%20MINISTERIO/NOC%20ultimo/PRESUPUESTOS%20MYR%20-%20V.19%20-%20NOCAIM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AAS\BASE\HOJA%20BASE\BASE%20DE%20PRESUPUESTO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5\Documents%20and%20Settings\Katty\Mis%20documentos\FREDONIA\presupuesto%20PMAA\A.P.U%20ACUEDUCTO%20200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E/AMV-3005-2005/ADMON%20GRUPO%203%202004%20-2005/PRESUPUESTOS/Analisis%20de%20Precios%20Unitarios%20ASTRID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INTAL%2030-ENE-06\Proyectos%20Actuales\RECICLAJE\DUMAR%2009-ENE-06\Precios%20Unitarios%20JG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p-alexander/Documentos/winnt/perfiles/Co80097831/Mis%20documentos/Formatos/Presupuesto%20Da&#241;os%20Interinstitucionales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7\todos%20los%20documentos%20equipo7\Documents%20and%20Settings\carenas\Escritorio\PRESUPUESTOS%20%20febr11\Copia%20de%20BASE%20DE%20PRESUPUEST(copia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ONCAL%2010/PRESUPUESTO/RECIBIDA/PRESUPUESTO/An&#225;lisis%20de%20precios%20unitarios/Datos%20b&#225;sico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TRONCAL%2010/PRESUPUESTO/RECIBIDA/PRESUPUESTO/An&#225;lisis%20de%20precios%20unitarios/Datos%20b&#225;sico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lex\Ca&#241;asgordas\Campamento\Presupuesto\DEFINITIVOS\OPTIMIZACI&#211;N%20DE%20LA%20RED%20DE%20DISTRIBUCI&#211;N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FORMATOS%20ISOLUCION%20SHV%20PARA%20MEJORAMIENTOS%20Y%20VIVIENDA%202020%20(1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Isduar/Mis%20documentos/Trabajo/28%20acueducto%20santa%20rosa/Propuesta%20Isduar%20C28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0838/nuevos%20tdr/01_TRABAJO/IDU_202/PRESUPUESTOS/ABRIL_18/Ppto%20de%20Obra%20INARE-IDU-202-05%20-%20Tramo%20Cra-15-19%20-Separador-%20v.16-04-0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UARIOS/ISDUAR/OneDrive/Trabajo/2014/Puente%20y%20Batea/ACTAS%20092%202014%20-%20copi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Javier\Desktop\APUS\APUS_META_2013-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entauro/datos/Trab/Codensa-RSA/Densidades%20de%20carga/Cargabilidad%20econ&#243;mica5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9/d/PROYECTOS/CORANTIOQUIA/VENECIA/1.%20DIAGNOSTICO/ALCANTARILLADO/VENECI_AA_D_IN_01%20A%204.2%20RCH%20Alcantarillad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cias3\compartido\SAN%20JOS&#201;%20ANDES\ANDES\EJEMPLOS%20PRESUPUESTOS\PPTO%20ALCANTARILLADO%20PALERMO%20ORIGINAL%20(Recuperado)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os%20servidor\Documents%20and%20Settings\inge1\Escritorio\Borradores\Documents%20and%20Settings\Jaime\Mis%20documentos\jaime%20r\jaime\alfa%20y%20omega\cartas%20e%20informes\Tabla%20de%20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/f/C.701%20DISE&#209;OS%20IDU%20GRUPO%20G/09%20Productos%20de%20la%20Consultor&#237;a/701_SIN_ANALISIS_PRECIOS_UNITARIOS%20en%20proceso/APU_GRUPO_G-Base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/DATOS%20(F)/Documents%20and%20Settings/Administrador/Mis%20documentos/Mis%20archivos%20recibidos/APUS%20JUNIO%2015-0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SUS/Desktop/CAR/1201-17/APOYO/2017/SUESCA/PRESUPUESTO%20PTAR%202017%20-%20SUESCA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CAR/1201-17/APOYO/2017/SUESCA/PRESUPUESTO%20PTAR%202017%20-%20SUESCA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cmcarden1/Mis%20documentos/MARIA%20CAROLINA/PRESUPUESTO/CONSTRUCCI&#211;N/CALI%20TUNA%20BAJA/1.%20PRESUPUESTO%20CALI%20TUNA%20BAJA%20FIN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mcarden1/Mis%20documentos/MARIA%20CAROLINA/PRESUPUESTO/CONSTRUCCI&#211;N/CALI%20TUNA%20BAJA/1.%20PRESUPUESTO%20CALI%20TUNA%20BAJA%20FINA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Estad.%20Da&#241;os\Rendimientos_Sur%2003-00(JC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marianaortiz\Desktop\Fondo%20Adaptaci&#243;n\Estudio%20Mercado%20Tarifas%202013\20130225_Socializacion\25022013_Consolidado%20Estudio%20de%20Mercado%20Tarifas%202013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Mis%20documentos/ACTAS/ACTA%2015/VILLA%20SAGRARIO%20NEGRA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PP\PP%20no%20usados\1&#186;%20de%20Mayo%20con%2049C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IEGO-M-IDU/PPTOS-DTD/formatos/MATRIZ%20PARA%20EL%20CALCULO%20DEL%20AIU%2020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DIEGO-M-IDU/PPTOS-DTD/formatos/MATRIZ%20PARA%20EL%20CALCULO%20DEL%20AIU%20201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s%20and%20Settings\jromana\Configuraci&#243;n%20local\Archivos%20temporales%20de%20Internet\OLK8\formato%20liquidaci&#243;n%20de%20obra%20por%20administraci&#243;n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nmedina\ANORI\AAS_Neiler\ProyectosEjecutados\San_Juan_LaMaria\CD%20SAN%20JUAN%20LA%20MARIA\ANEXOS\Anexo%2014_PresupuestoSAN_JUAN_LA_MARIA-MARZ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San_Juan_LaMaria\CD%20SAN%20JUAN%20LA%20MARIA\ANEXOS\Anexo%2014_PresupuestoSAN_JUAN_LA_MARIA-MARZO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WINDOWS/TEMP/VILLA%20SAGRARIO%20NEGRAS%208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ectos%20activos\Users\familia%20ortiz\Downloads\RANCHO%20DE%20SANJOSE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royectos%20activos/Users/familia%20ortiz/Downloads/RANCHO%20DE%20SANJOSE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DM%20VIAL%2003%20-%20CORDOBA/ESTADO%20DE%20RED/2103mar%20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2004\Frigosin&#250;\Bombeo-Frigosinu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MESING/Carlos%20(C)/00-2004/Frigosin&#250;/Bombeo-Frigosinu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Informes%20y%20tareas\Estad&#237;sticas%20Rendimientos\Sur\Rendimientos_Sur%20(EEPPM)%200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-02-8500-1P-N-2000FM=2.7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GERONA\CANTIDADES%20REPOSICION\SUBCIRCUITO%207\REDES7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os%20servidor\PMMA_Hojas_Anchas_San%20Jose\HOJAS%20ANCHAS\PROFESIONALES\Carolina_Mu&#241;oz\Presupuesto\029_Presupuesto_HA_140710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2-BOL/EST.V&#205;A%20CRIT.TECNICO%20AMB-BOL-02/DICIEMBRE-2008/EST.V&#205;A%20CRITERIO%20TECNICO%2090BLB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.V&#205;A%20CRITERIO%20TECNICO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ING/Unidad%20C/00-2004/San%20Pedro/Lagunas/Linea%20de%20Impulsion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sma/761/PRODUCTOS/E&amp;D/P127/Informes/Presupuestos/P127-PO-GE-002%20V1%20EN%20PROCESO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G\Dropbox\12%20PTAR%20VIANI\12%20PRESUPUESTO\PPTO%20PTAR%20VIANI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ra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\Users\Claudia\Downloads\PRESUPUESTO%20APUS%20Y%20CRONOGRAMA%20SANTIAGO%20SAT%20SANTIAGO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cnica/ECTOTOROACU/ARAPOY/John/Tecnica/ECBOYACAGDPMA/ARAPOY/INGDIEG/PRESUP/PRESUPUESTOS%20FINAL/Presupuesto%20General-V.1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/Tecnica/ECTOTOROACU/ARAPOY/John/Tecnica/ECBOYACAGDPMA/ARAPOY/INGDIEG/PRESUP/PRESUPUESTOS%20FINAL/Presupuesto%20General-V.1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22.160.46/compartir/Documents%20and%20Settings/dandiaz/Configuraci&#243;n%20local/Archivos%20temporales%20de%20Internet/Content.Outlook/9SA1B1TB/Generador%20de%20presupuesto.xlsx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59.%20EL%20ROSAL\DEPARTAMENTO%20DE%20LICITACIONES\JURIDICO\LICITACIONES%20en%20Licitaciones2\1.%20Propuestas%20y%20Adjudicados\PRESIDENCIA%20HATO%20GRANDE$1587(27%20JULIO)\PROPUESTA\Propuesta%20Economica%20+%20AIU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ETCSERVER/VIANI%20ALCANTARILLADO/LLUVIAS%20VIAN&#205;%20dic%2010-09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INSFAELEC\Estacion%20Rio%20Ceibas\Rio%20C.%20Parte%202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7\todos%20los%20documentos%20equipo7\Pto_Sta_Rosa\BASE\HOJA%20BASE\BASE%20DE%20PRESUPUESTO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s%20and%20Settings\jromana\Configuraci&#243;n%20local\Archivos%20temporales%20de%20Internet\OLK8\Informe%20semanal%20de%20avance%20de%20obra%20civil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Documents%20and%20Settings\jromana\Configuraci&#243;n%20local\Archivos%20temporales%20de%20Internet\OLK8\solicitud%20de%20servicio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nmedina\ANORI\AAS_Neiler\ProyectosEjecutados\SantaRosa-Aragon-\CD_Arag&#243;n\PRESUPUESTO\PresupuestoARAGON-MARZO_def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copc2421/correo/PLANOBRASING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Mis%20documentos/ACTAS/ACTA%2013/SAN%20BASILIO%20NEGRAS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cias10\compartido\Jhon_Casta&#241;o\PMAA%202012\PLAN%20MAESTRO%20DE%20ALCANTARILLADO%20MOMIL-C&#211;RDOBA\CONSTRUCCION_ALCAN%20MOMIL\PRESUPUESTO_ALDO_MOMIL_2.xlsx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Users\adri&#225;n%20correa\Desktop\planes%20departamentales%20de%20agua%202012\CD_CA&#209;AS_GORDAS\3.%20DISE&#209;O\INFORMES\CANTIDADES%20DE%20OBRA%20Y%20PRESUPUESTO\Ppto%20Aldo%20EL%20Paraiso%20version%202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WINNT\Profiles\mvelezs\Configuraci&#243;n%20local\Archivos%20temporales%20de%20Internet\OLK295\ConsolidadoSubcircuito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S.G.C%20Aguas\Proceso%20Interventor&#237;a\tEMPORALTRAMO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do4324\Publico\Users\JORGE%20PATI&#209;O\New%20Folder\proyecto%20nubia%20Bogot&#225;\CHO_2\cuadro%20cantidades\902-3\PROYECTOS\895-7\cantidades\Nodo%2068\proyectos%20ej\870-3\Formatos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Dropbox\Users\adri&#225;n%20correa\Desktop\planes%20departamentales%20de%20agua%202012\CD_CA&#209;AS_GORDAS\3.%20DISE&#209;O\INFORMES\CANTIDADES%20DE%20OBRA%20Y%20PRESUPUESTO\Presuesto%20definitivo%20alcantarillado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mvergara\COMPARTIR\AAS%20MIGUEL\PMAA%20ITUANGO\DISE&#209;O\CANT.%20DE%20OBRA%20Y%20PPTO\PRESUPUESTO%20ALCANTARILLADO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lzapata\documentos%20a%20compartir\Presupuesto%20interceptores%20SPM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Tecnica\Tecnica\ECBOYACAGDPMA\ARAPOY\INGDIEG\PRESUP\PRESUPUESTOS%20FINAL\Presupuesto%20General-V.7-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cnica/Tecnica/ECBOYACAGDPMA/ARAPOY/INGDIEG/PRESUP/PRESUPUESTOS%20FINAL/Presupuesto%20General-V.7-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/Tecnica/Tecnica/ECBOYACAGDPMA/ARAPOY/INGDIEG/PRESUP/PRESUPUESTOS%20FINAL/Presupuesto%20General-V.7-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INTERVENTORIA"/>
      <sheetName val="PERSONAL"/>
      <sheetName val="FM INTERVENTORIA"/>
      <sheetName val="FM ASISTENCIA TÉCNICA"/>
      <sheetName val="DISCRIMINACION"/>
      <sheetName val="AIU "/>
      <sheetName val="MEMORIAS"/>
      <sheetName val="APUS"/>
      <sheetName val="ESTUDIO MERCADO A. OBRA"/>
      <sheetName val="ESTUDIO MERCADO B.INTERVENTORIA"/>
    </sheetNames>
    <sheetDataSet>
      <sheetData sheetId="0">
        <row r="23">
          <cell r="AH23">
            <v>0.2953449518196713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FAAC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VO"/>
      <sheetName val="PRESUPUESTO OBRA"/>
      <sheetName val="PRESUPUESTO FINAL"/>
      <sheetName val="DISCRIMINACION ADMINISTRACIÓN"/>
      <sheetName val="APU's"/>
      <sheetName val="ESTUDIO MERCADO - OBRA"/>
      <sheetName val="MEMORIAS"/>
      <sheetName val="PRECIOS ICCU"/>
      <sheetName val="COTIZACIONES"/>
      <sheetName val="5. ASISTENCIA TECNICA-PERSONAL"/>
      <sheetName val="AIU "/>
      <sheetName val="Listado de Materiales Y MO-ICCU"/>
      <sheetName val="PRESUPUESTO INTERVENTORIA"/>
      <sheetName val="PERSONAL INTERV."/>
      <sheetName val="PERSONAL AIU OBRA"/>
      <sheetName val="CERTIFICACION AIU "/>
      <sheetName val="CERTIFICACION IMPUESTOS"/>
      <sheetName val="FM -ASISTENCIA TEC. OBRA"/>
      <sheetName val="ESTUDIO MERCADO INTERV. TRANSPO"/>
      <sheetName val="FACTOR MULTIPLICADOR INTERVENTO"/>
      <sheetName val="CRONOGRAMA"/>
      <sheetName val="PERSONAL (2)"/>
      <sheetName val="FM A.T"/>
      <sheetName val="FM INTERVENTORIA"/>
      <sheetName val="A Y V BENEFICIARIOS"/>
      <sheetName val="CRONOGRAMA "/>
      <sheetName val="C. V.F "/>
    </sheetNames>
    <sheetDataSet>
      <sheetData sheetId="0"/>
      <sheetData sheetId="1">
        <row r="7">
          <cell r="B7" t="str">
            <v>1.1</v>
          </cell>
          <cell r="E7" t="str">
            <v>M2</v>
          </cell>
        </row>
        <row r="8">
          <cell r="B8" t="str">
            <v>1.2</v>
          </cell>
        </row>
        <row r="9">
          <cell r="B9" t="str">
            <v>1.3</v>
          </cell>
        </row>
        <row r="10">
          <cell r="B10" t="str">
            <v>1.4</v>
          </cell>
        </row>
        <row r="13">
          <cell r="B13" t="str">
            <v>2.1</v>
          </cell>
          <cell r="E13" t="str">
            <v>UN</v>
          </cell>
        </row>
        <row r="16">
          <cell r="B16" t="str">
            <v>3.1</v>
          </cell>
          <cell r="E16" t="str">
            <v>UN</v>
          </cell>
        </row>
        <row r="19">
          <cell r="B19" t="str">
            <v>4.1</v>
          </cell>
          <cell r="E19" t="str">
            <v>Viaje</v>
          </cell>
        </row>
      </sheetData>
      <sheetData sheetId="2">
        <row r="1">
          <cell r="A1" t="str">
            <v>MUNICIPIO DE SAN ANTONIO DEL TEQUENDAMA
DEPARTAMENTO DE  CUNDINAMARCA
SECRETARIA DE PLANEACIÓN DE SAN ANTONIO DEL TEQUENDAMA</v>
          </cell>
        </row>
        <row r="2">
          <cell r="A2" t="str">
            <v>“IMPLEMENTACIÓN DE TECNOLOGÍAS ECOEFICIENTES PARA EL APROVECHAMIENTO DE ENERGÍA EN LAS ACTIVIDADES DE COCCIÓN - ECOESTUFAS EN EL SECTOR RURAL EN EL MUNICIPIO DE SAN ANTONIO DEL  TEQUENDAMA  – CUNDINAMARCA”</v>
          </cell>
        </row>
        <row r="16">
          <cell r="B16" t="str">
            <v>SUMINISTRO Y PLANTACIÓN DE SIEMBRA VEGETAL DE SUMIDEROS DE CARBONO</v>
          </cell>
        </row>
        <row r="19">
          <cell r="B19" t="str">
            <v>TRANSPORTE A LOMO DE MULA o CAMIONETA 4x4 O EL MEDIO REQUERIDO PARA LLEGAR  HASTA EL PUNTO  MAX 4 KM</v>
          </cell>
        </row>
        <row r="43">
          <cell r="B43" t="str">
            <v>ING EMELY FAYSULY TRIANA ALVAREZ</v>
          </cell>
        </row>
        <row r="44">
          <cell r="B44" t="str">
            <v>SECRETARIA DE PLANEACIÓN Y DESARROLLO TERRITORIAL</v>
          </cell>
        </row>
      </sheetData>
      <sheetData sheetId="3"/>
      <sheetData sheetId="4"/>
      <sheetData sheetId="5">
        <row r="9">
          <cell r="N9">
            <v>5260</v>
          </cell>
        </row>
        <row r="10">
          <cell r="N10">
            <v>16585</v>
          </cell>
        </row>
        <row r="12">
          <cell r="N12">
            <v>71333</v>
          </cell>
        </row>
        <row r="15">
          <cell r="N15">
            <v>154998</v>
          </cell>
        </row>
      </sheetData>
      <sheetData sheetId="6">
        <row r="8">
          <cell r="J8" t="str">
            <v>“IMPLEMENTACIÓN DE TECNOLOGÍAS ECOEFICIENTES PARA EL APROVECHAMIENTO DE ENERGÍA EN LAS ACTIVIDADES DE COCCIÓN - ECOESTUFAS EN EL SECTOR RURAL EN EL MUNICIPIO DE SAN ANTONIO DEL  TEQUENDAMA  – CUNDINAMARCA”</v>
          </cell>
        </row>
        <row r="34">
          <cell r="C34" t="str">
            <v>SECRETARIA DE PLANEACIÓN Y DESARROLLO TERRITORIAL</v>
          </cell>
        </row>
      </sheetData>
      <sheetData sheetId="7"/>
      <sheetData sheetId="8"/>
      <sheetData sheetId="9"/>
      <sheetData sheetId="10"/>
      <sheetData sheetId="11">
        <row r="10">
          <cell r="D10">
            <v>5780</v>
          </cell>
        </row>
        <row r="11">
          <cell r="D11">
            <v>213</v>
          </cell>
        </row>
        <row r="12">
          <cell r="D12">
            <v>151745</v>
          </cell>
        </row>
        <row r="13">
          <cell r="D13">
            <v>75873</v>
          </cell>
        </row>
      </sheetData>
      <sheetData sheetId="12">
        <row r="23">
          <cell r="A23" t="str">
            <v>ING EMELY FAYSULY TRIANA ALVAREZ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  <sheetName val="5. TASAS DE INTERES"/>
      <sheetName val="6. TASAS DE INTE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Indicadores Y Listas"/>
      <sheetName val="_x0000_㈀㰰⌀_x0000_㈀㰮⌀_x0000_䰀଒v_x0000__x0000__x0000_頀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ó&gt;"/>
      <sheetName val="AMOBLAMINETO"/>
      <sheetName val="ó&gt;_x005f_x0000__x005f_x0001__x005f_x0000__x005f_x0000__"/>
      <sheetName val="V3 (1000m)"/>
      <sheetName val="Paral. 1"/>
      <sheetName val="Paral. 2"/>
      <sheetName val="Paral. 3"/>
      <sheetName val="Paral.4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Grafico Avance"/>
      <sheetName val="ó&gt;?_x0001_???j0$?#???j.$?#???L_x0012_Óu????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ó&gt;????j0$?#???j_$?#???LÓu????"/>
      <sheetName val="CORTE DE OBRA N° 1"/>
      <sheetName val="memoria"/>
      <sheetName val="memoria 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REAJUSTESACTA1PROVI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&quot;PAGA&quot;"/>
      <sheetName val="Indicadores_Y_Listas4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strsumm0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Programacion"/>
      <sheetName val="EMPRESAS"/>
      <sheetName val="API93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NSUMOS"/>
      <sheetName val="CUADRI"/>
      <sheetName val="EQUI"/>
      <sheetName val="CANT OBRA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Listas de apoyo Social"/>
      <sheetName val="Listas de apoyo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/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 refreshError="1"/>
      <sheetData sheetId="762" refreshError="1"/>
      <sheetData sheetId="763" refreshError="1"/>
      <sheetData sheetId="764" refreshError="1"/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B2" t="str">
            <v>Patrimonio
neto
personal</v>
          </cell>
        </row>
      </sheetData>
      <sheetData sheetId="1124">
        <row r="2">
          <cell r="A2">
            <v>0</v>
          </cell>
        </row>
      </sheetData>
      <sheetData sheetId="1125" refreshError="1"/>
      <sheetData sheetId="1126" refreshError="1"/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 refreshError="1"/>
      <sheetData sheetId="2653" refreshError="1"/>
      <sheetData sheetId="2654">
        <row r="2">
          <cell r="A2">
            <v>0</v>
          </cell>
        </row>
      </sheetData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 refreshError="1"/>
      <sheetData sheetId="2676" refreshError="1"/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 refreshError="1"/>
      <sheetData sheetId="2680" refreshError="1"/>
      <sheetData sheetId="2681">
        <row r="2">
          <cell r="A2">
            <v>0</v>
          </cell>
        </row>
      </sheetData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 refreshError="1"/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 refreshError="1"/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 refreshError="1"/>
      <sheetData sheetId="2914" refreshError="1"/>
      <sheetData sheetId="2915" refreshError="1"/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/>
      <sheetData sheetId="2933"/>
      <sheetData sheetId="2934"/>
      <sheetData sheetId="2935">
        <row r="2">
          <cell r="A2">
            <v>0</v>
          </cell>
        </row>
      </sheetData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>
        <row r="2">
          <cell r="A2">
            <v>0</v>
          </cell>
        </row>
      </sheetData>
      <sheetData sheetId="2953"/>
      <sheetData sheetId="2954"/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>
        <row r="2">
          <cell r="A2">
            <v>0</v>
          </cell>
        </row>
      </sheetData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>
        <row r="2">
          <cell r="A2">
            <v>0</v>
          </cell>
        </row>
      </sheetData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>
        <row r="2">
          <cell r="A2">
            <v>0</v>
          </cell>
        </row>
      </sheetData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>
        <row r="2">
          <cell r="A2">
            <v>0</v>
          </cell>
        </row>
      </sheetData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/>
      <sheetData sheetId="3365"/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/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>
        <row r="2">
          <cell r="A2">
            <v>0</v>
          </cell>
        </row>
      </sheetData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/>
      <sheetData sheetId="4012"/>
      <sheetData sheetId="4013"/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/>
      <sheetData sheetId="4017"/>
      <sheetData sheetId="4018"/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/>
      <sheetData sheetId="4027"/>
      <sheetData sheetId="4028"/>
      <sheetData sheetId="4029"/>
      <sheetData sheetId="4030"/>
      <sheetData sheetId="4031"/>
      <sheetData sheetId="4032"/>
      <sheetData sheetId="4033">
        <row r="2">
          <cell r="A2">
            <v>0</v>
          </cell>
        </row>
      </sheetData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>
        <row r="2">
          <cell r="A2">
            <v>0</v>
          </cell>
        </row>
      </sheetData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>
        <row r="2">
          <cell r="A2">
            <v>0</v>
          </cell>
        </row>
      </sheetData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/>
      <sheetData sheetId="4162"/>
      <sheetData sheetId="4163"/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/>
      <sheetData sheetId="4197"/>
      <sheetData sheetId="4198"/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/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/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/>
      <sheetData sheetId="4357">
        <row r="2">
          <cell r="A2">
            <v>0</v>
          </cell>
        </row>
      </sheetData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>
        <row r="2">
          <cell r="A2">
            <v>0</v>
          </cell>
        </row>
      </sheetData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/>
      <sheetData sheetId="4473"/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>
        <row r="2">
          <cell r="A2">
            <v>0</v>
          </cell>
        </row>
      </sheetData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>
        <row r="2">
          <cell r="A2">
            <v>0</v>
          </cell>
        </row>
      </sheetData>
      <sheetData sheetId="4550"/>
      <sheetData sheetId="4551"/>
      <sheetData sheetId="4552">
        <row r="2">
          <cell r="A2">
            <v>0</v>
          </cell>
        </row>
      </sheetData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>
        <row r="2">
          <cell r="A2">
            <v>0</v>
          </cell>
        </row>
      </sheetData>
      <sheetData sheetId="4566"/>
      <sheetData sheetId="4567"/>
      <sheetData sheetId="4568"/>
      <sheetData sheetId="4569"/>
      <sheetData sheetId="4570">
        <row r="2">
          <cell r="A2">
            <v>0</v>
          </cell>
        </row>
      </sheetData>
      <sheetData sheetId="4571"/>
      <sheetData sheetId="4572"/>
      <sheetData sheetId="4573"/>
      <sheetData sheetId="4574"/>
      <sheetData sheetId="4575">
        <row r="2">
          <cell r="A2">
            <v>0</v>
          </cell>
        </row>
      </sheetData>
      <sheetData sheetId="4576"/>
      <sheetData sheetId="4577"/>
      <sheetData sheetId="4578"/>
      <sheetData sheetId="4579"/>
      <sheetData sheetId="4580">
        <row r="2">
          <cell r="A2">
            <v>0</v>
          </cell>
        </row>
      </sheetData>
      <sheetData sheetId="4581"/>
      <sheetData sheetId="4582"/>
      <sheetData sheetId="4583"/>
      <sheetData sheetId="4584"/>
      <sheetData sheetId="4585"/>
      <sheetData sheetId="4586"/>
      <sheetData sheetId="4587"/>
      <sheetData sheetId="4588">
        <row r="2">
          <cell r="A2">
            <v>0</v>
          </cell>
        </row>
      </sheetData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>
        <row r="2">
          <cell r="A2">
            <v>0</v>
          </cell>
        </row>
      </sheetData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>
        <row r="2">
          <cell r="A2">
            <v>0</v>
          </cell>
        </row>
      </sheetData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/>
      <sheetData sheetId="4660"/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/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>
        <row r="2">
          <cell r="A2">
            <v>0</v>
          </cell>
        </row>
      </sheetData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>
        <row r="2">
          <cell r="A2">
            <v>0</v>
          </cell>
        </row>
      </sheetData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>
        <row r="2">
          <cell r="A2">
            <v>0</v>
          </cell>
        </row>
      </sheetData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/>
      <sheetData sheetId="5038"/>
      <sheetData sheetId="5039"/>
      <sheetData sheetId="5040"/>
      <sheetData sheetId="5041">
        <row r="2">
          <cell r="A2">
            <v>0</v>
          </cell>
        </row>
      </sheetData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/>
      <sheetData sheetId="5048"/>
      <sheetData sheetId="5049"/>
      <sheetData sheetId="5050"/>
      <sheetData sheetId="5051">
        <row r="2">
          <cell r="A2">
            <v>0</v>
          </cell>
        </row>
      </sheetData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>
        <row r="2">
          <cell r="A2">
            <v>0</v>
          </cell>
        </row>
      </sheetData>
      <sheetData sheetId="5088"/>
      <sheetData sheetId="5089">
        <row r="2">
          <cell r="A2">
            <v>0</v>
          </cell>
        </row>
      </sheetData>
      <sheetData sheetId="5090"/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/>
      <sheetData sheetId="5104"/>
      <sheetData sheetId="5105"/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>
        <row r="2">
          <cell r="A2">
            <v>0</v>
          </cell>
        </row>
      </sheetData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>
        <row r="2">
          <cell r="A2">
            <v>0</v>
          </cell>
        </row>
      </sheetData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>
        <row r="2">
          <cell r="A2">
            <v>0</v>
          </cell>
        </row>
      </sheetData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>
        <row r="2">
          <cell r="A2">
            <v>0</v>
          </cell>
        </row>
      </sheetData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/>
      <sheetData sheetId="5215"/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/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/>
      <sheetData sheetId="5419"/>
      <sheetData sheetId="5420"/>
      <sheetData sheetId="5421"/>
      <sheetData sheetId="5422">
        <row r="2">
          <cell r="A2">
            <v>0</v>
          </cell>
        </row>
      </sheetData>
      <sheetData sheetId="5423"/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/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 refreshError="1"/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/>
      <sheetData sheetId="5476"/>
      <sheetData sheetId="5477"/>
      <sheetData sheetId="5478"/>
      <sheetData sheetId="5479"/>
      <sheetData sheetId="5480"/>
      <sheetData sheetId="5481"/>
      <sheetData sheetId="5482" refreshError="1"/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 refreshError="1"/>
      <sheetData sheetId="5498"/>
      <sheetData sheetId="5499" refreshError="1"/>
      <sheetData sheetId="5500">
        <row r="2">
          <cell r="A2" t="str">
            <v>Locación</v>
          </cell>
        </row>
      </sheetData>
      <sheetData sheetId="5501" refreshError="1"/>
      <sheetData sheetId="5502">
        <row r="2">
          <cell r="A2">
            <v>0</v>
          </cell>
        </row>
      </sheetData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>
        <row r="2">
          <cell r="A2">
            <v>0</v>
          </cell>
        </row>
      </sheetData>
      <sheetData sheetId="5509"/>
      <sheetData sheetId="5510"/>
      <sheetData sheetId="551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>
        <row r="2">
          <cell r="A2" t="str">
            <v>FORMULARIO N° 4</v>
          </cell>
        </row>
      </sheetData>
      <sheetData sheetId="5522">
        <row r="2">
          <cell r="A2">
            <v>0</v>
          </cell>
        </row>
      </sheetData>
      <sheetData sheetId="5523">
        <row r="2">
          <cell r="B2">
            <v>0</v>
          </cell>
        </row>
      </sheetData>
      <sheetData sheetId="5524">
        <row r="5">
          <cell r="A5" t="str">
            <v>OFERTA ECONÓMICA DETALLADA</v>
          </cell>
        </row>
      </sheetData>
      <sheetData sheetId="5525"/>
      <sheetData sheetId="5526"/>
      <sheetData sheetId="5527"/>
      <sheetData sheetId="5528" refreshError="1"/>
      <sheetData sheetId="5529"/>
      <sheetData sheetId="5530"/>
      <sheetData sheetId="5531"/>
      <sheetData sheetId="5532"/>
      <sheetData sheetId="5533"/>
      <sheetData sheetId="5534"/>
      <sheetData sheetId="5535"/>
      <sheetData sheetId="5536" refreshError="1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 refreshError="1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BASE"/>
      <sheetName val="SUB ANALISIS APU "/>
      <sheetName val="PRESUPUESTO PM ACUEDUCTO"/>
      <sheetName val="PÓLIZA"/>
      <sheetName val="F7-Ambiental "/>
      <sheetName val="APU"/>
      <sheetName val="APU ACUEDUCTO"/>
      <sheetName val="TANQUE 120m3"/>
      <sheetName val="APU TANQUE 120 m3"/>
      <sheetName val="REDES DE DISTRUBICÓN"/>
      <sheetName val="APU REDES DISTRIBUCIÓN"/>
      <sheetName val="RESUMEN OBRAS "/>
      <sheetName val="RESUMEN"/>
      <sheetName val="FORMULARIO # 6  "/>
      <sheetName val="APU ALCAN"/>
      <sheetName val="1. ALCANTARILLADO "/>
      <sheetName val="2. PTAR"/>
      <sheetName val="FORMULARIO # 6 V1"/>
      <sheetName val="APU PTAR"/>
      <sheetName val="APU ELECTRI"/>
      <sheetName val="PRESTACIONES"/>
      <sheetName val="Costos Plan Quinquenal"/>
      <sheetName val="PMA"/>
      <sheetName val="APU ACU"/>
      <sheetName val="AIU  "/>
      <sheetName val="4. PMA "/>
      <sheetName val="MANO DE OBRA "/>
      <sheetName val="LISTA DE MATERIALES"/>
      <sheetName val="Recursos"/>
      <sheetName val="PLAN FINANCIERO"/>
      <sheetName val="CRONOGRAMA DE OBR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BASE"/>
      <sheetName val="SUB ANALISIS APU "/>
      <sheetName val="PRESUPUESTO PM ACUEDUCTO"/>
      <sheetName val="PÓLIZA"/>
      <sheetName val="F7-Ambiental "/>
      <sheetName val="APU"/>
      <sheetName val="APU ACUEDUCTO"/>
      <sheetName val="TANQUE 120m3"/>
      <sheetName val="APU TANQUE 120 m3"/>
      <sheetName val="REDES DE DISTRUBICÓN"/>
      <sheetName val="APU REDES DISTRIBUCIÓN"/>
      <sheetName val="RESUMEN OBRAS "/>
      <sheetName val="RESUMEN"/>
      <sheetName val="FORMULARIO # 6  "/>
      <sheetName val="APU ALC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AIU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Insumos"/>
      <sheetName val="Análisis de precios"/>
      <sheetName val="DATOS"/>
      <sheetName val="precios-básicos2002"/>
      <sheetName val="INDICMICROEMP"/>
      <sheetName val="DATOS DE ENTRADA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días habiles 2015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PRESUPUESTO PTAR"/>
      <sheetName val="APU PTAR "/>
      <sheetName val="RES MATERERIALES ALCANTAR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Hoja1"/>
      <sheetName val="PrecRec"/>
      <sheetName val="32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3">
          <cell r="E13">
            <v>1</v>
          </cell>
        </row>
        <row r="19">
          <cell r="E19">
            <v>0.78</v>
          </cell>
        </row>
        <row r="21">
          <cell r="E21">
            <v>1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37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3</v>
          </cell>
        </row>
        <row r="85">
          <cell r="E85">
            <v>6</v>
          </cell>
        </row>
        <row r="89">
          <cell r="E89">
            <v>4.72</v>
          </cell>
        </row>
        <row r="99">
          <cell r="E99">
            <v>1.82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14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1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27</v>
          </cell>
        </row>
        <row r="37">
          <cell r="E37">
            <v>2</v>
          </cell>
        </row>
        <row r="39">
          <cell r="E39">
            <v>48.47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1">
          <cell r="E61">
            <v>7.32</v>
          </cell>
        </row>
        <row r="63">
          <cell r="E63">
            <v>4</v>
          </cell>
        </row>
        <row r="65">
          <cell r="E65">
            <v>4.5599999999999996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10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1">
          <cell r="E101">
            <v>2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11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1.08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94.1</v>
          </cell>
        </row>
        <row r="37">
          <cell r="E37">
            <v>2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13.5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318</v>
          </cell>
        </row>
        <row r="452">
          <cell r="E452">
            <v>951.3</v>
          </cell>
        </row>
        <row r="454">
          <cell r="E454">
            <v>318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9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3.37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3">
          <cell r="E63">
            <v>2</v>
          </cell>
        </row>
        <row r="65">
          <cell r="E65">
            <v>42.12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>
        <row r="5">
          <cell r="E5" t="str">
            <v>CANTIDAD</v>
          </cell>
        </row>
      </sheetData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REAJUSTE 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</sheetNames>
    <sheetDataSet>
      <sheetData sheetId="0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</sheetNames>
    <sheetDataSet>
      <sheetData sheetId="0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PRESUPUESTO PTAR"/>
      <sheetName val="APU PTAR "/>
      <sheetName val="RES MATERERIALES ALCANTAR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EQUIPOS"/>
      <sheetName val="MANO DE OBRA"/>
      <sheetName val="TRANSPORTE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4"/>
      <sheetName val="_aCCIDENTES_DE_1995___1996_xl_3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[aCCIDENTES DE 1995 - 1996.xls]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aCCIDENTES_DE_1995_-_19963"/>
      <sheetName val="MANO_DE_OBRA"/>
      <sheetName val="aCCIDENTES_DE_1995_-_1996_xls3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62"/>
      <sheetName val="_aCCIDENTES_DE_1995___1996_x_54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CCIDENTES_DE_1995___1996_x_53"/>
      <sheetName val="_aCCIDENTES_DE_1995___1996_x_51"/>
      <sheetName val="_aCCIDENTES_DE_1995___1996_x_50"/>
      <sheetName val="_aCCIDENTES_DE_1995___1996_x_52"/>
      <sheetName val="_aCCIDENTES_DE_1995___1996_x_55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CCIDENTES_DE_1995___1996_x_66"/>
      <sheetName val="_aCCIDENTES_DE_1995___1996_x_65"/>
      <sheetName val="_aCCIDENTES_DE_1995___1996_x_63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4"/>
      <sheetName val="_aCCIDENTES_DE_1995___1996_x_83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aCCIDENTES%2520DE%25201995%2520"/>
      <sheetName val="\E\a  aaInformación GRUPO 4\A M"/>
      <sheetName val="Hoja2"/>
      <sheetName val="MATERIAL"/>
      <sheetName val="ACTA No.1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STADO VÍA-CRIT.TECNICO"/>
      <sheetName val="aactividad"/>
      <sheetName val="_aCCIDENTES_DE_1995___1996__112"/>
      <sheetName val="INDICE"/>
      <sheetName val="\Users\rosalym\Desktop\BALANCE "/>
      <sheetName val="_aCCIDENTES_DE_1995___1996__117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Tabla CONPES 371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/>
      <sheetData sheetId="532" refreshError="1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 refreshError="1"/>
      <sheetData sheetId="816" refreshError="1"/>
      <sheetData sheetId="817"/>
      <sheetData sheetId="818"/>
      <sheetData sheetId="819"/>
      <sheetData sheetId="820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/>
      <sheetData sheetId="851" refreshError="1"/>
      <sheetData sheetId="852"/>
      <sheetData sheetId="853" refreshError="1"/>
      <sheetData sheetId="854" refreshError="1"/>
      <sheetData sheetId="855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Localizacion &amp; Replanteo"/>
      <sheetName val="Excavacion mecánica"/>
      <sheetName val="Excavacion humana"/>
      <sheetName val="Concreto 3000 psi"/>
      <sheetName val="Hierro de Refuerzo"/>
      <sheetName val="Pañete Impermeable"/>
      <sheetName val="Cinta V-15"/>
      <sheetName val="Aseo general"/>
      <sheetName val="Presupuesto General"/>
      <sheetName val="Presupuesto para presentar"/>
      <sheetName val="Cálculos adicionales"/>
      <sheetName val="Formaleta cimentación"/>
      <sheetName val="Formaleta muros"/>
      <sheetName val="Formaleta columnas"/>
      <sheetName val="Formaleta tapa"/>
    </sheetNames>
    <sheetDataSet>
      <sheetData sheetId="0"/>
      <sheetData sheetId="1"/>
      <sheetData sheetId="2">
        <row r="48">
          <cell r="F48">
            <v>11510.328878447332</v>
          </cell>
        </row>
      </sheetData>
      <sheetData sheetId="3"/>
      <sheetData sheetId="4"/>
      <sheetData sheetId="5"/>
      <sheetData sheetId="6">
        <row r="50">
          <cell r="F50">
            <v>25974.339919220987</v>
          </cell>
        </row>
      </sheetData>
      <sheetData sheetId="7">
        <row r="50">
          <cell r="F50">
            <v>17636.709322213785</v>
          </cell>
        </row>
      </sheetData>
      <sheetData sheetId="8">
        <row r="50">
          <cell r="F50">
            <v>63832.539299131466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TARIFAS CTO_MARCO_PCL"/>
      <sheetName val="CE2_PE"/>
      <sheetName val="CASE2LOC"/>
      <sheetName val="CASE2VIA"/>
      <sheetName val="1,1 Movilizacion"/>
      <sheetName val="1,2 Localizacion m2"/>
      <sheetName val="3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29"/>
      <sheetName val="30"/>
      <sheetName val="36"/>
      <sheetName val="37"/>
      <sheetName val="41"/>
      <sheetName val="42"/>
      <sheetName val="44"/>
      <sheetName val="47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60"/>
      <sheetName val="61"/>
      <sheetName val="62"/>
      <sheetName val="63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8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TARIFAS"/>
      <sheetName val="PR_ANTISOL"/>
      <sheetName val="AIU"/>
      <sheetName val="SALARIO"/>
      <sheetName val="EQP"/>
      <sheetName val="EQUIPO"/>
      <sheetName val="Poliza"/>
      <sheetName val="Anexo 1"/>
      <sheetName val="Anexo 2"/>
      <sheetName val="FRENTES"/>
      <sheetName val="Hoja2"/>
      <sheetName val="RESUMEN CUENTAS"/>
      <sheetName val="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BASE"/>
      <sheetName val="BASE CTOS"/>
      <sheetName val="Resumen"/>
      <sheetName val="Formato OPUS-EDU"/>
      <sheetName val="Aguas residuales"/>
      <sheetName val="Aguas lluvias"/>
      <sheetName val="Aguas lluvias reubicación"/>
      <sheetName val="Acueducto"/>
      <sheetName val="GAS"/>
      <sheetName val="APU AR ALL A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"/>
      <sheetName val="2"/>
      <sheetName val="3"/>
      <sheetName val="4"/>
      <sheetName val="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  <sheetName val="LISTAS"/>
      <sheetName val="SAI"/>
    </sheetNames>
    <sheetDataSet>
      <sheetData sheetId="0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1. ALCANTARILLADO  V1"/>
      <sheetName val="DATOS PAVCO"/>
      <sheetName val="1. ALCANTARILLADO V3"/>
      <sheetName val="CANT ALCANTARILLADO V3"/>
      <sheetName val="CRONOGRAMA DE OBRA "/>
      <sheetName val="CANT CRUCES ELEVADOS"/>
      <sheetName val="Hoja2"/>
      <sheetName val="2. PTAR"/>
      <sheetName val="BASE"/>
      <sheetName val="F7-Ambiental "/>
      <sheetName val="FORMULARIO # 6 V1"/>
      <sheetName val="PLAN FINANCIERO"/>
      <sheetName val="SUB ANALISIS APU "/>
      <sheetName val="APU ALCAN"/>
      <sheetName val="APU ACUEDUCTO"/>
      <sheetName val="APU PTAR"/>
      <sheetName val="APU ELECTRI"/>
      <sheetName val="PRESTACIONES"/>
      <sheetName val="Costos Plan Quinquenal"/>
      <sheetName val="PMA"/>
      <sheetName val="APU ACU"/>
      <sheetName val="PÓLIZA"/>
      <sheetName val="4. PMA "/>
      <sheetName val="MANO DE OBRA "/>
      <sheetName val="LISTA DE MATERIALES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"/>
      <sheetName val="FORMULARIO AIU"/>
      <sheetName val="BASE"/>
      <sheetName val="APU CONCRETOS"/>
      <sheetName val="APU ALCANT"/>
      <sheetName val="PRPTO ALCANTARILLADO"/>
      <sheetName val="PRESUPUESTO"/>
      <sheetName val="TANQUE 120m3"/>
      <sheetName val="APU TANQUE 120 m3"/>
      <sheetName val="REDES DE DISTRUBICÓN"/>
      <sheetName val="APU REDES DISTRIBUCIÓN"/>
      <sheetName val="RESUMEN OBRAS "/>
      <sheetName val="APU ALCANTARILLADO"/>
      <sheetName val="PRESUPUESTO ALDO COMBINADO"/>
      <sheetName val="CANTIDADES V2"/>
      <sheetName val="RESUMEN ALCANT"/>
      <sheetName val="RESUMEN OBR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APU"/>
      <sheetName val="BASE CTO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  <sheetName val="factores_A_N_"/>
      <sheetName val="SOPORTES_A_N_"/>
      <sheetName val="DOMI_STA_CECILIA_II"/>
      <sheetName val="BALANCE_FINANCIERO"/>
      <sheetName val="E_MERCANCIA"/>
      <sheetName val="CONT_INSP_Y_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5">
          <cell r="I15">
            <v>0.54751813668079397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OYECTO "/>
      <sheetName val="2. ACUEDUCTO NAVARCO"/>
      <sheetName val="CANTIDADES  NAVARCO"/>
      <sheetName val="4. APU ACUEDUCTO NAVARCO "/>
      <sheetName val="Lista Tuberia PAM HD"/>
      <sheetName val="AIU"/>
      <sheetName val="RESUMEN AIU"/>
      <sheetName val="GESTION SOCIAL Y SALUD OCUP."/>
      <sheetName val="FACTOR P."/>
      <sheetName val="SALARIO"/>
      <sheetName val="LISTADO DE MATERIALES"/>
      <sheetName val="LISTA INSUMOS ACT)"/>
      <sheetName val="Costos Plan Quinquenal"/>
      <sheetName val="PMA"/>
      <sheetName val="APU AC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l. Plantas Per"/>
      <sheetName val="Tel.Per"/>
      <sheetName val="Personal de Turno Plantas Per"/>
      <sheetName val="FUS"/>
      <sheetName val="PERPER2"/>
      <sheetName val="TUBERIA"/>
      <sheetName val="Tel__Plantas_Per"/>
      <sheetName val="Tel_Per"/>
      <sheetName val="Personal_de_Turno_Plantas_Pe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cidad M3"/>
      <sheetName val="Contrato"/>
      <sheetName val="SOL"/>
      <sheetName val="Capacidad_M3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Localizacion &amp; Replanteo"/>
      <sheetName val="Excavacion mecánica"/>
      <sheetName val="Excavacion humana"/>
      <sheetName val="Concreto 3000 psi"/>
      <sheetName val="Hierro de Refuerzo"/>
      <sheetName val="Pañete Impermeable"/>
      <sheetName val="Cinta V-15"/>
      <sheetName val="Aseo general"/>
      <sheetName val="Presupuesto General"/>
      <sheetName val="Presupuesto para presentar"/>
      <sheetName val="Cálculos adicionales"/>
      <sheetName val="Formaleta cimentación"/>
      <sheetName val="Formaleta muros"/>
      <sheetName val="Formaleta columnas"/>
      <sheetName val="Formaleta ta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8">
          <cell r="F58">
            <v>41.850087331403252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  <sheetName val="FORMATO_ACOM_ACDTO_FRENTE"/>
      <sheetName val="FORMATO_ACOM_ACTO_REVES"/>
      <sheetName val="FORMATO_ACOM_ACDTO_FRENTE2"/>
      <sheetName val="FORMATO_ACOM_ACTO_REVES2"/>
      <sheetName val="FORMATO_ACOM_ACDTO_FRENTE1"/>
      <sheetName val="FORMATO_ACOM_ACTO_REVES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_DE_1995_-_1996"/>
      <sheetName val="Informacion"/>
      <sheetName val="\a  aaInformación GRUPO 4\A MIn"/>
      <sheetName val="#¡REF"/>
      <sheetName val="INDICMICROEMP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_aCCIDENTES_DE_1995___1996_xl_3"/>
      <sheetName val="_aCCIDENTES_DE_1995___1996_xl_2"/>
      <sheetName val="Res-Accide-10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0."/>
      <sheetName val="Base_Mater"/>
      <sheetName val="20."/>
      <sheetName val="17."/>
      <sheetName val="11."/>
      <sheetName val="_a  aaInformación GRUPO 4_A MIn"/>
      <sheetName val="\a__aaInformación_GRUPO_4\A_MIn"/>
      <sheetName val="precios-básicos2002"/>
      <sheetName val="APUs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sentacion"/>
      <sheetName val="46w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actividad"/>
    </sheetNames>
    <definedNames>
      <definedName name="absc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Puente_12_m"/>
      <sheetName val="Puente_9_m"/>
      <sheetName val="Puente_6_m"/>
      <sheetName val="EST_Y_DIS"/>
      <sheetName val="INTERVENTORIA_TOTAL"/>
      <sheetName val="COSTOS_DIRECTOS_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Puente_12_m"/>
      <sheetName val="Puente_9_m"/>
      <sheetName val="Puente_6_m"/>
      <sheetName val="EST_Y_DIS"/>
      <sheetName val="INTERVENTORIA_TOTAL"/>
      <sheetName val="COSTOS_DIRECTOS_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  <sheetName val="[a  aaInformación]__cceficien_2"/>
      <sheetName val="[a  aaInformación]__cceficien_4"/>
      <sheetName val="[a  aaInformación]__cceficien_3"/>
      <sheetName val="[a  aaInformación]__cceficien_6"/>
      <sheetName val="[a  aaInformación]__cceficien_5"/>
      <sheetName val="M.O.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//cceficiente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a__aaInformación"/>
      <sheetName val="aCCIDENTES_DE_1995_-_1996"/>
      <sheetName val="//cceficiente_sharepoint_com/MA"/>
      <sheetName val="[a  aaInformación]__cceficie_62"/>
      <sheetName val="[a  aaInformación]__cceficie_54"/>
      <sheetName val="[a  aaInformación]__cceficie_53"/>
      <sheetName val="[a  aaInformación]__cceficie_51"/>
      <sheetName val="[a  aaInformación]__cceficie_50"/>
      <sheetName val="[a  aaInformación]__cceficie_52"/>
      <sheetName val="[a  aaInformación]__cceficie_55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5"/>
      <sheetName val="[a  aaInformación]__cceficie_64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ITEMS"/>
      <sheetName val="[a  aaInformación]__cceficie_83"/>
      <sheetName val="[a  aaInformación]__cceficie_82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Concretos y morteros"/>
      <sheetName val="Datos iniciales "/>
      <sheetName val="Transporte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8"/>
      <sheetName val="[a  aaInformación]__ccefici_107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  <sheetName val="FORMATO_ACOM_ALDO__FRENTE"/>
      <sheetName val="FORMATO_ACOM_ALDO_REVES"/>
      <sheetName val="FORMATO_ACOM_ALDO__FRENTE2"/>
      <sheetName val="FORMATO_ACOM_ALDO_REVES2"/>
      <sheetName val="FORMATO_ACOM_ALDO__FRENTE1"/>
      <sheetName val="FORMATO_ACOM_ALDO_REVES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UEDUCTO"/>
      <sheetName val="ALCANTARILLADO"/>
      <sheetName val="OTANCHE"/>
      <sheetName val="BUENAVISTA"/>
      <sheetName val="QUIPAMA"/>
    </sheetNames>
    <sheetDataSet>
      <sheetData sheetId="0"/>
      <sheetData sheetId="1"/>
      <sheetData sheetId="2">
        <row r="1">
          <cell r="C1" t="str">
            <v>SI</v>
          </cell>
          <cell r="D1" t="str">
            <v>NO</v>
          </cell>
        </row>
        <row r="2">
          <cell r="C2" t="str">
            <v>Alternativa 1</v>
          </cell>
          <cell r="D2" t="str">
            <v>Alternativa 2</v>
          </cell>
        </row>
        <row r="3">
          <cell r="C3">
            <v>861</v>
          </cell>
          <cell r="D3">
            <v>0</v>
          </cell>
        </row>
        <row r="4">
          <cell r="C4">
            <v>1015</v>
          </cell>
          <cell r="D4">
            <v>0</v>
          </cell>
        </row>
        <row r="5">
          <cell r="C5">
            <v>1387</v>
          </cell>
          <cell r="D5">
            <v>0</v>
          </cell>
        </row>
        <row r="6">
          <cell r="C6">
            <v>1027</v>
          </cell>
          <cell r="D6">
            <v>6646</v>
          </cell>
        </row>
      </sheetData>
      <sheetData sheetId="3"/>
      <sheetData sheetId="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UEDUCTO"/>
      <sheetName val="ALCANTARILLADO"/>
      <sheetName val="OTANCHE"/>
      <sheetName val="BUENAVISTA"/>
      <sheetName val="QUIPAMA"/>
    </sheetNames>
    <sheetDataSet>
      <sheetData sheetId="0"/>
      <sheetData sheetId="1"/>
      <sheetData sheetId="2">
        <row r="1">
          <cell r="C1" t="str">
            <v>SI</v>
          </cell>
          <cell r="D1" t="str">
            <v>NO</v>
          </cell>
        </row>
        <row r="2">
          <cell r="C2" t="str">
            <v>Alternativa 1</v>
          </cell>
          <cell r="D2" t="str">
            <v>Alternativa 2</v>
          </cell>
        </row>
        <row r="3">
          <cell r="C3">
            <v>861</v>
          </cell>
          <cell r="D3">
            <v>0</v>
          </cell>
        </row>
        <row r="4">
          <cell r="C4">
            <v>1015</v>
          </cell>
          <cell r="D4">
            <v>0</v>
          </cell>
        </row>
        <row r="5">
          <cell r="C5">
            <v>1387</v>
          </cell>
          <cell r="D5">
            <v>0</v>
          </cell>
        </row>
        <row r="6">
          <cell r="C6">
            <v>1027</v>
          </cell>
          <cell r="D6">
            <v>6646</v>
          </cell>
        </row>
      </sheetData>
      <sheetData sheetId="3"/>
      <sheetData sheetId="4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OBRAS SES"/>
      <sheetName val="BASICAS"/>
      <sheetName val="PRECIOS"/>
      <sheetName val="PRESUPUESTO"/>
      <sheetName val="REC-COD,"/>
      <sheetName val="Hoja3"/>
      <sheetName val="Cuadrillas"/>
      <sheetName val="Equ"/>
      <sheetName val="Trans"/>
      <sheetName val="Mat"/>
      <sheetName val="Salarios"/>
      <sheetName val="2,2,6,1 Pilotes 0,30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ESTADO RED"/>
    </sheetNames>
    <sheetDataSet>
      <sheetData sheetId="0" refreshError="1"/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_DE_1995_-_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  <sheetName val="Res-Accide-10"/>
      <sheetName val="EQUIPOS"/>
      <sheetName val="MANO DE OBRA"/>
      <sheetName val="TRANSPORTE"/>
      <sheetName val="Dato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HISTORICOS FUEL OIL EXP"/>
      <sheetName val="COSTOS OFICINA"/>
      <sheetName val="COSTOS CAMPAMENTO"/>
      <sheetName val="Cuadrillas"/>
      <sheetName val="Jornal"/>
      <sheetName val="[aCCIDENTES DE 1995 - 1996.xls]"/>
    </sheetNames>
    <definedNames>
      <definedName name="absc"/>
    </defined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\\Escritorio\amv 2011\a  aaInfo"/>
      <sheetName val="MATERIALES"/>
      <sheetName val="\Users\avargase\AppData\Local\M"/>
      <sheetName val="Datos Básicos"/>
      <sheetName val="SALARIOS"/>
      <sheetName val="SUB APU"/>
      <sheetName val="INV"/>
      <sheetName val="AASHTO"/>
      <sheetName val="\Mini HP Enero 2015\Proyectos i"/>
      <sheetName val="\C\Users\avargase\AppData\Local"/>
      <sheetName val="\Volumes\USB PIOLIN\Escritorio\"/>
      <sheetName val="PESOS"/>
      <sheetName val="Formulario N° 4"/>
      <sheetName val="EQUIPO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Users\ANDRES FELIPE MUÑOZ\Dow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CCU MAGDALENA_CENTRO"/>
      <sheetName val="PRESUPUESTO OFICIAL"/>
      <sheetName val="APU PTAR"/>
      <sheetName val="INTERVENTORIA"/>
      <sheetName val="AIU "/>
      <sheetName val="PERSONAL"/>
      <sheetName val="INDICE DE APUS"/>
      <sheetName val="LISTA DE INSUMOS - E. MERCADO"/>
      <sheetName val="APU ELECTRICO"/>
      <sheetName val="PUESTA EN MARCHA"/>
      <sheetName val="LISTA INSUMOS ICCU UBATE"/>
      <sheetName val="MANO DE OBRA"/>
      <sheetName val="TRANSPORTE"/>
      <sheetName val="EPC MAGDALENA_CENTRO"/>
      <sheetName val="GESTION SOCIAL Y SALUD OCUP"/>
      <sheetName val="1 PRELIMINARES"/>
      <sheetName val="2 PRETRATAMIENTO"/>
      <sheetName val="3. UASF - FAFA "/>
      <sheetName val="4. LECHOS DE SECADO"/>
      <sheetName val="5. DESCOLE"/>
      <sheetName val="6. CASETAS"/>
      <sheetName val="7. OBRAS COMPLE"/>
      <sheetName val="8. SISTEMA ELECTRIC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  <sheetName val="Aspecto_General_Obras"/>
      <sheetName val="Aspecto_General_Obras2"/>
      <sheetName val="Aspecto_General_Obras1"/>
    </sheetNames>
    <sheetDataSet>
      <sheetData sheetId="0"/>
      <sheetData sheetId="1"/>
      <sheetData sheetId="2"/>
      <sheetData sheetId="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de Acceso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de Acceso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de Acceso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  <sheetName val="SUMIDEROS_(2)"/>
      <sheetName val="SUMA_TUBERIA"/>
      <sheetName val="TUB_SUMID"/>
      <sheetName val="VILLA_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  <sheetData sheetId="3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  <sheetName val="Listad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Vía de Acce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/>
      <sheetData sheetId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/>
      <sheetData sheetId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/>
      <sheetData sheetId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/>
      <sheetData sheetId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/>
      <sheetData sheetId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chequeo "/>
      <sheetName val="Inf. Gral"/>
      <sheetName val="carta de intencion "/>
      <sheetName val="FR-007"/>
      <sheetName val="FR-008"/>
      <sheetName val="FR-009"/>
      <sheetName val="Crono-Unidad"/>
      <sheetName val="FR-010"/>
      <sheetName val="FR-011"/>
      <sheetName val="FR-012"/>
      <sheetName val="FR-012 (2)"/>
      <sheetName val="FR-013"/>
      <sheetName val="FR-014"/>
      <sheetName val="FR-015"/>
      <sheetName val="FR-016"/>
      <sheetName val="Validaciones"/>
      <sheetName val="FR-017"/>
      <sheetName val="Calificación"/>
    </sheetNames>
    <sheetDataSet>
      <sheetData sheetId="0"/>
      <sheetData sheetId="1"/>
      <sheetData sheetId="2"/>
      <sheetData sheetId="3"/>
      <sheetData sheetId="4">
        <row r="9">
          <cell r="B9" t="str">
            <v>CUNDINAMARCA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15">
          <cell r="AW15">
            <v>0</v>
          </cell>
        </row>
      </sheetData>
      <sheetData sheetId="13"/>
      <sheetData sheetId="14"/>
      <sheetData sheetId="15">
        <row r="3">
          <cell r="K3" t="str">
            <v>Cabildo Resguardo Indigena</v>
          </cell>
          <cell r="M3" t="str">
            <v>Modalidad A - Mejoramiento y Saneamiento Básico</v>
          </cell>
          <cell r="O3" t="str">
            <v xml:space="preserve">Dispersa </v>
          </cell>
          <cell r="S3" t="str">
            <v>Bahareque encementado</v>
          </cell>
          <cell r="Y3">
            <v>1</v>
          </cell>
          <cell r="AR3" t="str">
            <v>0101</v>
          </cell>
          <cell r="AS3" t="str">
            <v>Alcalde</v>
          </cell>
        </row>
        <row r="4">
          <cell r="K4" t="str">
            <v>Consejo Comunitario de Negritudes</v>
          </cell>
          <cell r="M4" t="str">
            <v>Modalidad B - Construcción de Vivienda Nueva</v>
          </cell>
          <cell r="O4" t="str">
            <v>Agrupada</v>
          </cell>
          <cell r="S4" t="str">
            <v>Estructura metálica</v>
          </cell>
          <cell r="Y4">
            <v>2</v>
          </cell>
          <cell r="AR4" t="str">
            <v>0102</v>
          </cell>
          <cell r="AS4" t="str">
            <v>Gerente</v>
          </cell>
        </row>
        <row r="5">
          <cell r="K5" t="str">
            <v>Departamento</v>
          </cell>
          <cell r="S5" t="str">
            <v>Estructuras en madera ó guadua</v>
          </cell>
          <cell r="Y5">
            <v>3</v>
          </cell>
          <cell r="AR5" t="str">
            <v>0103</v>
          </cell>
          <cell r="AS5" t="str">
            <v>Gobernador</v>
          </cell>
        </row>
        <row r="6">
          <cell r="K6" t="str">
            <v>Entidad Privada</v>
          </cell>
          <cell r="S6" t="str">
            <v>Mampostería</v>
          </cell>
          <cell r="Y6">
            <v>4</v>
          </cell>
          <cell r="AR6" t="str">
            <v>0104</v>
          </cell>
          <cell r="AS6" t="str">
            <v>Gobernador Resguardo Indígena</v>
          </cell>
        </row>
        <row r="7">
          <cell r="K7" t="str">
            <v>Entidad Promotora</v>
          </cell>
          <cell r="S7" t="str">
            <v>Sistemas prefabricados</v>
          </cell>
          <cell r="W7">
            <v>5</v>
          </cell>
          <cell r="Y7">
            <v>5</v>
          </cell>
          <cell r="AR7" t="str">
            <v>0105</v>
          </cell>
          <cell r="AS7" t="str">
            <v>Representante Legal</v>
          </cell>
        </row>
        <row r="8">
          <cell r="K8" t="str">
            <v>Gremio Agopecuario</v>
          </cell>
          <cell r="W8">
            <v>6</v>
          </cell>
          <cell r="Y8">
            <v>6</v>
          </cell>
          <cell r="AR8" t="str">
            <v>0106</v>
          </cell>
        </row>
        <row r="9">
          <cell r="K9" t="str">
            <v>Municipio</v>
          </cell>
          <cell r="W9">
            <v>7</v>
          </cell>
          <cell r="Y9">
            <v>7</v>
          </cell>
          <cell r="AR9" t="str">
            <v>0107</v>
          </cell>
        </row>
        <row r="10">
          <cell r="K10" t="str">
            <v>Organización No Gubernamental (ONG)</v>
          </cell>
          <cell r="W10">
            <v>8</v>
          </cell>
          <cell r="Y10">
            <v>8</v>
          </cell>
          <cell r="AR10" t="str">
            <v>0108</v>
          </cell>
        </row>
        <row r="11">
          <cell r="K11" t="str">
            <v>Organizaciones Populares de Vivienda</v>
          </cell>
          <cell r="W11">
            <v>9</v>
          </cell>
          <cell r="AR11" t="str">
            <v>0109</v>
          </cell>
        </row>
        <row r="12">
          <cell r="W12">
            <v>10</v>
          </cell>
          <cell r="AR12" t="str">
            <v>0110</v>
          </cell>
        </row>
        <row r="13">
          <cell r="W13">
            <v>11</v>
          </cell>
          <cell r="AR13" t="str">
            <v>0111</v>
          </cell>
        </row>
        <row r="14">
          <cell r="W14">
            <v>12</v>
          </cell>
          <cell r="AR14" t="str">
            <v>0112</v>
          </cell>
        </row>
        <row r="15">
          <cell r="W15">
            <v>13</v>
          </cell>
          <cell r="AR15" t="str">
            <v>0201</v>
          </cell>
        </row>
        <row r="16">
          <cell r="W16">
            <v>14</v>
          </cell>
          <cell r="AR16" t="str">
            <v>0202</v>
          </cell>
        </row>
        <row r="17">
          <cell r="W17">
            <v>15</v>
          </cell>
          <cell r="AR17" t="str">
            <v>0203</v>
          </cell>
        </row>
        <row r="18">
          <cell r="W18">
            <v>16</v>
          </cell>
          <cell r="AR18" t="str">
            <v>0204</v>
          </cell>
        </row>
        <row r="19">
          <cell r="W19">
            <v>17</v>
          </cell>
          <cell r="AR19" t="str">
            <v>0205</v>
          </cell>
        </row>
        <row r="20">
          <cell r="W20">
            <v>18</v>
          </cell>
          <cell r="AR20" t="str">
            <v>0206</v>
          </cell>
        </row>
        <row r="21">
          <cell r="W21">
            <v>19</v>
          </cell>
          <cell r="AR21" t="str">
            <v>0207</v>
          </cell>
        </row>
        <row r="22">
          <cell r="W22">
            <v>20</v>
          </cell>
          <cell r="AR22" t="str">
            <v>0208</v>
          </cell>
        </row>
        <row r="23">
          <cell r="W23">
            <v>21</v>
          </cell>
          <cell r="AR23" t="str">
            <v>0209</v>
          </cell>
        </row>
        <row r="24">
          <cell r="W24">
            <v>22</v>
          </cell>
          <cell r="AR24" t="str">
            <v>0210</v>
          </cell>
        </row>
        <row r="25">
          <cell r="W25">
            <v>23</v>
          </cell>
          <cell r="AR25" t="str">
            <v>0211</v>
          </cell>
        </row>
        <row r="26">
          <cell r="W26">
            <v>24</v>
          </cell>
          <cell r="AR26" t="str">
            <v>0212</v>
          </cell>
        </row>
        <row r="27">
          <cell r="W27">
            <v>25</v>
          </cell>
          <cell r="AR27" t="str">
            <v>0213</v>
          </cell>
        </row>
        <row r="28">
          <cell r="W28">
            <v>26</v>
          </cell>
          <cell r="AR28" t="str">
            <v>0214</v>
          </cell>
        </row>
        <row r="29">
          <cell r="W29">
            <v>27</v>
          </cell>
          <cell r="AR29" t="str">
            <v>0215</v>
          </cell>
        </row>
        <row r="30">
          <cell r="W30">
            <v>28</v>
          </cell>
          <cell r="AR30" t="str">
            <v>0216</v>
          </cell>
        </row>
        <row r="31">
          <cell r="W31">
            <v>29</v>
          </cell>
          <cell r="AR31" t="str">
            <v>0217</v>
          </cell>
        </row>
        <row r="32">
          <cell r="W32">
            <v>30</v>
          </cell>
          <cell r="AR32" t="str">
            <v>0218</v>
          </cell>
        </row>
        <row r="33">
          <cell r="W33">
            <v>31</v>
          </cell>
          <cell r="AR33" t="str">
            <v>0219</v>
          </cell>
        </row>
        <row r="34">
          <cell r="W34">
            <v>32</v>
          </cell>
          <cell r="AR34" t="str">
            <v>0220</v>
          </cell>
        </row>
        <row r="35">
          <cell r="W35">
            <v>33</v>
          </cell>
          <cell r="AR35" t="str">
            <v>0221</v>
          </cell>
        </row>
        <row r="36">
          <cell r="W36">
            <v>30</v>
          </cell>
          <cell r="AR36" t="str">
            <v>0301</v>
          </cell>
        </row>
        <row r="37">
          <cell r="W37">
            <v>35</v>
          </cell>
          <cell r="AR37" t="str">
            <v>0302</v>
          </cell>
        </row>
        <row r="38">
          <cell r="W38">
            <v>36</v>
          </cell>
          <cell r="AR38" t="str">
            <v>0303</v>
          </cell>
        </row>
        <row r="39">
          <cell r="W39">
            <v>37</v>
          </cell>
          <cell r="AR39" t="str">
            <v>0304</v>
          </cell>
        </row>
        <row r="40">
          <cell r="W40">
            <v>38</v>
          </cell>
          <cell r="AR40" t="str">
            <v>0305</v>
          </cell>
        </row>
        <row r="41">
          <cell r="W41">
            <v>39</v>
          </cell>
          <cell r="AR41" t="str">
            <v>0306</v>
          </cell>
        </row>
        <row r="42">
          <cell r="W42">
            <v>40</v>
          </cell>
          <cell r="AR42" t="str">
            <v>0307</v>
          </cell>
        </row>
        <row r="43">
          <cell r="W43">
            <v>41</v>
          </cell>
          <cell r="AR43" t="str">
            <v>0308</v>
          </cell>
        </row>
        <row r="44">
          <cell r="W44">
            <v>42</v>
          </cell>
          <cell r="AR44" t="str">
            <v>0309</v>
          </cell>
        </row>
        <row r="45">
          <cell r="W45">
            <v>43</v>
          </cell>
          <cell r="AR45" t="str">
            <v>0310</v>
          </cell>
        </row>
        <row r="46">
          <cell r="W46">
            <v>44</v>
          </cell>
          <cell r="AR46" t="str">
            <v>0311</v>
          </cell>
        </row>
        <row r="47">
          <cell r="W47">
            <v>45</v>
          </cell>
          <cell r="AR47" t="str">
            <v>0312</v>
          </cell>
        </row>
        <row r="48">
          <cell r="W48">
            <v>46</v>
          </cell>
          <cell r="AR48" t="str">
            <v>0313</v>
          </cell>
        </row>
        <row r="49">
          <cell r="W49">
            <v>47</v>
          </cell>
          <cell r="AR49" t="str">
            <v>0314</v>
          </cell>
        </row>
        <row r="50">
          <cell r="W50">
            <v>48</v>
          </cell>
          <cell r="AR50" t="str">
            <v>0315</v>
          </cell>
        </row>
        <row r="51">
          <cell r="W51">
            <v>49</v>
          </cell>
          <cell r="AR51" t="str">
            <v>0316</v>
          </cell>
        </row>
        <row r="52">
          <cell r="W52">
            <v>50</v>
          </cell>
          <cell r="AR52" t="str">
            <v>0317</v>
          </cell>
        </row>
        <row r="53">
          <cell r="W53">
            <v>51</v>
          </cell>
          <cell r="AR53" t="str">
            <v>0318</v>
          </cell>
        </row>
        <row r="54">
          <cell r="W54">
            <v>52</v>
          </cell>
          <cell r="AR54" t="str">
            <v>0401</v>
          </cell>
        </row>
        <row r="55">
          <cell r="W55">
            <v>53</v>
          </cell>
          <cell r="AR55" t="str">
            <v>0402</v>
          </cell>
        </row>
        <row r="56">
          <cell r="W56">
            <v>54</v>
          </cell>
          <cell r="AR56" t="str">
            <v>0403</v>
          </cell>
        </row>
        <row r="57">
          <cell r="W57">
            <v>55</v>
          </cell>
          <cell r="AR57" t="str">
            <v>0404</v>
          </cell>
        </row>
        <row r="58">
          <cell r="W58">
            <v>56</v>
          </cell>
          <cell r="AR58" t="str">
            <v>0405</v>
          </cell>
        </row>
        <row r="59">
          <cell r="W59">
            <v>57</v>
          </cell>
          <cell r="AR59" t="str">
            <v>0406</v>
          </cell>
        </row>
        <row r="60">
          <cell r="W60">
            <v>58</v>
          </cell>
          <cell r="AR60" t="str">
            <v>0407</v>
          </cell>
        </row>
        <row r="61">
          <cell r="W61">
            <v>59</v>
          </cell>
          <cell r="AR61" t="str">
            <v>0408</v>
          </cell>
        </row>
        <row r="62">
          <cell r="W62">
            <v>60</v>
          </cell>
          <cell r="AR62" t="str">
            <v>0409</v>
          </cell>
        </row>
        <row r="63">
          <cell r="W63">
            <v>61</v>
          </cell>
          <cell r="AR63" t="str">
            <v>0410</v>
          </cell>
        </row>
        <row r="64">
          <cell r="W64">
            <v>62</v>
          </cell>
          <cell r="AR64" t="str">
            <v>0411</v>
          </cell>
        </row>
        <row r="65">
          <cell r="W65">
            <v>63</v>
          </cell>
          <cell r="AR65" t="str">
            <v>0412</v>
          </cell>
        </row>
        <row r="66">
          <cell r="W66">
            <v>64</v>
          </cell>
          <cell r="AR66" t="str">
            <v>0413</v>
          </cell>
        </row>
        <row r="67">
          <cell r="W67">
            <v>65</v>
          </cell>
          <cell r="AR67" t="str">
            <v>0414</v>
          </cell>
        </row>
        <row r="68">
          <cell r="W68">
            <v>66</v>
          </cell>
          <cell r="AR68" t="str">
            <v>0415</v>
          </cell>
        </row>
        <row r="69">
          <cell r="W69">
            <v>67</v>
          </cell>
          <cell r="AR69" t="str">
            <v>0416</v>
          </cell>
        </row>
        <row r="70">
          <cell r="W70">
            <v>68</v>
          </cell>
          <cell r="AR70" t="str">
            <v>0417</v>
          </cell>
        </row>
        <row r="71">
          <cell r="W71">
            <v>69</v>
          </cell>
          <cell r="AR71" t="str">
            <v>0501</v>
          </cell>
        </row>
        <row r="72">
          <cell r="W72">
            <v>70</v>
          </cell>
          <cell r="AR72" t="str">
            <v>0502</v>
          </cell>
        </row>
        <row r="73">
          <cell r="W73">
            <v>71</v>
          </cell>
          <cell r="AR73" t="str">
            <v>0503</v>
          </cell>
        </row>
        <row r="74">
          <cell r="W74">
            <v>72</v>
          </cell>
          <cell r="AR74" t="str">
            <v>0504</v>
          </cell>
        </row>
        <row r="75">
          <cell r="W75">
            <v>73</v>
          </cell>
          <cell r="AR75" t="str">
            <v>0505</v>
          </cell>
        </row>
        <row r="76">
          <cell r="W76">
            <v>74</v>
          </cell>
          <cell r="AR76" t="str">
            <v>0506</v>
          </cell>
        </row>
        <row r="77">
          <cell r="W77">
            <v>75</v>
          </cell>
          <cell r="AR77" t="str">
            <v>0507</v>
          </cell>
        </row>
        <row r="78">
          <cell r="W78">
            <v>76</v>
          </cell>
          <cell r="AR78" t="str">
            <v>0508</v>
          </cell>
        </row>
        <row r="79">
          <cell r="W79">
            <v>77</v>
          </cell>
          <cell r="AR79" t="str">
            <v>0509</v>
          </cell>
        </row>
        <row r="80">
          <cell r="W80">
            <v>78</v>
          </cell>
          <cell r="AR80" t="str">
            <v>0601</v>
          </cell>
        </row>
        <row r="81">
          <cell r="W81">
            <v>79</v>
          </cell>
          <cell r="AR81" t="str">
            <v>0602</v>
          </cell>
        </row>
        <row r="82">
          <cell r="W82">
            <v>80</v>
          </cell>
          <cell r="AR82" t="str">
            <v>0603</v>
          </cell>
        </row>
        <row r="83">
          <cell r="W83">
            <v>81</v>
          </cell>
          <cell r="AR83" t="str">
            <v>0604</v>
          </cell>
        </row>
        <row r="84">
          <cell r="W84">
            <v>82</v>
          </cell>
          <cell r="AR84" t="str">
            <v>0605</v>
          </cell>
        </row>
        <row r="85">
          <cell r="W85">
            <v>83</v>
          </cell>
          <cell r="AR85" t="str">
            <v>0606</v>
          </cell>
        </row>
        <row r="86">
          <cell r="W86">
            <v>84</v>
          </cell>
          <cell r="AR86" t="str">
            <v>0607</v>
          </cell>
        </row>
        <row r="87">
          <cell r="W87">
            <v>85</v>
          </cell>
          <cell r="AR87" t="str">
            <v>0608</v>
          </cell>
        </row>
        <row r="88">
          <cell r="W88">
            <v>86</v>
          </cell>
          <cell r="AR88" t="str">
            <v>0609</v>
          </cell>
        </row>
        <row r="89">
          <cell r="W89">
            <v>87</v>
          </cell>
          <cell r="AR89" t="str">
            <v>0610</v>
          </cell>
        </row>
        <row r="90">
          <cell r="W90">
            <v>88</v>
          </cell>
          <cell r="AR90" t="str">
            <v>0611</v>
          </cell>
        </row>
        <row r="91">
          <cell r="W91">
            <v>89</v>
          </cell>
          <cell r="AR91" t="str">
            <v>0701</v>
          </cell>
        </row>
        <row r="92">
          <cell r="W92">
            <v>90</v>
          </cell>
          <cell r="AR92" t="str">
            <v>0702</v>
          </cell>
        </row>
        <row r="93">
          <cell r="W93">
            <v>91</v>
          </cell>
          <cell r="AR93" t="str">
            <v>0703</v>
          </cell>
        </row>
        <row r="94">
          <cell r="W94">
            <v>92</v>
          </cell>
          <cell r="AR94" t="str">
            <v>0704</v>
          </cell>
        </row>
        <row r="95">
          <cell r="W95">
            <v>93</v>
          </cell>
          <cell r="AR95" t="str">
            <v>0705</v>
          </cell>
        </row>
        <row r="96">
          <cell r="W96">
            <v>94</v>
          </cell>
          <cell r="AR96" t="str">
            <v>0706</v>
          </cell>
        </row>
        <row r="97">
          <cell r="W97">
            <v>95</v>
          </cell>
          <cell r="AR97" t="str">
            <v>0707</v>
          </cell>
        </row>
        <row r="98">
          <cell r="W98">
            <v>96</v>
          </cell>
          <cell r="AR98" t="str">
            <v>0708</v>
          </cell>
        </row>
        <row r="99">
          <cell r="W99">
            <v>97</v>
          </cell>
          <cell r="AR99" t="str">
            <v>0709</v>
          </cell>
        </row>
        <row r="100">
          <cell r="W100">
            <v>98</v>
          </cell>
          <cell r="AR100" t="str">
            <v>0710</v>
          </cell>
        </row>
        <row r="101">
          <cell r="W101">
            <v>99</v>
          </cell>
          <cell r="AR101" t="str">
            <v>0711</v>
          </cell>
        </row>
        <row r="102">
          <cell r="W102">
            <v>100</v>
          </cell>
          <cell r="AR102" t="str">
            <v>0801</v>
          </cell>
        </row>
        <row r="103">
          <cell r="W103">
            <v>101</v>
          </cell>
          <cell r="AR103" t="str">
            <v>0802</v>
          </cell>
        </row>
        <row r="104">
          <cell r="W104">
            <v>102</v>
          </cell>
          <cell r="AR104" t="str">
            <v>0803</v>
          </cell>
        </row>
        <row r="105">
          <cell r="W105">
            <v>103</v>
          </cell>
          <cell r="AR105" t="str">
            <v>0804</v>
          </cell>
        </row>
        <row r="106">
          <cell r="W106">
            <v>104</v>
          </cell>
          <cell r="AR106" t="str">
            <v>0805</v>
          </cell>
        </row>
        <row r="107">
          <cell r="W107">
            <v>105</v>
          </cell>
          <cell r="AR107" t="str">
            <v>0806</v>
          </cell>
        </row>
        <row r="108">
          <cell r="W108">
            <v>106</v>
          </cell>
          <cell r="AR108" t="str">
            <v>0807</v>
          </cell>
        </row>
        <row r="109">
          <cell r="W109">
            <v>107</v>
          </cell>
          <cell r="AR109" t="str">
            <v>0808</v>
          </cell>
        </row>
        <row r="110">
          <cell r="W110">
            <v>108</v>
          </cell>
          <cell r="AR110" t="str">
            <v>0901</v>
          </cell>
        </row>
        <row r="111">
          <cell r="W111">
            <v>109</v>
          </cell>
          <cell r="AR111" t="str">
            <v>0902</v>
          </cell>
        </row>
        <row r="112">
          <cell r="W112">
            <v>110</v>
          </cell>
          <cell r="AR112" t="str">
            <v>0903</v>
          </cell>
        </row>
        <row r="113">
          <cell r="W113">
            <v>111</v>
          </cell>
          <cell r="AR113" t="str">
            <v>0904</v>
          </cell>
        </row>
        <row r="114">
          <cell r="W114">
            <v>112</v>
          </cell>
          <cell r="AR114" t="str">
            <v>0905</v>
          </cell>
        </row>
        <row r="115">
          <cell r="W115">
            <v>113</v>
          </cell>
          <cell r="AR115" t="str">
            <v>0906</v>
          </cell>
        </row>
        <row r="116">
          <cell r="W116">
            <v>114</v>
          </cell>
          <cell r="AR116" t="str">
            <v>0907</v>
          </cell>
        </row>
        <row r="117">
          <cell r="W117">
            <v>115</v>
          </cell>
          <cell r="AR117" t="str">
            <v>0908</v>
          </cell>
        </row>
        <row r="118">
          <cell r="W118">
            <v>116</v>
          </cell>
          <cell r="AR118" t="str">
            <v>0909</v>
          </cell>
        </row>
        <row r="119">
          <cell r="W119">
            <v>117</v>
          </cell>
          <cell r="AR119" t="str">
            <v>0910</v>
          </cell>
        </row>
        <row r="120">
          <cell r="W120">
            <v>118</v>
          </cell>
          <cell r="AR120" t="str">
            <v>0911</v>
          </cell>
        </row>
        <row r="121">
          <cell r="W121">
            <v>119</v>
          </cell>
          <cell r="AR121" t="str">
            <v>0912</v>
          </cell>
        </row>
        <row r="122">
          <cell r="W122">
            <v>120</v>
          </cell>
          <cell r="AR122" t="str">
            <v>0913</v>
          </cell>
        </row>
        <row r="123">
          <cell r="W123">
            <v>121</v>
          </cell>
          <cell r="AR123" t="str">
            <v>0914</v>
          </cell>
        </row>
        <row r="124">
          <cell r="W124">
            <v>122</v>
          </cell>
          <cell r="AR124" t="str">
            <v>0915</v>
          </cell>
        </row>
        <row r="125">
          <cell r="W125">
            <v>123</v>
          </cell>
          <cell r="AR125" t="str">
            <v>0916</v>
          </cell>
        </row>
        <row r="126">
          <cell r="W126">
            <v>124</v>
          </cell>
          <cell r="AR126" t="str">
            <v>0917</v>
          </cell>
        </row>
        <row r="127">
          <cell r="W127">
            <v>125</v>
          </cell>
          <cell r="AR127" t="str">
            <v>0918</v>
          </cell>
        </row>
        <row r="128">
          <cell r="W128">
            <v>126</v>
          </cell>
          <cell r="AR128" t="str">
            <v>0919</v>
          </cell>
        </row>
        <row r="129">
          <cell r="W129">
            <v>127</v>
          </cell>
          <cell r="AR129" t="str">
            <v>0920</v>
          </cell>
        </row>
        <row r="130">
          <cell r="W130">
            <v>128</v>
          </cell>
          <cell r="AR130" t="str">
            <v>1001</v>
          </cell>
        </row>
        <row r="131">
          <cell r="W131">
            <v>129</v>
          </cell>
          <cell r="AR131" t="str">
            <v>1002</v>
          </cell>
        </row>
        <row r="132">
          <cell r="W132">
            <v>130</v>
          </cell>
          <cell r="AR132" t="str">
            <v>1003</v>
          </cell>
        </row>
        <row r="133">
          <cell r="W133">
            <v>131</v>
          </cell>
          <cell r="AR133" t="str">
            <v>1004</v>
          </cell>
        </row>
        <row r="134">
          <cell r="W134">
            <v>132</v>
          </cell>
          <cell r="AR134" t="str">
            <v>1005</v>
          </cell>
        </row>
        <row r="135">
          <cell r="W135">
            <v>133</v>
          </cell>
          <cell r="AR135" t="str">
            <v>1006</v>
          </cell>
        </row>
        <row r="136">
          <cell r="W136">
            <v>134</v>
          </cell>
          <cell r="AR136" t="str">
            <v>1007</v>
          </cell>
        </row>
        <row r="137">
          <cell r="W137">
            <v>135</v>
          </cell>
          <cell r="AR137" t="str">
            <v>1008</v>
          </cell>
        </row>
        <row r="138">
          <cell r="W138">
            <v>136</v>
          </cell>
          <cell r="AR138" t="str">
            <v>1009</v>
          </cell>
        </row>
        <row r="139">
          <cell r="W139">
            <v>137</v>
          </cell>
          <cell r="AR139" t="str">
            <v>1010</v>
          </cell>
        </row>
        <row r="140">
          <cell r="W140">
            <v>138</v>
          </cell>
          <cell r="AR140" t="str">
            <v>1011</v>
          </cell>
        </row>
        <row r="141">
          <cell r="W141">
            <v>139</v>
          </cell>
          <cell r="AR141" t="str">
            <v>1012</v>
          </cell>
        </row>
        <row r="142">
          <cell r="W142">
            <v>140</v>
          </cell>
          <cell r="AR142" t="str">
            <v>1013</v>
          </cell>
        </row>
        <row r="143">
          <cell r="W143">
            <v>141</v>
          </cell>
          <cell r="AR143" t="str">
            <v>1014</v>
          </cell>
        </row>
        <row r="144">
          <cell r="W144">
            <v>142</v>
          </cell>
          <cell r="AR144" t="str">
            <v>1101</v>
          </cell>
        </row>
        <row r="145">
          <cell r="W145">
            <v>143</v>
          </cell>
          <cell r="AR145" t="str">
            <v>1102</v>
          </cell>
        </row>
        <row r="146">
          <cell r="W146">
            <v>144</v>
          </cell>
          <cell r="AR146" t="str">
            <v>1103</v>
          </cell>
        </row>
        <row r="147">
          <cell r="W147">
            <v>145</v>
          </cell>
          <cell r="AR147" t="str">
            <v>1104</v>
          </cell>
        </row>
        <row r="148">
          <cell r="W148">
            <v>146</v>
          </cell>
          <cell r="AR148" t="str">
            <v>1105</v>
          </cell>
        </row>
        <row r="149">
          <cell r="W149">
            <v>147</v>
          </cell>
          <cell r="AR149" t="str">
            <v>1106</v>
          </cell>
        </row>
        <row r="150">
          <cell r="W150">
            <v>148</v>
          </cell>
          <cell r="AR150" t="str">
            <v>1107</v>
          </cell>
        </row>
        <row r="151">
          <cell r="W151">
            <v>149</v>
          </cell>
          <cell r="AR151" t="str">
            <v>1108</v>
          </cell>
        </row>
        <row r="152">
          <cell r="W152">
            <v>150</v>
          </cell>
          <cell r="AR152" t="str">
            <v>1109</v>
          </cell>
        </row>
        <row r="153">
          <cell r="W153">
            <v>151</v>
          </cell>
          <cell r="AR153" t="str">
            <v>1110</v>
          </cell>
        </row>
        <row r="154">
          <cell r="W154">
            <v>152</v>
          </cell>
          <cell r="AR154" t="str">
            <v>1111</v>
          </cell>
        </row>
        <row r="155">
          <cell r="W155">
            <v>153</v>
          </cell>
          <cell r="AR155" t="str">
            <v>1112</v>
          </cell>
        </row>
        <row r="156">
          <cell r="W156">
            <v>154</v>
          </cell>
          <cell r="AR156" t="str">
            <v>1113</v>
          </cell>
        </row>
        <row r="157">
          <cell r="W157">
            <v>155</v>
          </cell>
          <cell r="AR157" t="str">
            <v>1114</v>
          </cell>
        </row>
        <row r="158">
          <cell r="W158">
            <v>156</v>
          </cell>
          <cell r="AR158" t="str">
            <v>1115</v>
          </cell>
        </row>
        <row r="159">
          <cell r="W159">
            <v>157</v>
          </cell>
          <cell r="AR159" t="str">
            <v>1116</v>
          </cell>
        </row>
        <row r="160">
          <cell r="W160">
            <v>158</v>
          </cell>
          <cell r="AR160" t="str">
            <v>1117</v>
          </cell>
        </row>
        <row r="161">
          <cell r="W161">
            <v>159</v>
          </cell>
          <cell r="AR161" t="str">
            <v>1201</v>
          </cell>
        </row>
        <row r="162">
          <cell r="W162">
            <v>160</v>
          </cell>
          <cell r="AR162" t="str">
            <v>1202</v>
          </cell>
        </row>
        <row r="163">
          <cell r="W163">
            <v>161</v>
          </cell>
          <cell r="AR163" t="str">
            <v>1203</v>
          </cell>
        </row>
        <row r="164">
          <cell r="W164">
            <v>162</v>
          </cell>
          <cell r="AR164" t="str">
            <v>1204</v>
          </cell>
        </row>
        <row r="165">
          <cell r="W165">
            <v>163</v>
          </cell>
          <cell r="AR165" t="str">
            <v>1205</v>
          </cell>
        </row>
        <row r="166">
          <cell r="W166">
            <v>164</v>
          </cell>
          <cell r="AR166" t="str">
            <v>1206</v>
          </cell>
        </row>
        <row r="167">
          <cell r="W167">
            <v>165</v>
          </cell>
          <cell r="AR167" t="str">
            <v>1301</v>
          </cell>
        </row>
        <row r="168">
          <cell r="W168">
            <v>166</v>
          </cell>
          <cell r="AR168" t="str">
            <v>1302</v>
          </cell>
        </row>
        <row r="169">
          <cell r="W169">
            <v>167</v>
          </cell>
          <cell r="AR169" t="str">
            <v>1303</v>
          </cell>
        </row>
        <row r="170">
          <cell r="W170">
            <v>168</v>
          </cell>
          <cell r="AR170" t="str">
            <v>1304</v>
          </cell>
        </row>
        <row r="171">
          <cell r="W171">
            <v>169</v>
          </cell>
          <cell r="AR171" t="str">
            <v>1305</v>
          </cell>
        </row>
        <row r="172">
          <cell r="W172">
            <v>170</v>
          </cell>
          <cell r="AR172" t="str">
            <v>1306</v>
          </cell>
        </row>
        <row r="173">
          <cell r="W173">
            <v>171</v>
          </cell>
          <cell r="AR173" t="str">
            <v>1307</v>
          </cell>
        </row>
        <row r="174">
          <cell r="W174">
            <v>172</v>
          </cell>
          <cell r="AR174" t="str">
            <v>1308</v>
          </cell>
        </row>
        <row r="175">
          <cell r="W175">
            <v>173</v>
          </cell>
          <cell r="AR175" t="str">
            <v>1309</v>
          </cell>
        </row>
        <row r="176">
          <cell r="W176">
            <v>174</v>
          </cell>
          <cell r="AR176" t="str">
            <v>1401</v>
          </cell>
        </row>
        <row r="177">
          <cell r="W177">
            <v>175</v>
          </cell>
          <cell r="AR177" t="str">
            <v>1402</v>
          </cell>
        </row>
        <row r="178">
          <cell r="W178">
            <v>176</v>
          </cell>
          <cell r="AR178" t="str">
            <v>1403</v>
          </cell>
        </row>
        <row r="179">
          <cell r="W179">
            <v>177</v>
          </cell>
          <cell r="AR179" t="str">
            <v>1404</v>
          </cell>
        </row>
        <row r="180">
          <cell r="W180">
            <v>178</v>
          </cell>
          <cell r="AR180" t="str">
            <v>1405</v>
          </cell>
        </row>
        <row r="181">
          <cell r="W181">
            <v>179</v>
          </cell>
          <cell r="AR181" t="str">
            <v>1406</v>
          </cell>
        </row>
        <row r="182">
          <cell r="W182">
            <v>180</v>
          </cell>
          <cell r="AR182" t="str">
            <v>1407</v>
          </cell>
        </row>
        <row r="183">
          <cell r="W183">
            <v>181</v>
          </cell>
          <cell r="AR183" t="str">
            <v>1408</v>
          </cell>
        </row>
        <row r="184">
          <cell r="W184">
            <v>182</v>
          </cell>
          <cell r="AR184" t="str">
            <v>1409</v>
          </cell>
        </row>
        <row r="185">
          <cell r="W185">
            <v>183</v>
          </cell>
          <cell r="AR185" t="str">
            <v>1410</v>
          </cell>
        </row>
        <row r="186">
          <cell r="W186">
            <v>184</v>
          </cell>
        </row>
        <row r="187">
          <cell r="W187">
            <v>185</v>
          </cell>
        </row>
        <row r="188">
          <cell r="W188">
            <v>186</v>
          </cell>
        </row>
        <row r="189">
          <cell r="W189">
            <v>187</v>
          </cell>
        </row>
        <row r="190">
          <cell r="W190">
            <v>188</v>
          </cell>
        </row>
        <row r="191">
          <cell r="W191">
            <v>189</v>
          </cell>
        </row>
        <row r="192">
          <cell r="W192">
            <v>190</v>
          </cell>
        </row>
        <row r="193">
          <cell r="W193">
            <v>191</v>
          </cell>
        </row>
        <row r="194">
          <cell r="W194">
            <v>192</v>
          </cell>
        </row>
        <row r="195">
          <cell r="W195">
            <v>193</v>
          </cell>
        </row>
        <row r="196">
          <cell r="W196">
            <v>194</v>
          </cell>
        </row>
        <row r="197">
          <cell r="W197">
            <v>195</v>
          </cell>
        </row>
        <row r="198">
          <cell r="W198">
            <v>196</v>
          </cell>
        </row>
        <row r="199">
          <cell r="W199">
            <v>197</v>
          </cell>
        </row>
        <row r="200">
          <cell r="W200">
            <v>198</v>
          </cell>
        </row>
        <row r="201">
          <cell r="W201">
            <v>199</v>
          </cell>
        </row>
        <row r="202">
          <cell r="W202">
            <v>200</v>
          </cell>
        </row>
        <row r="203">
          <cell r="W203">
            <v>201</v>
          </cell>
        </row>
        <row r="204">
          <cell r="W204">
            <v>202</v>
          </cell>
        </row>
        <row r="205">
          <cell r="W205">
            <v>203</v>
          </cell>
        </row>
        <row r="206">
          <cell r="W206">
            <v>204</v>
          </cell>
        </row>
        <row r="207">
          <cell r="W207">
            <v>205</v>
          </cell>
        </row>
        <row r="208">
          <cell r="W208">
            <v>206</v>
          </cell>
        </row>
        <row r="209">
          <cell r="W209">
            <v>207</v>
          </cell>
        </row>
        <row r="210">
          <cell r="W210">
            <v>208</v>
          </cell>
        </row>
        <row r="211">
          <cell r="W211">
            <v>209</v>
          </cell>
        </row>
        <row r="212">
          <cell r="W212">
            <v>210</v>
          </cell>
        </row>
        <row r="213">
          <cell r="W213">
            <v>211</v>
          </cell>
        </row>
        <row r="214">
          <cell r="W214">
            <v>212</v>
          </cell>
        </row>
        <row r="215">
          <cell r="W215">
            <v>213</v>
          </cell>
        </row>
        <row r="216">
          <cell r="W216">
            <v>214</v>
          </cell>
        </row>
        <row r="217">
          <cell r="W217">
            <v>215</v>
          </cell>
        </row>
        <row r="218">
          <cell r="W218">
            <v>216</v>
          </cell>
        </row>
        <row r="219">
          <cell r="W219">
            <v>217</v>
          </cell>
        </row>
        <row r="220">
          <cell r="W220">
            <v>218</v>
          </cell>
        </row>
        <row r="221">
          <cell r="W221">
            <v>219</v>
          </cell>
        </row>
        <row r="222">
          <cell r="W222">
            <v>220</v>
          </cell>
        </row>
        <row r="223">
          <cell r="W223">
            <v>221</v>
          </cell>
        </row>
        <row r="224">
          <cell r="W224">
            <v>222</v>
          </cell>
        </row>
        <row r="225">
          <cell r="W225">
            <v>223</v>
          </cell>
        </row>
        <row r="226">
          <cell r="W226">
            <v>224</v>
          </cell>
        </row>
        <row r="227">
          <cell r="W227">
            <v>225</v>
          </cell>
        </row>
        <row r="228">
          <cell r="W228">
            <v>226</v>
          </cell>
        </row>
        <row r="229">
          <cell r="W229">
            <v>227</v>
          </cell>
        </row>
        <row r="230">
          <cell r="W230">
            <v>228</v>
          </cell>
        </row>
        <row r="231">
          <cell r="W231">
            <v>229</v>
          </cell>
        </row>
        <row r="232">
          <cell r="W232">
            <v>230</v>
          </cell>
        </row>
        <row r="233">
          <cell r="W233">
            <v>231</v>
          </cell>
        </row>
        <row r="234">
          <cell r="W234">
            <v>232</v>
          </cell>
        </row>
        <row r="235">
          <cell r="W235">
            <v>233</v>
          </cell>
        </row>
        <row r="236">
          <cell r="W236">
            <v>234</v>
          </cell>
        </row>
        <row r="237">
          <cell r="W237">
            <v>235</v>
          </cell>
        </row>
        <row r="238">
          <cell r="W238">
            <v>236</v>
          </cell>
        </row>
        <row r="239">
          <cell r="W239">
            <v>237</v>
          </cell>
        </row>
        <row r="240">
          <cell r="W240">
            <v>238</v>
          </cell>
        </row>
        <row r="241">
          <cell r="W241">
            <v>239</v>
          </cell>
        </row>
        <row r="242">
          <cell r="W242">
            <v>240</v>
          </cell>
        </row>
        <row r="243">
          <cell r="W243">
            <v>241</v>
          </cell>
        </row>
        <row r="244">
          <cell r="W244">
            <v>242</v>
          </cell>
        </row>
        <row r="245">
          <cell r="W245">
            <v>243</v>
          </cell>
        </row>
        <row r="246">
          <cell r="W246">
            <v>244</v>
          </cell>
        </row>
        <row r="247">
          <cell r="W247">
            <v>245</v>
          </cell>
        </row>
        <row r="248">
          <cell r="W248">
            <v>246</v>
          </cell>
        </row>
        <row r="249">
          <cell r="W249">
            <v>247</v>
          </cell>
        </row>
        <row r="250">
          <cell r="W250">
            <v>248</v>
          </cell>
        </row>
        <row r="251">
          <cell r="W251">
            <v>249</v>
          </cell>
        </row>
        <row r="252">
          <cell r="W252">
            <v>250</v>
          </cell>
        </row>
        <row r="253">
          <cell r="W253">
            <v>251</v>
          </cell>
        </row>
        <row r="254">
          <cell r="W254">
            <v>252</v>
          </cell>
        </row>
        <row r="255">
          <cell r="W255">
            <v>253</v>
          </cell>
        </row>
        <row r="256">
          <cell r="W256">
            <v>254</v>
          </cell>
        </row>
        <row r="257">
          <cell r="W257">
            <v>255</v>
          </cell>
        </row>
        <row r="258">
          <cell r="W258">
            <v>256</v>
          </cell>
        </row>
        <row r="259">
          <cell r="W259">
            <v>257</v>
          </cell>
        </row>
        <row r="260">
          <cell r="W260">
            <v>258</v>
          </cell>
        </row>
        <row r="261">
          <cell r="W261">
            <v>259</v>
          </cell>
        </row>
        <row r="262">
          <cell r="W262">
            <v>260</v>
          </cell>
        </row>
        <row r="263">
          <cell r="W263">
            <v>261</v>
          </cell>
        </row>
        <row r="264">
          <cell r="W264">
            <v>262</v>
          </cell>
        </row>
        <row r="265">
          <cell r="W265">
            <v>263</v>
          </cell>
        </row>
        <row r="266">
          <cell r="W266">
            <v>264</v>
          </cell>
        </row>
        <row r="267">
          <cell r="W267">
            <v>265</v>
          </cell>
        </row>
        <row r="268">
          <cell r="W268">
            <v>266</v>
          </cell>
        </row>
        <row r="269">
          <cell r="W269">
            <v>267</v>
          </cell>
        </row>
        <row r="270">
          <cell r="W270">
            <v>268</v>
          </cell>
        </row>
        <row r="271">
          <cell r="W271">
            <v>269</v>
          </cell>
        </row>
        <row r="272">
          <cell r="W272">
            <v>270</v>
          </cell>
        </row>
        <row r="273">
          <cell r="W273">
            <v>271</v>
          </cell>
        </row>
        <row r="274">
          <cell r="W274">
            <v>272</v>
          </cell>
        </row>
        <row r="275">
          <cell r="W275">
            <v>273</v>
          </cell>
        </row>
        <row r="276">
          <cell r="W276">
            <v>274</v>
          </cell>
        </row>
        <row r="277">
          <cell r="W277">
            <v>275</v>
          </cell>
        </row>
        <row r="278">
          <cell r="W278">
            <v>276</v>
          </cell>
        </row>
        <row r="279">
          <cell r="W279">
            <v>277</v>
          </cell>
        </row>
        <row r="280">
          <cell r="W280">
            <v>278</v>
          </cell>
        </row>
        <row r="281">
          <cell r="W281">
            <v>279</v>
          </cell>
        </row>
        <row r="282">
          <cell r="W282">
            <v>280</v>
          </cell>
        </row>
        <row r="283">
          <cell r="W283">
            <v>281</v>
          </cell>
        </row>
        <row r="284">
          <cell r="W284">
            <v>282</v>
          </cell>
        </row>
        <row r="285">
          <cell r="W285">
            <v>283</v>
          </cell>
        </row>
        <row r="286">
          <cell r="W286">
            <v>284</v>
          </cell>
        </row>
        <row r="287">
          <cell r="W287">
            <v>285</v>
          </cell>
        </row>
        <row r="288">
          <cell r="W288">
            <v>286</v>
          </cell>
        </row>
        <row r="289">
          <cell r="W289">
            <v>287</v>
          </cell>
        </row>
        <row r="290">
          <cell r="W290">
            <v>288</v>
          </cell>
        </row>
        <row r="291">
          <cell r="W291">
            <v>289</v>
          </cell>
        </row>
        <row r="292">
          <cell r="W292">
            <v>290</v>
          </cell>
        </row>
        <row r="293">
          <cell r="W293">
            <v>291</v>
          </cell>
        </row>
        <row r="294">
          <cell r="W294">
            <v>292</v>
          </cell>
        </row>
        <row r="295">
          <cell r="W295">
            <v>293</v>
          </cell>
        </row>
        <row r="296">
          <cell r="W296">
            <v>294</v>
          </cell>
        </row>
        <row r="297">
          <cell r="W297">
            <v>295</v>
          </cell>
        </row>
        <row r="298">
          <cell r="W298">
            <v>296</v>
          </cell>
        </row>
        <row r="299">
          <cell r="W299">
            <v>297</v>
          </cell>
        </row>
        <row r="300">
          <cell r="W300">
            <v>298</v>
          </cell>
        </row>
        <row r="301">
          <cell r="W301">
            <v>299</v>
          </cell>
        </row>
        <row r="302">
          <cell r="W302">
            <v>300</v>
          </cell>
        </row>
        <row r="303">
          <cell r="W303">
            <v>301</v>
          </cell>
        </row>
        <row r="304">
          <cell r="W304">
            <v>302</v>
          </cell>
        </row>
        <row r="305">
          <cell r="W305">
            <v>303</v>
          </cell>
        </row>
        <row r="306">
          <cell r="W306">
            <v>304</v>
          </cell>
        </row>
        <row r="307">
          <cell r="W307">
            <v>305</v>
          </cell>
        </row>
        <row r="308">
          <cell r="W308">
            <v>306</v>
          </cell>
        </row>
        <row r="309">
          <cell r="W309">
            <v>307</v>
          </cell>
        </row>
        <row r="310">
          <cell r="W310">
            <v>308</v>
          </cell>
        </row>
        <row r="311">
          <cell r="W311">
            <v>309</v>
          </cell>
        </row>
        <row r="312">
          <cell r="W312">
            <v>310</v>
          </cell>
        </row>
        <row r="313">
          <cell r="W313">
            <v>311</v>
          </cell>
        </row>
        <row r="314">
          <cell r="W314">
            <v>312</v>
          </cell>
        </row>
        <row r="315">
          <cell r="W315">
            <v>313</v>
          </cell>
        </row>
        <row r="316">
          <cell r="W316">
            <v>314</v>
          </cell>
        </row>
        <row r="317">
          <cell r="W317">
            <v>315</v>
          </cell>
        </row>
        <row r="318">
          <cell r="W318">
            <v>316</v>
          </cell>
        </row>
        <row r="319">
          <cell r="W319">
            <v>317</v>
          </cell>
        </row>
        <row r="320">
          <cell r="W320">
            <v>318</v>
          </cell>
        </row>
        <row r="321">
          <cell r="W321">
            <v>319</v>
          </cell>
        </row>
        <row r="322">
          <cell r="W322">
            <v>320</v>
          </cell>
        </row>
        <row r="323">
          <cell r="W323">
            <v>321</v>
          </cell>
        </row>
        <row r="324">
          <cell r="W324">
            <v>322</v>
          </cell>
        </row>
        <row r="325">
          <cell r="W325">
            <v>323</v>
          </cell>
        </row>
        <row r="326">
          <cell r="W326">
            <v>324</v>
          </cell>
        </row>
        <row r="327">
          <cell r="W327">
            <v>325</v>
          </cell>
        </row>
        <row r="328">
          <cell r="W328">
            <v>326</v>
          </cell>
        </row>
        <row r="329">
          <cell r="W329">
            <v>327</v>
          </cell>
        </row>
        <row r="330">
          <cell r="W330">
            <v>328</v>
          </cell>
        </row>
        <row r="331">
          <cell r="W331">
            <v>329</v>
          </cell>
        </row>
        <row r="332">
          <cell r="W332">
            <v>330</v>
          </cell>
        </row>
        <row r="333">
          <cell r="W333">
            <v>331</v>
          </cell>
        </row>
        <row r="334">
          <cell r="W334">
            <v>332</v>
          </cell>
        </row>
        <row r="335">
          <cell r="W335">
            <v>333</v>
          </cell>
        </row>
        <row r="336">
          <cell r="W336">
            <v>334</v>
          </cell>
        </row>
        <row r="337">
          <cell r="W337">
            <v>335</v>
          </cell>
        </row>
        <row r="338">
          <cell r="W338">
            <v>336</v>
          </cell>
        </row>
        <row r="339">
          <cell r="W339">
            <v>337</v>
          </cell>
        </row>
        <row r="340">
          <cell r="W340">
            <v>338</v>
          </cell>
        </row>
        <row r="341">
          <cell r="W341">
            <v>339</v>
          </cell>
        </row>
        <row r="342">
          <cell r="W342">
            <v>340</v>
          </cell>
        </row>
        <row r="343">
          <cell r="W343">
            <v>341</v>
          </cell>
        </row>
        <row r="344">
          <cell r="W344">
            <v>342</v>
          </cell>
        </row>
        <row r="345">
          <cell r="W345">
            <v>343</v>
          </cell>
        </row>
        <row r="346">
          <cell r="W346">
            <v>344</v>
          </cell>
        </row>
        <row r="347">
          <cell r="W347">
            <v>345</v>
          </cell>
        </row>
        <row r="348">
          <cell r="W348">
            <v>346</v>
          </cell>
        </row>
        <row r="349">
          <cell r="W349">
            <v>347</v>
          </cell>
        </row>
        <row r="350">
          <cell r="W350">
            <v>348</v>
          </cell>
        </row>
        <row r="351">
          <cell r="W351">
            <v>349</v>
          </cell>
        </row>
        <row r="352">
          <cell r="W352">
            <v>350</v>
          </cell>
        </row>
        <row r="353">
          <cell r="W353">
            <v>351</v>
          </cell>
        </row>
        <row r="354">
          <cell r="W354">
            <v>352</v>
          </cell>
        </row>
        <row r="355">
          <cell r="W355">
            <v>353</v>
          </cell>
        </row>
        <row r="356">
          <cell r="W356">
            <v>354</v>
          </cell>
        </row>
        <row r="357">
          <cell r="W357">
            <v>355</v>
          </cell>
        </row>
        <row r="358">
          <cell r="W358">
            <v>356</v>
          </cell>
        </row>
        <row r="359">
          <cell r="W359">
            <v>357</v>
          </cell>
        </row>
        <row r="360">
          <cell r="W360">
            <v>358</v>
          </cell>
        </row>
        <row r="361">
          <cell r="W361">
            <v>359</v>
          </cell>
        </row>
        <row r="362">
          <cell r="W362">
            <v>360</v>
          </cell>
        </row>
        <row r="363">
          <cell r="W363">
            <v>361</v>
          </cell>
        </row>
        <row r="364">
          <cell r="W364">
            <v>362</v>
          </cell>
        </row>
        <row r="365">
          <cell r="W365">
            <v>363</v>
          </cell>
        </row>
        <row r="366">
          <cell r="W366">
            <v>364</v>
          </cell>
        </row>
        <row r="367">
          <cell r="W367">
            <v>365</v>
          </cell>
        </row>
        <row r="368">
          <cell r="W368">
            <v>366</v>
          </cell>
        </row>
        <row r="369">
          <cell r="W369">
            <v>367</v>
          </cell>
        </row>
        <row r="370">
          <cell r="W370">
            <v>368</v>
          </cell>
        </row>
        <row r="371">
          <cell r="W371">
            <v>369</v>
          </cell>
        </row>
        <row r="372">
          <cell r="W372">
            <v>370</v>
          </cell>
        </row>
        <row r="373">
          <cell r="W373">
            <v>371</v>
          </cell>
        </row>
        <row r="374">
          <cell r="W374">
            <v>372</v>
          </cell>
        </row>
        <row r="375">
          <cell r="W375">
            <v>373</v>
          </cell>
        </row>
        <row r="376">
          <cell r="W376">
            <v>374</v>
          </cell>
        </row>
        <row r="377">
          <cell r="W377">
            <v>375</v>
          </cell>
        </row>
        <row r="378">
          <cell r="W378">
            <v>376</v>
          </cell>
        </row>
        <row r="379">
          <cell r="W379">
            <v>377</v>
          </cell>
        </row>
        <row r="380">
          <cell r="W380">
            <v>378</v>
          </cell>
        </row>
        <row r="381">
          <cell r="W381">
            <v>379</v>
          </cell>
        </row>
        <row r="382">
          <cell r="W382">
            <v>380</v>
          </cell>
        </row>
        <row r="383">
          <cell r="W383">
            <v>381</v>
          </cell>
        </row>
        <row r="384">
          <cell r="W384">
            <v>382</v>
          </cell>
        </row>
        <row r="385">
          <cell r="W385">
            <v>383</v>
          </cell>
        </row>
        <row r="386">
          <cell r="W386">
            <v>384</v>
          </cell>
        </row>
        <row r="387">
          <cell r="W387">
            <v>385</v>
          </cell>
        </row>
        <row r="388">
          <cell r="W388">
            <v>386</v>
          </cell>
        </row>
        <row r="389">
          <cell r="W389">
            <v>387</v>
          </cell>
        </row>
        <row r="390">
          <cell r="W390">
            <v>388</v>
          </cell>
        </row>
        <row r="391">
          <cell r="W391">
            <v>389</v>
          </cell>
        </row>
        <row r="392">
          <cell r="W392">
            <v>390</v>
          </cell>
        </row>
        <row r="393">
          <cell r="W393">
            <v>391</v>
          </cell>
        </row>
        <row r="394">
          <cell r="W394">
            <v>392</v>
          </cell>
        </row>
        <row r="395">
          <cell r="W395">
            <v>393</v>
          </cell>
        </row>
        <row r="396">
          <cell r="W396">
            <v>394</v>
          </cell>
        </row>
        <row r="397">
          <cell r="W397">
            <v>395</v>
          </cell>
        </row>
        <row r="398">
          <cell r="W398">
            <v>396</v>
          </cell>
        </row>
        <row r="399">
          <cell r="W399">
            <v>397</v>
          </cell>
        </row>
        <row r="400">
          <cell r="W400">
            <v>398</v>
          </cell>
        </row>
        <row r="401">
          <cell r="W401">
            <v>399</v>
          </cell>
        </row>
        <row r="402">
          <cell r="W402">
            <v>400</v>
          </cell>
        </row>
        <row r="403">
          <cell r="W403">
            <v>401</v>
          </cell>
        </row>
        <row r="404">
          <cell r="W404">
            <v>402</v>
          </cell>
        </row>
        <row r="405">
          <cell r="W405">
            <v>403</v>
          </cell>
        </row>
        <row r="406">
          <cell r="W406">
            <v>404</v>
          </cell>
        </row>
        <row r="407">
          <cell r="W407">
            <v>405</v>
          </cell>
        </row>
        <row r="408">
          <cell r="W408">
            <v>406</v>
          </cell>
        </row>
        <row r="409">
          <cell r="W409">
            <v>407</v>
          </cell>
        </row>
        <row r="410">
          <cell r="W410">
            <v>408</v>
          </cell>
        </row>
        <row r="411">
          <cell r="W411">
            <v>409</v>
          </cell>
        </row>
        <row r="412">
          <cell r="W412">
            <v>410</v>
          </cell>
        </row>
        <row r="413">
          <cell r="W413">
            <v>411</v>
          </cell>
        </row>
        <row r="414">
          <cell r="W414">
            <v>412</v>
          </cell>
        </row>
        <row r="415">
          <cell r="W415">
            <v>413</v>
          </cell>
        </row>
        <row r="416">
          <cell r="W416">
            <v>414</v>
          </cell>
        </row>
        <row r="417">
          <cell r="W417">
            <v>415</v>
          </cell>
        </row>
        <row r="418">
          <cell r="W418">
            <v>416</v>
          </cell>
        </row>
        <row r="419">
          <cell r="W419">
            <v>417</v>
          </cell>
        </row>
        <row r="420">
          <cell r="W420">
            <v>418</v>
          </cell>
        </row>
        <row r="421">
          <cell r="W421">
            <v>419</v>
          </cell>
        </row>
        <row r="422">
          <cell r="W422">
            <v>420</v>
          </cell>
        </row>
        <row r="423">
          <cell r="W423">
            <v>421</v>
          </cell>
        </row>
        <row r="424">
          <cell r="W424">
            <v>422</v>
          </cell>
        </row>
        <row r="425">
          <cell r="W425">
            <v>423</v>
          </cell>
        </row>
        <row r="426">
          <cell r="W426">
            <v>424</v>
          </cell>
        </row>
        <row r="427">
          <cell r="W427">
            <v>425</v>
          </cell>
        </row>
        <row r="428">
          <cell r="W428">
            <v>426</v>
          </cell>
        </row>
        <row r="429">
          <cell r="W429">
            <v>427</v>
          </cell>
        </row>
        <row r="430">
          <cell r="W430">
            <v>428</v>
          </cell>
        </row>
        <row r="431">
          <cell r="W431">
            <v>429</v>
          </cell>
        </row>
        <row r="432">
          <cell r="W432">
            <v>430</v>
          </cell>
        </row>
        <row r="433">
          <cell r="W433">
            <v>431</v>
          </cell>
        </row>
        <row r="434">
          <cell r="W434">
            <v>432</v>
          </cell>
        </row>
        <row r="435">
          <cell r="W435">
            <v>433</v>
          </cell>
        </row>
        <row r="436">
          <cell r="W436">
            <v>434</v>
          </cell>
        </row>
        <row r="437">
          <cell r="W437">
            <v>435</v>
          </cell>
        </row>
        <row r="438">
          <cell r="W438">
            <v>436</v>
          </cell>
        </row>
        <row r="439">
          <cell r="W439">
            <v>437</v>
          </cell>
        </row>
        <row r="440">
          <cell r="W440">
            <v>438</v>
          </cell>
        </row>
        <row r="441">
          <cell r="W441">
            <v>439</v>
          </cell>
        </row>
        <row r="442">
          <cell r="W442">
            <v>440</v>
          </cell>
        </row>
        <row r="443">
          <cell r="W443">
            <v>441</v>
          </cell>
        </row>
        <row r="444">
          <cell r="W444">
            <v>442</v>
          </cell>
        </row>
        <row r="445">
          <cell r="W445">
            <v>443</v>
          </cell>
        </row>
        <row r="446">
          <cell r="W446">
            <v>444</v>
          </cell>
        </row>
        <row r="447">
          <cell r="W447">
            <v>445</v>
          </cell>
        </row>
        <row r="448">
          <cell r="W448">
            <v>446</v>
          </cell>
        </row>
        <row r="449">
          <cell r="W449">
            <v>447</v>
          </cell>
        </row>
        <row r="450">
          <cell r="W450">
            <v>448</v>
          </cell>
        </row>
        <row r="451">
          <cell r="W451">
            <v>449</v>
          </cell>
        </row>
        <row r="452">
          <cell r="W452">
            <v>450</v>
          </cell>
        </row>
        <row r="453">
          <cell r="W453">
            <v>451</v>
          </cell>
        </row>
        <row r="454">
          <cell r="W454">
            <v>452</v>
          </cell>
        </row>
        <row r="455">
          <cell r="W455">
            <v>453</v>
          </cell>
        </row>
        <row r="456">
          <cell r="W456">
            <v>454</v>
          </cell>
        </row>
        <row r="457">
          <cell r="W457">
            <v>455</v>
          </cell>
        </row>
        <row r="458">
          <cell r="W458">
            <v>456</v>
          </cell>
        </row>
        <row r="459">
          <cell r="W459">
            <v>457</v>
          </cell>
        </row>
        <row r="460">
          <cell r="W460">
            <v>458</v>
          </cell>
        </row>
        <row r="461">
          <cell r="W461">
            <v>459</v>
          </cell>
        </row>
        <row r="462">
          <cell r="W462">
            <v>460</v>
          </cell>
        </row>
        <row r="463">
          <cell r="W463">
            <v>461</v>
          </cell>
        </row>
        <row r="464">
          <cell r="W464">
            <v>462</v>
          </cell>
        </row>
        <row r="465">
          <cell r="W465">
            <v>463</v>
          </cell>
        </row>
        <row r="466">
          <cell r="W466">
            <v>464</v>
          </cell>
        </row>
        <row r="467">
          <cell r="W467">
            <v>465</v>
          </cell>
        </row>
        <row r="468">
          <cell r="W468">
            <v>466</v>
          </cell>
        </row>
        <row r="469">
          <cell r="W469">
            <v>467</v>
          </cell>
        </row>
        <row r="470">
          <cell r="W470">
            <v>468</v>
          </cell>
        </row>
        <row r="471">
          <cell r="W471">
            <v>469</v>
          </cell>
        </row>
        <row r="472">
          <cell r="W472">
            <v>470</v>
          </cell>
        </row>
        <row r="473">
          <cell r="W473">
            <v>471</v>
          </cell>
        </row>
        <row r="474">
          <cell r="W474">
            <v>472</v>
          </cell>
        </row>
        <row r="475">
          <cell r="W475">
            <v>473</v>
          </cell>
        </row>
        <row r="476">
          <cell r="W476">
            <v>474</v>
          </cell>
        </row>
        <row r="477">
          <cell r="W477">
            <v>475</v>
          </cell>
        </row>
        <row r="478">
          <cell r="W478">
            <v>476</v>
          </cell>
        </row>
        <row r="479">
          <cell r="W479">
            <v>477</v>
          </cell>
        </row>
        <row r="480">
          <cell r="W480">
            <v>478</v>
          </cell>
        </row>
        <row r="481">
          <cell r="W481">
            <v>479</v>
          </cell>
        </row>
        <row r="482">
          <cell r="W482">
            <v>480</v>
          </cell>
        </row>
        <row r="483">
          <cell r="W483">
            <v>481</v>
          </cell>
        </row>
        <row r="484">
          <cell r="W484">
            <v>482</v>
          </cell>
        </row>
        <row r="485">
          <cell r="W485">
            <v>483</v>
          </cell>
        </row>
        <row r="486">
          <cell r="W486">
            <v>484</v>
          </cell>
        </row>
        <row r="487">
          <cell r="W487">
            <v>485</v>
          </cell>
        </row>
        <row r="488">
          <cell r="W488">
            <v>486</v>
          </cell>
        </row>
        <row r="489">
          <cell r="W489">
            <v>487</v>
          </cell>
        </row>
        <row r="490">
          <cell r="W490">
            <v>488</v>
          </cell>
        </row>
        <row r="491">
          <cell r="W491">
            <v>489</v>
          </cell>
        </row>
        <row r="492">
          <cell r="W492">
            <v>490</v>
          </cell>
        </row>
        <row r="493">
          <cell r="W493">
            <v>491</v>
          </cell>
        </row>
        <row r="494">
          <cell r="W494">
            <v>492</v>
          </cell>
        </row>
        <row r="495">
          <cell r="W495">
            <v>493</v>
          </cell>
        </row>
        <row r="496">
          <cell r="W496">
            <v>494</v>
          </cell>
        </row>
        <row r="497">
          <cell r="W497">
            <v>495</v>
          </cell>
        </row>
        <row r="498">
          <cell r="W498">
            <v>496</v>
          </cell>
        </row>
        <row r="499">
          <cell r="W499">
            <v>497</v>
          </cell>
        </row>
        <row r="500">
          <cell r="W500">
            <v>498</v>
          </cell>
        </row>
        <row r="501">
          <cell r="W501">
            <v>499</v>
          </cell>
        </row>
        <row r="502">
          <cell r="W502">
            <v>500</v>
          </cell>
        </row>
        <row r="503">
          <cell r="W503">
            <v>501</v>
          </cell>
        </row>
        <row r="504">
          <cell r="W504">
            <v>502</v>
          </cell>
        </row>
        <row r="505">
          <cell r="W505">
            <v>503</v>
          </cell>
        </row>
        <row r="506">
          <cell r="W506">
            <v>504</v>
          </cell>
        </row>
        <row r="507">
          <cell r="W507">
            <v>505</v>
          </cell>
        </row>
        <row r="508">
          <cell r="W508">
            <v>506</v>
          </cell>
        </row>
        <row r="509">
          <cell r="W509">
            <v>507</v>
          </cell>
        </row>
        <row r="510">
          <cell r="W510">
            <v>508</v>
          </cell>
        </row>
        <row r="511">
          <cell r="W511">
            <v>509</v>
          </cell>
        </row>
        <row r="512">
          <cell r="W512">
            <v>510</v>
          </cell>
        </row>
        <row r="513">
          <cell r="W513">
            <v>511</v>
          </cell>
        </row>
        <row r="514">
          <cell r="W514">
            <v>512</v>
          </cell>
        </row>
        <row r="515">
          <cell r="W515">
            <v>513</v>
          </cell>
        </row>
        <row r="516">
          <cell r="W516">
            <v>514</v>
          </cell>
        </row>
        <row r="517">
          <cell r="W517">
            <v>515</v>
          </cell>
        </row>
        <row r="518">
          <cell r="W518">
            <v>516</v>
          </cell>
        </row>
        <row r="519">
          <cell r="W519">
            <v>517</v>
          </cell>
        </row>
        <row r="520">
          <cell r="W520">
            <v>518</v>
          </cell>
        </row>
        <row r="521">
          <cell r="W521">
            <v>519</v>
          </cell>
        </row>
        <row r="522">
          <cell r="W522">
            <v>520</v>
          </cell>
        </row>
        <row r="523">
          <cell r="W523">
            <v>521</v>
          </cell>
        </row>
        <row r="524">
          <cell r="W524">
            <v>522</v>
          </cell>
        </row>
        <row r="525">
          <cell r="W525">
            <v>523</v>
          </cell>
        </row>
        <row r="526">
          <cell r="W526">
            <v>524</v>
          </cell>
        </row>
        <row r="527">
          <cell r="W527">
            <v>525</v>
          </cell>
        </row>
        <row r="528">
          <cell r="W528">
            <v>526</v>
          </cell>
        </row>
        <row r="529">
          <cell r="W529">
            <v>527</v>
          </cell>
        </row>
        <row r="530">
          <cell r="W530">
            <v>528</v>
          </cell>
        </row>
        <row r="531">
          <cell r="W531">
            <v>529</v>
          </cell>
        </row>
        <row r="532">
          <cell r="W532">
            <v>530</v>
          </cell>
        </row>
        <row r="533">
          <cell r="W533">
            <v>531</v>
          </cell>
        </row>
        <row r="534">
          <cell r="W534">
            <v>532</v>
          </cell>
        </row>
        <row r="535">
          <cell r="W535">
            <v>533</v>
          </cell>
        </row>
        <row r="536">
          <cell r="W536">
            <v>534</v>
          </cell>
        </row>
        <row r="537">
          <cell r="W537">
            <v>535</v>
          </cell>
        </row>
        <row r="538">
          <cell r="W538">
            <v>536</v>
          </cell>
        </row>
        <row r="539">
          <cell r="W539">
            <v>537</v>
          </cell>
        </row>
        <row r="540">
          <cell r="W540">
            <v>538</v>
          </cell>
        </row>
        <row r="541">
          <cell r="W541">
            <v>539</v>
          </cell>
        </row>
        <row r="542">
          <cell r="W542">
            <v>540</v>
          </cell>
        </row>
        <row r="543">
          <cell r="W543">
            <v>541</v>
          </cell>
        </row>
        <row r="544">
          <cell r="W544">
            <v>542</v>
          </cell>
        </row>
        <row r="545">
          <cell r="W545">
            <v>543</v>
          </cell>
        </row>
        <row r="546">
          <cell r="W546">
            <v>544</v>
          </cell>
        </row>
        <row r="547">
          <cell r="W547">
            <v>545</v>
          </cell>
        </row>
        <row r="548">
          <cell r="W548">
            <v>546</v>
          </cell>
        </row>
        <row r="549">
          <cell r="W549">
            <v>547</v>
          </cell>
        </row>
        <row r="550">
          <cell r="W550">
            <v>548</v>
          </cell>
        </row>
        <row r="551">
          <cell r="W551">
            <v>549</v>
          </cell>
        </row>
        <row r="552">
          <cell r="W552">
            <v>550</v>
          </cell>
        </row>
        <row r="553">
          <cell r="W553">
            <v>551</v>
          </cell>
        </row>
        <row r="554">
          <cell r="W554">
            <v>552</v>
          </cell>
        </row>
        <row r="555">
          <cell r="W555">
            <v>553</v>
          </cell>
        </row>
        <row r="556">
          <cell r="W556">
            <v>554</v>
          </cell>
        </row>
        <row r="557">
          <cell r="W557">
            <v>555</v>
          </cell>
        </row>
        <row r="558">
          <cell r="W558">
            <v>556</v>
          </cell>
        </row>
        <row r="559">
          <cell r="W559">
            <v>557</v>
          </cell>
        </row>
        <row r="560">
          <cell r="W560">
            <v>558</v>
          </cell>
        </row>
        <row r="561">
          <cell r="W561">
            <v>559</v>
          </cell>
        </row>
        <row r="562">
          <cell r="W562">
            <v>560</v>
          </cell>
        </row>
        <row r="563">
          <cell r="W563">
            <v>561</v>
          </cell>
        </row>
        <row r="564">
          <cell r="W564">
            <v>562</v>
          </cell>
        </row>
        <row r="565">
          <cell r="W565">
            <v>563</v>
          </cell>
        </row>
        <row r="566">
          <cell r="W566">
            <v>564</v>
          </cell>
        </row>
        <row r="567">
          <cell r="W567">
            <v>565</v>
          </cell>
        </row>
        <row r="568">
          <cell r="W568">
            <v>566</v>
          </cell>
        </row>
        <row r="569">
          <cell r="W569">
            <v>567</v>
          </cell>
        </row>
        <row r="570">
          <cell r="W570">
            <v>568</v>
          </cell>
        </row>
        <row r="571">
          <cell r="W571">
            <v>569</v>
          </cell>
        </row>
        <row r="572">
          <cell r="W572">
            <v>570</v>
          </cell>
        </row>
        <row r="573">
          <cell r="W573">
            <v>571</v>
          </cell>
        </row>
        <row r="574">
          <cell r="W574">
            <v>572</v>
          </cell>
        </row>
        <row r="575">
          <cell r="W575">
            <v>573</v>
          </cell>
        </row>
        <row r="576">
          <cell r="W576">
            <v>574</v>
          </cell>
        </row>
        <row r="577">
          <cell r="W577">
            <v>575</v>
          </cell>
        </row>
        <row r="578">
          <cell r="W578">
            <v>576</v>
          </cell>
        </row>
        <row r="579">
          <cell r="W579">
            <v>577</v>
          </cell>
        </row>
        <row r="580">
          <cell r="W580">
            <v>578</v>
          </cell>
        </row>
        <row r="581">
          <cell r="W581">
            <v>579</v>
          </cell>
        </row>
        <row r="582">
          <cell r="W582">
            <v>580</v>
          </cell>
        </row>
        <row r="583">
          <cell r="W583">
            <v>581</v>
          </cell>
        </row>
        <row r="584">
          <cell r="W584">
            <v>582</v>
          </cell>
        </row>
        <row r="585">
          <cell r="W585">
            <v>583</v>
          </cell>
        </row>
        <row r="586">
          <cell r="W586">
            <v>584</v>
          </cell>
        </row>
        <row r="587">
          <cell r="W587">
            <v>585</v>
          </cell>
        </row>
        <row r="588">
          <cell r="W588">
            <v>586</v>
          </cell>
        </row>
        <row r="589">
          <cell r="W589">
            <v>587</v>
          </cell>
        </row>
        <row r="590">
          <cell r="W590">
            <v>588</v>
          </cell>
        </row>
        <row r="591">
          <cell r="W591">
            <v>589</v>
          </cell>
        </row>
        <row r="592">
          <cell r="W592">
            <v>590</v>
          </cell>
        </row>
        <row r="593">
          <cell r="W593">
            <v>591</v>
          </cell>
        </row>
        <row r="594">
          <cell r="W594">
            <v>592</v>
          </cell>
        </row>
        <row r="595">
          <cell r="W595">
            <v>593</v>
          </cell>
        </row>
        <row r="596">
          <cell r="W596">
            <v>594</v>
          </cell>
        </row>
        <row r="597">
          <cell r="W597">
            <v>595</v>
          </cell>
        </row>
        <row r="598">
          <cell r="W598">
            <v>596</v>
          </cell>
        </row>
        <row r="599">
          <cell r="W599">
            <v>597</v>
          </cell>
        </row>
        <row r="600">
          <cell r="W600">
            <v>598</v>
          </cell>
        </row>
        <row r="601">
          <cell r="W601">
            <v>599</v>
          </cell>
        </row>
        <row r="602">
          <cell r="W602">
            <v>600</v>
          </cell>
        </row>
        <row r="603">
          <cell r="W603">
            <v>601</v>
          </cell>
        </row>
        <row r="604">
          <cell r="W604">
            <v>602</v>
          </cell>
        </row>
        <row r="605">
          <cell r="W605">
            <v>603</v>
          </cell>
        </row>
        <row r="606">
          <cell r="W606">
            <v>604</v>
          </cell>
        </row>
        <row r="607">
          <cell r="W607">
            <v>605</v>
          </cell>
        </row>
        <row r="608">
          <cell r="W608">
            <v>606</v>
          </cell>
        </row>
        <row r="609">
          <cell r="W609">
            <v>607</v>
          </cell>
        </row>
        <row r="610">
          <cell r="W610">
            <v>608</v>
          </cell>
        </row>
        <row r="611">
          <cell r="W611">
            <v>609</v>
          </cell>
        </row>
        <row r="612">
          <cell r="W612">
            <v>610</v>
          </cell>
        </row>
        <row r="613">
          <cell r="W613">
            <v>611</v>
          </cell>
        </row>
        <row r="614">
          <cell r="W614">
            <v>612</v>
          </cell>
        </row>
        <row r="615">
          <cell r="W615">
            <v>613</v>
          </cell>
        </row>
        <row r="616">
          <cell r="W616">
            <v>614</v>
          </cell>
        </row>
        <row r="617">
          <cell r="W617">
            <v>615</v>
          </cell>
        </row>
        <row r="618">
          <cell r="W618">
            <v>616</v>
          </cell>
        </row>
        <row r="619">
          <cell r="W619">
            <v>617</v>
          </cell>
        </row>
        <row r="620">
          <cell r="W620">
            <v>618</v>
          </cell>
        </row>
        <row r="621">
          <cell r="W621">
            <v>619</v>
          </cell>
        </row>
        <row r="622">
          <cell r="W622">
            <v>620</v>
          </cell>
        </row>
        <row r="623">
          <cell r="W623">
            <v>621</v>
          </cell>
        </row>
        <row r="624">
          <cell r="W624">
            <v>622</v>
          </cell>
        </row>
        <row r="625">
          <cell r="W625">
            <v>623</v>
          </cell>
        </row>
        <row r="626">
          <cell r="W626">
            <v>624</v>
          </cell>
        </row>
        <row r="627">
          <cell r="W627">
            <v>625</v>
          </cell>
        </row>
        <row r="628">
          <cell r="W628">
            <v>626</v>
          </cell>
        </row>
        <row r="629">
          <cell r="W629">
            <v>627</v>
          </cell>
        </row>
        <row r="630">
          <cell r="W630">
            <v>628</v>
          </cell>
        </row>
        <row r="631">
          <cell r="W631">
            <v>629</v>
          </cell>
        </row>
        <row r="632">
          <cell r="W632">
            <v>630</v>
          </cell>
        </row>
        <row r="633">
          <cell r="W633">
            <v>631</v>
          </cell>
        </row>
        <row r="634">
          <cell r="W634">
            <v>632</v>
          </cell>
        </row>
        <row r="635">
          <cell r="W635">
            <v>633</v>
          </cell>
        </row>
        <row r="636">
          <cell r="W636">
            <v>634</v>
          </cell>
        </row>
        <row r="637">
          <cell r="W637">
            <v>635</v>
          </cell>
        </row>
        <row r="638">
          <cell r="W638">
            <v>636</v>
          </cell>
        </row>
        <row r="639">
          <cell r="W639">
            <v>637</v>
          </cell>
        </row>
        <row r="640">
          <cell r="W640">
            <v>638</v>
          </cell>
        </row>
        <row r="641">
          <cell r="W641">
            <v>639</v>
          </cell>
        </row>
        <row r="642">
          <cell r="W642">
            <v>640</v>
          </cell>
        </row>
        <row r="643">
          <cell r="W643">
            <v>641</v>
          </cell>
        </row>
        <row r="644">
          <cell r="W644">
            <v>642</v>
          </cell>
        </row>
        <row r="645">
          <cell r="W645">
            <v>643</v>
          </cell>
        </row>
        <row r="646">
          <cell r="W646">
            <v>644</v>
          </cell>
        </row>
        <row r="647">
          <cell r="W647">
            <v>645</v>
          </cell>
        </row>
        <row r="648">
          <cell r="W648">
            <v>646</v>
          </cell>
        </row>
        <row r="649">
          <cell r="W649">
            <v>647</v>
          </cell>
        </row>
        <row r="650">
          <cell r="W650">
            <v>648</v>
          </cell>
        </row>
        <row r="651">
          <cell r="W651">
            <v>649</v>
          </cell>
        </row>
        <row r="652">
          <cell r="W652">
            <v>650</v>
          </cell>
        </row>
        <row r="653">
          <cell r="W653">
            <v>651</v>
          </cell>
        </row>
        <row r="654">
          <cell r="W654">
            <v>652</v>
          </cell>
        </row>
        <row r="655">
          <cell r="W655">
            <v>653</v>
          </cell>
        </row>
        <row r="656">
          <cell r="W656">
            <v>654</v>
          </cell>
        </row>
        <row r="657">
          <cell r="W657">
            <v>655</v>
          </cell>
        </row>
        <row r="658">
          <cell r="W658">
            <v>656</v>
          </cell>
        </row>
        <row r="659">
          <cell r="W659">
            <v>657</v>
          </cell>
        </row>
        <row r="660">
          <cell r="W660">
            <v>658</v>
          </cell>
        </row>
        <row r="661">
          <cell r="W661">
            <v>659</v>
          </cell>
        </row>
        <row r="662">
          <cell r="W662">
            <v>660</v>
          </cell>
        </row>
        <row r="663">
          <cell r="W663">
            <v>661</v>
          </cell>
        </row>
        <row r="664">
          <cell r="W664">
            <v>662</v>
          </cell>
        </row>
        <row r="665">
          <cell r="W665">
            <v>663</v>
          </cell>
        </row>
        <row r="666">
          <cell r="W666">
            <v>664</v>
          </cell>
        </row>
        <row r="667">
          <cell r="W667">
            <v>665</v>
          </cell>
        </row>
        <row r="668">
          <cell r="W668">
            <v>666</v>
          </cell>
        </row>
        <row r="669">
          <cell r="W669">
            <v>667</v>
          </cell>
        </row>
        <row r="670">
          <cell r="W670">
            <v>668</v>
          </cell>
        </row>
        <row r="671">
          <cell r="W671">
            <v>669</v>
          </cell>
        </row>
        <row r="672">
          <cell r="W672">
            <v>670</v>
          </cell>
        </row>
        <row r="673">
          <cell r="W673">
            <v>671</v>
          </cell>
        </row>
        <row r="674">
          <cell r="W674">
            <v>672</v>
          </cell>
        </row>
        <row r="675">
          <cell r="W675">
            <v>673</v>
          </cell>
        </row>
        <row r="676">
          <cell r="W676">
            <v>674</v>
          </cell>
        </row>
        <row r="677">
          <cell r="W677">
            <v>675</v>
          </cell>
        </row>
        <row r="678">
          <cell r="W678">
            <v>676</v>
          </cell>
        </row>
        <row r="679">
          <cell r="W679">
            <v>677</v>
          </cell>
        </row>
        <row r="680">
          <cell r="W680">
            <v>678</v>
          </cell>
        </row>
        <row r="681">
          <cell r="W681">
            <v>679</v>
          </cell>
        </row>
        <row r="682">
          <cell r="W682">
            <v>680</v>
          </cell>
        </row>
        <row r="683">
          <cell r="W683">
            <v>681</v>
          </cell>
        </row>
        <row r="684">
          <cell r="W684">
            <v>682</v>
          </cell>
        </row>
        <row r="685">
          <cell r="W685">
            <v>683</v>
          </cell>
        </row>
        <row r="686">
          <cell r="W686">
            <v>684</v>
          </cell>
        </row>
        <row r="687">
          <cell r="W687">
            <v>685</v>
          </cell>
        </row>
        <row r="688">
          <cell r="W688">
            <v>686</v>
          </cell>
        </row>
        <row r="689">
          <cell r="W689">
            <v>687</v>
          </cell>
        </row>
        <row r="690">
          <cell r="W690">
            <v>688</v>
          </cell>
        </row>
        <row r="691">
          <cell r="W691">
            <v>689</v>
          </cell>
        </row>
        <row r="692">
          <cell r="W692">
            <v>690</v>
          </cell>
        </row>
        <row r="693">
          <cell r="W693">
            <v>691</v>
          </cell>
        </row>
        <row r="694">
          <cell r="W694">
            <v>692</v>
          </cell>
        </row>
        <row r="695">
          <cell r="W695">
            <v>693</v>
          </cell>
        </row>
        <row r="696">
          <cell r="W696">
            <v>694</v>
          </cell>
        </row>
        <row r="697">
          <cell r="W697">
            <v>695</v>
          </cell>
        </row>
        <row r="698">
          <cell r="W698">
            <v>696</v>
          </cell>
        </row>
        <row r="699">
          <cell r="W699">
            <v>697</v>
          </cell>
        </row>
        <row r="700">
          <cell r="W700">
            <v>698</v>
          </cell>
        </row>
        <row r="701">
          <cell r="W701">
            <v>699</v>
          </cell>
        </row>
        <row r="702">
          <cell r="W702">
            <v>700</v>
          </cell>
        </row>
        <row r="703">
          <cell r="W703">
            <v>701</v>
          </cell>
        </row>
        <row r="704">
          <cell r="W704">
            <v>702</v>
          </cell>
        </row>
        <row r="705">
          <cell r="W705">
            <v>703</v>
          </cell>
        </row>
        <row r="706">
          <cell r="W706">
            <v>704</v>
          </cell>
        </row>
        <row r="707">
          <cell r="W707">
            <v>705</v>
          </cell>
        </row>
        <row r="708">
          <cell r="W708">
            <v>706</v>
          </cell>
        </row>
        <row r="709">
          <cell r="W709">
            <v>707</v>
          </cell>
        </row>
        <row r="710">
          <cell r="W710">
            <v>708</v>
          </cell>
        </row>
        <row r="711">
          <cell r="W711">
            <v>709</v>
          </cell>
        </row>
        <row r="712">
          <cell r="W712">
            <v>710</v>
          </cell>
        </row>
        <row r="713">
          <cell r="W713">
            <v>711</v>
          </cell>
        </row>
        <row r="714">
          <cell r="W714">
            <v>712</v>
          </cell>
        </row>
        <row r="715">
          <cell r="W715">
            <v>713</v>
          </cell>
        </row>
        <row r="716">
          <cell r="W716">
            <v>714</v>
          </cell>
        </row>
        <row r="717">
          <cell r="W717">
            <v>715</v>
          </cell>
        </row>
        <row r="718">
          <cell r="W718">
            <v>716</v>
          </cell>
        </row>
        <row r="719">
          <cell r="W719">
            <v>717</v>
          </cell>
        </row>
        <row r="720">
          <cell r="W720">
            <v>718</v>
          </cell>
        </row>
        <row r="721">
          <cell r="W721">
            <v>719</v>
          </cell>
        </row>
        <row r="722">
          <cell r="W722">
            <v>720</v>
          </cell>
        </row>
        <row r="723">
          <cell r="W723">
            <v>721</v>
          </cell>
        </row>
        <row r="724">
          <cell r="W724">
            <v>722</v>
          </cell>
        </row>
        <row r="725">
          <cell r="W725">
            <v>723</v>
          </cell>
        </row>
        <row r="726">
          <cell r="W726">
            <v>724</v>
          </cell>
        </row>
        <row r="727">
          <cell r="W727">
            <v>725</v>
          </cell>
        </row>
        <row r="728">
          <cell r="W728">
            <v>726</v>
          </cell>
        </row>
        <row r="729">
          <cell r="W729">
            <v>727</v>
          </cell>
        </row>
        <row r="730">
          <cell r="W730">
            <v>728</v>
          </cell>
        </row>
        <row r="731">
          <cell r="W731">
            <v>729</v>
          </cell>
        </row>
        <row r="732">
          <cell r="W732">
            <v>730</v>
          </cell>
        </row>
        <row r="733">
          <cell r="W733">
            <v>731</v>
          </cell>
        </row>
        <row r="734">
          <cell r="W734">
            <v>732</v>
          </cell>
        </row>
        <row r="735">
          <cell r="W735">
            <v>733</v>
          </cell>
        </row>
        <row r="736">
          <cell r="W736">
            <v>734</v>
          </cell>
        </row>
        <row r="737">
          <cell r="W737">
            <v>735</v>
          </cell>
        </row>
        <row r="738">
          <cell r="W738">
            <v>736</v>
          </cell>
        </row>
        <row r="739">
          <cell r="W739">
            <v>737</v>
          </cell>
        </row>
        <row r="740">
          <cell r="W740">
            <v>738</v>
          </cell>
        </row>
        <row r="741">
          <cell r="W741">
            <v>739</v>
          </cell>
        </row>
        <row r="742">
          <cell r="W742">
            <v>740</v>
          </cell>
        </row>
        <row r="743">
          <cell r="W743">
            <v>741</v>
          </cell>
        </row>
        <row r="744">
          <cell r="W744">
            <v>742</v>
          </cell>
        </row>
        <row r="745">
          <cell r="W745">
            <v>743</v>
          </cell>
        </row>
        <row r="746">
          <cell r="W746">
            <v>744</v>
          </cell>
        </row>
        <row r="747">
          <cell r="W747">
            <v>745</v>
          </cell>
        </row>
        <row r="748">
          <cell r="W748">
            <v>746</v>
          </cell>
        </row>
        <row r="749">
          <cell r="W749">
            <v>747</v>
          </cell>
        </row>
        <row r="750">
          <cell r="W750">
            <v>748</v>
          </cell>
        </row>
        <row r="751">
          <cell r="W751">
            <v>749</v>
          </cell>
        </row>
        <row r="752">
          <cell r="W752">
            <v>750</v>
          </cell>
        </row>
        <row r="753">
          <cell r="W753">
            <v>751</v>
          </cell>
        </row>
        <row r="754">
          <cell r="W754">
            <v>752</v>
          </cell>
        </row>
        <row r="755">
          <cell r="W755">
            <v>753</v>
          </cell>
        </row>
        <row r="756">
          <cell r="W756">
            <v>754</v>
          </cell>
        </row>
        <row r="757">
          <cell r="W757">
            <v>755</v>
          </cell>
        </row>
        <row r="758">
          <cell r="W758">
            <v>756</v>
          </cell>
        </row>
        <row r="759">
          <cell r="W759">
            <v>757</v>
          </cell>
        </row>
        <row r="760">
          <cell r="W760">
            <v>758</v>
          </cell>
        </row>
        <row r="761">
          <cell r="W761">
            <v>759</v>
          </cell>
        </row>
        <row r="762">
          <cell r="W762">
            <v>760</v>
          </cell>
        </row>
        <row r="763">
          <cell r="W763">
            <v>761</v>
          </cell>
        </row>
        <row r="764">
          <cell r="W764">
            <v>762</v>
          </cell>
        </row>
        <row r="765">
          <cell r="W765">
            <v>763</v>
          </cell>
        </row>
        <row r="766">
          <cell r="W766">
            <v>764</v>
          </cell>
        </row>
        <row r="767">
          <cell r="W767">
            <v>765</v>
          </cell>
        </row>
        <row r="768">
          <cell r="W768">
            <v>766</v>
          </cell>
        </row>
        <row r="769">
          <cell r="W769">
            <v>767</v>
          </cell>
        </row>
        <row r="770">
          <cell r="W770">
            <v>768</v>
          </cell>
        </row>
        <row r="771">
          <cell r="W771">
            <v>769</v>
          </cell>
        </row>
        <row r="772">
          <cell r="W772">
            <v>770</v>
          </cell>
        </row>
        <row r="773">
          <cell r="W773">
            <v>771</v>
          </cell>
        </row>
        <row r="774">
          <cell r="W774">
            <v>772</v>
          </cell>
        </row>
        <row r="775">
          <cell r="W775">
            <v>773</v>
          </cell>
        </row>
        <row r="776">
          <cell r="W776">
            <v>774</v>
          </cell>
        </row>
        <row r="777">
          <cell r="W777">
            <v>775</v>
          </cell>
        </row>
        <row r="778">
          <cell r="W778">
            <v>776</v>
          </cell>
        </row>
        <row r="779">
          <cell r="W779">
            <v>777</v>
          </cell>
        </row>
        <row r="780">
          <cell r="W780">
            <v>778</v>
          </cell>
        </row>
        <row r="781">
          <cell r="W781">
            <v>779</v>
          </cell>
        </row>
        <row r="782">
          <cell r="W782">
            <v>780</v>
          </cell>
        </row>
        <row r="783">
          <cell r="W783">
            <v>781</v>
          </cell>
        </row>
        <row r="784">
          <cell r="W784">
            <v>782</v>
          </cell>
        </row>
        <row r="785">
          <cell r="W785">
            <v>783</v>
          </cell>
        </row>
        <row r="786">
          <cell r="W786">
            <v>784</v>
          </cell>
        </row>
        <row r="787">
          <cell r="W787">
            <v>785</v>
          </cell>
        </row>
        <row r="788">
          <cell r="W788">
            <v>786</v>
          </cell>
        </row>
        <row r="789">
          <cell r="W789">
            <v>787</v>
          </cell>
        </row>
        <row r="790">
          <cell r="W790">
            <v>788</v>
          </cell>
        </row>
        <row r="791">
          <cell r="W791">
            <v>789</v>
          </cell>
        </row>
        <row r="792">
          <cell r="W792">
            <v>790</v>
          </cell>
        </row>
        <row r="793">
          <cell r="W793">
            <v>791</v>
          </cell>
        </row>
        <row r="794">
          <cell r="W794">
            <v>792</v>
          </cell>
        </row>
        <row r="795">
          <cell r="W795">
            <v>793</v>
          </cell>
        </row>
        <row r="796">
          <cell r="W796">
            <v>794</v>
          </cell>
        </row>
        <row r="797">
          <cell r="W797">
            <v>795</v>
          </cell>
        </row>
        <row r="798">
          <cell r="W798">
            <v>796</v>
          </cell>
        </row>
        <row r="799">
          <cell r="W799">
            <v>797</v>
          </cell>
        </row>
        <row r="800">
          <cell r="W800">
            <v>798</v>
          </cell>
        </row>
        <row r="801">
          <cell r="W801">
            <v>799</v>
          </cell>
        </row>
        <row r="802">
          <cell r="W802">
            <v>800</v>
          </cell>
        </row>
        <row r="803">
          <cell r="W803">
            <v>801</v>
          </cell>
        </row>
        <row r="804">
          <cell r="W804">
            <v>802</v>
          </cell>
        </row>
        <row r="805">
          <cell r="W805">
            <v>803</v>
          </cell>
        </row>
        <row r="806">
          <cell r="W806">
            <v>804</v>
          </cell>
        </row>
        <row r="807">
          <cell r="W807">
            <v>805</v>
          </cell>
        </row>
        <row r="808">
          <cell r="W808">
            <v>806</v>
          </cell>
        </row>
        <row r="809">
          <cell r="W809">
            <v>807</v>
          </cell>
        </row>
        <row r="810">
          <cell r="W810">
            <v>808</v>
          </cell>
        </row>
        <row r="811">
          <cell r="W811">
            <v>809</v>
          </cell>
        </row>
        <row r="812">
          <cell r="W812">
            <v>810</v>
          </cell>
        </row>
        <row r="813">
          <cell r="W813">
            <v>811</v>
          </cell>
        </row>
        <row r="814">
          <cell r="W814">
            <v>812</v>
          </cell>
        </row>
        <row r="815">
          <cell r="W815">
            <v>813</v>
          </cell>
        </row>
        <row r="816">
          <cell r="W816">
            <v>814</v>
          </cell>
        </row>
        <row r="817">
          <cell r="W817">
            <v>815</v>
          </cell>
        </row>
        <row r="818">
          <cell r="W818">
            <v>816</v>
          </cell>
        </row>
        <row r="819">
          <cell r="W819">
            <v>817</v>
          </cell>
        </row>
        <row r="820">
          <cell r="W820">
            <v>818</v>
          </cell>
        </row>
        <row r="821">
          <cell r="W821">
            <v>819</v>
          </cell>
        </row>
        <row r="822">
          <cell r="W822">
            <v>820</v>
          </cell>
        </row>
        <row r="823">
          <cell r="W823">
            <v>821</v>
          </cell>
        </row>
        <row r="824">
          <cell r="W824">
            <v>822</v>
          </cell>
        </row>
        <row r="825">
          <cell r="W825">
            <v>823</v>
          </cell>
        </row>
        <row r="826">
          <cell r="W826">
            <v>824</v>
          </cell>
        </row>
        <row r="827">
          <cell r="W827">
            <v>825</v>
          </cell>
        </row>
        <row r="828">
          <cell r="W828">
            <v>826</v>
          </cell>
        </row>
        <row r="829">
          <cell r="W829">
            <v>827</v>
          </cell>
        </row>
        <row r="830">
          <cell r="W830">
            <v>828</v>
          </cell>
        </row>
        <row r="831">
          <cell r="W831">
            <v>829</v>
          </cell>
        </row>
        <row r="832">
          <cell r="W832">
            <v>830</v>
          </cell>
        </row>
        <row r="833">
          <cell r="W833">
            <v>831</v>
          </cell>
        </row>
        <row r="834">
          <cell r="W834">
            <v>832</v>
          </cell>
        </row>
        <row r="835">
          <cell r="W835">
            <v>833</v>
          </cell>
        </row>
        <row r="836">
          <cell r="W836">
            <v>834</v>
          </cell>
        </row>
        <row r="837">
          <cell r="W837">
            <v>835</v>
          </cell>
        </row>
        <row r="838">
          <cell r="W838">
            <v>836</v>
          </cell>
        </row>
        <row r="839">
          <cell r="W839">
            <v>837</v>
          </cell>
        </row>
        <row r="840">
          <cell r="W840">
            <v>838</v>
          </cell>
        </row>
        <row r="841">
          <cell r="W841">
            <v>839</v>
          </cell>
        </row>
        <row r="842">
          <cell r="W842">
            <v>840</v>
          </cell>
        </row>
        <row r="843">
          <cell r="W843">
            <v>841</v>
          </cell>
        </row>
        <row r="844">
          <cell r="W844">
            <v>842</v>
          </cell>
        </row>
        <row r="845">
          <cell r="W845">
            <v>843</v>
          </cell>
        </row>
        <row r="846">
          <cell r="W846">
            <v>844</v>
          </cell>
        </row>
        <row r="847">
          <cell r="W847">
            <v>845</v>
          </cell>
        </row>
        <row r="848">
          <cell r="W848">
            <v>846</v>
          </cell>
        </row>
        <row r="849">
          <cell r="W849">
            <v>847</v>
          </cell>
        </row>
        <row r="850">
          <cell r="W850">
            <v>848</v>
          </cell>
        </row>
        <row r="851">
          <cell r="W851">
            <v>849</v>
          </cell>
        </row>
        <row r="852">
          <cell r="W852">
            <v>850</v>
          </cell>
        </row>
        <row r="853">
          <cell r="W853">
            <v>851</v>
          </cell>
        </row>
        <row r="854">
          <cell r="W854">
            <v>852</v>
          </cell>
        </row>
        <row r="855">
          <cell r="W855">
            <v>853</v>
          </cell>
        </row>
        <row r="856">
          <cell r="W856">
            <v>854</v>
          </cell>
        </row>
        <row r="857">
          <cell r="W857">
            <v>855</v>
          </cell>
        </row>
        <row r="858">
          <cell r="W858">
            <v>856</v>
          </cell>
        </row>
        <row r="859">
          <cell r="W859">
            <v>857</v>
          </cell>
        </row>
        <row r="860">
          <cell r="W860">
            <v>858</v>
          </cell>
        </row>
        <row r="861">
          <cell r="W861">
            <v>859</v>
          </cell>
        </row>
        <row r="862">
          <cell r="W862">
            <v>860</v>
          </cell>
        </row>
        <row r="863">
          <cell r="W863">
            <v>861</v>
          </cell>
        </row>
        <row r="864">
          <cell r="W864">
            <v>862</v>
          </cell>
        </row>
        <row r="865">
          <cell r="W865">
            <v>863</v>
          </cell>
        </row>
        <row r="866">
          <cell r="W866">
            <v>864</v>
          </cell>
        </row>
        <row r="867">
          <cell r="W867">
            <v>865</v>
          </cell>
        </row>
        <row r="868">
          <cell r="W868">
            <v>866</v>
          </cell>
        </row>
        <row r="869">
          <cell r="W869">
            <v>867</v>
          </cell>
        </row>
        <row r="870">
          <cell r="W870">
            <v>868</v>
          </cell>
        </row>
        <row r="871">
          <cell r="W871">
            <v>869</v>
          </cell>
        </row>
        <row r="872">
          <cell r="W872">
            <v>870</v>
          </cell>
        </row>
        <row r="873">
          <cell r="W873">
            <v>871</v>
          </cell>
        </row>
        <row r="874">
          <cell r="W874">
            <v>872</v>
          </cell>
        </row>
        <row r="875">
          <cell r="W875">
            <v>873</v>
          </cell>
        </row>
        <row r="876">
          <cell r="W876">
            <v>874</v>
          </cell>
        </row>
        <row r="877">
          <cell r="W877">
            <v>875</v>
          </cell>
        </row>
        <row r="878">
          <cell r="W878">
            <v>876</v>
          </cell>
        </row>
        <row r="879">
          <cell r="W879">
            <v>877</v>
          </cell>
        </row>
        <row r="880">
          <cell r="W880">
            <v>878</v>
          </cell>
        </row>
        <row r="881">
          <cell r="W881">
            <v>879</v>
          </cell>
        </row>
        <row r="882">
          <cell r="W882">
            <v>880</v>
          </cell>
        </row>
        <row r="883">
          <cell r="W883">
            <v>881</v>
          </cell>
        </row>
        <row r="884">
          <cell r="W884">
            <v>882</v>
          </cell>
        </row>
        <row r="885">
          <cell r="W885">
            <v>883</v>
          </cell>
        </row>
        <row r="886">
          <cell r="W886">
            <v>884</v>
          </cell>
        </row>
        <row r="887">
          <cell r="W887">
            <v>885</v>
          </cell>
        </row>
        <row r="888">
          <cell r="W888">
            <v>886</v>
          </cell>
        </row>
        <row r="889">
          <cell r="W889">
            <v>887</v>
          </cell>
        </row>
        <row r="890">
          <cell r="W890">
            <v>888</v>
          </cell>
        </row>
        <row r="891">
          <cell r="W891">
            <v>889</v>
          </cell>
        </row>
        <row r="892">
          <cell r="W892">
            <v>890</v>
          </cell>
        </row>
        <row r="893">
          <cell r="W893">
            <v>891</v>
          </cell>
        </row>
        <row r="894">
          <cell r="W894">
            <v>892</v>
          </cell>
        </row>
        <row r="895">
          <cell r="W895">
            <v>893</v>
          </cell>
        </row>
        <row r="896">
          <cell r="W896">
            <v>894</v>
          </cell>
        </row>
        <row r="897">
          <cell r="W897">
            <v>895</v>
          </cell>
        </row>
        <row r="898">
          <cell r="W898">
            <v>896</v>
          </cell>
        </row>
        <row r="899">
          <cell r="W899">
            <v>897</v>
          </cell>
        </row>
        <row r="900">
          <cell r="W900">
            <v>898</v>
          </cell>
        </row>
        <row r="901">
          <cell r="W901">
            <v>899</v>
          </cell>
        </row>
        <row r="902">
          <cell r="W902">
            <v>900</v>
          </cell>
        </row>
        <row r="903">
          <cell r="W903">
            <v>901</v>
          </cell>
        </row>
        <row r="904">
          <cell r="W904">
            <v>902</v>
          </cell>
        </row>
        <row r="905">
          <cell r="W905">
            <v>903</v>
          </cell>
        </row>
        <row r="906">
          <cell r="W906">
            <v>904</v>
          </cell>
        </row>
        <row r="907">
          <cell r="W907">
            <v>905</v>
          </cell>
        </row>
        <row r="908">
          <cell r="W908">
            <v>906</v>
          </cell>
        </row>
        <row r="909">
          <cell r="W909">
            <v>907</v>
          </cell>
        </row>
        <row r="910">
          <cell r="W910">
            <v>908</v>
          </cell>
        </row>
        <row r="911">
          <cell r="W911">
            <v>909</v>
          </cell>
        </row>
        <row r="912">
          <cell r="W912">
            <v>910</v>
          </cell>
        </row>
        <row r="913">
          <cell r="W913">
            <v>911</v>
          </cell>
        </row>
        <row r="914">
          <cell r="W914">
            <v>912</v>
          </cell>
        </row>
        <row r="915">
          <cell r="W915">
            <v>913</v>
          </cell>
        </row>
        <row r="916">
          <cell r="W916">
            <v>914</v>
          </cell>
        </row>
        <row r="917">
          <cell r="W917">
            <v>915</v>
          </cell>
        </row>
        <row r="918">
          <cell r="W918">
            <v>916</v>
          </cell>
        </row>
        <row r="919">
          <cell r="W919">
            <v>917</v>
          </cell>
        </row>
        <row r="920">
          <cell r="W920">
            <v>918</v>
          </cell>
        </row>
        <row r="921">
          <cell r="W921">
            <v>919</v>
          </cell>
        </row>
        <row r="922">
          <cell r="W922">
            <v>920</v>
          </cell>
        </row>
        <row r="923">
          <cell r="W923">
            <v>921</v>
          </cell>
        </row>
        <row r="924">
          <cell r="W924">
            <v>922</v>
          </cell>
        </row>
        <row r="925">
          <cell r="W925">
            <v>923</v>
          </cell>
        </row>
        <row r="926">
          <cell r="W926">
            <v>924</v>
          </cell>
        </row>
        <row r="927">
          <cell r="W927">
            <v>925</v>
          </cell>
        </row>
        <row r="928">
          <cell r="W928">
            <v>926</v>
          </cell>
        </row>
        <row r="929">
          <cell r="W929">
            <v>927</v>
          </cell>
        </row>
        <row r="930">
          <cell r="W930">
            <v>928</v>
          </cell>
        </row>
        <row r="931">
          <cell r="W931">
            <v>929</v>
          </cell>
        </row>
        <row r="932">
          <cell r="W932">
            <v>930</v>
          </cell>
        </row>
        <row r="933">
          <cell r="W933">
            <v>931</v>
          </cell>
        </row>
        <row r="934">
          <cell r="W934">
            <v>932</v>
          </cell>
        </row>
        <row r="935">
          <cell r="W935">
            <v>933</v>
          </cell>
        </row>
        <row r="936">
          <cell r="W936">
            <v>934</v>
          </cell>
        </row>
        <row r="937">
          <cell r="W937">
            <v>935</v>
          </cell>
        </row>
        <row r="938">
          <cell r="W938">
            <v>936</v>
          </cell>
        </row>
        <row r="939">
          <cell r="W939">
            <v>937</v>
          </cell>
        </row>
        <row r="940">
          <cell r="W940">
            <v>938</v>
          </cell>
        </row>
        <row r="941">
          <cell r="W941">
            <v>939</v>
          </cell>
        </row>
        <row r="942">
          <cell r="W942">
            <v>940</v>
          </cell>
        </row>
        <row r="943">
          <cell r="W943">
            <v>941</v>
          </cell>
        </row>
        <row r="944">
          <cell r="W944">
            <v>942</v>
          </cell>
        </row>
        <row r="945">
          <cell r="W945">
            <v>943</v>
          </cell>
        </row>
        <row r="946">
          <cell r="W946">
            <v>944</v>
          </cell>
        </row>
        <row r="947">
          <cell r="W947">
            <v>945</v>
          </cell>
        </row>
        <row r="948">
          <cell r="W948">
            <v>946</v>
          </cell>
        </row>
        <row r="949">
          <cell r="W949">
            <v>947</v>
          </cell>
        </row>
        <row r="950">
          <cell r="W950">
            <v>948</v>
          </cell>
        </row>
        <row r="951">
          <cell r="W951">
            <v>949</v>
          </cell>
        </row>
        <row r="952">
          <cell r="W952">
            <v>950</v>
          </cell>
        </row>
        <row r="953">
          <cell r="W953">
            <v>951</v>
          </cell>
        </row>
        <row r="954">
          <cell r="W954">
            <v>952</v>
          </cell>
        </row>
        <row r="955">
          <cell r="W955">
            <v>953</v>
          </cell>
        </row>
        <row r="956">
          <cell r="W956">
            <v>954</v>
          </cell>
        </row>
        <row r="957">
          <cell r="W957">
            <v>955</v>
          </cell>
        </row>
        <row r="958">
          <cell r="W958">
            <v>956</v>
          </cell>
        </row>
        <row r="959">
          <cell r="W959">
            <v>957</v>
          </cell>
        </row>
        <row r="960">
          <cell r="W960">
            <v>958</v>
          </cell>
        </row>
        <row r="961">
          <cell r="W961">
            <v>959</v>
          </cell>
        </row>
        <row r="962">
          <cell r="W962">
            <v>960</v>
          </cell>
        </row>
        <row r="963">
          <cell r="W963">
            <v>961</v>
          </cell>
        </row>
        <row r="964">
          <cell r="W964">
            <v>962</v>
          </cell>
        </row>
        <row r="965">
          <cell r="W965">
            <v>963</v>
          </cell>
        </row>
        <row r="966">
          <cell r="W966">
            <v>964</v>
          </cell>
        </row>
        <row r="967">
          <cell r="W967">
            <v>965</v>
          </cell>
        </row>
        <row r="968">
          <cell r="W968">
            <v>966</v>
          </cell>
        </row>
        <row r="969">
          <cell r="W969">
            <v>967</v>
          </cell>
        </row>
        <row r="970">
          <cell r="W970">
            <v>968</v>
          </cell>
        </row>
        <row r="971">
          <cell r="W971">
            <v>969</v>
          </cell>
        </row>
        <row r="972">
          <cell r="W972">
            <v>970</v>
          </cell>
        </row>
        <row r="973">
          <cell r="W973">
            <v>971</v>
          </cell>
        </row>
        <row r="974">
          <cell r="W974">
            <v>972</v>
          </cell>
        </row>
        <row r="975">
          <cell r="W975">
            <v>973</v>
          </cell>
        </row>
        <row r="976">
          <cell r="W976">
            <v>974</v>
          </cell>
        </row>
        <row r="977">
          <cell r="W977">
            <v>975</v>
          </cell>
        </row>
        <row r="978">
          <cell r="W978">
            <v>976</v>
          </cell>
        </row>
        <row r="979">
          <cell r="W979">
            <v>977</v>
          </cell>
        </row>
        <row r="980">
          <cell r="W980">
            <v>978</v>
          </cell>
        </row>
        <row r="981">
          <cell r="W981">
            <v>979</v>
          </cell>
        </row>
        <row r="982">
          <cell r="W982">
            <v>980</v>
          </cell>
        </row>
        <row r="983">
          <cell r="W983">
            <v>981</v>
          </cell>
        </row>
        <row r="984">
          <cell r="W984">
            <v>982</v>
          </cell>
        </row>
        <row r="985">
          <cell r="W985">
            <v>983</v>
          </cell>
        </row>
        <row r="986">
          <cell r="W986">
            <v>984</v>
          </cell>
        </row>
        <row r="987">
          <cell r="W987">
            <v>985</v>
          </cell>
        </row>
        <row r="988">
          <cell r="W988">
            <v>986</v>
          </cell>
        </row>
        <row r="989">
          <cell r="W989">
            <v>987</v>
          </cell>
        </row>
        <row r="990">
          <cell r="W990">
            <v>988</v>
          </cell>
        </row>
        <row r="991">
          <cell r="W991">
            <v>989</v>
          </cell>
        </row>
        <row r="992">
          <cell r="W992">
            <v>990</v>
          </cell>
        </row>
        <row r="993">
          <cell r="W993">
            <v>991</v>
          </cell>
        </row>
        <row r="994">
          <cell r="W994">
            <v>992</v>
          </cell>
        </row>
        <row r="995">
          <cell r="W995">
            <v>993</v>
          </cell>
        </row>
        <row r="996">
          <cell r="W996">
            <v>994</v>
          </cell>
        </row>
        <row r="997">
          <cell r="W997">
            <v>995</v>
          </cell>
        </row>
        <row r="998">
          <cell r="W998">
            <v>996</v>
          </cell>
        </row>
        <row r="999">
          <cell r="W999">
            <v>997</v>
          </cell>
        </row>
        <row r="1000">
          <cell r="W1000">
            <v>998</v>
          </cell>
        </row>
        <row r="1001">
          <cell r="W1001">
            <v>999</v>
          </cell>
        </row>
        <row r="1002">
          <cell r="W1002">
            <v>1000</v>
          </cell>
        </row>
        <row r="1003">
          <cell r="W1003">
            <v>1001</v>
          </cell>
        </row>
        <row r="1004">
          <cell r="W1004">
            <v>1002</v>
          </cell>
        </row>
        <row r="1005">
          <cell r="W1005">
            <v>1003</v>
          </cell>
        </row>
        <row r="1006">
          <cell r="W1006">
            <v>1004</v>
          </cell>
        </row>
        <row r="1007">
          <cell r="W1007">
            <v>1005</v>
          </cell>
        </row>
        <row r="1008">
          <cell r="W1008">
            <v>1006</v>
          </cell>
        </row>
        <row r="1009">
          <cell r="W1009">
            <v>1007</v>
          </cell>
        </row>
        <row r="1010">
          <cell r="W1010">
            <v>1008</v>
          </cell>
        </row>
        <row r="1011">
          <cell r="W1011">
            <v>1009</v>
          </cell>
        </row>
        <row r="1012">
          <cell r="W1012">
            <v>1010</v>
          </cell>
        </row>
        <row r="1013">
          <cell r="W1013">
            <v>1011</v>
          </cell>
        </row>
        <row r="1014">
          <cell r="W1014">
            <v>1012</v>
          </cell>
        </row>
        <row r="1015">
          <cell r="W1015">
            <v>1013</v>
          </cell>
        </row>
        <row r="1016">
          <cell r="W1016">
            <v>1014</v>
          </cell>
        </row>
        <row r="1017">
          <cell r="W1017">
            <v>1015</v>
          </cell>
        </row>
        <row r="1018">
          <cell r="W1018">
            <v>1016</v>
          </cell>
        </row>
        <row r="1019">
          <cell r="W1019">
            <v>1017</v>
          </cell>
        </row>
        <row r="1020">
          <cell r="W1020">
            <v>1018</v>
          </cell>
        </row>
        <row r="1021">
          <cell r="W1021">
            <v>1019</v>
          </cell>
        </row>
        <row r="1022">
          <cell r="W1022">
            <v>1020</v>
          </cell>
        </row>
        <row r="1023">
          <cell r="W1023">
            <v>1021</v>
          </cell>
        </row>
        <row r="1024">
          <cell r="W1024">
            <v>1022</v>
          </cell>
        </row>
        <row r="1025">
          <cell r="W1025">
            <v>1023</v>
          </cell>
        </row>
        <row r="1026">
          <cell r="W1026">
            <v>1024</v>
          </cell>
        </row>
        <row r="1027">
          <cell r="W1027">
            <v>1025</v>
          </cell>
        </row>
        <row r="1028">
          <cell r="W1028">
            <v>1026</v>
          </cell>
        </row>
        <row r="1029">
          <cell r="W1029">
            <v>1027</v>
          </cell>
        </row>
        <row r="1030">
          <cell r="W1030">
            <v>1028</v>
          </cell>
        </row>
        <row r="1031">
          <cell r="W1031">
            <v>1029</v>
          </cell>
        </row>
        <row r="1032">
          <cell r="W1032">
            <v>1030</v>
          </cell>
        </row>
        <row r="1033">
          <cell r="W1033">
            <v>1031</v>
          </cell>
        </row>
        <row r="1034">
          <cell r="W1034">
            <v>1032</v>
          </cell>
        </row>
        <row r="1035">
          <cell r="W1035">
            <v>1033</v>
          </cell>
        </row>
        <row r="1036">
          <cell r="W1036">
            <v>1034</v>
          </cell>
        </row>
        <row r="1037">
          <cell r="W1037">
            <v>1035</v>
          </cell>
        </row>
        <row r="1038">
          <cell r="W1038">
            <v>1036</v>
          </cell>
        </row>
        <row r="1039">
          <cell r="W1039">
            <v>1037</v>
          </cell>
        </row>
        <row r="1040">
          <cell r="W1040">
            <v>1038</v>
          </cell>
        </row>
        <row r="1041">
          <cell r="W1041">
            <v>1039</v>
          </cell>
        </row>
        <row r="1042">
          <cell r="W1042">
            <v>1040</v>
          </cell>
        </row>
        <row r="1043">
          <cell r="W1043">
            <v>1041</v>
          </cell>
        </row>
        <row r="1044">
          <cell r="W1044">
            <v>1042</v>
          </cell>
        </row>
        <row r="1045">
          <cell r="W1045">
            <v>1043</v>
          </cell>
        </row>
        <row r="1046">
          <cell r="W1046">
            <v>1044</v>
          </cell>
        </row>
        <row r="1047">
          <cell r="W1047">
            <v>1045</v>
          </cell>
        </row>
        <row r="1048">
          <cell r="W1048">
            <v>1046</v>
          </cell>
        </row>
        <row r="1049">
          <cell r="W1049">
            <v>1047</v>
          </cell>
        </row>
        <row r="1050">
          <cell r="W1050">
            <v>1048</v>
          </cell>
        </row>
        <row r="1051">
          <cell r="W1051">
            <v>1049</v>
          </cell>
        </row>
        <row r="1052">
          <cell r="W1052">
            <v>1050</v>
          </cell>
        </row>
        <row r="1053">
          <cell r="W1053">
            <v>1051</v>
          </cell>
        </row>
        <row r="1054">
          <cell r="W1054">
            <v>1052</v>
          </cell>
        </row>
        <row r="1055">
          <cell r="W1055">
            <v>1053</v>
          </cell>
        </row>
        <row r="1056">
          <cell r="W1056">
            <v>1054</v>
          </cell>
        </row>
        <row r="1057">
          <cell r="W1057">
            <v>1055</v>
          </cell>
        </row>
        <row r="1058">
          <cell r="W1058">
            <v>1056</v>
          </cell>
        </row>
        <row r="1059">
          <cell r="W1059">
            <v>1057</v>
          </cell>
        </row>
        <row r="1060">
          <cell r="W1060">
            <v>1058</v>
          </cell>
        </row>
        <row r="1061">
          <cell r="W1061">
            <v>1059</v>
          </cell>
        </row>
        <row r="1062">
          <cell r="W1062">
            <v>1060</v>
          </cell>
        </row>
        <row r="1063">
          <cell r="W1063">
            <v>1061</v>
          </cell>
        </row>
        <row r="1064">
          <cell r="W1064">
            <v>1062</v>
          </cell>
        </row>
        <row r="1065">
          <cell r="W1065">
            <v>1063</v>
          </cell>
        </row>
        <row r="1066">
          <cell r="W1066">
            <v>1064</v>
          </cell>
        </row>
        <row r="1067">
          <cell r="W1067">
            <v>1065</v>
          </cell>
        </row>
        <row r="1068">
          <cell r="W1068">
            <v>1066</v>
          </cell>
        </row>
        <row r="1069">
          <cell r="W1069">
            <v>1067</v>
          </cell>
        </row>
        <row r="1070">
          <cell r="W1070">
            <v>1068</v>
          </cell>
        </row>
        <row r="1071">
          <cell r="W1071">
            <v>1069</v>
          </cell>
        </row>
        <row r="1072">
          <cell r="W1072">
            <v>1070</v>
          </cell>
        </row>
        <row r="1073">
          <cell r="W1073">
            <v>1071</v>
          </cell>
        </row>
        <row r="1074">
          <cell r="W1074">
            <v>1072</v>
          </cell>
        </row>
        <row r="1075">
          <cell r="W1075">
            <v>1073</v>
          </cell>
        </row>
        <row r="1076">
          <cell r="W1076">
            <v>1074</v>
          </cell>
        </row>
        <row r="1077">
          <cell r="W1077">
            <v>1075</v>
          </cell>
        </row>
        <row r="1078">
          <cell r="W1078">
            <v>1076</v>
          </cell>
        </row>
        <row r="1079">
          <cell r="W1079">
            <v>1077</v>
          </cell>
        </row>
        <row r="1080">
          <cell r="W1080">
            <v>1078</v>
          </cell>
        </row>
        <row r="1081">
          <cell r="W1081">
            <v>1079</v>
          </cell>
        </row>
        <row r="1082">
          <cell r="W1082">
            <v>1080</v>
          </cell>
        </row>
        <row r="1083">
          <cell r="W1083">
            <v>1081</v>
          </cell>
        </row>
        <row r="1084">
          <cell r="W1084">
            <v>1082</v>
          </cell>
        </row>
        <row r="1085">
          <cell r="W1085">
            <v>1083</v>
          </cell>
        </row>
        <row r="1086">
          <cell r="W1086">
            <v>1084</v>
          </cell>
        </row>
        <row r="1087">
          <cell r="W1087">
            <v>1085</v>
          </cell>
        </row>
        <row r="1088">
          <cell r="W1088">
            <v>1086</v>
          </cell>
        </row>
        <row r="1089">
          <cell r="W1089">
            <v>1087</v>
          </cell>
        </row>
        <row r="1090">
          <cell r="W1090">
            <v>1088</v>
          </cell>
        </row>
        <row r="1091">
          <cell r="W1091">
            <v>1089</v>
          </cell>
        </row>
        <row r="1092">
          <cell r="W1092">
            <v>1090</v>
          </cell>
        </row>
        <row r="1093">
          <cell r="W1093">
            <v>1091</v>
          </cell>
        </row>
        <row r="1094">
          <cell r="W1094">
            <v>1092</v>
          </cell>
        </row>
        <row r="1095">
          <cell r="W1095">
            <v>1093</v>
          </cell>
        </row>
        <row r="1096">
          <cell r="W1096">
            <v>1094</v>
          </cell>
        </row>
        <row r="1097">
          <cell r="W1097">
            <v>1095</v>
          </cell>
        </row>
        <row r="1098">
          <cell r="W1098">
            <v>1096</v>
          </cell>
        </row>
        <row r="1099">
          <cell r="W1099">
            <v>1097</v>
          </cell>
        </row>
        <row r="1100">
          <cell r="W1100">
            <v>1098</v>
          </cell>
        </row>
        <row r="1101">
          <cell r="W1101">
            <v>1099</v>
          </cell>
        </row>
        <row r="1102">
          <cell r="W1102">
            <v>1100</v>
          </cell>
        </row>
        <row r="1103">
          <cell r="W1103">
            <v>1101</v>
          </cell>
        </row>
        <row r="1104">
          <cell r="W1104">
            <v>1102</v>
          </cell>
        </row>
        <row r="1105">
          <cell r="W1105">
            <v>1103</v>
          </cell>
        </row>
        <row r="1106">
          <cell r="W1106">
            <v>1104</v>
          </cell>
        </row>
        <row r="1107">
          <cell r="W1107">
            <v>1105</v>
          </cell>
        </row>
        <row r="1108">
          <cell r="W1108">
            <v>1106</v>
          </cell>
        </row>
        <row r="1109">
          <cell r="W1109">
            <v>1107</v>
          </cell>
        </row>
        <row r="1110">
          <cell r="W1110">
            <v>1108</v>
          </cell>
        </row>
        <row r="1111">
          <cell r="W1111">
            <v>1109</v>
          </cell>
        </row>
        <row r="1112">
          <cell r="W1112">
            <v>1110</v>
          </cell>
        </row>
        <row r="1113">
          <cell r="W1113">
            <v>1111</v>
          </cell>
        </row>
        <row r="1114">
          <cell r="W1114">
            <v>1112</v>
          </cell>
        </row>
        <row r="1115">
          <cell r="W1115">
            <v>1113</v>
          </cell>
        </row>
        <row r="1116">
          <cell r="W1116">
            <v>1114</v>
          </cell>
        </row>
        <row r="1117">
          <cell r="W1117">
            <v>1115</v>
          </cell>
        </row>
        <row r="1118">
          <cell r="W1118">
            <v>1116</v>
          </cell>
        </row>
        <row r="1119">
          <cell r="W1119">
            <v>1117</v>
          </cell>
        </row>
        <row r="1120">
          <cell r="W1120">
            <v>1118</v>
          </cell>
        </row>
        <row r="1121">
          <cell r="W1121">
            <v>1119</v>
          </cell>
        </row>
        <row r="1122">
          <cell r="W1122">
            <v>1120</v>
          </cell>
        </row>
        <row r="1123">
          <cell r="W1123">
            <v>1121</v>
          </cell>
        </row>
        <row r="1124">
          <cell r="W1124">
            <v>1122</v>
          </cell>
        </row>
        <row r="1125">
          <cell r="W1125">
            <v>1123</v>
          </cell>
        </row>
        <row r="1126">
          <cell r="W1126">
            <v>1124</v>
          </cell>
        </row>
        <row r="1127">
          <cell r="W1127">
            <v>1125</v>
          </cell>
        </row>
        <row r="1128">
          <cell r="W1128">
            <v>1126</v>
          </cell>
        </row>
        <row r="1129">
          <cell r="W1129">
            <v>1127</v>
          </cell>
        </row>
        <row r="1130">
          <cell r="W1130">
            <v>1128</v>
          </cell>
        </row>
        <row r="1131">
          <cell r="W1131">
            <v>1129</v>
          </cell>
        </row>
        <row r="1132">
          <cell r="W1132">
            <v>1130</v>
          </cell>
        </row>
        <row r="1133">
          <cell r="W1133">
            <v>1131</v>
          </cell>
        </row>
        <row r="1134">
          <cell r="W1134">
            <v>1132</v>
          </cell>
        </row>
        <row r="1135">
          <cell r="W1135">
            <v>1133</v>
          </cell>
        </row>
        <row r="1136">
          <cell r="W1136">
            <v>1134</v>
          </cell>
        </row>
        <row r="1137">
          <cell r="W1137">
            <v>1135</v>
          </cell>
        </row>
        <row r="1138">
          <cell r="W1138">
            <v>1136</v>
          </cell>
        </row>
        <row r="1139">
          <cell r="W1139">
            <v>1137</v>
          </cell>
        </row>
        <row r="1140">
          <cell r="W1140">
            <v>1138</v>
          </cell>
        </row>
        <row r="1141">
          <cell r="W1141">
            <v>1139</v>
          </cell>
        </row>
        <row r="1142">
          <cell r="W1142">
            <v>1140</v>
          </cell>
        </row>
        <row r="1143">
          <cell r="W1143">
            <v>1141</v>
          </cell>
        </row>
        <row r="1144">
          <cell r="W1144">
            <v>1142</v>
          </cell>
        </row>
        <row r="1145">
          <cell r="W1145">
            <v>1143</v>
          </cell>
        </row>
        <row r="1146">
          <cell r="W1146">
            <v>1144</v>
          </cell>
        </row>
        <row r="1147">
          <cell r="W1147">
            <v>1145</v>
          </cell>
        </row>
        <row r="1148">
          <cell r="W1148">
            <v>1146</v>
          </cell>
        </row>
        <row r="1149">
          <cell r="W1149">
            <v>1147</v>
          </cell>
        </row>
        <row r="1150">
          <cell r="W1150">
            <v>1148</v>
          </cell>
        </row>
        <row r="1151">
          <cell r="W1151">
            <v>1149</v>
          </cell>
        </row>
        <row r="1152">
          <cell r="W1152">
            <v>1150</v>
          </cell>
        </row>
        <row r="1153">
          <cell r="W1153">
            <v>1151</v>
          </cell>
        </row>
        <row r="1154">
          <cell r="W1154">
            <v>1152</v>
          </cell>
        </row>
        <row r="1155">
          <cell r="W1155">
            <v>1153</v>
          </cell>
        </row>
        <row r="1156">
          <cell r="W1156">
            <v>1154</v>
          </cell>
        </row>
        <row r="1157">
          <cell r="W1157">
            <v>1155</v>
          </cell>
        </row>
        <row r="1158">
          <cell r="W1158">
            <v>1156</v>
          </cell>
        </row>
        <row r="1159">
          <cell r="W1159">
            <v>1157</v>
          </cell>
        </row>
        <row r="1160">
          <cell r="W1160">
            <v>1158</v>
          </cell>
        </row>
        <row r="1161">
          <cell r="W1161">
            <v>1159</v>
          </cell>
        </row>
        <row r="1162">
          <cell r="W1162">
            <v>1160</v>
          </cell>
        </row>
        <row r="1163">
          <cell r="W1163">
            <v>1161</v>
          </cell>
        </row>
        <row r="1164">
          <cell r="W1164">
            <v>1162</v>
          </cell>
        </row>
        <row r="1165">
          <cell r="W1165">
            <v>1163</v>
          </cell>
        </row>
        <row r="1166">
          <cell r="W1166">
            <v>1164</v>
          </cell>
        </row>
        <row r="1167">
          <cell r="W1167">
            <v>1165</v>
          </cell>
        </row>
        <row r="1168">
          <cell r="W1168">
            <v>1166</v>
          </cell>
        </row>
        <row r="1169">
          <cell r="W1169">
            <v>1167</v>
          </cell>
        </row>
        <row r="1170">
          <cell r="W1170">
            <v>1168</v>
          </cell>
        </row>
        <row r="1171">
          <cell r="W1171">
            <v>1169</v>
          </cell>
        </row>
        <row r="1172">
          <cell r="W1172">
            <v>1170</v>
          </cell>
        </row>
        <row r="1173">
          <cell r="W1173">
            <v>1171</v>
          </cell>
        </row>
        <row r="1174">
          <cell r="W1174">
            <v>1172</v>
          </cell>
        </row>
        <row r="1175">
          <cell r="W1175">
            <v>1173</v>
          </cell>
        </row>
        <row r="1176">
          <cell r="W1176">
            <v>1174</v>
          </cell>
        </row>
        <row r="1177">
          <cell r="W1177">
            <v>1175</v>
          </cell>
        </row>
        <row r="1178">
          <cell r="W1178">
            <v>1176</v>
          </cell>
        </row>
        <row r="1179">
          <cell r="W1179">
            <v>1177</v>
          </cell>
        </row>
        <row r="1180">
          <cell r="W1180">
            <v>1178</v>
          </cell>
        </row>
        <row r="1181">
          <cell r="W1181">
            <v>1179</v>
          </cell>
        </row>
        <row r="1182">
          <cell r="W1182">
            <v>1180</v>
          </cell>
        </row>
        <row r="1183">
          <cell r="W1183">
            <v>1181</v>
          </cell>
        </row>
        <row r="1184">
          <cell r="W1184">
            <v>1182</v>
          </cell>
        </row>
        <row r="1185">
          <cell r="W1185">
            <v>1183</v>
          </cell>
        </row>
        <row r="1186">
          <cell r="W1186">
            <v>1184</v>
          </cell>
        </row>
        <row r="1187">
          <cell r="W1187">
            <v>1185</v>
          </cell>
        </row>
        <row r="1188">
          <cell r="W1188">
            <v>1186</v>
          </cell>
        </row>
        <row r="1189">
          <cell r="W1189">
            <v>1187</v>
          </cell>
        </row>
        <row r="1190">
          <cell r="W1190">
            <v>1188</v>
          </cell>
        </row>
        <row r="1191">
          <cell r="W1191">
            <v>1189</v>
          </cell>
        </row>
        <row r="1192">
          <cell r="W1192">
            <v>1190</v>
          </cell>
        </row>
        <row r="1193">
          <cell r="W1193">
            <v>1191</v>
          </cell>
        </row>
        <row r="1194">
          <cell r="W1194">
            <v>1192</v>
          </cell>
        </row>
        <row r="1195">
          <cell r="W1195">
            <v>1193</v>
          </cell>
        </row>
        <row r="1196">
          <cell r="W1196">
            <v>1194</v>
          </cell>
        </row>
        <row r="1197">
          <cell r="W1197">
            <v>1195</v>
          </cell>
        </row>
        <row r="1198">
          <cell r="W1198">
            <v>1196</v>
          </cell>
        </row>
        <row r="1199">
          <cell r="W1199">
            <v>1197</v>
          </cell>
        </row>
        <row r="1200">
          <cell r="W1200">
            <v>1198</v>
          </cell>
        </row>
        <row r="1201">
          <cell r="W1201">
            <v>1199</v>
          </cell>
        </row>
        <row r="1202">
          <cell r="W1202">
            <v>1200</v>
          </cell>
        </row>
        <row r="1203">
          <cell r="W1203">
            <v>1201</v>
          </cell>
        </row>
        <row r="1204">
          <cell r="W1204">
            <v>1202</v>
          </cell>
        </row>
        <row r="1205">
          <cell r="W1205">
            <v>1203</v>
          </cell>
        </row>
        <row r="1206">
          <cell r="W1206">
            <v>1204</v>
          </cell>
        </row>
        <row r="1207">
          <cell r="W1207">
            <v>1205</v>
          </cell>
        </row>
        <row r="1208">
          <cell r="W1208">
            <v>1206</v>
          </cell>
        </row>
        <row r="1209">
          <cell r="W1209">
            <v>1207</v>
          </cell>
        </row>
        <row r="1210">
          <cell r="W1210">
            <v>1208</v>
          </cell>
        </row>
        <row r="1211">
          <cell r="W1211">
            <v>1209</v>
          </cell>
        </row>
        <row r="1212">
          <cell r="W1212">
            <v>1210</v>
          </cell>
        </row>
        <row r="1213">
          <cell r="W1213">
            <v>1211</v>
          </cell>
        </row>
        <row r="1214">
          <cell r="W1214">
            <v>1212</v>
          </cell>
        </row>
        <row r="1215">
          <cell r="W1215">
            <v>1213</v>
          </cell>
        </row>
        <row r="1216">
          <cell r="W1216">
            <v>1214</v>
          </cell>
        </row>
        <row r="1217">
          <cell r="W1217">
            <v>1215</v>
          </cell>
        </row>
        <row r="1218">
          <cell r="W1218">
            <v>1216</v>
          </cell>
        </row>
        <row r="1219">
          <cell r="W1219">
            <v>1217</v>
          </cell>
        </row>
        <row r="1220">
          <cell r="W1220">
            <v>1218</v>
          </cell>
        </row>
        <row r="1221">
          <cell r="W1221">
            <v>1219</v>
          </cell>
        </row>
        <row r="1222">
          <cell r="W1222">
            <v>1220</v>
          </cell>
        </row>
        <row r="1223">
          <cell r="W1223">
            <v>1221</v>
          </cell>
        </row>
        <row r="1224">
          <cell r="W1224">
            <v>1222</v>
          </cell>
        </row>
        <row r="1225">
          <cell r="W1225">
            <v>1223</v>
          </cell>
        </row>
        <row r="1226">
          <cell r="W1226">
            <v>1224</v>
          </cell>
        </row>
        <row r="1227">
          <cell r="W1227">
            <v>1225</v>
          </cell>
        </row>
        <row r="1228">
          <cell r="W1228">
            <v>1226</v>
          </cell>
        </row>
        <row r="1229">
          <cell r="W1229">
            <v>1227</v>
          </cell>
        </row>
        <row r="1230">
          <cell r="W1230">
            <v>1228</v>
          </cell>
        </row>
        <row r="1231">
          <cell r="W1231">
            <v>1229</v>
          </cell>
        </row>
        <row r="1232">
          <cell r="W1232">
            <v>1230</v>
          </cell>
        </row>
        <row r="1233">
          <cell r="W1233">
            <v>1231</v>
          </cell>
        </row>
        <row r="1234">
          <cell r="W1234">
            <v>1232</v>
          </cell>
        </row>
        <row r="1235">
          <cell r="W1235">
            <v>1233</v>
          </cell>
        </row>
        <row r="1236">
          <cell r="W1236">
            <v>1234</v>
          </cell>
        </row>
        <row r="1237">
          <cell r="W1237">
            <v>1235</v>
          </cell>
        </row>
        <row r="1238">
          <cell r="W1238">
            <v>1236</v>
          </cell>
        </row>
        <row r="1239">
          <cell r="W1239">
            <v>1237</v>
          </cell>
        </row>
        <row r="1240">
          <cell r="W1240">
            <v>1238</v>
          </cell>
        </row>
        <row r="1241">
          <cell r="W1241">
            <v>1239</v>
          </cell>
        </row>
        <row r="1242">
          <cell r="W1242">
            <v>1240</v>
          </cell>
        </row>
        <row r="1243">
          <cell r="W1243">
            <v>1241</v>
          </cell>
        </row>
        <row r="1244">
          <cell r="W1244">
            <v>1242</v>
          </cell>
        </row>
        <row r="1245">
          <cell r="W1245">
            <v>1243</v>
          </cell>
        </row>
        <row r="1246">
          <cell r="W1246">
            <v>1244</v>
          </cell>
        </row>
        <row r="1247">
          <cell r="W1247">
            <v>1245</v>
          </cell>
        </row>
        <row r="1248">
          <cell r="W1248">
            <v>1246</v>
          </cell>
        </row>
        <row r="1249">
          <cell r="W1249">
            <v>1247</v>
          </cell>
        </row>
        <row r="1250">
          <cell r="W1250">
            <v>1248</v>
          </cell>
        </row>
        <row r="1251">
          <cell r="W1251">
            <v>1249</v>
          </cell>
        </row>
        <row r="1252">
          <cell r="W1252">
            <v>1250</v>
          </cell>
        </row>
        <row r="1253">
          <cell r="W1253">
            <v>1251</v>
          </cell>
        </row>
        <row r="1254">
          <cell r="W1254">
            <v>1252</v>
          </cell>
        </row>
        <row r="1255">
          <cell r="W1255">
            <v>1253</v>
          </cell>
        </row>
        <row r="1256">
          <cell r="W1256">
            <v>1254</v>
          </cell>
        </row>
        <row r="1257">
          <cell r="W1257">
            <v>1255</v>
          </cell>
        </row>
        <row r="1258">
          <cell r="W1258">
            <v>1256</v>
          </cell>
        </row>
        <row r="1259">
          <cell r="W1259">
            <v>1257</v>
          </cell>
        </row>
        <row r="1260">
          <cell r="W1260">
            <v>1258</v>
          </cell>
        </row>
        <row r="1261">
          <cell r="W1261">
            <v>1259</v>
          </cell>
        </row>
        <row r="1262">
          <cell r="W1262">
            <v>1260</v>
          </cell>
        </row>
        <row r="1263">
          <cell r="W1263">
            <v>1261</v>
          </cell>
        </row>
        <row r="1264">
          <cell r="W1264">
            <v>1262</v>
          </cell>
        </row>
        <row r="1265">
          <cell r="W1265">
            <v>1263</v>
          </cell>
        </row>
        <row r="1266">
          <cell r="W1266">
            <v>1264</v>
          </cell>
        </row>
        <row r="1267">
          <cell r="W1267">
            <v>1265</v>
          </cell>
        </row>
        <row r="1268">
          <cell r="W1268">
            <v>1266</v>
          </cell>
        </row>
        <row r="1269">
          <cell r="W1269">
            <v>1267</v>
          </cell>
        </row>
        <row r="1270">
          <cell r="W1270">
            <v>1268</v>
          </cell>
        </row>
        <row r="1271">
          <cell r="W1271">
            <v>1269</v>
          </cell>
        </row>
        <row r="1272">
          <cell r="W1272">
            <v>1270</v>
          </cell>
        </row>
        <row r="1273">
          <cell r="W1273">
            <v>1271</v>
          </cell>
        </row>
        <row r="1274">
          <cell r="W1274">
            <v>1272</v>
          </cell>
        </row>
        <row r="1275">
          <cell r="W1275">
            <v>1273</v>
          </cell>
        </row>
        <row r="1276">
          <cell r="W1276">
            <v>1274</v>
          </cell>
        </row>
        <row r="1277">
          <cell r="W1277">
            <v>1275</v>
          </cell>
        </row>
        <row r="1278">
          <cell r="W1278">
            <v>1276</v>
          </cell>
        </row>
        <row r="1279">
          <cell r="W1279">
            <v>1277</v>
          </cell>
        </row>
        <row r="1280">
          <cell r="W1280">
            <v>1278</v>
          </cell>
        </row>
        <row r="1281">
          <cell r="W1281">
            <v>1279</v>
          </cell>
        </row>
        <row r="1282">
          <cell r="W1282">
            <v>1280</v>
          </cell>
        </row>
        <row r="1283">
          <cell r="W1283">
            <v>1281</v>
          </cell>
        </row>
        <row r="1284">
          <cell r="W1284">
            <v>1282</v>
          </cell>
        </row>
        <row r="1285">
          <cell r="W1285">
            <v>1283</v>
          </cell>
        </row>
        <row r="1286">
          <cell r="W1286">
            <v>1284</v>
          </cell>
        </row>
        <row r="1287">
          <cell r="W1287">
            <v>1285</v>
          </cell>
        </row>
        <row r="1288">
          <cell r="W1288">
            <v>1286</v>
          </cell>
        </row>
        <row r="1289">
          <cell r="W1289">
            <v>1287</v>
          </cell>
        </row>
        <row r="1290">
          <cell r="W1290">
            <v>1288</v>
          </cell>
        </row>
        <row r="1291">
          <cell r="W1291">
            <v>1289</v>
          </cell>
        </row>
        <row r="1292">
          <cell r="W1292">
            <v>1290</v>
          </cell>
        </row>
        <row r="1293">
          <cell r="W1293">
            <v>1291</v>
          </cell>
        </row>
        <row r="1294">
          <cell r="W1294">
            <v>1292</v>
          </cell>
        </row>
        <row r="1295">
          <cell r="W1295">
            <v>1293</v>
          </cell>
        </row>
        <row r="1296">
          <cell r="W1296">
            <v>1294</v>
          </cell>
        </row>
        <row r="1297">
          <cell r="W1297">
            <v>1295</v>
          </cell>
        </row>
        <row r="1298">
          <cell r="W1298">
            <v>1296</v>
          </cell>
        </row>
        <row r="1299">
          <cell r="W1299">
            <v>1297</v>
          </cell>
        </row>
        <row r="1300">
          <cell r="W1300">
            <v>1298</v>
          </cell>
        </row>
        <row r="1301">
          <cell r="W1301">
            <v>1299</v>
          </cell>
        </row>
        <row r="1302">
          <cell r="W1302">
            <v>1300</v>
          </cell>
        </row>
        <row r="1303">
          <cell r="W1303">
            <v>1301</v>
          </cell>
        </row>
        <row r="1304">
          <cell r="W1304">
            <v>1302</v>
          </cell>
        </row>
        <row r="1305">
          <cell r="W1305">
            <v>1303</v>
          </cell>
        </row>
        <row r="1306">
          <cell r="W1306">
            <v>1304</v>
          </cell>
        </row>
        <row r="1307">
          <cell r="W1307">
            <v>1305</v>
          </cell>
        </row>
        <row r="1308">
          <cell r="W1308">
            <v>1306</v>
          </cell>
        </row>
        <row r="1309">
          <cell r="W1309">
            <v>1307</v>
          </cell>
        </row>
        <row r="1310">
          <cell r="W1310">
            <v>1308</v>
          </cell>
        </row>
        <row r="1311">
          <cell r="W1311">
            <v>1309</v>
          </cell>
        </row>
        <row r="1312">
          <cell r="W1312">
            <v>1310</v>
          </cell>
        </row>
        <row r="1313">
          <cell r="W1313">
            <v>1311</v>
          </cell>
        </row>
        <row r="1314">
          <cell r="W1314">
            <v>1312</v>
          </cell>
        </row>
        <row r="1315">
          <cell r="W1315">
            <v>1313</v>
          </cell>
        </row>
        <row r="1316">
          <cell r="W1316">
            <v>1314</v>
          </cell>
        </row>
        <row r="1317">
          <cell r="W1317">
            <v>1315</v>
          </cell>
        </row>
        <row r="1318">
          <cell r="W1318">
            <v>1316</v>
          </cell>
        </row>
        <row r="1319">
          <cell r="W1319">
            <v>1317</v>
          </cell>
        </row>
        <row r="1320">
          <cell r="W1320">
            <v>1318</v>
          </cell>
        </row>
        <row r="1321">
          <cell r="W1321">
            <v>1319</v>
          </cell>
        </row>
        <row r="1322">
          <cell r="W1322">
            <v>1320</v>
          </cell>
        </row>
        <row r="1323">
          <cell r="W1323">
            <v>1321</v>
          </cell>
        </row>
        <row r="1324">
          <cell r="W1324">
            <v>1322</v>
          </cell>
        </row>
        <row r="1325">
          <cell r="W1325">
            <v>1323</v>
          </cell>
        </row>
        <row r="1326">
          <cell r="W1326">
            <v>1324</v>
          </cell>
        </row>
        <row r="1327">
          <cell r="W1327">
            <v>1325</v>
          </cell>
        </row>
        <row r="1328">
          <cell r="W1328">
            <v>1326</v>
          </cell>
        </row>
        <row r="1329">
          <cell r="W1329">
            <v>1327</v>
          </cell>
        </row>
        <row r="1330">
          <cell r="W1330">
            <v>1328</v>
          </cell>
        </row>
        <row r="1331">
          <cell r="W1331">
            <v>1329</v>
          </cell>
        </row>
        <row r="1332">
          <cell r="W1332">
            <v>1330</v>
          </cell>
        </row>
        <row r="1333">
          <cell r="W1333">
            <v>1331</v>
          </cell>
        </row>
        <row r="1334">
          <cell r="W1334">
            <v>1332</v>
          </cell>
        </row>
        <row r="1335">
          <cell r="W1335">
            <v>1333</v>
          </cell>
        </row>
        <row r="1336">
          <cell r="W1336">
            <v>1334</v>
          </cell>
        </row>
        <row r="1337">
          <cell r="W1337">
            <v>1335</v>
          </cell>
        </row>
        <row r="1338">
          <cell r="W1338">
            <v>1336</v>
          </cell>
        </row>
        <row r="1339">
          <cell r="W1339">
            <v>1337</v>
          </cell>
        </row>
        <row r="1340">
          <cell r="W1340">
            <v>1338</v>
          </cell>
        </row>
        <row r="1341">
          <cell r="W1341">
            <v>1339</v>
          </cell>
        </row>
        <row r="1342">
          <cell r="W1342">
            <v>1340</v>
          </cell>
        </row>
        <row r="1343">
          <cell r="W1343">
            <v>1341</v>
          </cell>
        </row>
        <row r="1344">
          <cell r="W1344">
            <v>1342</v>
          </cell>
        </row>
        <row r="1345">
          <cell r="W1345">
            <v>1343</v>
          </cell>
        </row>
        <row r="1346">
          <cell r="W1346">
            <v>1344</v>
          </cell>
        </row>
        <row r="1347">
          <cell r="W1347">
            <v>1345</v>
          </cell>
        </row>
        <row r="1348">
          <cell r="W1348">
            <v>1346</v>
          </cell>
        </row>
        <row r="1349">
          <cell r="W1349">
            <v>1347</v>
          </cell>
        </row>
        <row r="1350">
          <cell r="W1350">
            <v>1348</v>
          </cell>
        </row>
        <row r="1351">
          <cell r="W1351">
            <v>1349</v>
          </cell>
        </row>
        <row r="1352">
          <cell r="W1352">
            <v>1350</v>
          </cell>
        </row>
        <row r="1353">
          <cell r="W1353">
            <v>1351</v>
          </cell>
        </row>
        <row r="1354">
          <cell r="W1354">
            <v>1352</v>
          </cell>
        </row>
        <row r="1355">
          <cell r="W1355">
            <v>1353</v>
          </cell>
        </row>
        <row r="1356">
          <cell r="W1356">
            <v>1354</v>
          </cell>
        </row>
        <row r="1357">
          <cell r="W1357">
            <v>1355</v>
          </cell>
        </row>
        <row r="1358">
          <cell r="W1358">
            <v>1356</v>
          </cell>
        </row>
        <row r="1359">
          <cell r="W1359">
            <v>1357</v>
          </cell>
        </row>
        <row r="1360">
          <cell r="W1360">
            <v>1358</v>
          </cell>
        </row>
        <row r="1361">
          <cell r="W1361">
            <v>1359</v>
          </cell>
        </row>
        <row r="1362">
          <cell r="W1362">
            <v>1360</v>
          </cell>
        </row>
        <row r="1363">
          <cell r="W1363">
            <v>1361</v>
          </cell>
        </row>
        <row r="1364">
          <cell r="W1364">
            <v>1362</v>
          </cell>
        </row>
        <row r="1365">
          <cell r="W1365">
            <v>1363</v>
          </cell>
        </row>
        <row r="1366">
          <cell r="W1366">
            <v>1364</v>
          </cell>
        </row>
        <row r="1367">
          <cell r="W1367">
            <v>1365</v>
          </cell>
        </row>
        <row r="1368">
          <cell r="W1368">
            <v>1366</v>
          </cell>
        </row>
        <row r="1369">
          <cell r="W1369">
            <v>1367</v>
          </cell>
        </row>
        <row r="1370">
          <cell r="W1370">
            <v>1368</v>
          </cell>
        </row>
        <row r="1371">
          <cell r="W1371">
            <v>1369</v>
          </cell>
        </row>
        <row r="1372">
          <cell r="W1372">
            <v>1370</v>
          </cell>
        </row>
        <row r="1373">
          <cell r="W1373">
            <v>1371</v>
          </cell>
        </row>
        <row r="1374">
          <cell r="W1374">
            <v>1372</v>
          </cell>
        </row>
        <row r="1375">
          <cell r="W1375">
            <v>1373</v>
          </cell>
        </row>
        <row r="1376">
          <cell r="W1376">
            <v>1374</v>
          </cell>
        </row>
        <row r="1377">
          <cell r="W1377">
            <v>1375</v>
          </cell>
        </row>
        <row r="1378">
          <cell r="W1378">
            <v>1376</v>
          </cell>
        </row>
        <row r="1379">
          <cell r="W1379">
            <v>1377</v>
          </cell>
        </row>
        <row r="1380">
          <cell r="W1380">
            <v>1378</v>
          </cell>
        </row>
        <row r="1381">
          <cell r="W1381">
            <v>1379</v>
          </cell>
        </row>
        <row r="1382">
          <cell r="W1382">
            <v>1380</v>
          </cell>
        </row>
        <row r="1383">
          <cell r="W1383">
            <v>1381</v>
          </cell>
        </row>
        <row r="1384">
          <cell r="W1384">
            <v>1382</v>
          </cell>
        </row>
        <row r="1385">
          <cell r="W1385">
            <v>1383</v>
          </cell>
        </row>
        <row r="1386">
          <cell r="W1386">
            <v>1384</v>
          </cell>
        </row>
        <row r="1387">
          <cell r="W1387">
            <v>1385</v>
          </cell>
        </row>
        <row r="1388">
          <cell r="W1388">
            <v>1386</v>
          </cell>
        </row>
        <row r="1389">
          <cell r="W1389">
            <v>1387</v>
          </cell>
        </row>
        <row r="1390">
          <cell r="W1390">
            <v>1388</v>
          </cell>
        </row>
        <row r="1391">
          <cell r="W1391">
            <v>1389</v>
          </cell>
        </row>
        <row r="1392">
          <cell r="W1392">
            <v>1390</v>
          </cell>
        </row>
        <row r="1393">
          <cell r="W1393">
            <v>1391</v>
          </cell>
        </row>
        <row r="1394">
          <cell r="W1394">
            <v>1392</v>
          </cell>
        </row>
        <row r="1395">
          <cell r="W1395">
            <v>1393</v>
          </cell>
        </row>
        <row r="1396">
          <cell r="W1396">
            <v>1394</v>
          </cell>
        </row>
        <row r="1397">
          <cell r="W1397">
            <v>1395</v>
          </cell>
        </row>
        <row r="1398">
          <cell r="W1398">
            <v>1396</v>
          </cell>
        </row>
        <row r="1399">
          <cell r="W1399">
            <v>1397</v>
          </cell>
        </row>
        <row r="1400">
          <cell r="W1400">
            <v>1398</v>
          </cell>
        </row>
        <row r="1401">
          <cell r="W1401">
            <v>1399</v>
          </cell>
        </row>
        <row r="1402">
          <cell r="W1402">
            <v>1400</v>
          </cell>
        </row>
        <row r="1403">
          <cell r="W1403">
            <v>1401</v>
          </cell>
        </row>
        <row r="1404">
          <cell r="W1404">
            <v>1402</v>
          </cell>
        </row>
        <row r="1405">
          <cell r="W1405">
            <v>1403</v>
          </cell>
        </row>
        <row r="1406">
          <cell r="W1406">
            <v>1404</v>
          </cell>
        </row>
        <row r="1407">
          <cell r="W1407">
            <v>1405</v>
          </cell>
        </row>
        <row r="1408">
          <cell r="W1408">
            <v>1406</v>
          </cell>
        </row>
        <row r="1409">
          <cell r="W1409">
            <v>1407</v>
          </cell>
        </row>
        <row r="1410">
          <cell r="W1410">
            <v>1408</v>
          </cell>
        </row>
        <row r="1411">
          <cell r="W1411">
            <v>1409</v>
          </cell>
        </row>
        <row r="1412">
          <cell r="W1412">
            <v>1410</v>
          </cell>
        </row>
        <row r="1413">
          <cell r="W1413">
            <v>1411</v>
          </cell>
        </row>
        <row r="1414">
          <cell r="W1414">
            <v>1412</v>
          </cell>
        </row>
        <row r="1415">
          <cell r="W1415">
            <v>1413</v>
          </cell>
        </row>
        <row r="1416">
          <cell r="W1416">
            <v>1414</v>
          </cell>
        </row>
        <row r="1417">
          <cell r="W1417">
            <v>1415</v>
          </cell>
        </row>
        <row r="1418">
          <cell r="W1418">
            <v>1416</v>
          </cell>
        </row>
        <row r="1419">
          <cell r="W1419">
            <v>1417</v>
          </cell>
        </row>
        <row r="1420">
          <cell r="W1420">
            <v>1418</v>
          </cell>
        </row>
        <row r="1421">
          <cell r="W1421">
            <v>1419</v>
          </cell>
        </row>
        <row r="1422">
          <cell r="W1422">
            <v>1420</v>
          </cell>
        </row>
        <row r="1423">
          <cell r="W1423">
            <v>1421</v>
          </cell>
        </row>
        <row r="1424">
          <cell r="W1424">
            <v>1422</v>
          </cell>
        </row>
        <row r="1425">
          <cell r="W1425">
            <v>1423</v>
          </cell>
        </row>
        <row r="1426">
          <cell r="W1426">
            <v>1424</v>
          </cell>
        </row>
        <row r="1427">
          <cell r="W1427">
            <v>1425</v>
          </cell>
        </row>
        <row r="1428">
          <cell r="W1428">
            <v>1426</v>
          </cell>
        </row>
        <row r="1429">
          <cell r="W1429">
            <v>1427</v>
          </cell>
        </row>
        <row r="1430">
          <cell r="W1430">
            <v>1428</v>
          </cell>
        </row>
        <row r="1431">
          <cell r="W1431">
            <v>1429</v>
          </cell>
        </row>
        <row r="1432">
          <cell r="W1432">
            <v>1430</v>
          </cell>
        </row>
        <row r="1433">
          <cell r="W1433">
            <v>1431</v>
          </cell>
        </row>
        <row r="1434">
          <cell r="W1434">
            <v>1432</v>
          </cell>
        </row>
        <row r="1435">
          <cell r="W1435">
            <v>1433</v>
          </cell>
        </row>
        <row r="1436">
          <cell r="W1436">
            <v>1434</v>
          </cell>
        </row>
        <row r="1437">
          <cell r="W1437">
            <v>1435</v>
          </cell>
        </row>
        <row r="1438">
          <cell r="W1438">
            <v>1436</v>
          </cell>
        </row>
        <row r="1439">
          <cell r="W1439">
            <v>1437</v>
          </cell>
        </row>
        <row r="1440">
          <cell r="W1440">
            <v>1438</v>
          </cell>
        </row>
        <row r="1441">
          <cell r="W1441">
            <v>1439</v>
          </cell>
        </row>
        <row r="1442">
          <cell r="W1442">
            <v>1440</v>
          </cell>
        </row>
        <row r="1443">
          <cell r="W1443">
            <v>1441</v>
          </cell>
        </row>
        <row r="1444">
          <cell r="W1444">
            <v>1442</v>
          </cell>
        </row>
        <row r="1445">
          <cell r="W1445">
            <v>1443</v>
          </cell>
        </row>
        <row r="1446">
          <cell r="W1446">
            <v>1444</v>
          </cell>
        </row>
        <row r="1447">
          <cell r="W1447">
            <v>1445</v>
          </cell>
        </row>
        <row r="1448">
          <cell r="W1448">
            <v>1446</v>
          </cell>
        </row>
        <row r="1449">
          <cell r="W1449">
            <v>1447</v>
          </cell>
        </row>
        <row r="1450">
          <cell r="W1450">
            <v>1448</v>
          </cell>
        </row>
        <row r="1451">
          <cell r="W1451">
            <v>1449</v>
          </cell>
        </row>
        <row r="1452">
          <cell r="W1452">
            <v>1450</v>
          </cell>
        </row>
        <row r="1453">
          <cell r="W1453">
            <v>1451</v>
          </cell>
        </row>
        <row r="1454">
          <cell r="W1454">
            <v>1452</v>
          </cell>
        </row>
        <row r="1455">
          <cell r="W1455">
            <v>1453</v>
          </cell>
        </row>
        <row r="1456">
          <cell r="W1456">
            <v>1454</v>
          </cell>
        </row>
        <row r="1457">
          <cell r="W1457">
            <v>1455</v>
          </cell>
        </row>
        <row r="1458">
          <cell r="W1458">
            <v>1456</v>
          </cell>
        </row>
        <row r="1459">
          <cell r="W1459">
            <v>1457</v>
          </cell>
        </row>
        <row r="1460">
          <cell r="W1460">
            <v>1458</v>
          </cell>
        </row>
        <row r="1461">
          <cell r="W1461">
            <v>1459</v>
          </cell>
        </row>
        <row r="1462">
          <cell r="W1462">
            <v>1460</v>
          </cell>
        </row>
        <row r="1463">
          <cell r="W1463">
            <v>1461</v>
          </cell>
        </row>
        <row r="1464">
          <cell r="W1464">
            <v>1462</v>
          </cell>
        </row>
        <row r="1465">
          <cell r="W1465">
            <v>1463</v>
          </cell>
        </row>
        <row r="1466">
          <cell r="W1466">
            <v>1464</v>
          </cell>
        </row>
        <row r="1467">
          <cell r="W1467">
            <v>1465</v>
          </cell>
        </row>
        <row r="1468">
          <cell r="W1468">
            <v>1466</v>
          </cell>
        </row>
        <row r="1469">
          <cell r="W1469">
            <v>1467</v>
          </cell>
        </row>
        <row r="1470">
          <cell r="W1470">
            <v>1468</v>
          </cell>
        </row>
        <row r="1471">
          <cell r="W1471">
            <v>1469</v>
          </cell>
        </row>
        <row r="1472">
          <cell r="W1472">
            <v>1470</v>
          </cell>
        </row>
        <row r="1473">
          <cell r="W1473">
            <v>1471</v>
          </cell>
        </row>
        <row r="1474">
          <cell r="W1474">
            <v>1472</v>
          </cell>
        </row>
        <row r="1475">
          <cell r="W1475">
            <v>1473</v>
          </cell>
        </row>
        <row r="1476">
          <cell r="W1476">
            <v>1474</v>
          </cell>
        </row>
        <row r="1477">
          <cell r="W1477">
            <v>1475</v>
          </cell>
        </row>
        <row r="1478">
          <cell r="W1478">
            <v>1476</v>
          </cell>
        </row>
        <row r="1479">
          <cell r="W1479">
            <v>1477</v>
          </cell>
        </row>
        <row r="1480">
          <cell r="W1480">
            <v>1478</v>
          </cell>
        </row>
        <row r="1481">
          <cell r="W1481">
            <v>1479</v>
          </cell>
        </row>
        <row r="1482">
          <cell r="W1482">
            <v>1480</v>
          </cell>
        </row>
        <row r="1483">
          <cell r="W1483">
            <v>1481</v>
          </cell>
        </row>
        <row r="1484">
          <cell r="W1484">
            <v>1482</v>
          </cell>
        </row>
        <row r="1485">
          <cell r="W1485">
            <v>1483</v>
          </cell>
        </row>
        <row r="1486">
          <cell r="W1486">
            <v>1484</v>
          </cell>
        </row>
        <row r="1487">
          <cell r="W1487">
            <v>1485</v>
          </cell>
        </row>
        <row r="1488">
          <cell r="W1488">
            <v>1486</v>
          </cell>
        </row>
        <row r="1489">
          <cell r="W1489">
            <v>1487</v>
          </cell>
        </row>
        <row r="1490">
          <cell r="W1490">
            <v>1488</v>
          </cell>
        </row>
        <row r="1491">
          <cell r="W1491">
            <v>1489</v>
          </cell>
        </row>
        <row r="1492">
          <cell r="W1492">
            <v>1490</v>
          </cell>
        </row>
        <row r="1493">
          <cell r="W1493">
            <v>1491</v>
          </cell>
        </row>
        <row r="1494">
          <cell r="W1494">
            <v>1492</v>
          </cell>
        </row>
        <row r="1495">
          <cell r="W1495">
            <v>1493</v>
          </cell>
        </row>
        <row r="1496">
          <cell r="W1496">
            <v>1494</v>
          </cell>
        </row>
        <row r="1497">
          <cell r="W1497">
            <v>1495</v>
          </cell>
        </row>
        <row r="1498">
          <cell r="W1498">
            <v>1496</v>
          </cell>
        </row>
        <row r="1499">
          <cell r="W1499">
            <v>1497</v>
          </cell>
        </row>
        <row r="1500">
          <cell r="W1500">
            <v>1498</v>
          </cell>
        </row>
        <row r="1501">
          <cell r="W1501">
            <v>1499</v>
          </cell>
        </row>
        <row r="1502">
          <cell r="W1502">
            <v>1500</v>
          </cell>
        </row>
      </sheetData>
      <sheetData sheetId="16"/>
      <sheetData sheetId="1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LCULOS"/>
      <sheetName val="Cant TUBERIA"/>
      <sheetName val="APUS-CD"/>
      <sheetName val="PreAnaDetCap.rpt"/>
      <sheetName val="CANTIDADES PTAP"/>
      <sheetName val="CANT RED"/>
      <sheetName val="BOCAT Y DESAR"/>
      <sheetName val="PRES PTAP Y ELECTRICO"/>
      <sheetName val="PRES red conduc"/>
      <sheetName val="TANQUE"/>
      <sheetName val="PRES GENERAL"/>
      <sheetName val="Cant_TUBERIA"/>
      <sheetName val="PreAnaDetCap_rpt"/>
      <sheetName val="CANTIDADES_PTAP"/>
      <sheetName val="CANT_RED"/>
      <sheetName val="BOCAT_Y_DESAR"/>
      <sheetName val="PRES_PTAP_Y_ELECTRICO"/>
      <sheetName val="PRES_red_conduc"/>
      <sheetName val="PRES_GENERAL"/>
    </sheetNames>
    <sheetDataSet>
      <sheetData sheetId="0"/>
      <sheetData sheetId="1" refreshError="1"/>
      <sheetData sheetId="2" refreshError="1"/>
      <sheetData sheetId="3">
        <row r="2">
          <cell r="A2">
            <v>5000</v>
          </cell>
          <cell r="B2">
            <v>5000000</v>
          </cell>
          <cell r="C2" t="str">
            <v>Acometida eléctrica 110 V para alimentación eléctrica de equipos y electrónica de Cámara de Control, incluye cable antifraude, contador monofásico, malla a tierra, tubería, cableado, caja de circuitos con braker de protección, lámparas de iluminación, caj</v>
          </cell>
          <cell r="D2" t="str">
            <v>UN</v>
          </cell>
          <cell r="E2" t="str">
            <v>ELECTRICOS Y ELECTRONICOS</v>
          </cell>
          <cell r="G2">
            <v>4317</v>
          </cell>
          <cell r="H2">
            <v>5343</v>
          </cell>
        </row>
        <row r="3">
          <cell r="A3">
            <v>5330</v>
          </cell>
          <cell r="B3">
            <v>2766</v>
          </cell>
          <cell r="C3" t="str">
            <v>Localización y Replanteo</v>
          </cell>
          <cell r="D3" t="str">
            <v>M2</v>
          </cell>
          <cell r="E3" t="str">
            <v>PRELIMINARES</v>
          </cell>
          <cell r="G3">
            <v>4318</v>
          </cell>
          <cell r="H3">
            <v>5494</v>
          </cell>
        </row>
        <row r="4">
          <cell r="A4">
            <v>5331</v>
          </cell>
          <cell r="B4">
            <v>5932</v>
          </cell>
          <cell r="C4" t="str">
            <v>Señalización - Zona de Aislamiento</v>
          </cell>
          <cell r="D4" t="str">
            <v>ML</v>
          </cell>
          <cell r="E4" t="str">
            <v>PRELIMINARES</v>
          </cell>
          <cell r="G4">
            <v>4320</v>
          </cell>
          <cell r="H4">
            <v>5347</v>
          </cell>
        </row>
        <row r="5">
          <cell r="A5">
            <v>5333</v>
          </cell>
          <cell r="B5">
            <v>7701</v>
          </cell>
          <cell r="C5" t="str">
            <v>corte de pavimento en concreto asfaltico e=0.10m</v>
          </cell>
          <cell r="D5" t="str">
            <v>ML</v>
          </cell>
          <cell r="E5" t="str">
            <v>PRELIMINARES</v>
          </cell>
          <cell r="G5">
            <v>4322</v>
          </cell>
          <cell r="H5">
            <v>5330</v>
          </cell>
        </row>
        <row r="6">
          <cell r="A6">
            <v>5335</v>
          </cell>
          <cell r="B6">
            <v>15020</v>
          </cell>
          <cell r="C6" t="str">
            <v>excavacion manual en material comun  H&lt;2.5m</v>
          </cell>
          <cell r="D6" t="str">
            <v>M3</v>
          </cell>
          <cell r="E6" t="str">
            <v>EXCAVACIONES</v>
          </cell>
          <cell r="G6">
            <v>4326</v>
          </cell>
          <cell r="H6">
            <v>5331</v>
          </cell>
        </row>
        <row r="7">
          <cell r="A7">
            <v>5336</v>
          </cell>
          <cell r="B7">
            <v>10556</v>
          </cell>
          <cell r="C7" t="str">
            <v>Excavación mecánica en material común H&lt;4.0m (seco)</v>
          </cell>
          <cell r="D7" t="str">
            <v>M3</v>
          </cell>
          <cell r="E7" t="str">
            <v>EXCAVACIONES</v>
          </cell>
          <cell r="G7">
            <v>4330</v>
          </cell>
          <cell r="H7">
            <v>5335</v>
          </cell>
        </row>
        <row r="8">
          <cell r="A8">
            <v>5337</v>
          </cell>
          <cell r="B8">
            <v>17864</v>
          </cell>
          <cell r="C8" t="str">
            <v>Excavación mecanica en material comun H&lt;4.0m (con nivel freático)</v>
          </cell>
          <cell r="D8" t="str">
            <v>M3</v>
          </cell>
          <cell r="E8" t="str">
            <v>EXCAVACIONES</v>
          </cell>
          <cell r="G8">
            <v>4331</v>
          </cell>
          <cell r="H8">
            <v>5336</v>
          </cell>
        </row>
        <row r="9">
          <cell r="A9">
            <v>5339</v>
          </cell>
          <cell r="B9">
            <v>58169</v>
          </cell>
          <cell r="C9" t="str">
            <v>Excavación mecánica en roca H&lt;4.0m</v>
          </cell>
          <cell r="D9" t="str">
            <v>M3</v>
          </cell>
          <cell r="E9" t="str">
            <v>EXCAVACIONES</v>
          </cell>
          <cell r="G9">
            <v>4332</v>
          </cell>
          <cell r="H9">
            <v>5337</v>
          </cell>
        </row>
        <row r="10">
          <cell r="A10">
            <v>5340</v>
          </cell>
          <cell r="B10">
            <v>18920</v>
          </cell>
          <cell r="C10" t="str">
            <v>Retiro de material sobrante con carge mecánico</v>
          </cell>
          <cell r="D10" t="str">
            <v>M3</v>
          </cell>
          <cell r="E10" t="str">
            <v>EXCAVACIONES</v>
          </cell>
          <cell r="G10">
            <v>4335</v>
          </cell>
          <cell r="H10">
            <v>5398</v>
          </cell>
        </row>
        <row r="11">
          <cell r="A11">
            <v>5341</v>
          </cell>
          <cell r="B11">
            <v>6099</v>
          </cell>
          <cell r="C11" t="str">
            <v>Demolición de pavimento en concreto asfáltico hasta e=0.10m</v>
          </cell>
          <cell r="D11" t="str">
            <v>M2</v>
          </cell>
          <cell r="E11" t="str">
            <v>DEMOLICIONES</v>
          </cell>
          <cell r="G11">
            <v>4336</v>
          </cell>
          <cell r="H11">
            <v>5399</v>
          </cell>
        </row>
        <row r="12">
          <cell r="A12">
            <v>5342</v>
          </cell>
          <cell r="B12">
            <v>318071</v>
          </cell>
          <cell r="C12" t="str">
            <v>Concreto de 2000 PSI para solado</v>
          </cell>
          <cell r="D12" t="str">
            <v>M3</v>
          </cell>
          <cell r="E12" t="str">
            <v>CONCRETOS Y MORTEROS</v>
          </cell>
          <cell r="G12">
            <v>4339</v>
          </cell>
          <cell r="H12">
            <v>5339</v>
          </cell>
        </row>
        <row r="13">
          <cell r="A13">
            <v>5343</v>
          </cell>
          <cell r="B13">
            <v>456391</v>
          </cell>
          <cell r="C13" t="str">
            <v>Concreto de 4000 PSI impermeabilizado (elaborado en obra)</v>
          </cell>
          <cell r="D13" t="str">
            <v>M3</v>
          </cell>
          <cell r="E13" t="str">
            <v>CONCRETOS Y MORTEROS</v>
          </cell>
          <cell r="G13">
            <v>4343</v>
          </cell>
          <cell r="H13">
            <v>5400</v>
          </cell>
        </row>
        <row r="14">
          <cell r="A14">
            <v>5344</v>
          </cell>
          <cell r="B14">
            <v>563344</v>
          </cell>
          <cell r="C14" t="str">
            <v>concreto de 4000 PSI impermeabilizado</v>
          </cell>
          <cell r="D14" t="str">
            <v>M3</v>
          </cell>
          <cell r="E14" t="str">
            <v>CONCRETOS Y MORTEROS</v>
          </cell>
          <cell r="G14">
            <v>4346</v>
          </cell>
          <cell r="H14">
            <v>5401</v>
          </cell>
        </row>
        <row r="15">
          <cell r="A15">
            <v>5345</v>
          </cell>
          <cell r="B15">
            <v>549707</v>
          </cell>
          <cell r="C15" t="str">
            <v>concreto de 4000 PSI acelerado e impermeabilizado para elevaciones</v>
          </cell>
          <cell r="D15" t="str">
            <v>M3</v>
          </cell>
          <cell r="E15" t="str">
            <v>CONCRETOS Y MORTEROS</v>
          </cell>
          <cell r="G15">
            <v>4348</v>
          </cell>
          <cell r="H15">
            <v>5402</v>
          </cell>
        </row>
        <row r="16">
          <cell r="A16">
            <v>5346</v>
          </cell>
          <cell r="B16">
            <v>577881</v>
          </cell>
          <cell r="C16" t="str">
            <v>concreto de 4000 PSI acelerado e iempermeabilizado paara Placa superior</v>
          </cell>
          <cell r="D16" t="str">
            <v>M3</v>
          </cell>
          <cell r="E16" t="str">
            <v>CONCRETOS Y MORTEROS</v>
          </cell>
          <cell r="G16">
            <v>4349</v>
          </cell>
          <cell r="H16">
            <v>5340</v>
          </cell>
        </row>
        <row r="17">
          <cell r="A17">
            <v>5347</v>
          </cell>
          <cell r="B17">
            <v>4254</v>
          </cell>
          <cell r="C17" t="str">
            <v>Suministro e instalacion acero de refuerzo figurado</v>
          </cell>
          <cell r="D17" t="str">
            <v>KG</v>
          </cell>
          <cell r="E17" t="str">
            <v>HIERROS Y ACEROS</v>
          </cell>
          <cell r="G17">
            <v>4351</v>
          </cell>
          <cell r="H17">
            <v>5333</v>
          </cell>
        </row>
        <row r="18">
          <cell r="A18">
            <v>5348</v>
          </cell>
          <cell r="B18">
            <v>56852</v>
          </cell>
          <cell r="C18" t="str">
            <v>Reposicion de pavimento en concreto asfáltico e= 0.10m</v>
          </cell>
          <cell r="D18" t="str">
            <v>M2</v>
          </cell>
          <cell r="E18" t="str">
            <v>PAVIMENTOS</v>
          </cell>
          <cell r="G18">
            <v>4352</v>
          </cell>
          <cell r="H18">
            <v>5357</v>
          </cell>
        </row>
        <row r="19">
          <cell r="A19">
            <v>5349</v>
          </cell>
          <cell r="B19">
            <v>384181</v>
          </cell>
          <cell r="C19" t="str">
            <v>Mortero 1:3</v>
          </cell>
          <cell r="D19" t="str">
            <v>M3</v>
          </cell>
          <cell r="E19" t="str">
            <v>CONCRETOS Y MORTEROS</v>
          </cell>
          <cell r="G19">
            <v>4353</v>
          </cell>
          <cell r="H19">
            <v>5358</v>
          </cell>
        </row>
        <row r="20">
          <cell r="A20">
            <v>5350</v>
          </cell>
          <cell r="B20">
            <v>14451</v>
          </cell>
          <cell r="C20" t="str">
            <v>Panete liso sobre muro 1:3</v>
          </cell>
          <cell r="D20" t="str">
            <v>M2</v>
          </cell>
          <cell r="E20" t="str">
            <v>CONCRETOS Y MORTEROS</v>
          </cell>
          <cell r="G20">
            <v>4354</v>
          </cell>
          <cell r="H20">
            <v>5341</v>
          </cell>
        </row>
        <row r="21">
          <cell r="A21">
            <v>5351</v>
          </cell>
          <cell r="B21">
            <v>3093377</v>
          </cell>
          <cell r="C21" t="str">
            <v>Sum. e inst. Electrobomba sumergible monofasica 1/2 HP 115V 11.6A 1-3/4x3", incl tub de impulsion, flotado, p.alimimenta</v>
          </cell>
          <cell r="D21" t="str">
            <v>UN</v>
          </cell>
          <cell r="E21" t="str">
            <v>ELECTRICOS Y ELECTRONICOS</v>
          </cell>
          <cell r="G21">
            <v>4355</v>
          </cell>
          <cell r="H21">
            <v>5377</v>
          </cell>
        </row>
        <row r="22">
          <cell r="A22">
            <v>5352</v>
          </cell>
          <cell r="B22">
            <v>946382</v>
          </cell>
          <cell r="C22" t="str">
            <v>Escalera metalica de acceso a camara de control</v>
          </cell>
          <cell r="D22" t="str">
            <v>UN</v>
          </cell>
          <cell r="E22" t="str">
            <v>HIERROS Y ACEROS</v>
          </cell>
          <cell r="G22">
            <v>4357</v>
          </cell>
          <cell r="H22">
            <v>5378</v>
          </cell>
        </row>
        <row r="23">
          <cell r="A23">
            <v>5356</v>
          </cell>
          <cell r="B23">
            <v>817530</v>
          </cell>
          <cell r="C23" t="str">
            <v>Tapa de seguridad para cámara de control</v>
          </cell>
          <cell r="D23" t="str">
            <v>UN</v>
          </cell>
          <cell r="E23" t="str">
            <v>HIERROS Y ACEROS</v>
          </cell>
          <cell r="G23">
            <v>4361</v>
          </cell>
          <cell r="H23">
            <v>5348</v>
          </cell>
        </row>
        <row r="24">
          <cell r="A24">
            <v>5357</v>
          </cell>
          <cell r="B24">
            <v>7701</v>
          </cell>
          <cell r="C24" t="str">
            <v>Corte de pavimento en concreto rigido e=15cm</v>
          </cell>
          <cell r="D24" t="str">
            <v>ML</v>
          </cell>
          <cell r="E24" t="str">
            <v>PRELIMINARES</v>
          </cell>
          <cell r="G24">
            <v>4532</v>
          </cell>
          <cell r="H24">
            <v>5350</v>
          </cell>
        </row>
        <row r="25">
          <cell r="A25">
            <v>5358</v>
          </cell>
          <cell r="B25">
            <v>11667</v>
          </cell>
          <cell r="C25" t="str">
            <v>Demolición de pavimento en concreto rígido e=15cm</v>
          </cell>
          <cell r="D25" t="str">
            <v>ML</v>
          </cell>
          <cell r="E25" t="str">
            <v>DEMOLICIONES</v>
          </cell>
          <cell r="G25">
            <v>4586</v>
          </cell>
          <cell r="H25">
            <v>5376</v>
          </cell>
        </row>
        <row r="26">
          <cell r="A26">
            <v>5359</v>
          </cell>
          <cell r="B26">
            <v>530718</v>
          </cell>
          <cell r="C26" t="str">
            <v>Suministro e instalacion de Válvula de compuesta elastica vastago no ascendente extremo liso 2" (Incl. tapa válvula)</v>
          </cell>
          <cell r="D26" t="str">
            <v>UN</v>
          </cell>
          <cell r="E26" t="str">
            <v>REDES DE ACUEDUCTO</v>
          </cell>
          <cell r="G26">
            <v>4713</v>
          </cell>
          <cell r="H26">
            <v>5342</v>
          </cell>
        </row>
        <row r="27">
          <cell r="A27">
            <v>5360</v>
          </cell>
          <cell r="B27">
            <v>646718</v>
          </cell>
          <cell r="C27" t="str">
            <v>Suministro e instalacion de válvula de compuerta elástica vástago no ascendente extremo liso 3"(incl. tapa válvula)</v>
          </cell>
          <cell r="D27" t="str">
            <v>UN</v>
          </cell>
          <cell r="E27" t="str">
            <v>REDES DE ACUEDUCTO</v>
          </cell>
          <cell r="G27">
            <v>4715</v>
          </cell>
          <cell r="H27">
            <v>5344</v>
          </cell>
        </row>
        <row r="28">
          <cell r="A28">
            <v>5361</v>
          </cell>
          <cell r="B28">
            <v>756918</v>
          </cell>
          <cell r="C28" t="str">
            <v>Suministro e instalación de válvula de compuerta elastica vástago no ascendente extremo liso 4" (incl. tapa válvula)</v>
          </cell>
          <cell r="D28" t="str">
            <v>UN</v>
          </cell>
          <cell r="E28" t="str">
            <v>REDES DE ACUEDUCTO</v>
          </cell>
          <cell r="G28">
            <v>4716</v>
          </cell>
          <cell r="H28">
            <v>5345</v>
          </cell>
        </row>
        <row r="29">
          <cell r="A29">
            <v>5362</v>
          </cell>
          <cell r="B29">
            <v>1145518</v>
          </cell>
          <cell r="C29" t="str">
            <v>Suministro e instalacion de válvula de compuerta elástica vástago no ascendente extremo liso 6" (incl. tapa válvula)</v>
          </cell>
          <cell r="D29" t="str">
            <v>UN</v>
          </cell>
          <cell r="E29" t="str">
            <v>REDES DE ACUEDUCTO</v>
          </cell>
          <cell r="G29">
            <v>4717</v>
          </cell>
          <cell r="H29">
            <v>5346</v>
          </cell>
        </row>
        <row r="30">
          <cell r="A30">
            <v>5363</v>
          </cell>
          <cell r="B30">
            <v>1563118</v>
          </cell>
          <cell r="C30" t="str">
            <v>Suministro e instalación de valvula de compuerta elástica vastago no ascendente extremo liso 8" (incl. tapa válvula)</v>
          </cell>
          <cell r="D30" t="str">
            <v>UN</v>
          </cell>
          <cell r="E30" t="str">
            <v>REDES DE ACUEDUCTO</v>
          </cell>
          <cell r="G30">
            <v>4718</v>
          </cell>
          <cell r="H30">
            <v>5351</v>
          </cell>
        </row>
        <row r="31">
          <cell r="A31">
            <v>5364</v>
          </cell>
          <cell r="B31">
            <v>2984380</v>
          </cell>
          <cell r="C31" t="str">
            <v>Suministro e instalación de valvula de compuerta elástica vastago no ascendente extremo liso 10" (incl. tapa válvula)</v>
          </cell>
          <cell r="D31" t="str">
            <v>UN</v>
          </cell>
          <cell r="E31" t="str">
            <v>REDES DE ACUEDUCTO</v>
          </cell>
          <cell r="G31">
            <v>4719</v>
          </cell>
          <cell r="H31">
            <v>5352</v>
          </cell>
        </row>
        <row r="32">
          <cell r="A32">
            <v>5365</v>
          </cell>
          <cell r="B32">
            <v>61611</v>
          </cell>
          <cell r="C32" t="str">
            <v>Suministro e instación de unión dresser 2"</v>
          </cell>
          <cell r="D32" t="str">
            <v>UN</v>
          </cell>
          <cell r="E32" t="str">
            <v>REDES DE ACUEDUCTO</v>
          </cell>
          <cell r="G32">
            <v>4720</v>
          </cell>
          <cell r="H32">
            <v>5356</v>
          </cell>
        </row>
        <row r="33">
          <cell r="A33">
            <v>5366</v>
          </cell>
          <cell r="B33">
            <v>68571</v>
          </cell>
          <cell r="C33" t="str">
            <v>Suministro e instación de unión dresser 3"</v>
          </cell>
          <cell r="D33" t="str">
            <v>UN</v>
          </cell>
          <cell r="E33" t="str">
            <v>REDES DE ACUEDUCTO</v>
          </cell>
          <cell r="G33">
            <v>4722</v>
          </cell>
          <cell r="H33">
            <v>5363</v>
          </cell>
        </row>
        <row r="34">
          <cell r="A34">
            <v>5367</v>
          </cell>
          <cell r="B34">
            <v>79011</v>
          </cell>
          <cell r="C34" t="str">
            <v>Suministro e instación de unión dresser 4"</v>
          </cell>
          <cell r="D34" t="str">
            <v>UN</v>
          </cell>
          <cell r="E34" t="str">
            <v>REDES DE ACUEDUCTO</v>
          </cell>
          <cell r="G34">
            <v>4723</v>
          </cell>
          <cell r="H34">
            <v>5362</v>
          </cell>
        </row>
        <row r="35">
          <cell r="A35">
            <v>5368</v>
          </cell>
          <cell r="B35">
            <v>127731</v>
          </cell>
          <cell r="C35" t="str">
            <v>Suministro e instación de unión dresser 6"</v>
          </cell>
          <cell r="D35" t="str">
            <v>UN</v>
          </cell>
          <cell r="E35" t="str">
            <v>REDES DE ACUEDUCTO</v>
          </cell>
          <cell r="G35">
            <v>4724</v>
          </cell>
          <cell r="H35">
            <v>5361</v>
          </cell>
        </row>
        <row r="36">
          <cell r="A36">
            <v>5369</v>
          </cell>
          <cell r="B36">
            <v>178771</v>
          </cell>
          <cell r="C36" t="str">
            <v>Suministro e instación de unión dresser 8"</v>
          </cell>
          <cell r="D36" t="str">
            <v>UN</v>
          </cell>
          <cell r="E36" t="str">
            <v>REDES DE ACUEDUCTO</v>
          </cell>
          <cell r="G36">
            <v>4725</v>
          </cell>
          <cell r="H36">
            <v>5369</v>
          </cell>
        </row>
        <row r="37">
          <cell r="A37">
            <v>5370</v>
          </cell>
          <cell r="B37">
            <v>437921</v>
          </cell>
          <cell r="C37" t="str">
            <v>Suministro e instación de unión dresser 10"</v>
          </cell>
          <cell r="D37" t="str">
            <v>UN</v>
          </cell>
          <cell r="E37" t="str">
            <v>REDES DE ACUEDUCTO</v>
          </cell>
          <cell r="G37">
            <v>4726</v>
          </cell>
          <cell r="H37">
            <v>5368</v>
          </cell>
        </row>
        <row r="38">
          <cell r="A38">
            <v>5371</v>
          </cell>
          <cell r="B38">
            <v>178117</v>
          </cell>
          <cell r="C38" t="str">
            <v>Suministro e instalación tuberia PVC presión RDE 21 200PSI Ø 10"</v>
          </cell>
          <cell r="D38" t="str">
            <v>ML</v>
          </cell>
          <cell r="E38" t="str">
            <v>REDES DE ACUEDUCTO</v>
          </cell>
          <cell r="G38">
            <v>4727</v>
          </cell>
          <cell r="H38">
            <v>5367</v>
          </cell>
        </row>
        <row r="39">
          <cell r="A39">
            <v>5372</v>
          </cell>
          <cell r="B39">
            <v>28864</v>
          </cell>
          <cell r="C39" t="str">
            <v>Suministro e instalación tuberia PVC presión RDE 21 200PSI Ø 3"</v>
          </cell>
          <cell r="D39" t="str">
            <v>ML</v>
          </cell>
          <cell r="E39" t="str">
            <v>REDES DE ACUEDUCTO</v>
          </cell>
          <cell r="G39">
            <v>4728</v>
          </cell>
          <cell r="H39">
            <v>5366</v>
          </cell>
        </row>
        <row r="40">
          <cell r="A40">
            <v>5373</v>
          </cell>
          <cell r="B40">
            <v>39218</v>
          </cell>
          <cell r="C40" t="str">
            <v>Suministro e instalación tuberia PVC presión RDE 21 200PSI Ø 4"</v>
          </cell>
          <cell r="D40" t="str">
            <v>ML</v>
          </cell>
          <cell r="E40" t="str">
            <v>REDES DE ACUEDUCTO</v>
          </cell>
          <cell r="G40">
            <v>4729</v>
          </cell>
          <cell r="H40">
            <v>5365</v>
          </cell>
        </row>
        <row r="41">
          <cell r="A41">
            <v>5374</v>
          </cell>
          <cell r="B41">
            <v>82133</v>
          </cell>
          <cell r="C41" t="str">
            <v>Suministro e instalación tuberia PVC presión RDE 21 200PSI Ø 6"</v>
          </cell>
          <cell r="D41" t="str">
            <v>ML</v>
          </cell>
          <cell r="E41" t="str">
            <v>REDES DE ACUEDUCTO</v>
          </cell>
          <cell r="G41">
            <v>4730</v>
          </cell>
          <cell r="H41">
            <v>5360</v>
          </cell>
        </row>
        <row r="42">
          <cell r="A42">
            <v>5375</v>
          </cell>
          <cell r="B42">
            <v>110993</v>
          </cell>
          <cell r="C42" t="str">
            <v>Suministro e instalación tuberia PVC presión RDE 21 200PSI Ø 8"</v>
          </cell>
          <cell r="D42" t="str">
            <v>ML</v>
          </cell>
          <cell r="E42" t="str">
            <v>REDES DE ACUEDUCTO</v>
          </cell>
          <cell r="G42">
            <v>4731</v>
          </cell>
          <cell r="H42">
            <v>5359</v>
          </cell>
        </row>
        <row r="43">
          <cell r="A43">
            <v>5376</v>
          </cell>
          <cell r="B43">
            <v>45852</v>
          </cell>
          <cell r="C43" t="str">
            <v>Relleno con material arenoso de río para cama de cimentación, atraqye y relleno inicial de tubería</v>
          </cell>
          <cell r="D43" t="str">
            <v>M3</v>
          </cell>
          <cell r="E43" t="str">
            <v>RELLENOS</v>
          </cell>
          <cell r="G43">
            <v>4732</v>
          </cell>
          <cell r="H43">
            <v>5403</v>
          </cell>
        </row>
        <row r="44">
          <cell r="A44">
            <v>5377</v>
          </cell>
          <cell r="B44">
            <v>66661</v>
          </cell>
          <cell r="C44" t="str">
            <v>Relleno con material granular triturado y compactado para base tam. max. 1 1/2"</v>
          </cell>
          <cell r="D44" t="str">
            <v>M3</v>
          </cell>
          <cell r="E44" t="str">
            <v>RELLENOS</v>
          </cell>
          <cell r="G44">
            <v>4733</v>
          </cell>
          <cell r="H44">
            <v>5404</v>
          </cell>
        </row>
        <row r="45">
          <cell r="A45">
            <v>5378</v>
          </cell>
          <cell r="B45">
            <v>89211</v>
          </cell>
          <cell r="C45" t="str">
            <v>Reposición de pavimento en concreto rígido e=0.15m; M.R.=2.1 MPa</v>
          </cell>
          <cell r="D45" t="str">
            <v>M2</v>
          </cell>
          <cell r="E45" t="str">
            <v>PAVIMENTOS</v>
          </cell>
          <cell r="G45">
            <v>4734</v>
          </cell>
          <cell r="H45">
            <v>5405</v>
          </cell>
        </row>
        <row r="46">
          <cell r="A46">
            <v>5379</v>
          </cell>
          <cell r="B46">
            <v>421965</v>
          </cell>
          <cell r="C46" t="str">
            <v>Concreto de 3000 PSI impermeabilizado (elaborado en obra)</v>
          </cell>
          <cell r="D46" t="str">
            <v>M3</v>
          </cell>
          <cell r="E46" t="str">
            <v>CONCRETOS Y MORTEROS</v>
          </cell>
          <cell r="G46">
            <v>4735</v>
          </cell>
          <cell r="H46">
            <v>5406</v>
          </cell>
        </row>
        <row r="47">
          <cell r="A47">
            <v>5380</v>
          </cell>
          <cell r="B47">
            <v>320467</v>
          </cell>
          <cell r="C47" t="str">
            <v>Suministro e instalación de codo HD 22-1/2 grados extremo liso 8"</v>
          </cell>
          <cell r="D47" t="str">
            <v>UN</v>
          </cell>
          <cell r="E47" t="str">
            <v>REDES DE ACUEDUCTO</v>
          </cell>
          <cell r="G47">
            <v>4736</v>
          </cell>
          <cell r="H47">
            <v>5407</v>
          </cell>
        </row>
        <row r="48">
          <cell r="A48">
            <v>5381</v>
          </cell>
          <cell r="B48">
            <v>494467</v>
          </cell>
          <cell r="C48" t="str">
            <v>Suministro e instalación de codo HD 45 grados extremo liso 8"</v>
          </cell>
          <cell r="D48" t="str">
            <v>UN</v>
          </cell>
          <cell r="E48" t="str">
            <v>REDES DE ACUEDUCTO</v>
          </cell>
          <cell r="G48">
            <v>4737</v>
          </cell>
          <cell r="H48">
            <v>5408</v>
          </cell>
        </row>
        <row r="49">
          <cell r="A49">
            <v>5383</v>
          </cell>
          <cell r="B49">
            <v>43046408</v>
          </cell>
          <cell r="C49" t="str">
            <v>Suministro e instalación de válvula reguladora de presión con jaula Anticavitatoria Ansi # 150 Ø 6"</v>
          </cell>
          <cell r="D49" t="str">
            <v>UN</v>
          </cell>
          <cell r="E49" t="str">
            <v>REDES DE ACUEDUCTO</v>
          </cell>
          <cell r="G49">
            <v>4738</v>
          </cell>
          <cell r="H49">
            <v>5409</v>
          </cell>
        </row>
        <row r="50">
          <cell r="A50">
            <v>5384</v>
          </cell>
          <cell r="B50">
            <v>1418044</v>
          </cell>
          <cell r="C50" t="str">
            <v>Suministro e instalación de válvula tipo mariposa Ansi # 150 Ø 6"</v>
          </cell>
          <cell r="D50" t="str">
            <v>UN</v>
          </cell>
          <cell r="E50" t="str">
            <v>REDES DE ACUEDUCTO</v>
          </cell>
          <cell r="G50">
            <v>4739</v>
          </cell>
          <cell r="H50">
            <v>5410</v>
          </cell>
        </row>
        <row r="51">
          <cell r="A51">
            <v>5385</v>
          </cell>
          <cell r="B51">
            <v>1373116</v>
          </cell>
          <cell r="C51" t="str">
            <v>Suministro e instalación de filtro tipo Yee Ansi # 150 Ø 6"</v>
          </cell>
          <cell r="D51" t="str">
            <v>UN</v>
          </cell>
          <cell r="E51" t="str">
            <v>REDES DE ACUEDUCTO</v>
          </cell>
          <cell r="G51">
            <v>4740</v>
          </cell>
          <cell r="H51">
            <v>5381</v>
          </cell>
        </row>
        <row r="52">
          <cell r="A52">
            <v>5386</v>
          </cell>
          <cell r="B52">
            <v>1630686</v>
          </cell>
          <cell r="C52" t="str">
            <v>Suministro e instalación de junta de montaje de Ø 6" (incluye dos niples brida-liso L=380mm y unión dresser)</v>
          </cell>
          <cell r="D52" t="str">
            <v>UN</v>
          </cell>
          <cell r="E52" t="str">
            <v>REDES DE ACUEDUCTO</v>
          </cell>
          <cell r="G52">
            <v>4741</v>
          </cell>
          <cell r="H52">
            <v>5411</v>
          </cell>
        </row>
        <row r="53">
          <cell r="A53">
            <v>5387</v>
          </cell>
          <cell r="B53">
            <v>2947744</v>
          </cell>
          <cell r="C53" t="str">
            <v>Suministro e instalación de ventosa de triple acción con flotador guiado Ø 2"</v>
          </cell>
          <cell r="D53" t="str">
            <v>UN</v>
          </cell>
          <cell r="E53" t="str">
            <v>REDES DE ACUEDUCTO</v>
          </cell>
          <cell r="G53">
            <v>4742</v>
          </cell>
          <cell r="H53">
            <v>5412</v>
          </cell>
        </row>
        <row r="54">
          <cell r="A54">
            <v>5388</v>
          </cell>
          <cell r="B54">
            <v>388007</v>
          </cell>
          <cell r="C54" t="str">
            <v>Suministro e instalación de válvula de compuerta elástica extremo brida con volante Ø 2"</v>
          </cell>
          <cell r="D54" t="str">
            <v>UN</v>
          </cell>
          <cell r="E54" t="str">
            <v>REDES DE ACUEDUCTO</v>
          </cell>
          <cell r="G54">
            <v>4743</v>
          </cell>
          <cell r="H54">
            <v>5413</v>
          </cell>
        </row>
        <row r="55">
          <cell r="A55">
            <v>5389</v>
          </cell>
          <cell r="B55">
            <v>2922854</v>
          </cell>
          <cell r="C55" t="str">
            <v>Suministro e instalación de niple pasamuro extremos brida-liso 8"x6" L=1.35m</v>
          </cell>
          <cell r="D55" t="str">
            <v>UN</v>
          </cell>
          <cell r="E55" t="str">
            <v>REDES DE ACUEDUCTO</v>
          </cell>
          <cell r="G55">
            <v>4744</v>
          </cell>
          <cell r="H55">
            <v>5414</v>
          </cell>
        </row>
        <row r="56">
          <cell r="A56">
            <v>5390</v>
          </cell>
          <cell r="B56">
            <v>2687990</v>
          </cell>
          <cell r="C56" t="str">
            <v>Suministro e instalación de niple pasamuro extremos brida-liso 8"x6" L=1000mm</v>
          </cell>
          <cell r="D56" t="str">
            <v>UN</v>
          </cell>
          <cell r="E56" t="str">
            <v>REDES DE ACUEDUCTO</v>
          </cell>
          <cell r="G56">
            <v>4745</v>
          </cell>
          <cell r="H56">
            <v>5380</v>
          </cell>
        </row>
        <row r="57">
          <cell r="A57">
            <v>5391</v>
          </cell>
          <cell r="B57">
            <v>953998</v>
          </cell>
          <cell r="C57" t="str">
            <v>Sum. e inst. de Tee by-pass conecciones bridas Ansi#150 en acero al carbon 6"x4"y conección superior bridada ventosa 2"</v>
          </cell>
          <cell r="D57" t="str">
            <v>UN</v>
          </cell>
          <cell r="E57" t="str">
            <v>REDES DE ACUEDUCTO</v>
          </cell>
          <cell r="G57">
            <v>4746</v>
          </cell>
          <cell r="H57">
            <v>5415</v>
          </cell>
        </row>
        <row r="58">
          <cell r="A58">
            <v>5392</v>
          </cell>
          <cell r="B58">
            <v>1698248</v>
          </cell>
          <cell r="C58" t="str">
            <v>Suministro e instalación de carrete alineador en AC L=900mm Ø 6"</v>
          </cell>
          <cell r="D58" t="str">
            <v>UN</v>
          </cell>
          <cell r="E58" t="str">
            <v>REDES DE ACUEDUCTO</v>
          </cell>
          <cell r="G58">
            <v>4747</v>
          </cell>
          <cell r="H58">
            <v>5375</v>
          </cell>
        </row>
        <row r="59">
          <cell r="A59">
            <v>5393</v>
          </cell>
          <cell r="B59">
            <v>306991</v>
          </cell>
          <cell r="C59" t="str">
            <v>Suministro e instalación de codo HD 90 grados extremos brida Ø 4"</v>
          </cell>
          <cell r="D59" t="str">
            <v>UN</v>
          </cell>
          <cell r="E59" t="str">
            <v>REDES DE ACUEDUCTO</v>
          </cell>
          <cell r="G59">
            <v>4748</v>
          </cell>
          <cell r="H59">
            <v>5371</v>
          </cell>
        </row>
        <row r="60">
          <cell r="A60">
            <v>5394</v>
          </cell>
          <cell r="B60">
            <v>1105447</v>
          </cell>
          <cell r="C60" t="str">
            <v>Suministro e instalación de junta de montaje de Ø 4" (incluye dos niples brida-liso L=740mm y union desser)</v>
          </cell>
          <cell r="D60" t="str">
            <v>UN</v>
          </cell>
          <cell r="E60" t="str">
            <v>REDES DE ACUEDUCTO</v>
          </cell>
          <cell r="G60">
            <v>4749</v>
          </cell>
          <cell r="H60">
            <v>5372</v>
          </cell>
        </row>
        <row r="61">
          <cell r="A61">
            <v>5395</v>
          </cell>
          <cell r="B61">
            <v>1061522</v>
          </cell>
          <cell r="C61" t="str">
            <v>Suministro e instalación de válvula tipo mariposa Ansi # 150 Ø 4"</v>
          </cell>
          <cell r="D61" t="str">
            <v>UN</v>
          </cell>
          <cell r="E61" t="str">
            <v>REDES DE ACUEDUCTO</v>
          </cell>
          <cell r="G61">
            <v>4750</v>
          </cell>
          <cell r="H61">
            <v>5373</v>
          </cell>
        </row>
        <row r="62">
          <cell r="A62">
            <v>5396</v>
          </cell>
          <cell r="B62">
            <v>1352282</v>
          </cell>
          <cell r="C62" t="str">
            <v>Suministro e instalación de válvula tipo globo Ansi # 150 Ø 4"</v>
          </cell>
          <cell r="D62" t="str">
            <v>UN</v>
          </cell>
          <cell r="E62" t="str">
            <v>REDES DE ACUEDUCTO</v>
          </cell>
          <cell r="G62">
            <v>4751</v>
          </cell>
          <cell r="H62">
            <v>5374</v>
          </cell>
        </row>
        <row r="63">
          <cell r="A63">
            <v>5397</v>
          </cell>
          <cell r="B63">
            <v>12375271</v>
          </cell>
          <cell r="C63" t="str">
            <v>Macromedidor ultrasónico de sonda externa tipo tiempo de tránsito con ups de respaldo</v>
          </cell>
          <cell r="D63" t="str">
            <v>UN</v>
          </cell>
          <cell r="E63" t="str">
            <v>ELECTRICOS Y ELECTRONICOS</v>
          </cell>
          <cell r="G63">
            <v>4754</v>
          </cell>
          <cell r="H63">
            <v>5416</v>
          </cell>
        </row>
        <row r="64">
          <cell r="A64">
            <v>5398</v>
          </cell>
          <cell r="B64">
            <v>12180</v>
          </cell>
          <cell r="C64" t="str">
            <v>Excavación mecánica en material sin clasificar entre 8" y hasta 15" H=&lt;4.0m (seco)</v>
          </cell>
          <cell r="D64" t="str">
            <v>M3</v>
          </cell>
          <cell r="E64" t="str">
            <v>EXCAVACIONES</v>
          </cell>
          <cell r="G64">
            <v>4755</v>
          </cell>
          <cell r="H64">
            <v>5417</v>
          </cell>
        </row>
        <row r="65">
          <cell r="A65">
            <v>5399</v>
          </cell>
          <cell r="B65">
            <v>20517</v>
          </cell>
          <cell r="C65" t="str">
            <v>Excavación mecánica en material sin clasificar entre 8" y hasta 15" H=&lt;4.0m (Con nivel freático)</v>
          </cell>
          <cell r="D65" t="str">
            <v>M3</v>
          </cell>
          <cell r="E65" t="str">
            <v>EXCAVACIONES</v>
          </cell>
          <cell r="G65">
            <v>4756</v>
          </cell>
          <cell r="H65">
            <v>5383</v>
          </cell>
        </row>
        <row r="66">
          <cell r="A66">
            <v>5400</v>
          </cell>
          <cell r="B66">
            <v>60672</v>
          </cell>
          <cell r="C66" t="str">
            <v>Material tipo 1 para cama de cimentación, atraque y relleno inicial de tuberia</v>
          </cell>
          <cell r="D66" t="str">
            <v>M3</v>
          </cell>
          <cell r="E66" t="str">
            <v>RELLENOS</v>
          </cell>
          <cell r="G66">
            <v>4757</v>
          </cell>
          <cell r="H66">
            <v>5418</v>
          </cell>
        </row>
        <row r="67">
          <cell r="A67">
            <v>5401</v>
          </cell>
          <cell r="B67">
            <v>43334</v>
          </cell>
          <cell r="C67" t="str">
            <v>Relleno con material seleccionado de rio tam. max. 2 1/2", compactado en capas de 25 cm</v>
          </cell>
          <cell r="D67" t="str">
            <v>M3</v>
          </cell>
          <cell r="E67" t="str">
            <v>RELLENOS</v>
          </cell>
          <cell r="G67">
            <v>4758</v>
          </cell>
          <cell r="H67">
            <v>5419</v>
          </cell>
        </row>
        <row r="68">
          <cell r="A68">
            <v>5402</v>
          </cell>
          <cell r="B68">
            <v>28707</v>
          </cell>
          <cell r="C68" t="str">
            <v>Retiro de material sobrante con carge manual</v>
          </cell>
          <cell r="D68" t="str">
            <v>M3</v>
          </cell>
          <cell r="E68" t="str">
            <v>EXCAVACIONES</v>
          </cell>
          <cell r="G68">
            <v>4759</v>
          </cell>
          <cell r="H68">
            <v>5420</v>
          </cell>
        </row>
        <row r="69">
          <cell r="A69">
            <v>5403</v>
          </cell>
          <cell r="B69">
            <v>91771</v>
          </cell>
          <cell r="C69" t="str">
            <v>suministro e instalación de codo HD 90 grados extremo liso 3"</v>
          </cell>
          <cell r="D69" t="str">
            <v>UN</v>
          </cell>
          <cell r="E69" t="str">
            <v>REDES DE ACUEDUCTO</v>
          </cell>
          <cell r="G69">
            <v>4760</v>
          </cell>
          <cell r="H69">
            <v>5421</v>
          </cell>
        </row>
        <row r="70">
          <cell r="A70">
            <v>5404</v>
          </cell>
          <cell r="B70">
            <v>113811</v>
          </cell>
          <cell r="C70" t="str">
            <v>suministro e instalación de codo HD 90 grados extremo liso 4"</v>
          </cell>
          <cell r="D70" t="str">
            <v>UN</v>
          </cell>
          <cell r="E70" t="str">
            <v>REDES DE ACUEDUCTO</v>
          </cell>
          <cell r="G70">
            <v>4761</v>
          </cell>
          <cell r="H70">
            <v>5395</v>
          </cell>
        </row>
        <row r="71">
          <cell r="A71">
            <v>5405</v>
          </cell>
          <cell r="B71">
            <v>287987</v>
          </cell>
          <cell r="C71" t="str">
            <v>suministro e instalación de codo HD 90 grados extremo liso 6"</v>
          </cell>
          <cell r="D71" t="str">
            <v>UN</v>
          </cell>
          <cell r="E71" t="str">
            <v>REDES DE ACUEDUCTO</v>
          </cell>
          <cell r="G71">
            <v>4762</v>
          </cell>
          <cell r="H71">
            <v>5384</v>
          </cell>
        </row>
        <row r="72">
          <cell r="A72">
            <v>5406</v>
          </cell>
          <cell r="B72">
            <v>517667</v>
          </cell>
          <cell r="C72" t="str">
            <v>suministro e instalación de codo HD 90 grados extremo liso 8"</v>
          </cell>
          <cell r="D72" t="str">
            <v>UN</v>
          </cell>
          <cell r="E72" t="str">
            <v>REDES DE ACUEDUCTO</v>
          </cell>
          <cell r="G72">
            <v>4763</v>
          </cell>
          <cell r="H72">
            <v>5422</v>
          </cell>
        </row>
        <row r="73">
          <cell r="A73">
            <v>5407</v>
          </cell>
          <cell r="B73">
            <v>935267</v>
          </cell>
          <cell r="C73" t="str">
            <v>suministro e inntalación de codo HD 90 grados extremo liso 10"</v>
          </cell>
          <cell r="D73" t="str">
            <v>UN</v>
          </cell>
          <cell r="E73" t="str">
            <v>REDES DE ACUEDUCTO</v>
          </cell>
          <cell r="G73">
            <v>4764</v>
          </cell>
          <cell r="H73">
            <v>5423</v>
          </cell>
        </row>
        <row r="74">
          <cell r="A74">
            <v>5408</v>
          </cell>
          <cell r="B74">
            <v>94091</v>
          </cell>
          <cell r="C74" t="str">
            <v>suministro e instalación de codo HD 45 grados extremo liso 3"</v>
          </cell>
          <cell r="D74" t="str">
            <v>UN</v>
          </cell>
          <cell r="E74" t="str">
            <v>REDES DE ACUEDUCTO</v>
          </cell>
          <cell r="G74">
            <v>4765</v>
          </cell>
          <cell r="H74">
            <v>5424</v>
          </cell>
        </row>
        <row r="75">
          <cell r="A75">
            <v>5409</v>
          </cell>
          <cell r="B75">
            <v>104531</v>
          </cell>
          <cell r="C75" t="str">
            <v>suministro e instalación de codo HD 45 grados extremo liso 4"</v>
          </cell>
          <cell r="D75" t="str">
            <v>UN</v>
          </cell>
          <cell r="E75" t="str">
            <v>REDES DE ACUEDUCTO</v>
          </cell>
          <cell r="G75">
            <v>4766</v>
          </cell>
          <cell r="H75">
            <v>5425</v>
          </cell>
        </row>
        <row r="76">
          <cell r="A76">
            <v>5410</v>
          </cell>
          <cell r="B76">
            <v>227667</v>
          </cell>
          <cell r="C76" t="str">
            <v>suministro e instalación de codo HD 45 grados extremo liso 6"</v>
          </cell>
          <cell r="D76" t="str">
            <v>UN</v>
          </cell>
          <cell r="E76" t="str">
            <v>REDES DE ACUEDUCTO</v>
          </cell>
          <cell r="G76">
            <v>4767</v>
          </cell>
          <cell r="H76">
            <v>5385</v>
          </cell>
        </row>
        <row r="77">
          <cell r="A77">
            <v>5411</v>
          </cell>
          <cell r="B77">
            <v>796067</v>
          </cell>
          <cell r="C77" t="str">
            <v>suministro e instalación de codo HD 45 grados extremo liso 10"</v>
          </cell>
          <cell r="D77" t="str">
            <v>UN</v>
          </cell>
          <cell r="E77" t="str">
            <v>REDES DE ACUEDUCTO</v>
          </cell>
          <cell r="G77">
            <v>4768</v>
          </cell>
          <cell r="H77">
            <v>5426</v>
          </cell>
        </row>
        <row r="78">
          <cell r="A78">
            <v>5412</v>
          </cell>
          <cell r="B78">
            <v>88291</v>
          </cell>
          <cell r="C78" t="str">
            <v>suministro e instalación de codo HD 22-1/2 grados extremo liso 3"</v>
          </cell>
          <cell r="D78" t="str">
            <v>UN</v>
          </cell>
          <cell r="E78" t="str">
            <v>REDES DE ACUEDUCTO</v>
          </cell>
          <cell r="G78">
            <v>4769</v>
          </cell>
          <cell r="H78">
            <v>5427</v>
          </cell>
        </row>
        <row r="79">
          <cell r="A79">
            <v>5413</v>
          </cell>
          <cell r="B79">
            <v>127731</v>
          </cell>
          <cell r="C79" t="str">
            <v>suministro e instalación de codo HD 22-1/2 grados extremo liso 4"</v>
          </cell>
          <cell r="D79" t="str">
            <v>UN</v>
          </cell>
          <cell r="E79" t="str">
            <v>REDES DE ACUEDUCTO</v>
          </cell>
          <cell r="G79">
            <v>4770</v>
          </cell>
          <cell r="H79">
            <v>5428</v>
          </cell>
        </row>
        <row r="80">
          <cell r="A80">
            <v>5415</v>
          </cell>
          <cell r="B80">
            <v>552467</v>
          </cell>
          <cell r="C80" t="str">
            <v>suministro e instalación de codo HD 22-1/2 grados extremo liso 10"</v>
          </cell>
          <cell r="D80" t="str">
            <v>UN</v>
          </cell>
          <cell r="E80" t="str">
            <v>REDES DE ACUEDUCTO</v>
          </cell>
          <cell r="G80">
            <v>4771</v>
          </cell>
          <cell r="H80">
            <v>5429</v>
          </cell>
        </row>
        <row r="81">
          <cell r="A81">
            <v>5416</v>
          </cell>
          <cell r="B81">
            <v>29971890</v>
          </cell>
          <cell r="C81" t="str">
            <v>Suministro e instalación de válvula reguladora de presión con jaula Anticavitatoria Ansi # 150 Ø 3"</v>
          </cell>
          <cell r="D81" t="str">
            <v>UN</v>
          </cell>
          <cell r="E81" t="str">
            <v>REDES DE ACUEDUCTO</v>
          </cell>
          <cell r="G81">
            <v>4772</v>
          </cell>
          <cell r="H81">
            <v>5430</v>
          </cell>
        </row>
        <row r="82">
          <cell r="A82">
            <v>5417</v>
          </cell>
          <cell r="B82">
            <v>32117136</v>
          </cell>
          <cell r="C82" t="str">
            <v>Suministro e instalación de válvula reguladora de presión con jaula Anticavitatoria Ansi # 150 Ø 4"</v>
          </cell>
          <cell r="D82" t="str">
            <v>UN</v>
          </cell>
          <cell r="E82" t="str">
            <v>REDES DE ACUEDUCTO</v>
          </cell>
          <cell r="G82">
            <v>4773</v>
          </cell>
          <cell r="H82">
            <v>5431</v>
          </cell>
        </row>
        <row r="83">
          <cell r="A83">
            <v>5418</v>
          </cell>
          <cell r="B83">
            <v>53698035</v>
          </cell>
          <cell r="C83" t="str">
            <v>Suministro e instalación de válvula reguladora de presión con jaula Anticavitatoria Ansi # 150 Ø 8"</v>
          </cell>
          <cell r="D83" t="str">
            <v>UN</v>
          </cell>
          <cell r="E83" t="str">
            <v>REDES DE ACUEDUCTO</v>
          </cell>
          <cell r="G83">
            <v>4774</v>
          </cell>
          <cell r="H83">
            <v>5394</v>
          </cell>
        </row>
        <row r="84">
          <cell r="A84">
            <v>5419</v>
          </cell>
          <cell r="B84">
            <v>63565888</v>
          </cell>
          <cell r="C84" t="str">
            <v>Suministro e instalación de válvula reguladora de presión con jaula Anticavitatoria Ansi # 150 Ø 10"</v>
          </cell>
          <cell r="D84" t="str">
            <v>UN</v>
          </cell>
          <cell r="E84" t="str">
            <v>REDES DE ACUEDUCTO</v>
          </cell>
          <cell r="G84">
            <v>4775</v>
          </cell>
          <cell r="H84">
            <v>5386</v>
          </cell>
        </row>
        <row r="85">
          <cell r="A85">
            <v>5420</v>
          </cell>
          <cell r="B85">
            <v>893522</v>
          </cell>
          <cell r="C85" t="str">
            <v>Suministro e instalación de válvula tipo mariposa Ansi#150 Ø 2"</v>
          </cell>
          <cell r="D85" t="str">
            <v>UN</v>
          </cell>
          <cell r="E85" t="str">
            <v>REDES DE ACUEDUCTO</v>
          </cell>
          <cell r="G85">
            <v>4776</v>
          </cell>
          <cell r="H85">
            <v>5432</v>
          </cell>
        </row>
        <row r="86">
          <cell r="A86">
            <v>5421</v>
          </cell>
          <cell r="B86">
            <v>948572</v>
          </cell>
          <cell r="C86" t="str">
            <v>Suministro e instalación de válvula tipo mariposa Ansi#150 Ø 3"</v>
          </cell>
          <cell r="D86" t="str">
            <v>UN</v>
          </cell>
          <cell r="E86" t="str">
            <v>REDES DE ACUEDUCTO</v>
          </cell>
          <cell r="G86">
            <v>4777</v>
          </cell>
          <cell r="H86">
            <v>5433</v>
          </cell>
        </row>
        <row r="87">
          <cell r="A87">
            <v>5422</v>
          </cell>
          <cell r="B87">
            <v>3002044</v>
          </cell>
          <cell r="C87" t="str">
            <v>Suministro e instalación de válvula tipo mariposa Ansi#150 Ø 8"</v>
          </cell>
          <cell r="D87" t="str">
            <v>UN</v>
          </cell>
          <cell r="E87" t="str">
            <v>REDES DE ACUEDUCTO</v>
          </cell>
          <cell r="G87">
            <v>4778</v>
          </cell>
          <cell r="H87">
            <v>5434</v>
          </cell>
        </row>
        <row r="88">
          <cell r="A88">
            <v>5423</v>
          </cell>
          <cell r="B88">
            <v>359738</v>
          </cell>
          <cell r="C88" t="str">
            <v>Suministro e instalación de filtro tipo Yee Ansi # 150 Ø 2"</v>
          </cell>
          <cell r="D88" t="str">
            <v>UN</v>
          </cell>
          <cell r="E88" t="str">
            <v>REDES DE ACUEDUCTO</v>
          </cell>
          <cell r="G88">
            <v>4779</v>
          </cell>
          <cell r="H88">
            <v>5435</v>
          </cell>
        </row>
        <row r="89">
          <cell r="A89">
            <v>5424</v>
          </cell>
          <cell r="B89">
            <v>509692</v>
          </cell>
          <cell r="C89" t="str">
            <v>Suministro e instalación de filtro tipo Yee Ansi # 150 Ø 3"</v>
          </cell>
          <cell r="D89" t="str">
            <v>UN</v>
          </cell>
          <cell r="E89" t="str">
            <v>REDES DE ACUEDUCTO</v>
          </cell>
          <cell r="G89">
            <v>4780</v>
          </cell>
          <cell r="H89">
            <v>5370</v>
          </cell>
        </row>
        <row r="90">
          <cell r="A90">
            <v>5425</v>
          </cell>
          <cell r="B90">
            <v>725882</v>
          </cell>
          <cell r="C90" t="str">
            <v>Suministro e instalación de filtro tipo Yee Ansi # 150 Ø 4"</v>
          </cell>
          <cell r="D90" t="str">
            <v>UN</v>
          </cell>
          <cell r="E90" t="str">
            <v>REDES DE ACUEDUCTO</v>
          </cell>
          <cell r="G90">
            <v>4782</v>
          </cell>
          <cell r="H90">
            <v>5387</v>
          </cell>
        </row>
        <row r="91">
          <cell r="A91">
            <v>5426</v>
          </cell>
          <cell r="B91">
            <v>1967891</v>
          </cell>
          <cell r="C91" t="str">
            <v>Suministro e instalación de filtro tipo Yee Ansi # 150 Ø 8"</v>
          </cell>
          <cell r="D91" t="str">
            <v>UN</v>
          </cell>
          <cell r="E91" t="str">
            <v>REDES DE ACUEDUCTO</v>
          </cell>
          <cell r="G91">
            <v>4783</v>
          </cell>
          <cell r="H91">
            <v>5388</v>
          </cell>
        </row>
        <row r="92">
          <cell r="A92">
            <v>5427</v>
          </cell>
          <cell r="B92">
            <v>2628221</v>
          </cell>
          <cell r="C92" t="str">
            <v>Suministro e instalación de filtro tipo Yee Ansi # 150 Ø 10"</v>
          </cell>
          <cell r="D92" t="str">
            <v>UN</v>
          </cell>
          <cell r="E92" t="str">
            <v>REDES DE ACUEDUCTO</v>
          </cell>
          <cell r="G92">
            <v>4784</v>
          </cell>
          <cell r="H92">
            <v>5389</v>
          </cell>
        </row>
        <row r="93">
          <cell r="A93">
            <v>5428</v>
          </cell>
          <cell r="B93">
            <v>569767</v>
          </cell>
          <cell r="C93" t="str">
            <v>Suministro e instalación de junta de montaje de Ø 2" (incluye dos niples brida-liso L=420mm y unión dresser)</v>
          </cell>
          <cell r="D93" t="str">
            <v>UN</v>
          </cell>
          <cell r="E93" t="str">
            <v>REDES DE ACUEDUCTO</v>
          </cell>
          <cell r="G93">
            <v>4785</v>
          </cell>
          <cell r="H93">
            <v>5436</v>
          </cell>
        </row>
        <row r="94">
          <cell r="A94">
            <v>5429</v>
          </cell>
          <cell r="B94">
            <v>576621</v>
          </cell>
          <cell r="C94" t="str">
            <v>Suministro e instalación de junta de montaje de Ø 3" (incluye dos niples brida-liso L=188mm y unión dresser)</v>
          </cell>
          <cell r="D94" t="str">
            <v>UN</v>
          </cell>
          <cell r="E94" t="str">
            <v>REDES DE ACUEDUCTO</v>
          </cell>
          <cell r="G94">
            <v>4786</v>
          </cell>
          <cell r="H94">
            <v>5437</v>
          </cell>
        </row>
        <row r="95">
          <cell r="A95">
            <v>5430</v>
          </cell>
          <cell r="B95">
            <v>692221</v>
          </cell>
          <cell r="C95" t="str">
            <v>Suministro e instalación de junta de montaje de Ø 3" (incluye dos niples brida-liso L=470mm y unión dresser)</v>
          </cell>
          <cell r="D95" t="str">
            <v>UN</v>
          </cell>
          <cell r="E95" t="str">
            <v>REDES DE ACUEDUCTO</v>
          </cell>
          <cell r="G95">
            <v>4787</v>
          </cell>
          <cell r="H95">
            <v>5438</v>
          </cell>
        </row>
        <row r="96">
          <cell r="A96">
            <v>5431</v>
          </cell>
          <cell r="B96">
            <v>786817</v>
          </cell>
          <cell r="C96" t="str">
            <v>Suministro e instalación de junta de montaje de Ø 4" (incluye dos niples brida-liso L=200mm y unión dresser)</v>
          </cell>
          <cell r="D96" t="str">
            <v>UN</v>
          </cell>
          <cell r="E96" t="str">
            <v>REDES DE ACUEDUCTO</v>
          </cell>
          <cell r="G96">
            <v>4788</v>
          </cell>
          <cell r="H96">
            <v>5439</v>
          </cell>
        </row>
        <row r="97">
          <cell r="A97">
            <v>5432</v>
          </cell>
          <cell r="B97">
            <v>2055318</v>
          </cell>
          <cell r="C97" t="str">
            <v>Suministro e instalación de junta de montaje de Ø 6" (incluye dos niples brida-liso L=760mm y unión dresser)</v>
          </cell>
          <cell r="D97" t="str">
            <v>UN</v>
          </cell>
          <cell r="E97" t="str">
            <v>REDES DE ACUEDUCTO</v>
          </cell>
          <cell r="G97">
            <v>4789</v>
          </cell>
          <cell r="H97">
            <v>5440</v>
          </cell>
        </row>
        <row r="98">
          <cell r="A98">
            <v>5433</v>
          </cell>
          <cell r="B98">
            <v>1989904</v>
          </cell>
          <cell r="C98" t="str">
            <v>Suministro e instalación de junta de montaje de Ø 8" (incluye dos niples brida-liso L=350mm y unión dresser)</v>
          </cell>
          <cell r="D98" t="str">
            <v>UN</v>
          </cell>
          <cell r="E98" t="str">
            <v>REDES DE ACUEDUCTO</v>
          </cell>
          <cell r="G98">
            <v>4790</v>
          </cell>
          <cell r="H98">
            <v>5390</v>
          </cell>
        </row>
        <row r="99">
          <cell r="A99">
            <v>5434</v>
          </cell>
          <cell r="B99">
            <v>2942284</v>
          </cell>
          <cell r="C99" t="str">
            <v>Suministro e instalación de junta de montaje de Ø 8" (incluye dos niples brida-liso L=1000mm y unión dresser)</v>
          </cell>
          <cell r="D99" t="str">
            <v>UN</v>
          </cell>
          <cell r="E99" t="str">
            <v>REDES DE ACUEDUCTO</v>
          </cell>
          <cell r="G99">
            <v>4791</v>
          </cell>
          <cell r="H99">
            <v>5391</v>
          </cell>
        </row>
        <row r="100">
          <cell r="A100">
            <v>5435</v>
          </cell>
          <cell r="B100">
            <v>4300931</v>
          </cell>
          <cell r="C100" t="str">
            <v>Suministro e instalación de junta de montaje de Ø 10" (incluye dos niples brida-liso L=500mm y unión dresser)</v>
          </cell>
          <cell r="D100" t="str">
            <v>UN</v>
          </cell>
          <cell r="E100" t="str">
            <v>REDES DE ACUEDUCTO</v>
          </cell>
          <cell r="G100">
            <v>4792</v>
          </cell>
          <cell r="H100">
            <v>5441</v>
          </cell>
        </row>
        <row r="101">
          <cell r="A101">
            <v>5436</v>
          </cell>
          <cell r="B101">
            <v>1241980</v>
          </cell>
          <cell r="C101" t="str">
            <v>Suministro e instalación de niple pasamuro extremos brida-liso 6"x3" L=1000mm</v>
          </cell>
          <cell r="D101" t="str">
            <v>UN</v>
          </cell>
          <cell r="E101" t="str">
            <v>REDES DE ACUEDUCTO</v>
          </cell>
          <cell r="G101">
            <v>4793</v>
          </cell>
          <cell r="H101">
            <v>5442</v>
          </cell>
        </row>
        <row r="102">
          <cell r="A102">
            <v>5437</v>
          </cell>
          <cell r="B102">
            <v>1477708</v>
          </cell>
          <cell r="C102" t="str">
            <v>Suministro e instalación de niple pasamuro extremos brida-liso 6"x4" L=1000mm</v>
          </cell>
          <cell r="D102" t="str">
            <v>UN</v>
          </cell>
          <cell r="E102" t="str">
            <v>REDES DE ACUEDUCTO</v>
          </cell>
          <cell r="G102">
            <v>4794</v>
          </cell>
          <cell r="H102">
            <v>5443</v>
          </cell>
        </row>
        <row r="103">
          <cell r="A103">
            <v>5438</v>
          </cell>
          <cell r="B103">
            <v>2366552</v>
          </cell>
          <cell r="C103" t="str">
            <v>Suministro e instalación de niple pasamuro extremos brida-liso 10"x4" L=1000mm</v>
          </cell>
          <cell r="D103" t="str">
            <v>UN</v>
          </cell>
          <cell r="E103" t="str">
            <v>REDES DE ACUEDUCTO</v>
          </cell>
          <cell r="G103">
            <v>4795</v>
          </cell>
          <cell r="H103">
            <v>5444</v>
          </cell>
        </row>
        <row r="104">
          <cell r="A104">
            <v>5439</v>
          </cell>
          <cell r="B104">
            <v>5085968</v>
          </cell>
          <cell r="C104" t="str">
            <v>Suministro e instalación de niple pasamuro extremos brida-liso 10"x10" L=2250mm</v>
          </cell>
          <cell r="D104" t="str">
            <v>UN</v>
          </cell>
          <cell r="E104" t="str">
            <v>REDES DE ACUEDUCTO</v>
          </cell>
          <cell r="G104">
            <v>4796</v>
          </cell>
          <cell r="H104">
            <v>5445</v>
          </cell>
        </row>
        <row r="105">
          <cell r="A105">
            <v>5440</v>
          </cell>
          <cell r="B105">
            <v>3069968</v>
          </cell>
          <cell r="C105" t="str">
            <v>Suministro e instalación de niple pasamuro extremos brida-liso 10"x10" L=1000mm</v>
          </cell>
          <cell r="D105" t="str">
            <v>UN</v>
          </cell>
          <cell r="E105" t="str">
            <v>REDES DE ACUEDUCTO</v>
          </cell>
          <cell r="G105">
            <v>4797</v>
          </cell>
          <cell r="H105">
            <v>5393</v>
          </cell>
        </row>
        <row r="106">
          <cell r="A106">
            <v>5441</v>
          </cell>
          <cell r="B106">
            <v>2428936</v>
          </cell>
          <cell r="C106" t="str">
            <v>Sum. e inst. de Tee by-pass conecciones bridas Ansi#150 en acero al carbon 10"x8"y conección superior bridada ventosa 2"</v>
          </cell>
          <cell r="D106" t="str">
            <v>UN</v>
          </cell>
          <cell r="E106" t="str">
            <v>REDES DE ACUEDUCTO</v>
          </cell>
          <cell r="G106">
            <v>4798</v>
          </cell>
          <cell r="H106">
            <v>5446</v>
          </cell>
        </row>
        <row r="107">
          <cell r="A107">
            <v>5442</v>
          </cell>
          <cell r="B107">
            <v>339087</v>
          </cell>
          <cell r="C107" t="str">
            <v>Sum. e inst. de Tee by-pass conecciones bridas Ansi#150 en acero al carbon 3"x2"y conección superior bridada ventosa 2"</v>
          </cell>
          <cell r="D107" t="str">
            <v>UN</v>
          </cell>
          <cell r="E107" t="str">
            <v>REDES DE ACUEDUCTO</v>
          </cell>
          <cell r="G107">
            <v>4799</v>
          </cell>
          <cell r="H107">
            <v>5447</v>
          </cell>
        </row>
        <row r="108">
          <cell r="A108">
            <v>5443</v>
          </cell>
          <cell r="B108">
            <v>583139</v>
          </cell>
          <cell r="C108" t="str">
            <v>Sum. e inst. de Tee by-pass conecciones bridas Ansi#150 en acero al carbon 4"x3"y conección superior bridada ventosa 2"</v>
          </cell>
          <cell r="D108" t="str">
            <v>UN</v>
          </cell>
          <cell r="E108" t="str">
            <v>REDES DE ACUEDUCTO</v>
          </cell>
          <cell r="G108">
            <v>4800</v>
          </cell>
          <cell r="H108">
            <v>5448</v>
          </cell>
        </row>
        <row r="109">
          <cell r="A109">
            <v>5444</v>
          </cell>
          <cell r="B109">
            <v>114847</v>
          </cell>
          <cell r="C109" t="str">
            <v>Suministro e instalación de codo HD 90 grados extremos brida Ø 2"</v>
          </cell>
          <cell r="D109" t="str">
            <v>UN</v>
          </cell>
          <cell r="E109" t="str">
            <v>REDES DE ACUEDUCTO</v>
          </cell>
          <cell r="G109">
            <v>4801</v>
          </cell>
          <cell r="H109">
            <v>5449</v>
          </cell>
        </row>
        <row r="110">
          <cell r="A110">
            <v>5445</v>
          </cell>
          <cell r="B110">
            <v>213553</v>
          </cell>
          <cell r="C110" t="str">
            <v>Suministro e instalación de codo HD 90 grados extremos brida Ø 3"</v>
          </cell>
          <cell r="D110" t="str">
            <v>UN</v>
          </cell>
          <cell r="E110" t="str">
            <v>REDES DE ACUEDUCTO</v>
          </cell>
          <cell r="G110">
            <v>4802</v>
          </cell>
          <cell r="H110">
            <v>5396</v>
          </cell>
        </row>
        <row r="111">
          <cell r="A111">
            <v>5446</v>
          </cell>
          <cell r="B111">
            <v>533942</v>
          </cell>
          <cell r="C111" t="str">
            <v>Suministro e instalación de codo HD 90 grados extremos brida Ø 6"</v>
          </cell>
          <cell r="D111" t="str">
            <v>UN</v>
          </cell>
          <cell r="E111" t="str">
            <v>REDES DE ACUEDUCTO</v>
          </cell>
          <cell r="G111">
            <v>4803</v>
          </cell>
          <cell r="H111">
            <v>5450</v>
          </cell>
        </row>
        <row r="112">
          <cell r="A112">
            <v>5447</v>
          </cell>
          <cell r="B112">
            <v>533942</v>
          </cell>
          <cell r="C112" t="str">
            <v>Suministro e instalación de codo HD 90 grados extremos brida Ø 8"</v>
          </cell>
          <cell r="D112" t="str">
            <v>UN</v>
          </cell>
          <cell r="E112" t="str">
            <v>REDES DE ACUEDUCTO</v>
          </cell>
          <cell r="G112">
            <v>4804</v>
          </cell>
          <cell r="H112">
            <v>5451</v>
          </cell>
        </row>
        <row r="113">
          <cell r="A113">
            <v>5448</v>
          </cell>
          <cell r="B113">
            <v>710522</v>
          </cell>
          <cell r="C113" t="str">
            <v>Suministro e instalación de válvula tipo globo Ansi # 150 Ø 2"</v>
          </cell>
          <cell r="D113" t="str">
            <v>UN</v>
          </cell>
          <cell r="E113" t="str">
            <v>REDES DE ACUEDUCTO</v>
          </cell>
          <cell r="G113">
            <v>4805</v>
          </cell>
          <cell r="H113">
            <v>5452</v>
          </cell>
        </row>
        <row r="114">
          <cell r="A114">
            <v>5449</v>
          </cell>
          <cell r="B114">
            <v>999932</v>
          </cell>
          <cell r="C114" t="str">
            <v>Suministro e instalación de válvula tipo globo Ansi # 150 Ø 3"</v>
          </cell>
          <cell r="D114" t="str">
            <v>UN</v>
          </cell>
          <cell r="E114" t="str">
            <v>REDES DE ACUEDUCTO</v>
          </cell>
          <cell r="G114">
            <v>4806</v>
          </cell>
          <cell r="H114">
            <v>5392</v>
          </cell>
        </row>
        <row r="115">
          <cell r="A115">
            <v>5450</v>
          </cell>
          <cell r="B115">
            <v>2625916</v>
          </cell>
          <cell r="C115" t="str">
            <v>Suministro e instalación de válvula tipo globo Ansi # 150 Ø 6"</v>
          </cell>
          <cell r="D115" t="str">
            <v>UN</v>
          </cell>
          <cell r="E115" t="str">
            <v>REDES DE ACUEDUCTO</v>
          </cell>
          <cell r="G115">
            <v>4807</v>
          </cell>
          <cell r="H115">
            <v>5453</v>
          </cell>
        </row>
        <row r="116">
          <cell r="A116">
            <v>5451</v>
          </cell>
          <cell r="B116">
            <v>518296</v>
          </cell>
          <cell r="C116" t="str">
            <v>Suministro e instalación de carrete alineador en AC L=375mm Ø 3"</v>
          </cell>
          <cell r="D116" t="str">
            <v>UN</v>
          </cell>
          <cell r="E116" t="str">
            <v>REDES DE ACUEDUCTO</v>
          </cell>
          <cell r="G116">
            <v>4808</v>
          </cell>
          <cell r="H116">
            <v>5397</v>
          </cell>
        </row>
        <row r="117">
          <cell r="A117">
            <v>5452</v>
          </cell>
          <cell r="B117">
            <v>762352</v>
          </cell>
          <cell r="C117" t="str">
            <v>Suministro e instalación de carrete alineador en AC L=400mm Ø 4"</v>
          </cell>
          <cell r="D117" t="str">
            <v>UN</v>
          </cell>
          <cell r="E117" t="str">
            <v>REDES DE ACUEDUCTO</v>
          </cell>
          <cell r="G117">
            <v>4809</v>
          </cell>
          <cell r="H117">
            <v>5364</v>
          </cell>
        </row>
        <row r="118">
          <cell r="A118">
            <v>5453</v>
          </cell>
          <cell r="B118">
            <v>4746848</v>
          </cell>
          <cell r="C118" t="str">
            <v>Suministro e instalación de carrete alineador en AC L=1250mm Ø 10"</v>
          </cell>
          <cell r="D118" t="str">
            <v>UN</v>
          </cell>
          <cell r="E118" t="str">
            <v>REDES DE ACUEDUCTO</v>
          </cell>
          <cell r="G118">
            <v>4810</v>
          </cell>
          <cell r="H118">
            <v>5454</v>
          </cell>
        </row>
        <row r="119">
          <cell r="A119">
            <v>5454</v>
          </cell>
          <cell r="B119">
            <v>4418044</v>
          </cell>
          <cell r="C119" t="str">
            <v>Suministro e instalación de válvula tipo mariposa Ansi # 150 Ø 10"</v>
          </cell>
          <cell r="D119" t="str">
            <v>UN</v>
          </cell>
          <cell r="E119" t="str">
            <v>REDES DE ACUEDUCTO</v>
          </cell>
          <cell r="G119">
            <v>4811</v>
          </cell>
          <cell r="H119">
            <v>5455</v>
          </cell>
        </row>
        <row r="120">
          <cell r="A120">
            <v>5455</v>
          </cell>
          <cell r="B120">
            <v>4468924</v>
          </cell>
          <cell r="C120" t="str">
            <v>Suministro e instalación de válvula tipo globo Ansi # 150 Ø 8"</v>
          </cell>
          <cell r="D120" t="str">
            <v>UN</v>
          </cell>
          <cell r="E120" t="str">
            <v>REDES DE ACUEDUCTO</v>
          </cell>
          <cell r="G120">
            <v>4812</v>
          </cell>
          <cell r="H120">
            <v>5456</v>
          </cell>
        </row>
        <row r="121">
          <cell r="A121">
            <v>5456</v>
          </cell>
          <cell r="B121">
            <v>201204</v>
          </cell>
          <cell r="C121" t="str">
            <v>Suministro e instalación de Tee HD extremos lisos 4"x4"</v>
          </cell>
          <cell r="D121" t="str">
            <v>UN</v>
          </cell>
          <cell r="E121" t="str">
            <v>REDES DE ACUEDUCTO</v>
          </cell>
          <cell r="G121">
            <v>4813</v>
          </cell>
          <cell r="H121">
            <v>5457</v>
          </cell>
        </row>
        <row r="122">
          <cell r="A122">
            <v>5457</v>
          </cell>
          <cell r="B122">
            <v>328804</v>
          </cell>
          <cell r="C122" t="str">
            <v>Suministro e instalación de Tee HD extremos lisos 6"x4"</v>
          </cell>
          <cell r="D122" t="str">
            <v>UN</v>
          </cell>
          <cell r="E122" t="str">
            <v>REDES DE ACUEDUCTO</v>
          </cell>
          <cell r="G122">
            <v>5000</v>
          </cell>
          <cell r="H122">
            <v>5000</v>
          </cell>
        </row>
        <row r="123">
          <cell r="A123">
            <v>5458</v>
          </cell>
          <cell r="B123">
            <v>549791</v>
          </cell>
          <cell r="C123" t="str">
            <v>Suministro e instación de unión dresser 12"</v>
          </cell>
          <cell r="D123" t="str">
            <v>UN</v>
          </cell>
          <cell r="E123" t="str">
            <v>REDES DE ACUEDUCTO</v>
          </cell>
        </row>
        <row r="124">
          <cell r="A124">
            <v>5459</v>
          </cell>
          <cell r="B124">
            <v>982794</v>
          </cell>
          <cell r="C124" t="str">
            <v>Suministro e instación de unión dresser 14"</v>
          </cell>
          <cell r="D124" t="str">
            <v>UN</v>
          </cell>
          <cell r="E124" t="str">
            <v>REDES DE ACUEDUCTO</v>
          </cell>
        </row>
        <row r="125">
          <cell r="A125">
            <v>5460</v>
          </cell>
          <cell r="B125">
            <v>844491</v>
          </cell>
          <cell r="C125" t="str">
            <v>suministro e instalación de codo HD 45 grados extremo liso 12"</v>
          </cell>
          <cell r="D125" t="str">
            <v>UN</v>
          </cell>
          <cell r="E125" t="str">
            <v>REDES DE ACUEDUCTO</v>
          </cell>
        </row>
        <row r="126">
          <cell r="A126">
            <v>5461</v>
          </cell>
          <cell r="B126">
            <v>1220844</v>
          </cell>
          <cell r="C126" t="str">
            <v>suministro e instalación de codo HD 45 grados extremo liso 14"</v>
          </cell>
          <cell r="D126" t="str">
            <v>UN</v>
          </cell>
          <cell r="E126" t="str">
            <v>REDES DE ACUEDUCTO</v>
          </cell>
        </row>
        <row r="127">
          <cell r="A127">
            <v>5462</v>
          </cell>
          <cell r="B127">
            <v>902491</v>
          </cell>
          <cell r="C127" t="str">
            <v>suministro e instalación de codo HD 22-1/2 grados extremo liso 12"</v>
          </cell>
          <cell r="D127" t="str">
            <v>UN</v>
          </cell>
          <cell r="E127" t="str">
            <v>REDES DE ACUEDUCTO</v>
          </cell>
        </row>
        <row r="128">
          <cell r="A128">
            <v>5463</v>
          </cell>
          <cell r="B128">
            <v>1162844</v>
          </cell>
          <cell r="C128" t="str">
            <v>suministro e instalación de codo HD 22-1/2 grados extremo liso 14"</v>
          </cell>
          <cell r="D128" t="str">
            <v>UN</v>
          </cell>
          <cell r="E128" t="str">
            <v>REDES DE ACUEDUCTO</v>
          </cell>
        </row>
        <row r="129">
          <cell r="A129">
            <v>5464</v>
          </cell>
          <cell r="B129">
            <v>481508</v>
          </cell>
          <cell r="C129" t="str">
            <v>Suministro e instalación de niple pasamuro extremos brida-liso 3"x3" L=1000mm</v>
          </cell>
          <cell r="D129" t="str">
            <v>UN</v>
          </cell>
          <cell r="E129" t="str">
            <v>REDES DE ACUEDUCTO</v>
          </cell>
        </row>
        <row r="130">
          <cell r="A130">
            <v>5465</v>
          </cell>
          <cell r="B130">
            <v>693920</v>
          </cell>
          <cell r="C130" t="str">
            <v>Suministro e instalación de niple pasamuro extremos brida-liso 4"x4" L=1000mm</v>
          </cell>
          <cell r="D130" t="str">
            <v>UN</v>
          </cell>
          <cell r="E130" t="str">
            <v>REDES DE ACUEDUCTO</v>
          </cell>
        </row>
        <row r="131">
          <cell r="A131">
            <v>5466</v>
          </cell>
          <cell r="B131">
            <v>1526916</v>
          </cell>
          <cell r="C131" t="str">
            <v>Suministro e instalación de niple pasamuro extremos brida-liso 6"x6" L=1350mm</v>
          </cell>
          <cell r="D131" t="str">
            <v>UN</v>
          </cell>
          <cell r="E131" t="str">
            <v>REDES DE ACUEDUCTO</v>
          </cell>
        </row>
        <row r="132">
          <cell r="A132">
            <v>5467</v>
          </cell>
          <cell r="B132">
            <v>2370296</v>
          </cell>
          <cell r="C132" t="str">
            <v>Suministro e instalación de niple pasamuro extremos brida-liso 8"x8" L=1800mm</v>
          </cell>
          <cell r="D132" t="str">
            <v>UN</v>
          </cell>
          <cell r="E132" t="str">
            <v>REDES DE ACUEDUCTO</v>
          </cell>
        </row>
        <row r="133">
          <cell r="A133">
            <v>5468</v>
          </cell>
          <cell r="B133">
            <v>741572</v>
          </cell>
          <cell r="C133" t="str">
            <v>Suministro e instalación de niple pasamuro extremos brida-liso 3"x2" L=1000mm</v>
          </cell>
          <cell r="D133" t="str">
            <v>UN</v>
          </cell>
          <cell r="E133" t="str">
            <v>REDES DE ACUEDUCTO</v>
          </cell>
        </row>
        <row r="134">
          <cell r="A134">
            <v>5469</v>
          </cell>
          <cell r="B134">
            <v>1167392</v>
          </cell>
          <cell r="C134" t="str">
            <v>Suministro e instalación de niple pasamuro extremos brida-liso 4"x3" L=1000mm</v>
          </cell>
          <cell r="D134" t="str">
            <v>UN</v>
          </cell>
          <cell r="E134" t="str">
            <v>REDES DE ACUEDUCTO</v>
          </cell>
        </row>
        <row r="135">
          <cell r="A135">
            <v>5470</v>
          </cell>
          <cell r="B135">
            <v>1532964</v>
          </cell>
          <cell r="C135" t="str">
            <v>Suministro e instalación de niple pasamuro extremos brida-liso 6"x4" L=1000mm</v>
          </cell>
          <cell r="D135" t="str">
            <v>UN</v>
          </cell>
          <cell r="E135" t="str">
            <v>REDES DE ACUEDUCTO</v>
          </cell>
        </row>
        <row r="136">
          <cell r="A136">
            <v>5471</v>
          </cell>
          <cell r="B136">
            <v>3749096</v>
          </cell>
          <cell r="C136" t="str">
            <v>Suministro e instalación de niple pasamuro extremos brida-liso 6"x8" L=1800mm</v>
          </cell>
          <cell r="D136" t="str">
            <v>UN</v>
          </cell>
          <cell r="E136" t="str">
            <v>REDES DE ACUEDUCTO</v>
          </cell>
        </row>
        <row r="137">
          <cell r="A137">
            <v>5473</v>
          </cell>
          <cell r="B137">
            <v>3289304</v>
          </cell>
          <cell r="C137" t="str">
            <v>Suministro e instalación de niple pasamuro extremos brida-liso 10"x6" L=1350mm</v>
          </cell>
          <cell r="D137" t="str">
            <v>UN</v>
          </cell>
          <cell r="E137" t="str">
            <v>REDES DE ACUEDUCTO</v>
          </cell>
        </row>
        <row r="138">
          <cell r="A138">
            <v>5474</v>
          </cell>
          <cell r="B138">
            <v>4410896</v>
          </cell>
          <cell r="C138" t="str">
            <v>Suministro e instalación de niple pasamuro extremos brida-liso 10"x8" L=1800mm</v>
          </cell>
          <cell r="D138" t="str">
            <v>UN</v>
          </cell>
          <cell r="E138" t="str">
            <v>REDES DE ACUEDUCTO</v>
          </cell>
        </row>
        <row r="139">
          <cell r="A139">
            <v>5475</v>
          </cell>
          <cell r="B139">
            <v>4088326</v>
          </cell>
          <cell r="C139" t="str">
            <v>Suministro e instalación de niple pasamuro extremos brida-liso 12"x6" L=1350mm</v>
          </cell>
          <cell r="D139" t="str">
            <v>UN</v>
          </cell>
          <cell r="E139" t="str">
            <v>REDES DE ACUEDUCTO</v>
          </cell>
        </row>
        <row r="140">
          <cell r="A140">
            <v>5476</v>
          </cell>
          <cell r="B140">
            <v>5412118</v>
          </cell>
          <cell r="C140" t="str">
            <v>Suministro e instalación de niple pasamuro extremos brida-liso 12"x8" L=1800mm</v>
          </cell>
          <cell r="D140" t="str">
            <v>UN</v>
          </cell>
          <cell r="E140" t="str">
            <v>REDES DE ACUEDUCTO</v>
          </cell>
        </row>
        <row r="141">
          <cell r="A141">
            <v>5477</v>
          </cell>
          <cell r="B141">
            <v>9193614</v>
          </cell>
          <cell r="C141" t="str">
            <v>Suministro e instalación de niple pasamuro extremos brida-liso 14"x10" L=2250mm</v>
          </cell>
          <cell r="D141" t="str">
            <v>UN</v>
          </cell>
          <cell r="E141" t="str">
            <v>REDES DE ACUEDUCTO</v>
          </cell>
        </row>
        <row r="142">
          <cell r="A142">
            <v>5478</v>
          </cell>
          <cell r="B142">
            <v>5729550</v>
          </cell>
          <cell r="C142" t="str">
            <v>Suministro e instalación de niple pasamuro extremos brida-liso 14"x6" L=1350mm</v>
          </cell>
          <cell r="D142" t="str">
            <v>UN</v>
          </cell>
          <cell r="E142" t="str">
            <v>REDES DE ACUEDUCTO</v>
          </cell>
        </row>
        <row r="143">
          <cell r="A143">
            <v>5479</v>
          </cell>
          <cell r="B143">
            <v>876656</v>
          </cell>
          <cell r="C143" t="str">
            <v>Suministro e instalación de niple pasamuro extremos brida-liso 4"x2" L=1000mm</v>
          </cell>
          <cell r="D143" t="str">
            <v>UN</v>
          </cell>
          <cell r="E143" t="str">
            <v>REDES DE ACUEDUCTO</v>
          </cell>
        </row>
        <row r="144">
          <cell r="A144">
            <v>5480</v>
          </cell>
          <cell r="B144">
            <v>1767974</v>
          </cell>
          <cell r="C144" t="str">
            <v>Suministro e instalación de niple pasamuro extremos brida-liso 8"x3" L=1000mm</v>
          </cell>
          <cell r="D144" t="str">
            <v>UN</v>
          </cell>
          <cell r="E144" t="str">
            <v>REDES DE ACUEDUCTO</v>
          </cell>
        </row>
        <row r="145">
          <cell r="A145">
            <v>5481</v>
          </cell>
          <cell r="B145">
            <v>2036102</v>
          </cell>
          <cell r="C145" t="str">
            <v>Suministro e instalación de niple pasamuro extremos brida-liso 8"x4" L=1000mm</v>
          </cell>
          <cell r="D145" t="str">
            <v>UN</v>
          </cell>
          <cell r="E145" t="str">
            <v>REDES DE ACUEDUCTO</v>
          </cell>
        </row>
        <row r="146">
          <cell r="A146">
            <v>5482</v>
          </cell>
          <cell r="B146">
            <v>3021350</v>
          </cell>
          <cell r="C146" t="str">
            <v>Suministro e instalación de niple pasamuro extremos brida-liso 6"x8" L=1000mm</v>
          </cell>
          <cell r="D146" t="str">
            <v>UN</v>
          </cell>
          <cell r="E146" t="str">
            <v>REDES DE ACUEDUCTO</v>
          </cell>
        </row>
        <row r="147">
          <cell r="A147">
            <v>5483</v>
          </cell>
          <cell r="B147">
            <v>3081440</v>
          </cell>
          <cell r="C147" t="str">
            <v>Suministro e instalación de niple pasamuro extremos brida-liso 10"x6" L=1000mm</v>
          </cell>
          <cell r="D147" t="str">
            <v>UN</v>
          </cell>
          <cell r="E147" t="str">
            <v>REDES DE ACUEDUCTO</v>
          </cell>
        </row>
        <row r="148">
          <cell r="A148">
            <v>5484</v>
          </cell>
          <cell r="B148">
            <v>3707600</v>
          </cell>
          <cell r="C148" t="str">
            <v>Suministro e instalación de niple pasamuro extremos brida-liso 10"x8" L=1000mm</v>
          </cell>
          <cell r="D148" t="str">
            <v>UN</v>
          </cell>
          <cell r="E148" t="str">
            <v>REDES DE ACUEDUCTO</v>
          </cell>
        </row>
        <row r="149">
          <cell r="A149">
            <v>5485</v>
          </cell>
          <cell r="B149">
            <v>3853462</v>
          </cell>
          <cell r="C149" t="str">
            <v>Suministro e instalación de niple pasamuro extremos brida-liso 12"x6" L=1000mm</v>
          </cell>
          <cell r="D149" t="str">
            <v>UN</v>
          </cell>
          <cell r="E149" t="str">
            <v>REDES DE ACUEDUCTO</v>
          </cell>
        </row>
        <row r="150">
          <cell r="A150">
            <v>5486</v>
          </cell>
          <cell r="B150">
            <v>7825614</v>
          </cell>
          <cell r="C150" t="str">
            <v>Suministro e instalación de niple pasamuro extremos brida-liso 14"x10" L=1000mm</v>
          </cell>
          <cell r="D150" t="str">
            <v>UN</v>
          </cell>
          <cell r="E150" t="str">
            <v>REDES DE ACUEDUCTO</v>
          </cell>
        </row>
        <row r="151">
          <cell r="A151">
            <v>5487</v>
          </cell>
          <cell r="B151">
            <v>4500742</v>
          </cell>
          <cell r="C151" t="str">
            <v>Suministro e instalación de niple pasamuro extremos brida-liso 12"x8" L=1000mm</v>
          </cell>
          <cell r="D151" t="str">
            <v>UN</v>
          </cell>
          <cell r="E151" t="str">
            <v>REDES DE ACUEDUCTO</v>
          </cell>
        </row>
        <row r="152">
          <cell r="A152">
            <v>5488</v>
          </cell>
          <cell r="B152">
            <v>5494686</v>
          </cell>
          <cell r="C152" t="str">
            <v>Suministro e instalación de niple pasamuro extremos brida-liso 14"x6" L=1000mm</v>
          </cell>
          <cell r="D152" t="str">
            <v>UN</v>
          </cell>
          <cell r="E152" t="str">
            <v>REDES DE ACUEDUCTO</v>
          </cell>
        </row>
        <row r="153">
          <cell r="A153">
            <v>5489</v>
          </cell>
          <cell r="B153">
            <v>1292052</v>
          </cell>
          <cell r="C153" t="str">
            <v>Suministro e instalación de niple pasamuro extremos brida-liso 6"x6" L=1000mm</v>
          </cell>
          <cell r="D153" t="str">
            <v>UN</v>
          </cell>
          <cell r="E153" t="str">
            <v>REDES DE ACUEDUCTO</v>
          </cell>
        </row>
        <row r="154">
          <cell r="A154">
            <v>5490</v>
          </cell>
          <cell r="B154">
            <v>1667000</v>
          </cell>
          <cell r="C154" t="str">
            <v>Suministro e instalación de niple pasamuro extremos brida-liso 8"x8" L=1000mm</v>
          </cell>
          <cell r="D154" t="str">
            <v>UN</v>
          </cell>
          <cell r="E154" t="str">
            <v>REDES DE ACUEDUCTO</v>
          </cell>
        </row>
        <row r="155">
          <cell r="A155">
            <v>5491</v>
          </cell>
          <cell r="B155">
            <v>2024553</v>
          </cell>
          <cell r="C155" t="str">
            <v>Suministro e instalación de carrete alineador en AC L=760mm Ø 8"</v>
          </cell>
          <cell r="D155" t="str">
            <v>UN</v>
          </cell>
          <cell r="E155" t="str">
            <v>REDES DE ACUEDUCTO</v>
          </cell>
        </row>
        <row r="156">
          <cell r="A156">
            <v>5492</v>
          </cell>
          <cell r="B156">
            <v>409864</v>
          </cell>
          <cell r="C156" t="str">
            <v>Suministro e instalación de carrete alineador en AC L=375mm Ø 2"</v>
          </cell>
          <cell r="D156" t="str">
            <v>UN</v>
          </cell>
          <cell r="E156" t="str">
            <v>REDES DE ACUEDUCTO</v>
          </cell>
        </row>
        <row r="157">
          <cell r="A157">
            <v>5493</v>
          </cell>
          <cell r="B157">
            <v>1606703</v>
          </cell>
          <cell r="C157" t="str">
            <v>Sum. e inst. de Tee by-pass conecciones bridas Ansi#150 en acero al carbon 8"x6"y conección superior bridada ventosa 2"</v>
          </cell>
          <cell r="D157" t="str">
            <v>UN</v>
          </cell>
          <cell r="E157" t="str">
            <v>REDES DE ACUEDUCTO</v>
          </cell>
        </row>
        <row r="158">
          <cell r="A158">
            <v>5494</v>
          </cell>
          <cell r="B158">
            <v>334797</v>
          </cell>
          <cell r="C158" t="str">
            <v>Concreto de 2000 PSI (elaborado en obra)</v>
          </cell>
          <cell r="D158" t="str">
            <v>M3</v>
          </cell>
          <cell r="E158" t="str">
            <v>CONCRETOS Y MORTEROS</v>
          </cell>
        </row>
        <row r="159">
          <cell r="A159">
            <v>5495</v>
          </cell>
          <cell r="B159">
            <v>3441346</v>
          </cell>
          <cell r="C159" t="str">
            <v>Suministro e instalación de valvula de compuerta elástica vastago no ascendente extremo liso 12" (incl. tapa válvula)</v>
          </cell>
          <cell r="D159" t="str">
            <v>UN</v>
          </cell>
          <cell r="E159" t="str">
            <v>REDES DE ACUEDUCTO</v>
          </cell>
        </row>
        <row r="160">
          <cell r="A160">
            <v>5496</v>
          </cell>
          <cell r="B160">
            <v>4634121</v>
          </cell>
          <cell r="C160" t="str">
            <v>Suministro e instalación de valvula de compuerta sello de bronce vastago no asc. extremo liso 12" (incl. tapa válvula)</v>
          </cell>
          <cell r="D160" t="str">
            <v>UN</v>
          </cell>
          <cell r="E160" t="str">
            <v>REDES DE ACUEDUCTO</v>
          </cell>
        </row>
        <row r="161">
          <cell r="A161">
            <v>5497</v>
          </cell>
          <cell r="B161">
            <v>6867121</v>
          </cell>
          <cell r="C161" t="str">
            <v>Suministro e instalación de valvula de compuerta sello de bronce vastago no asc. extremo liso 14" (incl. tapa válvula)</v>
          </cell>
          <cell r="D161" t="str">
            <v>UN</v>
          </cell>
          <cell r="E161" t="str">
            <v>REDES DE ACUEDUCTO</v>
          </cell>
        </row>
        <row r="162">
          <cell r="A162">
            <v>5498</v>
          </cell>
          <cell r="B162">
            <v>9717274</v>
          </cell>
          <cell r="C162" t="str">
            <v>Suministro e instalación de valvula de compuerta sello de bronce vastago no asc. extremo liso 16" (incl. tapa válvula)</v>
          </cell>
          <cell r="D162" t="str">
            <v>UN</v>
          </cell>
          <cell r="E162" t="str">
            <v>REDES DE ACUEDUCTO</v>
          </cell>
        </row>
        <row r="163">
          <cell r="A163">
            <v>5499</v>
          </cell>
          <cell r="B163">
            <v>23513154</v>
          </cell>
          <cell r="C163" t="str">
            <v>Suministro e instalación de valvula de compuerta sello de bronce vastago no asc. extremo liso 20" (incl. tapa válvula)</v>
          </cell>
          <cell r="D163" t="str">
            <v>UN</v>
          </cell>
          <cell r="E163" t="str">
            <v>REDES DE ACUEDUCTO</v>
          </cell>
        </row>
        <row r="164">
          <cell r="A164">
            <v>5500</v>
          </cell>
          <cell r="B164">
            <v>1152716</v>
          </cell>
          <cell r="C164" t="str">
            <v>Suministro e instación de unión dresser 16"</v>
          </cell>
          <cell r="D164" t="str">
            <v>UN</v>
          </cell>
          <cell r="E164" t="str">
            <v>REDES DE ACUEDUCTO</v>
          </cell>
        </row>
        <row r="165">
          <cell r="A165">
            <v>5501</v>
          </cell>
          <cell r="B165">
            <v>1714018</v>
          </cell>
          <cell r="C165" t="str">
            <v>Suministro e instación de unión dresser 20"</v>
          </cell>
          <cell r="D165" t="str">
            <v>UN</v>
          </cell>
          <cell r="E165" t="str">
            <v>REDES DE ACUEDUCTO</v>
          </cell>
        </row>
        <row r="166">
          <cell r="A166">
            <v>5502</v>
          </cell>
          <cell r="B166">
            <v>20355</v>
          </cell>
          <cell r="C166" t="str">
            <v>Suministro e instalación tuberia PVC presión RDE 21 200PSI Ø 2"</v>
          </cell>
          <cell r="D166" t="str">
            <v>ML</v>
          </cell>
          <cell r="E166" t="str">
            <v>REDES DE ACUEDUCTO</v>
          </cell>
        </row>
        <row r="167">
          <cell r="A167">
            <v>5503</v>
          </cell>
          <cell r="B167">
            <v>79011</v>
          </cell>
          <cell r="C167" t="str">
            <v>suministro e instalación de codo HD 45 grados extremo liso 2"</v>
          </cell>
          <cell r="D167" t="str">
            <v>UN</v>
          </cell>
          <cell r="E167" t="str">
            <v>REDES DE ACUEDUCTO</v>
          </cell>
        </row>
        <row r="168">
          <cell r="A168">
            <v>5504</v>
          </cell>
          <cell r="B168">
            <v>66251</v>
          </cell>
          <cell r="C168" t="str">
            <v>suministro e instalación de codo HD 22-1/2 grados extremo liso 2"</v>
          </cell>
          <cell r="D168" t="str">
            <v>UN</v>
          </cell>
          <cell r="E168" t="str">
            <v>REDES DE ACUEDUCTO</v>
          </cell>
        </row>
        <row r="169">
          <cell r="A169">
            <v>5506</v>
          </cell>
          <cell r="B169">
            <v>964743</v>
          </cell>
          <cell r="C169" t="str">
            <v>Suministro e instalación de la tubería CCP Ø 16"</v>
          </cell>
          <cell r="D169" t="str">
            <v>ML</v>
          </cell>
          <cell r="E169" t="str">
            <v>REDES DE ACUEDUCTO</v>
          </cell>
        </row>
        <row r="170">
          <cell r="A170">
            <v>5507</v>
          </cell>
          <cell r="B170">
            <v>922622</v>
          </cell>
          <cell r="C170" t="str">
            <v>Suministro e instalación de la tubería CCP Ø 14"</v>
          </cell>
          <cell r="D170" t="str">
            <v>ML</v>
          </cell>
          <cell r="E170" t="str">
            <v>REDES DE ACUEDUCTO</v>
          </cell>
        </row>
        <row r="171">
          <cell r="A171">
            <v>5508</v>
          </cell>
          <cell r="B171">
            <v>1273000</v>
          </cell>
          <cell r="C171" t="str">
            <v>Suministro e instalación de la tubería CCP Ø 24"</v>
          </cell>
          <cell r="D171" t="str">
            <v>ML</v>
          </cell>
          <cell r="E171" t="str">
            <v>REDES DE ACUEDUCTO</v>
          </cell>
        </row>
        <row r="172">
          <cell r="A172">
            <v>5509</v>
          </cell>
          <cell r="B172">
            <v>241357</v>
          </cell>
          <cell r="C172" t="str">
            <v>Suministro e instalación tuberia PVC presión RDE 21 200PSI Ø 12"</v>
          </cell>
          <cell r="D172" t="str">
            <v>ML</v>
          </cell>
          <cell r="E172" t="str">
            <v>REDES DE ACUEDUCTO</v>
          </cell>
        </row>
        <row r="173">
          <cell r="A173">
            <v>5510</v>
          </cell>
          <cell r="B173">
            <v>310472</v>
          </cell>
          <cell r="C173" t="str">
            <v>Suministro e instalación tuberia PVC presión RDE 21 200PSI Ø 14"</v>
          </cell>
          <cell r="D173" t="str">
            <v>ML</v>
          </cell>
          <cell r="E173" t="str">
            <v>REDES DE ACUEDUCTO</v>
          </cell>
        </row>
        <row r="174">
          <cell r="A174">
            <v>5511</v>
          </cell>
          <cell r="B174">
            <v>1137660</v>
          </cell>
          <cell r="C174" t="str">
            <v>Suministro e instalación de la tubería CCP Ø 20"</v>
          </cell>
          <cell r="D174" t="str">
            <v>ML</v>
          </cell>
          <cell r="E174" t="str">
            <v>REDES DE ACUEDUCTO</v>
          </cell>
        </row>
        <row r="175">
          <cell r="A175">
            <v>5512</v>
          </cell>
          <cell r="B175">
            <v>15753</v>
          </cell>
          <cell r="C175" t="str">
            <v>Suministro e instalación tuberia PVC presión RDE 21 200PSI Ø 1"</v>
          </cell>
          <cell r="D175" t="str">
            <v>ML</v>
          </cell>
          <cell r="E175" t="str">
            <v>REDES DE ACUEDUCTO</v>
          </cell>
        </row>
        <row r="176">
          <cell r="A176">
            <v>5513</v>
          </cell>
          <cell r="B176">
            <v>76544</v>
          </cell>
          <cell r="C176" t="str">
            <v>Suministro e instalación tuberia HD Ø 4"</v>
          </cell>
          <cell r="D176" t="str">
            <v>ML</v>
          </cell>
          <cell r="E176" t="str">
            <v>REDES DE ACUEDUCTO</v>
          </cell>
        </row>
        <row r="177">
          <cell r="A177">
            <v>5514</v>
          </cell>
          <cell r="B177">
            <v>95584</v>
          </cell>
          <cell r="C177" t="str">
            <v>Suministro e instalación tuberia HD Ø 6"</v>
          </cell>
          <cell r="D177" t="str">
            <v>ML</v>
          </cell>
          <cell r="E177" t="str">
            <v>REDES DE ACUEDUCTO</v>
          </cell>
        </row>
        <row r="178">
          <cell r="A178">
            <v>5515</v>
          </cell>
          <cell r="B178">
            <v>39398</v>
          </cell>
          <cell r="C178" t="str">
            <v>Suministro e instalación tuberia ASTM A  53 Ø 2" roscada, galbanizada</v>
          </cell>
          <cell r="D178" t="str">
            <v>ML</v>
          </cell>
          <cell r="E178" t="str">
            <v>REDES DE ACUEDUCTO</v>
          </cell>
        </row>
        <row r="179">
          <cell r="A179">
            <v>5516</v>
          </cell>
          <cell r="B179">
            <v>533880.62</v>
          </cell>
          <cell r="C179" t="str">
            <v xml:space="preserve">concreto de 3000 PSI impermeabilizado  </v>
          </cell>
          <cell r="D179" t="str">
            <v>M3</v>
          </cell>
          <cell r="E179" t="str">
            <v>CONCRETOS Y MORTEROS</v>
          </cell>
        </row>
        <row r="180">
          <cell r="A180">
            <v>5517</v>
          </cell>
          <cell r="B180">
            <v>26121744</v>
          </cell>
          <cell r="C180" t="str">
            <v>Suministro e instalación de válvula reguladora de presión con jaula Anticavitatoria Ansi # 150 Ø 2"</v>
          </cell>
          <cell r="D180" t="str">
            <v>UN</v>
          </cell>
          <cell r="E180" t="str">
            <v>REDES DE ACUEDUCTO</v>
          </cell>
        </row>
        <row r="181">
          <cell r="A181">
            <v>5519</v>
          </cell>
          <cell r="B181">
            <v>121286</v>
          </cell>
          <cell r="C181" t="str">
            <v>Suministro e instalación de niple pasamuro HD extremo liso-liso 2" L=300mm</v>
          </cell>
          <cell r="D181" t="str">
            <v>UN</v>
          </cell>
          <cell r="E181" t="str">
            <v>REDES DE ACUEDUCTO</v>
          </cell>
        </row>
        <row r="182">
          <cell r="A182">
            <v>5520</v>
          </cell>
          <cell r="B182">
            <v>190586</v>
          </cell>
          <cell r="C182" t="str">
            <v>Suministro e instalación de niple pasamuro HD extremo liso-liso 3" L=300mm</v>
          </cell>
          <cell r="D182" t="str">
            <v>UN</v>
          </cell>
          <cell r="E182" t="str">
            <v>REDES DE ACUEDUCTO</v>
          </cell>
        </row>
        <row r="183">
          <cell r="A183">
            <v>5521</v>
          </cell>
          <cell r="B183">
            <v>200036</v>
          </cell>
          <cell r="C183" t="str">
            <v>Suministro e instalación de niple pasamuro HD extremo liso-liso 3" L=350mm</v>
          </cell>
          <cell r="D183" t="str">
            <v>UN</v>
          </cell>
          <cell r="E183" t="str">
            <v>REDES DE ACUEDUCTO</v>
          </cell>
        </row>
        <row r="184">
          <cell r="A184">
            <v>5522</v>
          </cell>
          <cell r="B184">
            <v>265663</v>
          </cell>
          <cell r="C184" t="str">
            <v>Suministro e instalación de niple pasamuro HD extremo liso-liso 4" L=350mm</v>
          </cell>
          <cell r="D184" t="str">
            <v>UN</v>
          </cell>
          <cell r="E184" t="str">
            <v>REDES DE ACUEDUCTO</v>
          </cell>
        </row>
        <row r="185">
          <cell r="A185">
            <v>5523</v>
          </cell>
          <cell r="B185">
            <v>37396</v>
          </cell>
          <cell r="C185" t="str">
            <v>Suministro e instalación tuberia PVC presión RDE 13.5 315PSI Ø 2"</v>
          </cell>
          <cell r="D185" t="str">
            <v>ML</v>
          </cell>
          <cell r="E185" t="str">
            <v>REDES DE ACUEDUCTO</v>
          </cell>
        </row>
        <row r="186">
          <cell r="A186">
            <v>5524</v>
          </cell>
          <cell r="B186">
            <v>50734</v>
          </cell>
          <cell r="C186" t="str">
            <v>Suministro e instalación tuberia PVC presión RDE 13.5 315PSI Ø 3"</v>
          </cell>
          <cell r="D186" t="str">
            <v>ML</v>
          </cell>
          <cell r="E186" t="str">
            <v>REDES DE ACUEDUCTO</v>
          </cell>
        </row>
        <row r="187">
          <cell r="A187">
            <v>5525</v>
          </cell>
          <cell r="B187">
            <v>74816</v>
          </cell>
          <cell r="C187" t="str">
            <v>Suministro e instalación tuberia PVC presión RDE 13.5 315PSI Ø 4"</v>
          </cell>
          <cell r="D187" t="str">
            <v>ML</v>
          </cell>
          <cell r="E187" t="str">
            <v>REDES DE ACUEDUCTO</v>
          </cell>
        </row>
        <row r="188">
          <cell r="A188">
            <v>5526</v>
          </cell>
          <cell r="B188">
            <v>137888</v>
          </cell>
          <cell r="C188" t="str">
            <v>Suministro e instalación tuberia PVC presión RDE 13.5 315PSI Ø 6"</v>
          </cell>
          <cell r="D188" t="str">
            <v>ML</v>
          </cell>
          <cell r="E188" t="str">
            <v>REDES DE ACUEDUCTO</v>
          </cell>
        </row>
        <row r="189">
          <cell r="A189">
            <v>5527</v>
          </cell>
          <cell r="B189">
            <v>614241</v>
          </cell>
          <cell r="C189" t="str">
            <v>suministro e instalación de codo  11.25° presión  RDE 21 PVC 10"</v>
          </cell>
          <cell r="D189" t="str">
            <v>UN</v>
          </cell>
          <cell r="E189" t="str">
            <v>REDES DE ACUEDUCTO</v>
          </cell>
        </row>
        <row r="190">
          <cell r="A190">
            <v>5528</v>
          </cell>
          <cell r="B190">
            <v>744061</v>
          </cell>
          <cell r="C190" t="str">
            <v>suministro e instalación de codo  22.5° presión  RDE 21 PVC 10"</v>
          </cell>
          <cell r="D190" t="str">
            <v>UN</v>
          </cell>
          <cell r="E190" t="str">
            <v>REDES DE ACUEDUCTO</v>
          </cell>
        </row>
        <row r="191">
          <cell r="A191">
            <v>5529</v>
          </cell>
          <cell r="B191">
            <v>303898</v>
          </cell>
          <cell r="C191" t="str">
            <v>suministro e instalación de codo  11.25° presión  RDE 21 PVC 8"</v>
          </cell>
          <cell r="D191" t="str">
            <v>UN</v>
          </cell>
          <cell r="E191" t="str">
            <v>REDES DE ACUEDUCTO</v>
          </cell>
        </row>
        <row r="192">
          <cell r="A192">
            <v>5530</v>
          </cell>
          <cell r="B192">
            <v>348903</v>
          </cell>
          <cell r="C192" t="str">
            <v>suministro e instalación de codo  22.5° presión  RDE 21 PVC 8"</v>
          </cell>
          <cell r="D192" t="str">
            <v>UN</v>
          </cell>
          <cell r="E192" t="str">
            <v>REDES DE ACUEDUCTO</v>
          </cell>
        </row>
        <row r="193">
          <cell r="A193">
            <v>5531</v>
          </cell>
          <cell r="B193">
            <v>439669</v>
          </cell>
          <cell r="C193" t="str">
            <v>suministro e instalación de codo  45° presión  RDE 21 PVC 8"</v>
          </cell>
          <cell r="D193" t="str">
            <v>UN</v>
          </cell>
          <cell r="E193" t="str">
            <v>REDES DE ACUEDUCTO</v>
          </cell>
        </row>
        <row r="194">
          <cell r="A194">
            <v>5532</v>
          </cell>
          <cell r="B194">
            <v>646402</v>
          </cell>
          <cell r="C194" t="str">
            <v>suministro e instalación de codo  90° presión  RDE 21 PVC 8"</v>
          </cell>
          <cell r="D194" t="str">
            <v>UN</v>
          </cell>
          <cell r="E194" t="str">
            <v>REDES DE ACUEDUCTO</v>
          </cell>
        </row>
        <row r="195">
          <cell r="A195">
            <v>5533</v>
          </cell>
          <cell r="B195">
            <v>34301</v>
          </cell>
          <cell r="C195" t="str">
            <v>suministro e instalación de codo  11.25° presión  RDE 21 PVC 2"</v>
          </cell>
          <cell r="D195" t="str">
            <v>UN</v>
          </cell>
          <cell r="E195" t="str">
            <v>REDES DE ACUEDUCTO</v>
          </cell>
        </row>
        <row r="196">
          <cell r="A196">
            <v>5534</v>
          </cell>
          <cell r="B196">
            <v>31761</v>
          </cell>
          <cell r="C196" t="str">
            <v>suministro e instalación de codo  22.5° presión  RDE 21 PVC 2"</v>
          </cell>
          <cell r="D196" t="str">
            <v>UN</v>
          </cell>
          <cell r="E196" t="str">
            <v>REDES DE ACUEDUCTO</v>
          </cell>
        </row>
        <row r="197">
          <cell r="A197">
            <v>5535</v>
          </cell>
          <cell r="B197">
            <v>33981</v>
          </cell>
          <cell r="C197" t="str">
            <v>suministro e instalación de codo  45° presión  RDE 21 PVC 2"</v>
          </cell>
          <cell r="D197" t="str">
            <v>UN</v>
          </cell>
          <cell r="E197" t="str">
            <v>REDES DE ACUEDUCTO</v>
          </cell>
        </row>
        <row r="198">
          <cell r="A198">
            <v>5536</v>
          </cell>
          <cell r="B198">
            <v>36923</v>
          </cell>
          <cell r="C198" t="str">
            <v>suministro e instalación de codo  90° presión  RDE 21 PVC 2"</v>
          </cell>
          <cell r="D198" t="str">
            <v>UN</v>
          </cell>
          <cell r="E198" t="str">
            <v>REDES DE ACUEDUCTO</v>
          </cell>
        </row>
        <row r="199">
          <cell r="A199">
            <v>5537</v>
          </cell>
          <cell r="B199">
            <v>57561</v>
          </cell>
          <cell r="C199" t="str">
            <v>suministro e instalación de codo  11.25° presión  RDE 13.5 PVC 2"</v>
          </cell>
          <cell r="D199" t="str">
            <v>UN</v>
          </cell>
          <cell r="E199" t="str">
            <v>REDES DE ACUEDUCTO</v>
          </cell>
        </row>
        <row r="200">
          <cell r="A200">
            <v>5538</v>
          </cell>
          <cell r="B200">
            <v>71131</v>
          </cell>
          <cell r="C200" t="str">
            <v>suministro e instalación de codo  22.5° presión  RDE 13.5 PVC 2"</v>
          </cell>
          <cell r="D200" t="str">
            <v>UN</v>
          </cell>
          <cell r="E200" t="str">
            <v>REDES DE ACUEDUCTO</v>
          </cell>
        </row>
        <row r="201">
          <cell r="A201">
            <v>5539</v>
          </cell>
          <cell r="B201">
            <v>71131</v>
          </cell>
          <cell r="C201" t="str">
            <v>suministro e instalación de codo  45° presión  RDE 13.5 PVC 2"</v>
          </cell>
          <cell r="D201" t="str">
            <v>UN</v>
          </cell>
          <cell r="E201" t="str">
            <v>REDES DE ACUEDUCTO</v>
          </cell>
        </row>
        <row r="202">
          <cell r="A202">
            <v>5540</v>
          </cell>
          <cell r="B202">
            <v>89621</v>
          </cell>
          <cell r="C202" t="str">
            <v>suministro e instalación de codo  90° presión  RDE 13.5 PVC 2"</v>
          </cell>
          <cell r="D202" t="str">
            <v>UN</v>
          </cell>
          <cell r="E202" t="str">
            <v>REDES DE ACUEDUCTO</v>
          </cell>
        </row>
        <row r="203">
          <cell r="A203">
            <v>5541</v>
          </cell>
          <cell r="B203">
            <v>31444</v>
          </cell>
          <cell r="C203" t="str">
            <v>suministro e instalación de codo  11.25° presión  RDE 21 PVC 1"</v>
          </cell>
          <cell r="D203" t="str">
            <v>UN</v>
          </cell>
          <cell r="E203" t="str">
            <v>REDES DE ACUEDUCTO</v>
          </cell>
        </row>
        <row r="204">
          <cell r="A204">
            <v>5542</v>
          </cell>
          <cell r="B204">
            <v>25101</v>
          </cell>
          <cell r="C204" t="str">
            <v>suministro e instalación de codo  22.5° presión  RDE 21 PVC 1"</v>
          </cell>
          <cell r="D204" t="str">
            <v>UN</v>
          </cell>
          <cell r="E204" t="str">
            <v>REDES DE ACUEDUCTO</v>
          </cell>
        </row>
        <row r="205">
          <cell r="A205">
            <v>5543</v>
          </cell>
          <cell r="B205">
            <v>31271</v>
          </cell>
          <cell r="C205" t="str">
            <v>suministro e instalación de codo  45° presión  RDE 21 PVC 1"</v>
          </cell>
          <cell r="D205" t="str">
            <v>UN</v>
          </cell>
          <cell r="E205" t="str">
            <v>REDES DE ACUEDUCTO</v>
          </cell>
        </row>
        <row r="206">
          <cell r="A206">
            <v>5544</v>
          </cell>
          <cell r="B206">
            <v>165013</v>
          </cell>
          <cell r="C206" t="str">
            <v>suministro e instalación de codo  11.25° presión  RDE 21 PVC 6"</v>
          </cell>
          <cell r="D206" t="str">
            <v>UN</v>
          </cell>
          <cell r="E206" t="str">
            <v>REDES DE ACUEDUCTO</v>
          </cell>
        </row>
        <row r="207">
          <cell r="A207">
            <v>5545</v>
          </cell>
          <cell r="B207">
            <v>180941</v>
          </cell>
          <cell r="C207" t="str">
            <v>suministro e instalación de codo  22.5° presión  RDE 21 PVC 6"</v>
          </cell>
          <cell r="D207" t="str">
            <v>UN</v>
          </cell>
          <cell r="E207" t="str">
            <v>REDES DE ACUEDUCTO</v>
          </cell>
        </row>
        <row r="208">
          <cell r="A208">
            <v>5546</v>
          </cell>
          <cell r="B208">
            <v>218900</v>
          </cell>
          <cell r="C208" t="str">
            <v>suministro e instalación de codo  45° presión  RDE 21 PVC 6"</v>
          </cell>
          <cell r="D208" t="str">
            <v>UN</v>
          </cell>
          <cell r="E208" t="str">
            <v>REDES DE ACUEDUCTO</v>
          </cell>
        </row>
        <row r="209">
          <cell r="A209">
            <v>5547</v>
          </cell>
          <cell r="B209">
            <v>289453</v>
          </cell>
          <cell r="C209" t="str">
            <v>suministro e instalación de codo  90° presión  RDE 21 PVC 6"</v>
          </cell>
          <cell r="D209" t="str">
            <v>UN</v>
          </cell>
          <cell r="E209" t="str">
            <v>REDES DE ACUEDUCTO</v>
          </cell>
        </row>
        <row r="210">
          <cell r="A210">
            <v>5548</v>
          </cell>
          <cell r="B210">
            <v>242132</v>
          </cell>
          <cell r="C210" t="str">
            <v>suministro e instalación de codo  11.25° presión  RDE 13.5 PVC 6"</v>
          </cell>
          <cell r="D210" t="str">
            <v>UN</v>
          </cell>
          <cell r="E210" t="str">
            <v>REDES DE ACUEDUCTO</v>
          </cell>
        </row>
        <row r="211">
          <cell r="A211">
            <v>5549</v>
          </cell>
          <cell r="B211">
            <v>227172</v>
          </cell>
          <cell r="C211" t="str">
            <v>suministro e instalación de codo  22.5° presión  RDE 13.5 PVC 6"</v>
          </cell>
          <cell r="D211" t="str">
            <v>UN</v>
          </cell>
          <cell r="E211" t="str">
            <v>REDES DE ACUEDUCTO</v>
          </cell>
        </row>
        <row r="212">
          <cell r="A212">
            <v>5550</v>
          </cell>
          <cell r="B212">
            <v>330652</v>
          </cell>
          <cell r="C212" t="str">
            <v>suministro e instalación de codo  45° presión  RDE 13.5 PVC 6"</v>
          </cell>
          <cell r="D212" t="str">
            <v>UN</v>
          </cell>
          <cell r="E212" t="str">
            <v>REDES DE ACUEDUCTO</v>
          </cell>
        </row>
        <row r="213">
          <cell r="A213">
            <v>5551</v>
          </cell>
          <cell r="B213">
            <v>267562</v>
          </cell>
          <cell r="C213" t="str">
            <v>suministro e instalación de codo  90° presión  RDE 13.5 PVC 6"</v>
          </cell>
          <cell r="D213" t="str">
            <v>UN</v>
          </cell>
          <cell r="E213" t="str">
            <v>REDES DE ACUEDUCTO</v>
          </cell>
        </row>
        <row r="214">
          <cell r="A214">
            <v>5552</v>
          </cell>
          <cell r="B214">
            <v>73557</v>
          </cell>
          <cell r="C214" t="str">
            <v>suministro e instalación de codo  11.25° presión  RDE 21 PVC 4"</v>
          </cell>
          <cell r="D214" t="str">
            <v>UN</v>
          </cell>
          <cell r="E214" t="str">
            <v>REDES DE ACUEDUCTO</v>
          </cell>
        </row>
        <row r="215">
          <cell r="A215">
            <v>5553</v>
          </cell>
          <cell r="B215">
            <v>76620</v>
          </cell>
          <cell r="C215" t="str">
            <v>suministro e instalación de codo  22.5° presión  RDE 21 PVC 4"</v>
          </cell>
          <cell r="D215" t="str">
            <v>UN</v>
          </cell>
          <cell r="E215" t="str">
            <v>REDES DE ACUEDUCTO</v>
          </cell>
        </row>
        <row r="216">
          <cell r="A216">
            <v>5554</v>
          </cell>
          <cell r="B216">
            <v>83621</v>
          </cell>
          <cell r="C216" t="str">
            <v>suministro e instalación de codo  45° presión  RDE 21 PVC 4"</v>
          </cell>
          <cell r="D216" t="str">
            <v>UN</v>
          </cell>
          <cell r="E216" t="str">
            <v>REDES DE ACUEDUCTO</v>
          </cell>
        </row>
        <row r="217">
          <cell r="A217">
            <v>5555</v>
          </cell>
          <cell r="B217">
            <v>112458</v>
          </cell>
          <cell r="C217" t="str">
            <v>suministro e instalación de codo  90° presión  RDE 21 PVC 4"</v>
          </cell>
          <cell r="D217" t="str">
            <v>UN</v>
          </cell>
          <cell r="E217" t="str">
            <v>REDES DE ACUEDUCTO</v>
          </cell>
        </row>
        <row r="218">
          <cell r="A218">
            <v>5556</v>
          </cell>
          <cell r="B218">
            <v>103601</v>
          </cell>
          <cell r="C218" t="str">
            <v>suministro e instalación de codo  11.25° presión  RDE 13.5 PVC 4"</v>
          </cell>
          <cell r="D218" t="str">
            <v>UN</v>
          </cell>
          <cell r="E218" t="str">
            <v>REDES DE ACUEDUCTO</v>
          </cell>
        </row>
        <row r="219">
          <cell r="A219">
            <v>5557</v>
          </cell>
          <cell r="B219">
            <v>108691</v>
          </cell>
          <cell r="C219" t="str">
            <v>suministro e instalación de codo  22.5° presión  RDE 13.5 PVC 4"</v>
          </cell>
          <cell r="D219" t="str">
            <v>UN</v>
          </cell>
          <cell r="E219" t="str">
            <v>REDES DE ACUEDUCTO</v>
          </cell>
        </row>
        <row r="220">
          <cell r="A220">
            <v>5558</v>
          </cell>
          <cell r="B220">
            <v>128081</v>
          </cell>
          <cell r="C220" t="str">
            <v>suministro e instalación de codo  45° presión  RDE 13.5 PVC 4"</v>
          </cell>
          <cell r="D220" t="str">
            <v>UN</v>
          </cell>
          <cell r="E220" t="str">
            <v>REDES DE ACUEDUCTO</v>
          </cell>
        </row>
        <row r="221">
          <cell r="A221">
            <v>5559</v>
          </cell>
          <cell r="B221">
            <v>166851</v>
          </cell>
          <cell r="C221" t="str">
            <v>suministro e instalación de codo  90° presión  RDE 13.5 PVC 4"</v>
          </cell>
          <cell r="D221" t="str">
            <v>UN</v>
          </cell>
          <cell r="E221" t="str">
            <v>REDES DE ACUEDUCTO</v>
          </cell>
        </row>
        <row r="222">
          <cell r="A222">
            <v>5560</v>
          </cell>
          <cell r="B222">
            <v>45666</v>
          </cell>
          <cell r="C222" t="str">
            <v>suministro e instalación de codo  11.25° presión  RDE 21 PVC 3"</v>
          </cell>
          <cell r="D222" t="str">
            <v>UN</v>
          </cell>
          <cell r="E222" t="str">
            <v>REDES DE ACUEDUCTO</v>
          </cell>
        </row>
        <row r="223">
          <cell r="A223">
            <v>5561</v>
          </cell>
          <cell r="B223">
            <v>48625</v>
          </cell>
          <cell r="C223" t="str">
            <v>suministro e instalación de codo  22.5° presión  RDE 21 PVC 3"</v>
          </cell>
          <cell r="D223" t="str">
            <v>UN</v>
          </cell>
          <cell r="E223" t="str">
            <v>REDES DE ACUEDUCTO</v>
          </cell>
        </row>
        <row r="224">
          <cell r="A224">
            <v>5562</v>
          </cell>
          <cell r="B224">
            <v>49173</v>
          </cell>
          <cell r="C224" t="str">
            <v>suministro e instalación de codo  45° presión  RDE 21 PVC 3"</v>
          </cell>
          <cell r="D224" t="str">
            <v>UN</v>
          </cell>
          <cell r="E224" t="str">
            <v>REDES DE ACUEDUCTO</v>
          </cell>
        </row>
        <row r="225">
          <cell r="A225">
            <v>5563</v>
          </cell>
          <cell r="B225">
            <v>52788</v>
          </cell>
          <cell r="C225" t="str">
            <v>suministro e instalación de yee  RDE 21 PVC 2"x2"x1"</v>
          </cell>
          <cell r="D225" t="str">
            <v>UN</v>
          </cell>
          <cell r="E225" t="str">
            <v>REDES DE ACUEDUCTO</v>
          </cell>
        </row>
        <row r="226">
          <cell r="A226">
            <v>5564</v>
          </cell>
          <cell r="B226">
            <v>54369</v>
          </cell>
          <cell r="C226" t="str">
            <v>suministro e instalación de yee  RDE 21 PVC 2"x2"x2"</v>
          </cell>
          <cell r="D226" t="str">
            <v>UN</v>
          </cell>
          <cell r="E226" t="str">
            <v>REDES DE ACUEDUCTO</v>
          </cell>
        </row>
        <row r="227">
          <cell r="A227">
            <v>5565</v>
          </cell>
          <cell r="B227">
            <v>74894</v>
          </cell>
          <cell r="C227" t="str">
            <v>suministro e instalación de yee  RDE 21 PVC 2"x2"x3"</v>
          </cell>
          <cell r="D227" t="str">
            <v>UN</v>
          </cell>
          <cell r="E227" t="str">
            <v>REDES DE ACUEDUCTO</v>
          </cell>
        </row>
        <row r="228">
          <cell r="A228">
            <v>5566</v>
          </cell>
          <cell r="B228">
            <v>76849</v>
          </cell>
          <cell r="C228" t="str">
            <v>suministro e instalación de yee  RDE 21 PVC 2"x2"x4"</v>
          </cell>
          <cell r="D228" t="str">
            <v>UN</v>
          </cell>
          <cell r="E228" t="str">
            <v>REDES DE ACUEDUCTO</v>
          </cell>
        </row>
        <row r="229">
          <cell r="A229">
            <v>5567</v>
          </cell>
          <cell r="B229">
            <v>82960</v>
          </cell>
          <cell r="C229" t="str">
            <v>suministro e instalación de yee  RDE 21 PVC 2"x2"x6"</v>
          </cell>
          <cell r="D229" t="str">
            <v>UN</v>
          </cell>
          <cell r="E229" t="str">
            <v>REDES DE ACUEDUCTO</v>
          </cell>
        </row>
        <row r="230">
          <cell r="A230">
            <v>5568</v>
          </cell>
          <cell r="B230">
            <v>81676</v>
          </cell>
          <cell r="C230" t="str">
            <v>suministro e instalación de yee  RDE 21 PVC 3"x3"x2"</v>
          </cell>
          <cell r="D230" t="str">
            <v>UN</v>
          </cell>
          <cell r="E230" t="str">
            <v>REDES DE ACUEDUCTO</v>
          </cell>
        </row>
        <row r="231">
          <cell r="A231">
            <v>5569</v>
          </cell>
          <cell r="B231">
            <v>221754</v>
          </cell>
          <cell r="C231" t="str">
            <v>suministro e instalación de yee  RDE 21 PVC 6"x6"x2"</v>
          </cell>
          <cell r="D231" t="str">
            <v>UN</v>
          </cell>
          <cell r="E231" t="str">
            <v>REDES DE ACUEDUCTO</v>
          </cell>
        </row>
        <row r="232">
          <cell r="A232">
            <v>5570</v>
          </cell>
          <cell r="B232">
            <v>277328</v>
          </cell>
          <cell r="C232" t="str">
            <v>suministro e instalación de yee  RDE 13.5 PVC 6"x6"x2"</v>
          </cell>
          <cell r="D232" t="str">
            <v>UN</v>
          </cell>
          <cell r="E232" t="str">
            <v>REDES DE ACUEDUCTO</v>
          </cell>
        </row>
        <row r="233">
          <cell r="A233">
            <v>5571</v>
          </cell>
          <cell r="B233">
            <v>127887</v>
          </cell>
          <cell r="C233" t="str">
            <v>suministro e instalación de yee  RDE 21 PVC 4"x4"x3"</v>
          </cell>
          <cell r="D233" t="str">
            <v>UN</v>
          </cell>
          <cell r="E233" t="str">
            <v>REDES DE ACUEDUCTO</v>
          </cell>
        </row>
        <row r="234">
          <cell r="A234">
            <v>5572</v>
          </cell>
          <cell r="B234">
            <v>138849</v>
          </cell>
          <cell r="C234" t="str">
            <v>suministro e instalación de yee  RDE 21 PVC 4"x4"x4"</v>
          </cell>
          <cell r="D234" t="str">
            <v>UN</v>
          </cell>
          <cell r="E234" t="str">
            <v>REDES DE ACUEDUCTO</v>
          </cell>
        </row>
        <row r="235">
          <cell r="A235">
            <v>5573</v>
          </cell>
          <cell r="B235">
            <v>111518</v>
          </cell>
          <cell r="C235" t="str">
            <v>suministro e instalación de tee  RDE 13.5 PVC 4"x3"x2"</v>
          </cell>
          <cell r="D235" t="str">
            <v>UN</v>
          </cell>
          <cell r="E235" t="str">
            <v>REDES DE ACUEDUCTO</v>
          </cell>
        </row>
        <row r="236">
          <cell r="A236">
            <v>5574</v>
          </cell>
          <cell r="B236">
            <v>204467</v>
          </cell>
          <cell r="C236" t="str">
            <v>Suministro e instalación de codo HD 22.5° extremo liso 6"</v>
          </cell>
          <cell r="D236" t="str">
            <v>UN</v>
          </cell>
          <cell r="E236" t="str">
            <v>REDES DE ACUEDUCTO</v>
          </cell>
        </row>
        <row r="237">
          <cell r="A237">
            <v>5575</v>
          </cell>
          <cell r="B237">
            <v>204467</v>
          </cell>
          <cell r="C237" t="str">
            <v>Suministro e instalación de codo HD 11.25° extremo liso 6"</v>
          </cell>
          <cell r="D237" t="str">
            <v>UN</v>
          </cell>
          <cell r="E237" t="str">
            <v>REDES DE ACUEDUCTO</v>
          </cell>
        </row>
        <row r="238">
          <cell r="A238">
            <v>5576</v>
          </cell>
          <cell r="B238">
            <v>36963</v>
          </cell>
          <cell r="C238" t="str">
            <v>Suministro e instalación de codo acero 11.25° alta presión 2"</v>
          </cell>
          <cell r="D238" t="str">
            <v>UN</v>
          </cell>
          <cell r="E238" t="str">
            <v>REDES DE ACUEDUCTO</v>
          </cell>
        </row>
        <row r="239">
          <cell r="A239">
            <v>5577</v>
          </cell>
          <cell r="B239">
            <v>36963</v>
          </cell>
          <cell r="C239" t="str">
            <v>Suministro e instalación de codo acero 22.5° alta presión 2"</v>
          </cell>
          <cell r="D239" t="str">
            <v>UN</v>
          </cell>
          <cell r="E239" t="str">
            <v>REDES DE ACUEDUCTO</v>
          </cell>
        </row>
        <row r="240">
          <cell r="A240">
            <v>5578</v>
          </cell>
          <cell r="B240">
            <v>36963</v>
          </cell>
          <cell r="C240" t="str">
            <v>Suministro e instalación de codo acero 45° alta presión 2"</v>
          </cell>
          <cell r="D240" t="str">
            <v>UN</v>
          </cell>
          <cell r="E240" t="str">
            <v>REDES DE ACUEDUCTO</v>
          </cell>
        </row>
        <row r="241">
          <cell r="A241">
            <v>5579</v>
          </cell>
          <cell r="B241">
            <v>3558446</v>
          </cell>
          <cell r="C241" t="str">
            <v>Suministro e instalación de válvula tipo guillotina de 10"</v>
          </cell>
          <cell r="D241" t="str">
            <v>UN</v>
          </cell>
          <cell r="E241" t="str">
            <v>REDES DE ACUEDUCTO</v>
          </cell>
        </row>
        <row r="242">
          <cell r="A242">
            <v>5580</v>
          </cell>
          <cell r="B242">
            <v>109595</v>
          </cell>
          <cell r="C242" t="str">
            <v>Suministro e instalación de válvula tipo guillotina de 8"</v>
          </cell>
          <cell r="D242" t="str">
            <v>UN</v>
          </cell>
          <cell r="E242" t="str">
            <v>REDES DE ACUEDUCTO</v>
          </cell>
        </row>
        <row r="243">
          <cell r="A243">
            <v>5581</v>
          </cell>
          <cell r="B243">
            <v>98045</v>
          </cell>
          <cell r="C243" t="str">
            <v>Suministro e instalación de válvula tipo guillotina de 6"</v>
          </cell>
          <cell r="D243" t="str">
            <v>UN</v>
          </cell>
          <cell r="E243" t="str">
            <v>REDES DE ACUEDUCTO</v>
          </cell>
        </row>
        <row r="244">
          <cell r="A244">
            <v>5587</v>
          </cell>
          <cell r="B244">
            <v>50560</v>
          </cell>
          <cell r="C244" t="str">
            <v>Enrocado de proteccion, 0.60m diametro</v>
          </cell>
          <cell r="D244" t="str">
            <v>M3</v>
          </cell>
          <cell r="E244" t="str">
            <v>RELLENOS</v>
          </cell>
        </row>
        <row r="245">
          <cell r="A245">
            <v>5588</v>
          </cell>
          <cell r="B245">
            <v>341738.28</v>
          </cell>
          <cell r="C245" t="str">
            <v>Concreto ciclopeo</v>
          </cell>
          <cell r="D245" t="str">
            <v>M3</v>
          </cell>
          <cell r="E245" t="str">
            <v>CONCRETOS Y MORTEROS</v>
          </cell>
        </row>
        <row r="246">
          <cell r="A246">
            <v>5589</v>
          </cell>
          <cell r="B246">
            <v>40335.5</v>
          </cell>
          <cell r="C246" t="str">
            <v>Suministro e instalación tuberia PVC presión RDE 13.5 315PSI Ø 1"</v>
          </cell>
          <cell r="D246" t="str">
            <v>ML</v>
          </cell>
          <cell r="E246" t="str">
            <v>REDES DE ACUEDUCTO</v>
          </cell>
        </row>
        <row r="247">
          <cell r="A247">
            <v>5591</v>
          </cell>
          <cell r="B247">
            <v>52001.11</v>
          </cell>
          <cell r="C247" t="str">
            <v>Suministro e instalación tuberia PVC presión RDE 11 400PSI Ø 3"</v>
          </cell>
          <cell r="D247" t="str">
            <v>ML</v>
          </cell>
          <cell r="E247" t="str">
            <v>REDES DE ACUEDUCTO</v>
          </cell>
        </row>
        <row r="248">
          <cell r="A248">
            <v>5592</v>
          </cell>
          <cell r="B248">
            <v>77857.600000000006</v>
          </cell>
          <cell r="C248" t="str">
            <v>Suministro e instalación tuberia PVC presión RDE 11 400PSI Ø 4"</v>
          </cell>
          <cell r="D248" t="str">
            <v>ML</v>
          </cell>
          <cell r="E248" t="str">
            <v>REDES DE ACUEDUCTO</v>
          </cell>
        </row>
        <row r="249">
          <cell r="A249">
            <v>5593</v>
          </cell>
          <cell r="B249">
            <v>164212.6</v>
          </cell>
          <cell r="C249" t="str">
            <v>Suministro e instalación tuberia PVC presión RDE 11 400PSI Ø 6"</v>
          </cell>
          <cell r="D249" t="str">
            <v>ML</v>
          </cell>
          <cell r="E249" t="str">
            <v>REDES DE ACUEDUCTO</v>
          </cell>
        </row>
        <row r="250">
          <cell r="A250">
            <v>5594</v>
          </cell>
          <cell r="B250">
            <v>59520.2</v>
          </cell>
          <cell r="C250" t="str">
            <v>Suministro e instalación tuberia PVC presión RDE 9 500PSI Ø 2"</v>
          </cell>
          <cell r="D250" t="str">
            <v>ML</v>
          </cell>
          <cell r="E250" t="str">
            <v>REDES DE ACUEDUCTO</v>
          </cell>
        </row>
        <row r="251">
          <cell r="A251">
            <v>5595</v>
          </cell>
          <cell r="B251">
            <v>77997.899999999994</v>
          </cell>
          <cell r="C251" t="str">
            <v>Suministro e instalación tuberia PVC presión RDE 9 500PSI Ø 4"</v>
          </cell>
          <cell r="D251" t="str">
            <v>ML</v>
          </cell>
          <cell r="E251" t="str">
            <v>REDES DE ACUEDUCTO</v>
          </cell>
        </row>
        <row r="252">
          <cell r="A252">
            <v>5596</v>
          </cell>
          <cell r="B252">
            <v>191059.6</v>
          </cell>
          <cell r="C252" t="str">
            <v>Suministro e instalación tuberia PVC presión RDE 9 500PSI Ø 6"</v>
          </cell>
          <cell r="D252" t="str">
            <v>ML</v>
          </cell>
          <cell r="E252" t="str">
            <v>REDES DE ACUEDUCTO</v>
          </cell>
        </row>
        <row r="253">
          <cell r="A253">
            <v>5597</v>
          </cell>
          <cell r="B253">
            <v>107745.82</v>
          </cell>
          <cell r="C253" t="str">
            <v>Suministro e instalación tuberia PVC presión RDE 21 200PSI Ø 18"</v>
          </cell>
          <cell r="D253" t="str">
            <v>ML</v>
          </cell>
          <cell r="E253" t="str">
            <v>REDES DE ACUEDUCTO</v>
          </cell>
        </row>
        <row r="254">
          <cell r="A254">
            <v>5598</v>
          </cell>
          <cell r="B254">
            <v>658570.68000000005</v>
          </cell>
          <cell r="C254" t="str">
            <v>suministro e instalación de codo  90° presión  RDE 21 PVC 18"</v>
          </cell>
          <cell r="D254" t="str">
            <v>UN</v>
          </cell>
          <cell r="E254" t="str">
            <v>REDES DE ACUEDUCTO</v>
          </cell>
        </row>
        <row r="255">
          <cell r="A255">
            <v>5599</v>
          </cell>
          <cell r="B255">
            <v>472223.95</v>
          </cell>
          <cell r="C255" t="str">
            <v>suministro e instalación de codo  90° presión  RDE 21 PVC 12"</v>
          </cell>
          <cell r="D255" t="str">
            <v>UN</v>
          </cell>
          <cell r="E255" t="str">
            <v>REDES DE ACUEDUCTO</v>
          </cell>
        </row>
        <row r="256">
          <cell r="A256">
            <v>5600</v>
          </cell>
          <cell r="B256">
            <v>343092.95</v>
          </cell>
          <cell r="C256" t="str">
            <v>suministro e instalación de codo  90° presión  RDE 21 PVC 10"</v>
          </cell>
          <cell r="D256" t="str">
            <v>UN</v>
          </cell>
          <cell r="E256" t="str">
            <v>REDES DE ACUEDUCTO</v>
          </cell>
        </row>
        <row r="257">
          <cell r="A257">
            <v>5601</v>
          </cell>
          <cell r="B257">
            <v>951349.95</v>
          </cell>
          <cell r="C257" t="str">
            <v>suministro e instalación de Tee 8" presión  RDE 21 PVC</v>
          </cell>
          <cell r="D257" t="str">
            <v>UN</v>
          </cell>
          <cell r="E257" t="str">
            <v>REDES DE ACUEDUCTO</v>
          </cell>
        </row>
        <row r="258">
          <cell r="A258">
            <v>5602</v>
          </cell>
          <cell r="B258">
            <v>26823.5</v>
          </cell>
          <cell r="C258" t="str">
            <v>Suministro e instalación tuberia perforada PVC  Ø 4"</v>
          </cell>
          <cell r="D258" t="str">
            <v>ML</v>
          </cell>
          <cell r="E258" t="str">
            <v>REDES DE ACUEDUCTO</v>
          </cell>
        </row>
        <row r="259">
          <cell r="A259">
            <v>5603</v>
          </cell>
          <cell r="B259">
            <v>15634.2</v>
          </cell>
          <cell r="C259" t="str">
            <v>Suministro e instalación teja asbesto cemento No 4</v>
          </cell>
          <cell r="D259" t="str">
            <v>M2</v>
          </cell>
          <cell r="E259" t="str">
            <v>REDES DE ACUEDUCTO</v>
          </cell>
        </row>
        <row r="260">
          <cell r="A260">
            <v>5604</v>
          </cell>
          <cell r="B260">
            <v>107026.95</v>
          </cell>
          <cell r="C260" t="str">
            <v>suministro e instalación de codo HD 90 extremo liso 3"</v>
          </cell>
          <cell r="D260" t="str">
            <v>UN</v>
          </cell>
          <cell r="E260" t="str">
            <v>REDES DE ACUEDUCTO</v>
          </cell>
        </row>
        <row r="261">
          <cell r="A261">
            <v>5605</v>
          </cell>
          <cell r="B261">
            <v>1456880.75</v>
          </cell>
          <cell r="C261" t="str">
            <v>Suministro e instalación de valvula  8"</v>
          </cell>
          <cell r="D261" t="str">
            <v>UN</v>
          </cell>
          <cell r="E261" t="str">
            <v>REDES DE ACUEDUCTO</v>
          </cell>
        </row>
        <row r="262">
          <cell r="A262">
            <v>5606</v>
          </cell>
          <cell r="B262">
            <v>494047.65</v>
          </cell>
          <cell r="C262" t="str">
            <v>Suministro e instalación de valvula  3"</v>
          </cell>
          <cell r="D262" t="str">
            <v>UN</v>
          </cell>
          <cell r="E262" t="str">
            <v>REDES DE ACUEDUCTO</v>
          </cell>
        </row>
        <row r="263">
          <cell r="A263">
            <v>5607</v>
          </cell>
          <cell r="B263">
            <v>992847.65</v>
          </cell>
          <cell r="C263" t="str">
            <v>Suministro e instalación de valvula  6"</v>
          </cell>
          <cell r="D263" t="str">
            <v>UN</v>
          </cell>
          <cell r="E263" t="str">
            <v>REDES DE ACUEDUCTO</v>
          </cell>
        </row>
        <row r="264">
          <cell r="A264">
            <v>5608</v>
          </cell>
          <cell r="B264">
            <v>978.55</v>
          </cell>
          <cell r="C264" t="str">
            <v>Suministro e instalacion de niple en PVC 3/4"</v>
          </cell>
          <cell r="D264" t="str">
            <v>UN</v>
          </cell>
          <cell r="E264" t="str">
            <v>REDES DE ACUEDUCTO</v>
          </cell>
        </row>
        <row r="265">
          <cell r="A265">
            <v>5609</v>
          </cell>
          <cell r="B265">
            <v>57503.5</v>
          </cell>
          <cell r="C265" t="str">
            <v>Suministro e instalación tuberia HF Ø 3"</v>
          </cell>
          <cell r="D265" t="str">
            <v>ML</v>
          </cell>
          <cell r="E265" t="str">
            <v>REDES DE ACUEDUCTO</v>
          </cell>
        </row>
        <row r="266">
          <cell r="A266">
            <v>5611</v>
          </cell>
          <cell r="B266">
            <v>95812.08</v>
          </cell>
          <cell r="C266" t="str">
            <v>Suministro e instalacion de Gravas (gruesa, media y fina)</v>
          </cell>
          <cell r="D266" t="str">
            <v>M3</v>
          </cell>
          <cell r="E266" t="str">
            <v>REDES DE ACUEDUCTO</v>
          </cell>
        </row>
        <row r="267">
          <cell r="A267">
            <v>5612</v>
          </cell>
          <cell r="B267">
            <v>102812.08</v>
          </cell>
          <cell r="C267" t="str">
            <v>Suministro e instalacion de arena fina</v>
          </cell>
          <cell r="D267" t="str">
            <v>ML</v>
          </cell>
          <cell r="E267" t="str">
            <v>REDES DE ACUEDUCTO</v>
          </cell>
        </row>
        <row r="268">
          <cell r="A268">
            <v>5613</v>
          </cell>
          <cell r="B268">
            <v>115893</v>
          </cell>
          <cell r="C268" t="str">
            <v>Placas PRVF</v>
          </cell>
          <cell r="D268" t="str">
            <v>M3</v>
          </cell>
          <cell r="E268" t="str">
            <v>OBRAS DE DRENAJE</v>
          </cell>
        </row>
        <row r="269">
          <cell r="A269">
            <v>5614</v>
          </cell>
          <cell r="B269">
            <v>56549</v>
          </cell>
          <cell r="C269" t="str">
            <v>suministro e instalación de codo  90° presión  RDE 21 PVC 3"</v>
          </cell>
          <cell r="D269" t="str">
            <v>UN</v>
          </cell>
          <cell r="E269" t="str">
            <v>REDES DE ACUEDUCTO</v>
          </cell>
        </row>
        <row r="270">
          <cell r="A270">
            <v>5615</v>
          </cell>
          <cell r="B270">
            <v>94790</v>
          </cell>
          <cell r="C270" t="str">
            <v>suministro e instalación de tee  RDE 21 PVC 2"x2"x2"</v>
          </cell>
          <cell r="D270" t="str">
            <v>UN</v>
          </cell>
          <cell r="E270" t="str">
            <v>REDES DE ACUEDUCTO</v>
          </cell>
        </row>
        <row r="271">
          <cell r="A271">
            <v>5616</v>
          </cell>
          <cell r="B271">
            <v>113748</v>
          </cell>
          <cell r="C271" t="str">
            <v>suministro e instalación de tee  RDE 21 PVC 2 1/2"x2 1/2"x2 1/2"</v>
          </cell>
          <cell r="D271" t="str">
            <v>UN</v>
          </cell>
          <cell r="E271" t="str">
            <v>REDES DE ACUEDUCTO</v>
          </cell>
        </row>
        <row r="272">
          <cell r="A272">
            <v>5617</v>
          </cell>
          <cell r="B272">
            <v>159247</v>
          </cell>
          <cell r="C272" t="str">
            <v>suministro e instalación de tee  RDE 21 PVC 8"x8"x8"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LCULOS"/>
      <sheetName val="Cant TUBERIA"/>
      <sheetName val="APUS-CD"/>
      <sheetName val="PreAnaDetCap.rpt"/>
      <sheetName val="CANTIDADES PTAP"/>
      <sheetName val="CANT RED"/>
      <sheetName val="BOCAT Y DESAR"/>
      <sheetName val="PRES PTAP Y ELECTRICO"/>
      <sheetName val="PRES red conduc"/>
      <sheetName val="TANQUE"/>
      <sheetName val="PRES GENERAL"/>
      <sheetName val="Cant_TUBERIA"/>
      <sheetName val="PreAnaDetCap_rpt"/>
      <sheetName val="CANTIDADES_PTAP"/>
      <sheetName val="CANT_RED"/>
      <sheetName val="BOCAT_Y_DESAR"/>
      <sheetName val="PRES_PTAP_Y_ELECTRICO"/>
      <sheetName val="PRES_red_conduc"/>
      <sheetName val="PRES_GENERAL"/>
    </sheetNames>
    <sheetDataSet>
      <sheetData sheetId="0"/>
      <sheetData sheetId="1" refreshError="1"/>
      <sheetData sheetId="2" refreshError="1"/>
      <sheetData sheetId="3">
        <row r="2">
          <cell r="A2">
            <v>5000</v>
          </cell>
          <cell r="B2">
            <v>5000000</v>
          </cell>
          <cell r="C2" t="str">
            <v>Acometida eléctrica 110 V para alimentación eléctrica de equipos y electrónica de Cámara de Control, incluye cable antifraude, contador monofásico, malla a tierra, tubería, cableado, caja de circuitos con braker de protección, lámparas de iluminación, caj</v>
          </cell>
          <cell r="D2" t="str">
            <v>UN</v>
          </cell>
          <cell r="E2" t="str">
            <v>ELECTRICOS Y ELECTRONICOS</v>
          </cell>
          <cell r="G2">
            <v>4317</v>
          </cell>
          <cell r="H2">
            <v>5343</v>
          </cell>
        </row>
        <row r="3">
          <cell r="A3">
            <v>5330</v>
          </cell>
          <cell r="B3">
            <v>2766</v>
          </cell>
          <cell r="C3" t="str">
            <v>Localización y Replanteo</v>
          </cell>
          <cell r="D3" t="str">
            <v>M2</v>
          </cell>
          <cell r="E3" t="str">
            <v>PRELIMINARES</v>
          </cell>
          <cell r="G3">
            <v>4318</v>
          </cell>
          <cell r="H3">
            <v>5494</v>
          </cell>
        </row>
        <row r="4">
          <cell r="A4">
            <v>5331</v>
          </cell>
          <cell r="B4">
            <v>5932</v>
          </cell>
          <cell r="C4" t="str">
            <v>Señalización - Zona de Aislamiento</v>
          </cell>
          <cell r="D4" t="str">
            <v>ML</v>
          </cell>
          <cell r="E4" t="str">
            <v>PRELIMINARES</v>
          </cell>
          <cell r="G4">
            <v>4320</v>
          </cell>
          <cell r="H4">
            <v>5347</v>
          </cell>
        </row>
        <row r="5">
          <cell r="A5">
            <v>5333</v>
          </cell>
          <cell r="B5">
            <v>7701</v>
          </cell>
          <cell r="C5" t="str">
            <v>corte de pavimento en concreto asfaltico e=0.10m</v>
          </cell>
          <cell r="D5" t="str">
            <v>ML</v>
          </cell>
          <cell r="E5" t="str">
            <v>PRELIMINARES</v>
          </cell>
          <cell r="G5">
            <v>4322</v>
          </cell>
          <cell r="H5">
            <v>5330</v>
          </cell>
        </row>
        <row r="6">
          <cell r="A6">
            <v>5335</v>
          </cell>
          <cell r="B6">
            <v>15020</v>
          </cell>
          <cell r="C6" t="str">
            <v>excavacion manual en material comun  H&lt;2.5m</v>
          </cell>
          <cell r="D6" t="str">
            <v>M3</v>
          </cell>
          <cell r="E6" t="str">
            <v>EXCAVACIONES</v>
          </cell>
          <cell r="G6">
            <v>4326</v>
          </cell>
          <cell r="H6">
            <v>5331</v>
          </cell>
        </row>
        <row r="7">
          <cell r="A7">
            <v>5336</v>
          </cell>
          <cell r="B7">
            <v>10556</v>
          </cell>
          <cell r="C7" t="str">
            <v>Excavación mecánica en material común H&lt;4.0m (seco)</v>
          </cell>
          <cell r="D7" t="str">
            <v>M3</v>
          </cell>
          <cell r="E7" t="str">
            <v>EXCAVACIONES</v>
          </cell>
          <cell r="G7">
            <v>4330</v>
          </cell>
          <cell r="H7">
            <v>5335</v>
          </cell>
        </row>
        <row r="8">
          <cell r="A8">
            <v>5337</v>
          </cell>
          <cell r="B8">
            <v>17864</v>
          </cell>
          <cell r="C8" t="str">
            <v>Excavación mecanica en material comun H&lt;4.0m (con nivel freático)</v>
          </cell>
          <cell r="D8" t="str">
            <v>M3</v>
          </cell>
          <cell r="E8" t="str">
            <v>EXCAVACIONES</v>
          </cell>
          <cell r="G8">
            <v>4331</v>
          </cell>
          <cell r="H8">
            <v>5336</v>
          </cell>
        </row>
        <row r="9">
          <cell r="A9">
            <v>5339</v>
          </cell>
          <cell r="B9">
            <v>58169</v>
          </cell>
          <cell r="C9" t="str">
            <v>Excavación mecánica en roca H&lt;4.0m</v>
          </cell>
          <cell r="D9" t="str">
            <v>M3</v>
          </cell>
          <cell r="E9" t="str">
            <v>EXCAVACIONES</v>
          </cell>
          <cell r="G9">
            <v>4332</v>
          </cell>
          <cell r="H9">
            <v>5337</v>
          </cell>
        </row>
        <row r="10">
          <cell r="A10">
            <v>5340</v>
          </cell>
          <cell r="B10">
            <v>18920</v>
          </cell>
          <cell r="C10" t="str">
            <v>Retiro de material sobrante con carge mecánico</v>
          </cell>
          <cell r="D10" t="str">
            <v>M3</v>
          </cell>
          <cell r="E10" t="str">
            <v>EXCAVACIONES</v>
          </cell>
          <cell r="G10">
            <v>4335</v>
          </cell>
          <cell r="H10">
            <v>5398</v>
          </cell>
        </row>
        <row r="11">
          <cell r="A11">
            <v>5341</v>
          </cell>
          <cell r="B11">
            <v>6099</v>
          </cell>
          <cell r="C11" t="str">
            <v>Demolición de pavimento en concreto asfáltico hasta e=0.10m</v>
          </cell>
          <cell r="D11" t="str">
            <v>M2</v>
          </cell>
          <cell r="E11" t="str">
            <v>DEMOLICIONES</v>
          </cell>
          <cell r="G11">
            <v>4336</v>
          </cell>
          <cell r="H11">
            <v>5399</v>
          </cell>
        </row>
        <row r="12">
          <cell r="A12">
            <v>5342</v>
          </cell>
          <cell r="B12">
            <v>318071</v>
          </cell>
          <cell r="C12" t="str">
            <v>Concreto de 2000 PSI para solado</v>
          </cell>
          <cell r="D12" t="str">
            <v>M3</v>
          </cell>
          <cell r="E12" t="str">
            <v>CONCRETOS Y MORTEROS</v>
          </cell>
          <cell r="G12">
            <v>4339</v>
          </cell>
          <cell r="H12">
            <v>5339</v>
          </cell>
        </row>
        <row r="13">
          <cell r="A13">
            <v>5343</v>
          </cell>
          <cell r="B13">
            <v>456391</v>
          </cell>
          <cell r="C13" t="str">
            <v>Concreto de 4000 PSI impermeabilizado (elaborado en obra)</v>
          </cell>
          <cell r="D13" t="str">
            <v>M3</v>
          </cell>
          <cell r="E13" t="str">
            <v>CONCRETOS Y MORTEROS</v>
          </cell>
          <cell r="G13">
            <v>4343</v>
          </cell>
          <cell r="H13">
            <v>5400</v>
          </cell>
        </row>
        <row r="14">
          <cell r="A14">
            <v>5344</v>
          </cell>
          <cell r="B14">
            <v>563344</v>
          </cell>
          <cell r="C14" t="str">
            <v>concreto de 4000 PSI impermeabilizado</v>
          </cell>
          <cell r="D14" t="str">
            <v>M3</v>
          </cell>
          <cell r="E14" t="str">
            <v>CONCRETOS Y MORTEROS</v>
          </cell>
          <cell r="G14">
            <v>4346</v>
          </cell>
          <cell r="H14">
            <v>5401</v>
          </cell>
        </row>
        <row r="15">
          <cell r="A15">
            <v>5345</v>
          </cell>
          <cell r="B15">
            <v>549707</v>
          </cell>
          <cell r="C15" t="str">
            <v>concreto de 4000 PSI acelerado e impermeabilizado para elevaciones</v>
          </cell>
          <cell r="D15" t="str">
            <v>M3</v>
          </cell>
          <cell r="E15" t="str">
            <v>CONCRETOS Y MORTEROS</v>
          </cell>
          <cell r="G15">
            <v>4348</v>
          </cell>
          <cell r="H15">
            <v>5402</v>
          </cell>
        </row>
        <row r="16">
          <cell r="A16">
            <v>5346</v>
          </cell>
          <cell r="B16">
            <v>577881</v>
          </cell>
          <cell r="C16" t="str">
            <v>concreto de 4000 PSI acelerado e iempermeabilizado paara Placa superior</v>
          </cell>
          <cell r="D16" t="str">
            <v>M3</v>
          </cell>
          <cell r="E16" t="str">
            <v>CONCRETOS Y MORTEROS</v>
          </cell>
          <cell r="G16">
            <v>4349</v>
          </cell>
          <cell r="H16">
            <v>5340</v>
          </cell>
        </row>
        <row r="17">
          <cell r="A17">
            <v>5347</v>
          </cell>
          <cell r="B17">
            <v>4254</v>
          </cell>
          <cell r="C17" t="str">
            <v>Suministro e instalacion acero de refuerzo figurado</v>
          </cell>
          <cell r="D17" t="str">
            <v>KG</v>
          </cell>
          <cell r="E17" t="str">
            <v>HIERROS Y ACEROS</v>
          </cell>
          <cell r="G17">
            <v>4351</v>
          </cell>
          <cell r="H17">
            <v>5333</v>
          </cell>
        </row>
        <row r="18">
          <cell r="A18">
            <v>5348</v>
          </cell>
          <cell r="B18">
            <v>56852</v>
          </cell>
          <cell r="C18" t="str">
            <v>Reposicion de pavimento en concreto asfáltico e= 0.10m</v>
          </cell>
          <cell r="D18" t="str">
            <v>M2</v>
          </cell>
          <cell r="E18" t="str">
            <v>PAVIMENTOS</v>
          </cell>
          <cell r="G18">
            <v>4352</v>
          </cell>
          <cell r="H18">
            <v>5357</v>
          </cell>
        </row>
        <row r="19">
          <cell r="A19">
            <v>5349</v>
          </cell>
          <cell r="B19">
            <v>384181</v>
          </cell>
          <cell r="C19" t="str">
            <v>Mortero 1:3</v>
          </cell>
          <cell r="D19" t="str">
            <v>M3</v>
          </cell>
          <cell r="E19" t="str">
            <v>CONCRETOS Y MORTEROS</v>
          </cell>
          <cell r="G19">
            <v>4353</v>
          </cell>
          <cell r="H19">
            <v>5358</v>
          </cell>
        </row>
        <row r="20">
          <cell r="A20">
            <v>5350</v>
          </cell>
          <cell r="B20">
            <v>14451</v>
          </cell>
          <cell r="C20" t="str">
            <v>Panete liso sobre muro 1:3</v>
          </cell>
          <cell r="D20" t="str">
            <v>M2</v>
          </cell>
          <cell r="E20" t="str">
            <v>CONCRETOS Y MORTEROS</v>
          </cell>
          <cell r="G20">
            <v>4354</v>
          </cell>
          <cell r="H20">
            <v>5341</v>
          </cell>
        </row>
        <row r="21">
          <cell r="A21">
            <v>5351</v>
          </cell>
          <cell r="B21">
            <v>3093377</v>
          </cell>
          <cell r="C21" t="str">
            <v>Sum. e inst. Electrobomba sumergible monofasica 1/2 HP 115V 11.6A 1-3/4x3", incl tub de impulsion, flotado, p.alimimenta</v>
          </cell>
          <cell r="D21" t="str">
            <v>UN</v>
          </cell>
          <cell r="E21" t="str">
            <v>ELECTRICOS Y ELECTRONICOS</v>
          </cell>
          <cell r="G21">
            <v>4355</v>
          </cell>
          <cell r="H21">
            <v>5377</v>
          </cell>
        </row>
        <row r="22">
          <cell r="A22">
            <v>5352</v>
          </cell>
          <cell r="B22">
            <v>946382</v>
          </cell>
          <cell r="C22" t="str">
            <v>Escalera metalica de acceso a camara de control</v>
          </cell>
          <cell r="D22" t="str">
            <v>UN</v>
          </cell>
          <cell r="E22" t="str">
            <v>HIERROS Y ACEROS</v>
          </cell>
          <cell r="G22">
            <v>4357</v>
          </cell>
          <cell r="H22">
            <v>5378</v>
          </cell>
        </row>
        <row r="23">
          <cell r="A23">
            <v>5356</v>
          </cell>
          <cell r="B23">
            <v>817530</v>
          </cell>
          <cell r="C23" t="str">
            <v>Tapa de seguridad para cámara de control</v>
          </cell>
          <cell r="D23" t="str">
            <v>UN</v>
          </cell>
          <cell r="E23" t="str">
            <v>HIERROS Y ACEROS</v>
          </cell>
          <cell r="G23">
            <v>4361</v>
          </cell>
          <cell r="H23">
            <v>5348</v>
          </cell>
        </row>
        <row r="24">
          <cell r="A24">
            <v>5357</v>
          </cell>
          <cell r="B24">
            <v>7701</v>
          </cell>
          <cell r="C24" t="str">
            <v>Corte de pavimento en concreto rigido e=15cm</v>
          </cell>
          <cell r="D24" t="str">
            <v>ML</v>
          </cell>
          <cell r="E24" t="str">
            <v>PRELIMINARES</v>
          </cell>
          <cell r="G24">
            <v>4532</v>
          </cell>
          <cell r="H24">
            <v>5350</v>
          </cell>
        </row>
        <row r="25">
          <cell r="A25">
            <v>5358</v>
          </cell>
          <cell r="B25">
            <v>11667</v>
          </cell>
          <cell r="C25" t="str">
            <v>Demolición de pavimento en concreto rígido e=15cm</v>
          </cell>
          <cell r="D25" t="str">
            <v>ML</v>
          </cell>
          <cell r="E25" t="str">
            <v>DEMOLICIONES</v>
          </cell>
          <cell r="G25">
            <v>4586</v>
          </cell>
          <cell r="H25">
            <v>5376</v>
          </cell>
        </row>
        <row r="26">
          <cell r="A26">
            <v>5359</v>
          </cell>
          <cell r="B26">
            <v>530718</v>
          </cell>
          <cell r="C26" t="str">
            <v>Suministro e instalacion de Válvula de compuesta elastica vastago no ascendente extremo liso 2" (Incl. tapa válvula)</v>
          </cell>
          <cell r="D26" t="str">
            <v>UN</v>
          </cell>
          <cell r="E26" t="str">
            <v>REDES DE ACUEDUCTO</v>
          </cell>
          <cell r="G26">
            <v>4713</v>
          </cell>
          <cell r="H26">
            <v>5342</v>
          </cell>
        </row>
        <row r="27">
          <cell r="A27">
            <v>5360</v>
          </cell>
          <cell r="B27">
            <v>646718</v>
          </cell>
          <cell r="C27" t="str">
            <v>Suministro e instalacion de válvula de compuerta elástica vástago no ascendente extremo liso 3"(incl. tapa válvula)</v>
          </cell>
          <cell r="D27" t="str">
            <v>UN</v>
          </cell>
          <cell r="E27" t="str">
            <v>REDES DE ACUEDUCTO</v>
          </cell>
          <cell r="G27">
            <v>4715</v>
          </cell>
          <cell r="H27">
            <v>5344</v>
          </cell>
        </row>
        <row r="28">
          <cell r="A28">
            <v>5361</v>
          </cell>
          <cell r="B28">
            <v>756918</v>
          </cell>
          <cell r="C28" t="str">
            <v>Suministro e instalación de válvula de compuerta elastica vástago no ascendente extremo liso 4" (incl. tapa válvula)</v>
          </cell>
          <cell r="D28" t="str">
            <v>UN</v>
          </cell>
          <cell r="E28" t="str">
            <v>REDES DE ACUEDUCTO</v>
          </cell>
          <cell r="G28">
            <v>4716</v>
          </cell>
          <cell r="H28">
            <v>5345</v>
          </cell>
        </row>
        <row r="29">
          <cell r="A29">
            <v>5362</v>
          </cell>
          <cell r="B29">
            <v>1145518</v>
          </cell>
          <cell r="C29" t="str">
            <v>Suministro e instalacion de válvula de compuerta elástica vástago no ascendente extremo liso 6" (incl. tapa válvula)</v>
          </cell>
          <cell r="D29" t="str">
            <v>UN</v>
          </cell>
          <cell r="E29" t="str">
            <v>REDES DE ACUEDUCTO</v>
          </cell>
          <cell r="G29">
            <v>4717</v>
          </cell>
          <cell r="H29">
            <v>5346</v>
          </cell>
        </row>
        <row r="30">
          <cell r="A30">
            <v>5363</v>
          </cell>
          <cell r="B30">
            <v>1563118</v>
          </cell>
          <cell r="C30" t="str">
            <v>Suministro e instalación de valvula de compuerta elástica vastago no ascendente extremo liso 8" (incl. tapa válvula)</v>
          </cell>
          <cell r="D30" t="str">
            <v>UN</v>
          </cell>
          <cell r="E30" t="str">
            <v>REDES DE ACUEDUCTO</v>
          </cell>
          <cell r="G30">
            <v>4718</v>
          </cell>
          <cell r="H30">
            <v>5351</v>
          </cell>
        </row>
        <row r="31">
          <cell r="A31">
            <v>5364</v>
          </cell>
          <cell r="B31">
            <v>2984380</v>
          </cell>
          <cell r="C31" t="str">
            <v>Suministro e instalación de valvula de compuerta elástica vastago no ascendente extremo liso 10" (incl. tapa válvula)</v>
          </cell>
          <cell r="D31" t="str">
            <v>UN</v>
          </cell>
          <cell r="E31" t="str">
            <v>REDES DE ACUEDUCTO</v>
          </cell>
          <cell r="G31">
            <v>4719</v>
          </cell>
          <cell r="H31">
            <v>5352</v>
          </cell>
        </row>
        <row r="32">
          <cell r="A32">
            <v>5365</v>
          </cell>
          <cell r="B32">
            <v>61611</v>
          </cell>
          <cell r="C32" t="str">
            <v>Suministro e instación de unión dresser 2"</v>
          </cell>
          <cell r="D32" t="str">
            <v>UN</v>
          </cell>
          <cell r="E32" t="str">
            <v>REDES DE ACUEDUCTO</v>
          </cell>
          <cell r="G32">
            <v>4720</v>
          </cell>
          <cell r="H32">
            <v>5356</v>
          </cell>
        </row>
        <row r="33">
          <cell r="A33">
            <v>5366</v>
          </cell>
          <cell r="B33">
            <v>68571</v>
          </cell>
          <cell r="C33" t="str">
            <v>Suministro e instación de unión dresser 3"</v>
          </cell>
          <cell r="D33" t="str">
            <v>UN</v>
          </cell>
          <cell r="E33" t="str">
            <v>REDES DE ACUEDUCTO</v>
          </cell>
          <cell r="G33">
            <v>4722</v>
          </cell>
          <cell r="H33">
            <v>5363</v>
          </cell>
        </row>
        <row r="34">
          <cell r="A34">
            <v>5367</v>
          </cell>
          <cell r="B34">
            <v>79011</v>
          </cell>
          <cell r="C34" t="str">
            <v>Suministro e instación de unión dresser 4"</v>
          </cell>
          <cell r="D34" t="str">
            <v>UN</v>
          </cell>
          <cell r="E34" t="str">
            <v>REDES DE ACUEDUCTO</v>
          </cell>
          <cell r="G34">
            <v>4723</v>
          </cell>
          <cell r="H34">
            <v>5362</v>
          </cell>
        </row>
        <row r="35">
          <cell r="A35">
            <v>5368</v>
          </cell>
          <cell r="B35">
            <v>127731</v>
          </cell>
          <cell r="C35" t="str">
            <v>Suministro e instación de unión dresser 6"</v>
          </cell>
          <cell r="D35" t="str">
            <v>UN</v>
          </cell>
          <cell r="E35" t="str">
            <v>REDES DE ACUEDUCTO</v>
          </cell>
          <cell r="G35">
            <v>4724</v>
          </cell>
          <cell r="H35">
            <v>5361</v>
          </cell>
        </row>
        <row r="36">
          <cell r="A36">
            <v>5369</v>
          </cell>
          <cell r="B36">
            <v>178771</v>
          </cell>
          <cell r="C36" t="str">
            <v>Suministro e instación de unión dresser 8"</v>
          </cell>
          <cell r="D36" t="str">
            <v>UN</v>
          </cell>
          <cell r="E36" t="str">
            <v>REDES DE ACUEDUCTO</v>
          </cell>
          <cell r="G36">
            <v>4725</v>
          </cell>
          <cell r="H36">
            <v>5369</v>
          </cell>
        </row>
        <row r="37">
          <cell r="A37">
            <v>5370</v>
          </cell>
          <cell r="B37">
            <v>437921</v>
          </cell>
          <cell r="C37" t="str">
            <v>Suministro e instación de unión dresser 10"</v>
          </cell>
          <cell r="D37" t="str">
            <v>UN</v>
          </cell>
          <cell r="E37" t="str">
            <v>REDES DE ACUEDUCTO</v>
          </cell>
          <cell r="G37">
            <v>4726</v>
          </cell>
          <cell r="H37">
            <v>5368</v>
          </cell>
        </row>
        <row r="38">
          <cell r="A38">
            <v>5371</v>
          </cell>
          <cell r="B38">
            <v>178117</v>
          </cell>
          <cell r="C38" t="str">
            <v>Suministro e instalación tuberia PVC presión RDE 21 200PSI Ø 10"</v>
          </cell>
          <cell r="D38" t="str">
            <v>ML</v>
          </cell>
          <cell r="E38" t="str">
            <v>REDES DE ACUEDUCTO</v>
          </cell>
          <cell r="G38">
            <v>4727</v>
          </cell>
          <cell r="H38">
            <v>5367</v>
          </cell>
        </row>
        <row r="39">
          <cell r="A39">
            <v>5372</v>
          </cell>
          <cell r="B39">
            <v>28864</v>
          </cell>
          <cell r="C39" t="str">
            <v>Suministro e instalación tuberia PVC presión RDE 21 200PSI Ø 3"</v>
          </cell>
          <cell r="D39" t="str">
            <v>ML</v>
          </cell>
          <cell r="E39" t="str">
            <v>REDES DE ACUEDUCTO</v>
          </cell>
          <cell r="G39">
            <v>4728</v>
          </cell>
          <cell r="H39">
            <v>5366</v>
          </cell>
        </row>
        <row r="40">
          <cell r="A40">
            <v>5373</v>
          </cell>
          <cell r="B40">
            <v>39218</v>
          </cell>
          <cell r="C40" t="str">
            <v>Suministro e instalación tuberia PVC presión RDE 21 200PSI Ø 4"</v>
          </cell>
          <cell r="D40" t="str">
            <v>ML</v>
          </cell>
          <cell r="E40" t="str">
            <v>REDES DE ACUEDUCTO</v>
          </cell>
          <cell r="G40">
            <v>4729</v>
          </cell>
          <cell r="H40">
            <v>5365</v>
          </cell>
        </row>
        <row r="41">
          <cell r="A41">
            <v>5374</v>
          </cell>
          <cell r="B41">
            <v>82133</v>
          </cell>
          <cell r="C41" t="str">
            <v>Suministro e instalación tuberia PVC presión RDE 21 200PSI Ø 6"</v>
          </cell>
          <cell r="D41" t="str">
            <v>ML</v>
          </cell>
          <cell r="E41" t="str">
            <v>REDES DE ACUEDUCTO</v>
          </cell>
          <cell r="G41">
            <v>4730</v>
          </cell>
          <cell r="H41">
            <v>5360</v>
          </cell>
        </row>
        <row r="42">
          <cell r="A42">
            <v>5375</v>
          </cell>
          <cell r="B42">
            <v>110993</v>
          </cell>
          <cell r="C42" t="str">
            <v>Suministro e instalación tuberia PVC presión RDE 21 200PSI Ø 8"</v>
          </cell>
          <cell r="D42" t="str">
            <v>ML</v>
          </cell>
          <cell r="E42" t="str">
            <v>REDES DE ACUEDUCTO</v>
          </cell>
          <cell r="G42">
            <v>4731</v>
          </cell>
          <cell r="H42">
            <v>5359</v>
          </cell>
        </row>
        <row r="43">
          <cell r="A43">
            <v>5376</v>
          </cell>
          <cell r="B43">
            <v>45852</v>
          </cell>
          <cell r="C43" t="str">
            <v>Relleno con material arenoso de río para cama de cimentación, atraqye y relleno inicial de tubería</v>
          </cell>
          <cell r="D43" t="str">
            <v>M3</v>
          </cell>
          <cell r="E43" t="str">
            <v>RELLENOS</v>
          </cell>
          <cell r="G43">
            <v>4732</v>
          </cell>
          <cell r="H43">
            <v>5403</v>
          </cell>
        </row>
        <row r="44">
          <cell r="A44">
            <v>5377</v>
          </cell>
          <cell r="B44">
            <v>66661</v>
          </cell>
          <cell r="C44" t="str">
            <v>Relleno con material granular triturado y compactado para base tam. max. 1 1/2"</v>
          </cell>
          <cell r="D44" t="str">
            <v>M3</v>
          </cell>
          <cell r="E44" t="str">
            <v>RELLENOS</v>
          </cell>
          <cell r="G44">
            <v>4733</v>
          </cell>
          <cell r="H44">
            <v>5404</v>
          </cell>
        </row>
        <row r="45">
          <cell r="A45">
            <v>5378</v>
          </cell>
          <cell r="B45">
            <v>89211</v>
          </cell>
          <cell r="C45" t="str">
            <v>Reposición de pavimento en concreto rígido e=0.15m; M.R.=2.1 MPa</v>
          </cell>
          <cell r="D45" t="str">
            <v>M2</v>
          </cell>
          <cell r="E45" t="str">
            <v>PAVIMENTOS</v>
          </cell>
          <cell r="G45">
            <v>4734</v>
          </cell>
          <cell r="H45">
            <v>5405</v>
          </cell>
        </row>
        <row r="46">
          <cell r="A46">
            <v>5379</v>
          </cell>
          <cell r="B46">
            <v>421965</v>
          </cell>
          <cell r="C46" t="str">
            <v>Concreto de 3000 PSI impermeabilizado (elaborado en obra)</v>
          </cell>
          <cell r="D46" t="str">
            <v>M3</v>
          </cell>
          <cell r="E46" t="str">
            <v>CONCRETOS Y MORTEROS</v>
          </cell>
          <cell r="G46">
            <v>4735</v>
          </cell>
          <cell r="H46">
            <v>5406</v>
          </cell>
        </row>
        <row r="47">
          <cell r="A47">
            <v>5380</v>
          </cell>
          <cell r="B47">
            <v>320467</v>
          </cell>
          <cell r="C47" t="str">
            <v>Suministro e instalación de codo HD 22-1/2 grados extremo liso 8"</v>
          </cell>
          <cell r="D47" t="str">
            <v>UN</v>
          </cell>
          <cell r="E47" t="str">
            <v>REDES DE ACUEDUCTO</v>
          </cell>
          <cell r="G47">
            <v>4736</v>
          </cell>
          <cell r="H47">
            <v>5407</v>
          </cell>
        </row>
        <row r="48">
          <cell r="A48">
            <v>5381</v>
          </cell>
          <cell r="B48">
            <v>494467</v>
          </cell>
          <cell r="C48" t="str">
            <v>Suministro e instalación de codo HD 45 grados extremo liso 8"</v>
          </cell>
          <cell r="D48" t="str">
            <v>UN</v>
          </cell>
          <cell r="E48" t="str">
            <v>REDES DE ACUEDUCTO</v>
          </cell>
          <cell r="G48">
            <v>4737</v>
          </cell>
          <cell r="H48">
            <v>5408</v>
          </cell>
        </row>
        <row r="49">
          <cell r="A49">
            <v>5383</v>
          </cell>
          <cell r="B49">
            <v>43046408</v>
          </cell>
          <cell r="C49" t="str">
            <v>Suministro e instalación de válvula reguladora de presión con jaula Anticavitatoria Ansi # 150 Ø 6"</v>
          </cell>
          <cell r="D49" t="str">
            <v>UN</v>
          </cell>
          <cell r="E49" t="str">
            <v>REDES DE ACUEDUCTO</v>
          </cell>
          <cell r="G49">
            <v>4738</v>
          </cell>
          <cell r="H49">
            <v>5409</v>
          </cell>
        </row>
        <row r="50">
          <cell r="A50">
            <v>5384</v>
          </cell>
          <cell r="B50">
            <v>1418044</v>
          </cell>
          <cell r="C50" t="str">
            <v>Suministro e instalación de válvula tipo mariposa Ansi # 150 Ø 6"</v>
          </cell>
          <cell r="D50" t="str">
            <v>UN</v>
          </cell>
          <cell r="E50" t="str">
            <v>REDES DE ACUEDUCTO</v>
          </cell>
          <cell r="G50">
            <v>4739</v>
          </cell>
          <cell r="H50">
            <v>5410</v>
          </cell>
        </row>
        <row r="51">
          <cell r="A51">
            <v>5385</v>
          </cell>
          <cell r="B51">
            <v>1373116</v>
          </cell>
          <cell r="C51" t="str">
            <v>Suministro e instalación de filtro tipo Yee Ansi # 150 Ø 6"</v>
          </cell>
          <cell r="D51" t="str">
            <v>UN</v>
          </cell>
          <cell r="E51" t="str">
            <v>REDES DE ACUEDUCTO</v>
          </cell>
          <cell r="G51">
            <v>4740</v>
          </cell>
          <cell r="H51">
            <v>5381</v>
          </cell>
        </row>
        <row r="52">
          <cell r="A52">
            <v>5386</v>
          </cell>
          <cell r="B52">
            <v>1630686</v>
          </cell>
          <cell r="C52" t="str">
            <v>Suministro e instalación de junta de montaje de Ø 6" (incluye dos niples brida-liso L=380mm y unión dresser)</v>
          </cell>
          <cell r="D52" t="str">
            <v>UN</v>
          </cell>
          <cell r="E52" t="str">
            <v>REDES DE ACUEDUCTO</v>
          </cell>
          <cell r="G52">
            <v>4741</v>
          </cell>
          <cell r="H52">
            <v>5411</v>
          </cell>
        </row>
        <row r="53">
          <cell r="A53">
            <v>5387</v>
          </cell>
          <cell r="B53">
            <v>2947744</v>
          </cell>
          <cell r="C53" t="str">
            <v>Suministro e instalación de ventosa de triple acción con flotador guiado Ø 2"</v>
          </cell>
          <cell r="D53" t="str">
            <v>UN</v>
          </cell>
          <cell r="E53" t="str">
            <v>REDES DE ACUEDUCTO</v>
          </cell>
          <cell r="G53">
            <v>4742</v>
          </cell>
          <cell r="H53">
            <v>5412</v>
          </cell>
        </row>
        <row r="54">
          <cell r="A54">
            <v>5388</v>
          </cell>
          <cell r="B54">
            <v>388007</v>
          </cell>
          <cell r="C54" t="str">
            <v>Suministro e instalación de válvula de compuerta elástica extremo brida con volante Ø 2"</v>
          </cell>
          <cell r="D54" t="str">
            <v>UN</v>
          </cell>
          <cell r="E54" t="str">
            <v>REDES DE ACUEDUCTO</v>
          </cell>
          <cell r="G54">
            <v>4743</v>
          </cell>
          <cell r="H54">
            <v>5413</v>
          </cell>
        </row>
        <row r="55">
          <cell r="A55">
            <v>5389</v>
          </cell>
          <cell r="B55">
            <v>2922854</v>
          </cell>
          <cell r="C55" t="str">
            <v>Suministro e instalación de niple pasamuro extremos brida-liso 8"x6" L=1.35m</v>
          </cell>
          <cell r="D55" t="str">
            <v>UN</v>
          </cell>
          <cell r="E55" t="str">
            <v>REDES DE ACUEDUCTO</v>
          </cell>
          <cell r="G55">
            <v>4744</v>
          </cell>
          <cell r="H55">
            <v>5414</v>
          </cell>
        </row>
        <row r="56">
          <cell r="A56">
            <v>5390</v>
          </cell>
          <cell r="B56">
            <v>2687990</v>
          </cell>
          <cell r="C56" t="str">
            <v>Suministro e instalación de niple pasamuro extremos brida-liso 8"x6" L=1000mm</v>
          </cell>
          <cell r="D56" t="str">
            <v>UN</v>
          </cell>
          <cell r="E56" t="str">
            <v>REDES DE ACUEDUCTO</v>
          </cell>
          <cell r="G56">
            <v>4745</v>
          </cell>
          <cell r="H56">
            <v>5380</v>
          </cell>
        </row>
        <row r="57">
          <cell r="A57">
            <v>5391</v>
          </cell>
          <cell r="B57">
            <v>953998</v>
          </cell>
          <cell r="C57" t="str">
            <v>Sum. e inst. de Tee by-pass conecciones bridas Ansi#150 en acero al carbon 6"x4"y conección superior bridada ventosa 2"</v>
          </cell>
          <cell r="D57" t="str">
            <v>UN</v>
          </cell>
          <cell r="E57" t="str">
            <v>REDES DE ACUEDUCTO</v>
          </cell>
          <cell r="G57">
            <v>4746</v>
          </cell>
          <cell r="H57">
            <v>5415</v>
          </cell>
        </row>
        <row r="58">
          <cell r="A58">
            <v>5392</v>
          </cell>
          <cell r="B58">
            <v>1698248</v>
          </cell>
          <cell r="C58" t="str">
            <v>Suministro e instalación de carrete alineador en AC L=900mm Ø 6"</v>
          </cell>
          <cell r="D58" t="str">
            <v>UN</v>
          </cell>
          <cell r="E58" t="str">
            <v>REDES DE ACUEDUCTO</v>
          </cell>
          <cell r="G58">
            <v>4747</v>
          </cell>
          <cell r="H58">
            <v>5375</v>
          </cell>
        </row>
        <row r="59">
          <cell r="A59">
            <v>5393</v>
          </cell>
          <cell r="B59">
            <v>306991</v>
          </cell>
          <cell r="C59" t="str">
            <v>Suministro e instalación de codo HD 90 grados extremos brida Ø 4"</v>
          </cell>
          <cell r="D59" t="str">
            <v>UN</v>
          </cell>
          <cell r="E59" t="str">
            <v>REDES DE ACUEDUCTO</v>
          </cell>
          <cell r="G59">
            <v>4748</v>
          </cell>
          <cell r="H59">
            <v>5371</v>
          </cell>
        </row>
        <row r="60">
          <cell r="A60">
            <v>5394</v>
          </cell>
          <cell r="B60">
            <v>1105447</v>
          </cell>
          <cell r="C60" t="str">
            <v>Suministro e instalación de junta de montaje de Ø 4" (incluye dos niples brida-liso L=740mm y union desser)</v>
          </cell>
          <cell r="D60" t="str">
            <v>UN</v>
          </cell>
          <cell r="E60" t="str">
            <v>REDES DE ACUEDUCTO</v>
          </cell>
          <cell r="G60">
            <v>4749</v>
          </cell>
          <cell r="H60">
            <v>5372</v>
          </cell>
        </row>
        <row r="61">
          <cell r="A61">
            <v>5395</v>
          </cell>
          <cell r="B61">
            <v>1061522</v>
          </cell>
          <cell r="C61" t="str">
            <v>Suministro e instalación de válvula tipo mariposa Ansi # 150 Ø 4"</v>
          </cell>
          <cell r="D61" t="str">
            <v>UN</v>
          </cell>
          <cell r="E61" t="str">
            <v>REDES DE ACUEDUCTO</v>
          </cell>
          <cell r="G61">
            <v>4750</v>
          </cell>
          <cell r="H61">
            <v>5373</v>
          </cell>
        </row>
        <row r="62">
          <cell r="A62">
            <v>5396</v>
          </cell>
          <cell r="B62">
            <v>1352282</v>
          </cell>
          <cell r="C62" t="str">
            <v>Suministro e instalación de válvula tipo globo Ansi # 150 Ø 4"</v>
          </cell>
          <cell r="D62" t="str">
            <v>UN</v>
          </cell>
          <cell r="E62" t="str">
            <v>REDES DE ACUEDUCTO</v>
          </cell>
          <cell r="G62">
            <v>4751</v>
          </cell>
          <cell r="H62">
            <v>5374</v>
          </cell>
        </row>
        <row r="63">
          <cell r="A63">
            <v>5397</v>
          </cell>
          <cell r="B63">
            <v>12375271</v>
          </cell>
          <cell r="C63" t="str">
            <v>Macromedidor ultrasónico de sonda externa tipo tiempo de tránsito con ups de respaldo</v>
          </cell>
          <cell r="D63" t="str">
            <v>UN</v>
          </cell>
          <cell r="E63" t="str">
            <v>ELECTRICOS Y ELECTRONICOS</v>
          </cell>
          <cell r="G63">
            <v>4754</v>
          </cell>
          <cell r="H63">
            <v>5416</v>
          </cell>
        </row>
        <row r="64">
          <cell r="A64">
            <v>5398</v>
          </cell>
          <cell r="B64">
            <v>12180</v>
          </cell>
          <cell r="C64" t="str">
            <v>Excavación mecánica en material sin clasificar entre 8" y hasta 15" H=&lt;4.0m (seco)</v>
          </cell>
          <cell r="D64" t="str">
            <v>M3</v>
          </cell>
          <cell r="E64" t="str">
            <v>EXCAVACIONES</v>
          </cell>
          <cell r="G64">
            <v>4755</v>
          </cell>
          <cell r="H64">
            <v>5417</v>
          </cell>
        </row>
        <row r="65">
          <cell r="A65">
            <v>5399</v>
          </cell>
          <cell r="B65">
            <v>20517</v>
          </cell>
          <cell r="C65" t="str">
            <v>Excavación mecánica en material sin clasificar entre 8" y hasta 15" H=&lt;4.0m (Con nivel freático)</v>
          </cell>
          <cell r="D65" t="str">
            <v>M3</v>
          </cell>
          <cell r="E65" t="str">
            <v>EXCAVACIONES</v>
          </cell>
          <cell r="G65">
            <v>4756</v>
          </cell>
          <cell r="H65">
            <v>5383</v>
          </cell>
        </row>
        <row r="66">
          <cell r="A66">
            <v>5400</v>
          </cell>
          <cell r="B66">
            <v>60672</v>
          </cell>
          <cell r="C66" t="str">
            <v>Material tipo 1 para cama de cimentación, atraque y relleno inicial de tuberia</v>
          </cell>
          <cell r="D66" t="str">
            <v>M3</v>
          </cell>
          <cell r="E66" t="str">
            <v>RELLENOS</v>
          </cell>
          <cell r="G66">
            <v>4757</v>
          </cell>
          <cell r="H66">
            <v>5418</v>
          </cell>
        </row>
        <row r="67">
          <cell r="A67">
            <v>5401</v>
          </cell>
          <cell r="B67">
            <v>43334</v>
          </cell>
          <cell r="C67" t="str">
            <v>Relleno con material seleccionado de rio tam. max. 2 1/2", compactado en capas de 25 cm</v>
          </cell>
          <cell r="D67" t="str">
            <v>M3</v>
          </cell>
          <cell r="E67" t="str">
            <v>RELLENOS</v>
          </cell>
          <cell r="G67">
            <v>4758</v>
          </cell>
          <cell r="H67">
            <v>5419</v>
          </cell>
        </row>
        <row r="68">
          <cell r="A68">
            <v>5402</v>
          </cell>
          <cell r="B68">
            <v>28707</v>
          </cell>
          <cell r="C68" t="str">
            <v>Retiro de material sobrante con carge manual</v>
          </cell>
          <cell r="D68" t="str">
            <v>M3</v>
          </cell>
          <cell r="E68" t="str">
            <v>EXCAVACIONES</v>
          </cell>
          <cell r="G68">
            <v>4759</v>
          </cell>
          <cell r="H68">
            <v>5420</v>
          </cell>
        </row>
        <row r="69">
          <cell r="A69">
            <v>5403</v>
          </cell>
          <cell r="B69">
            <v>91771</v>
          </cell>
          <cell r="C69" t="str">
            <v>suministro e instalación de codo HD 90 grados extremo liso 3"</v>
          </cell>
          <cell r="D69" t="str">
            <v>UN</v>
          </cell>
          <cell r="E69" t="str">
            <v>REDES DE ACUEDUCTO</v>
          </cell>
          <cell r="G69">
            <v>4760</v>
          </cell>
          <cell r="H69">
            <v>5421</v>
          </cell>
        </row>
        <row r="70">
          <cell r="A70">
            <v>5404</v>
          </cell>
          <cell r="B70">
            <v>113811</v>
          </cell>
          <cell r="C70" t="str">
            <v>suministro e instalación de codo HD 90 grados extremo liso 4"</v>
          </cell>
          <cell r="D70" t="str">
            <v>UN</v>
          </cell>
          <cell r="E70" t="str">
            <v>REDES DE ACUEDUCTO</v>
          </cell>
          <cell r="G70">
            <v>4761</v>
          </cell>
          <cell r="H70">
            <v>5395</v>
          </cell>
        </row>
        <row r="71">
          <cell r="A71">
            <v>5405</v>
          </cell>
          <cell r="B71">
            <v>287987</v>
          </cell>
          <cell r="C71" t="str">
            <v>suministro e instalación de codo HD 90 grados extremo liso 6"</v>
          </cell>
          <cell r="D71" t="str">
            <v>UN</v>
          </cell>
          <cell r="E71" t="str">
            <v>REDES DE ACUEDUCTO</v>
          </cell>
          <cell r="G71">
            <v>4762</v>
          </cell>
          <cell r="H71">
            <v>5384</v>
          </cell>
        </row>
        <row r="72">
          <cell r="A72">
            <v>5406</v>
          </cell>
          <cell r="B72">
            <v>517667</v>
          </cell>
          <cell r="C72" t="str">
            <v>suministro e instalación de codo HD 90 grados extremo liso 8"</v>
          </cell>
          <cell r="D72" t="str">
            <v>UN</v>
          </cell>
          <cell r="E72" t="str">
            <v>REDES DE ACUEDUCTO</v>
          </cell>
          <cell r="G72">
            <v>4763</v>
          </cell>
          <cell r="H72">
            <v>5422</v>
          </cell>
        </row>
        <row r="73">
          <cell r="A73">
            <v>5407</v>
          </cell>
          <cell r="B73">
            <v>935267</v>
          </cell>
          <cell r="C73" t="str">
            <v>suministro e inntalación de codo HD 90 grados extremo liso 10"</v>
          </cell>
          <cell r="D73" t="str">
            <v>UN</v>
          </cell>
          <cell r="E73" t="str">
            <v>REDES DE ACUEDUCTO</v>
          </cell>
          <cell r="G73">
            <v>4764</v>
          </cell>
          <cell r="H73">
            <v>5423</v>
          </cell>
        </row>
        <row r="74">
          <cell r="A74">
            <v>5408</v>
          </cell>
          <cell r="B74">
            <v>94091</v>
          </cell>
          <cell r="C74" t="str">
            <v>suministro e instalación de codo HD 45 grados extremo liso 3"</v>
          </cell>
          <cell r="D74" t="str">
            <v>UN</v>
          </cell>
          <cell r="E74" t="str">
            <v>REDES DE ACUEDUCTO</v>
          </cell>
          <cell r="G74">
            <v>4765</v>
          </cell>
          <cell r="H74">
            <v>5424</v>
          </cell>
        </row>
        <row r="75">
          <cell r="A75">
            <v>5409</v>
          </cell>
          <cell r="B75">
            <v>104531</v>
          </cell>
          <cell r="C75" t="str">
            <v>suministro e instalación de codo HD 45 grados extremo liso 4"</v>
          </cell>
          <cell r="D75" t="str">
            <v>UN</v>
          </cell>
          <cell r="E75" t="str">
            <v>REDES DE ACUEDUCTO</v>
          </cell>
          <cell r="G75">
            <v>4766</v>
          </cell>
          <cell r="H75">
            <v>5425</v>
          </cell>
        </row>
        <row r="76">
          <cell r="A76">
            <v>5410</v>
          </cell>
          <cell r="B76">
            <v>227667</v>
          </cell>
          <cell r="C76" t="str">
            <v>suministro e instalación de codo HD 45 grados extremo liso 6"</v>
          </cell>
          <cell r="D76" t="str">
            <v>UN</v>
          </cell>
          <cell r="E76" t="str">
            <v>REDES DE ACUEDUCTO</v>
          </cell>
          <cell r="G76">
            <v>4767</v>
          </cell>
          <cell r="H76">
            <v>5385</v>
          </cell>
        </row>
        <row r="77">
          <cell r="A77">
            <v>5411</v>
          </cell>
          <cell r="B77">
            <v>796067</v>
          </cell>
          <cell r="C77" t="str">
            <v>suministro e instalación de codo HD 45 grados extremo liso 10"</v>
          </cell>
          <cell r="D77" t="str">
            <v>UN</v>
          </cell>
          <cell r="E77" t="str">
            <v>REDES DE ACUEDUCTO</v>
          </cell>
          <cell r="G77">
            <v>4768</v>
          </cell>
          <cell r="H77">
            <v>5426</v>
          </cell>
        </row>
        <row r="78">
          <cell r="A78">
            <v>5412</v>
          </cell>
          <cell r="B78">
            <v>88291</v>
          </cell>
          <cell r="C78" t="str">
            <v>suministro e instalación de codo HD 22-1/2 grados extremo liso 3"</v>
          </cell>
          <cell r="D78" t="str">
            <v>UN</v>
          </cell>
          <cell r="E78" t="str">
            <v>REDES DE ACUEDUCTO</v>
          </cell>
          <cell r="G78">
            <v>4769</v>
          </cell>
          <cell r="H78">
            <v>5427</v>
          </cell>
        </row>
        <row r="79">
          <cell r="A79">
            <v>5413</v>
          </cell>
          <cell r="B79">
            <v>127731</v>
          </cell>
          <cell r="C79" t="str">
            <v>suministro e instalación de codo HD 22-1/2 grados extremo liso 4"</v>
          </cell>
          <cell r="D79" t="str">
            <v>UN</v>
          </cell>
          <cell r="E79" t="str">
            <v>REDES DE ACUEDUCTO</v>
          </cell>
          <cell r="G79">
            <v>4770</v>
          </cell>
          <cell r="H79">
            <v>5428</v>
          </cell>
        </row>
        <row r="80">
          <cell r="A80">
            <v>5415</v>
          </cell>
          <cell r="B80">
            <v>552467</v>
          </cell>
          <cell r="C80" t="str">
            <v>suministro e instalación de codo HD 22-1/2 grados extremo liso 10"</v>
          </cell>
          <cell r="D80" t="str">
            <v>UN</v>
          </cell>
          <cell r="E80" t="str">
            <v>REDES DE ACUEDUCTO</v>
          </cell>
          <cell r="G80">
            <v>4771</v>
          </cell>
          <cell r="H80">
            <v>5429</v>
          </cell>
        </row>
        <row r="81">
          <cell r="A81">
            <v>5416</v>
          </cell>
          <cell r="B81">
            <v>29971890</v>
          </cell>
          <cell r="C81" t="str">
            <v>Suministro e instalación de válvula reguladora de presión con jaula Anticavitatoria Ansi # 150 Ø 3"</v>
          </cell>
          <cell r="D81" t="str">
            <v>UN</v>
          </cell>
          <cell r="E81" t="str">
            <v>REDES DE ACUEDUCTO</v>
          </cell>
          <cell r="G81">
            <v>4772</v>
          </cell>
          <cell r="H81">
            <v>5430</v>
          </cell>
        </row>
        <row r="82">
          <cell r="A82">
            <v>5417</v>
          </cell>
          <cell r="B82">
            <v>32117136</v>
          </cell>
          <cell r="C82" t="str">
            <v>Suministro e instalación de válvula reguladora de presión con jaula Anticavitatoria Ansi # 150 Ø 4"</v>
          </cell>
          <cell r="D82" t="str">
            <v>UN</v>
          </cell>
          <cell r="E82" t="str">
            <v>REDES DE ACUEDUCTO</v>
          </cell>
          <cell r="G82">
            <v>4773</v>
          </cell>
          <cell r="H82">
            <v>5431</v>
          </cell>
        </row>
        <row r="83">
          <cell r="A83">
            <v>5418</v>
          </cell>
          <cell r="B83">
            <v>53698035</v>
          </cell>
          <cell r="C83" t="str">
            <v>Suministro e instalación de válvula reguladora de presión con jaula Anticavitatoria Ansi # 150 Ø 8"</v>
          </cell>
          <cell r="D83" t="str">
            <v>UN</v>
          </cell>
          <cell r="E83" t="str">
            <v>REDES DE ACUEDUCTO</v>
          </cell>
          <cell r="G83">
            <v>4774</v>
          </cell>
          <cell r="H83">
            <v>5394</v>
          </cell>
        </row>
        <row r="84">
          <cell r="A84">
            <v>5419</v>
          </cell>
          <cell r="B84">
            <v>63565888</v>
          </cell>
          <cell r="C84" t="str">
            <v>Suministro e instalación de válvula reguladora de presión con jaula Anticavitatoria Ansi # 150 Ø 10"</v>
          </cell>
          <cell r="D84" t="str">
            <v>UN</v>
          </cell>
          <cell r="E84" t="str">
            <v>REDES DE ACUEDUCTO</v>
          </cell>
          <cell r="G84">
            <v>4775</v>
          </cell>
          <cell r="H84">
            <v>5386</v>
          </cell>
        </row>
        <row r="85">
          <cell r="A85">
            <v>5420</v>
          </cell>
          <cell r="B85">
            <v>893522</v>
          </cell>
          <cell r="C85" t="str">
            <v>Suministro e instalación de válvula tipo mariposa Ansi#150 Ø 2"</v>
          </cell>
          <cell r="D85" t="str">
            <v>UN</v>
          </cell>
          <cell r="E85" t="str">
            <v>REDES DE ACUEDUCTO</v>
          </cell>
          <cell r="G85">
            <v>4776</v>
          </cell>
          <cell r="H85">
            <v>5432</v>
          </cell>
        </row>
        <row r="86">
          <cell r="A86">
            <v>5421</v>
          </cell>
          <cell r="B86">
            <v>948572</v>
          </cell>
          <cell r="C86" t="str">
            <v>Suministro e instalación de válvula tipo mariposa Ansi#150 Ø 3"</v>
          </cell>
          <cell r="D86" t="str">
            <v>UN</v>
          </cell>
          <cell r="E86" t="str">
            <v>REDES DE ACUEDUCTO</v>
          </cell>
          <cell r="G86">
            <v>4777</v>
          </cell>
          <cell r="H86">
            <v>5433</v>
          </cell>
        </row>
        <row r="87">
          <cell r="A87">
            <v>5422</v>
          </cell>
          <cell r="B87">
            <v>3002044</v>
          </cell>
          <cell r="C87" t="str">
            <v>Suministro e instalación de válvula tipo mariposa Ansi#150 Ø 8"</v>
          </cell>
          <cell r="D87" t="str">
            <v>UN</v>
          </cell>
          <cell r="E87" t="str">
            <v>REDES DE ACUEDUCTO</v>
          </cell>
          <cell r="G87">
            <v>4778</v>
          </cell>
          <cell r="H87">
            <v>5434</v>
          </cell>
        </row>
        <row r="88">
          <cell r="A88">
            <v>5423</v>
          </cell>
          <cell r="B88">
            <v>359738</v>
          </cell>
          <cell r="C88" t="str">
            <v>Suministro e instalación de filtro tipo Yee Ansi # 150 Ø 2"</v>
          </cell>
          <cell r="D88" t="str">
            <v>UN</v>
          </cell>
          <cell r="E88" t="str">
            <v>REDES DE ACUEDUCTO</v>
          </cell>
          <cell r="G88">
            <v>4779</v>
          </cell>
          <cell r="H88">
            <v>5435</v>
          </cell>
        </row>
        <row r="89">
          <cell r="A89">
            <v>5424</v>
          </cell>
          <cell r="B89">
            <v>509692</v>
          </cell>
          <cell r="C89" t="str">
            <v>Suministro e instalación de filtro tipo Yee Ansi # 150 Ø 3"</v>
          </cell>
          <cell r="D89" t="str">
            <v>UN</v>
          </cell>
          <cell r="E89" t="str">
            <v>REDES DE ACUEDUCTO</v>
          </cell>
          <cell r="G89">
            <v>4780</v>
          </cell>
          <cell r="H89">
            <v>5370</v>
          </cell>
        </row>
        <row r="90">
          <cell r="A90">
            <v>5425</v>
          </cell>
          <cell r="B90">
            <v>725882</v>
          </cell>
          <cell r="C90" t="str">
            <v>Suministro e instalación de filtro tipo Yee Ansi # 150 Ø 4"</v>
          </cell>
          <cell r="D90" t="str">
            <v>UN</v>
          </cell>
          <cell r="E90" t="str">
            <v>REDES DE ACUEDUCTO</v>
          </cell>
          <cell r="G90">
            <v>4782</v>
          </cell>
          <cell r="H90">
            <v>5387</v>
          </cell>
        </row>
        <row r="91">
          <cell r="A91">
            <v>5426</v>
          </cell>
          <cell r="B91">
            <v>1967891</v>
          </cell>
          <cell r="C91" t="str">
            <v>Suministro e instalación de filtro tipo Yee Ansi # 150 Ø 8"</v>
          </cell>
          <cell r="D91" t="str">
            <v>UN</v>
          </cell>
          <cell r="E91" t="str">
            <v>REDES DE ACUEDUCTO</v>
          </cell>
          <cell r="G91">
            <v>4783</v>
          </cell>
          <cell r="H91">
            <v>5388</v>
          </cell>
        </row>
        <row r="92">
          <cell r="A92">
            <v>5427</v>
          </cell>
          <cell r="B92">
            <v>2628221</v>
          </cell>
          <cell r="C92" t="str">
            <v>Suministro e instalación de filtro tipo Yee Ansi # 150 Ø 10"</v>
          </cell>
          <cell r="D92" t="str">
            <v>UN</v>
          </cell>
          <cell r="E92" t="str">
            <v>REDES DE ACUEDUCTO</v>
          </cell>
          <cell r="G92">
            <v>4784</v>
          </cell>
          <cell r="H92">
            <v>5389</v>
          </cell>
        </row>
        <row r="93">
          <cell r="A93">
            <v>5428</v>
          </cell>
          <cell r="B93">
            <v>569767</v>
          </cell>
          <cell r="C93" t="str">
            <v>Suministro e instalación de junta de montaje de Ø 2" (incluye dos niples brida-liso L=420mm y unión dresser)</v>
          </cell>
          <cell r="D93" t="str">
            <v>UN</v>
          </cell>
          <cell r="E93" t="str">
            <v>REDES DE ACUEDUCTO</v>
          </cell>
          <cell r="G93">
            <v>4785</v>
          </cell>
          <cell r="H93">
            <v>5436</v>
          </cell>
        </row>
        <row r="94">
          <cell r="A94">
            <v>5429</v>
          </cell>
          <cell r="B94">
            <v>576621</v>
          </cell>
          <cell r="C94" t="str">
            <v>Suministro e instalación de junta de montaje de Ø 3" (incluye dos niples brida-liso L=188mm y unión dresser)</v>
          </cell>
          <cell r="D94" t="str">
            <v>UN</v>
          </cell>
          <cell r="E94" t="str">
            <v>REDES DE ACUEDUCTO</v>
          </cell>
          <cell r="G94">
            <v>4786</v>
          </cell>
          <cell r="H94">
            <v>5437</v>
          </cell>
        </row>
        <row r="95">
          <cell r="A95">
            <v>5430</v>
          </cell>
          <cell r="B95">
            <v>692221</v>
          </cell>
          <cell r="C95" t="str">
            <v>Suministro e instalación de junta de montaje de Ø 3" (incluye dos niples brida-liso L=470mm y unión dresser)</v>
          </cell>
          <cell r="D95" t="str">
            <v>UN</v>
          </cell>
          <cell r="E95" t="str">
            <v>REDES DE ACUEDUCTO</v>
          </cell>
          <cell r="G95">
            <v>4787</v>
          </cell>
          <cell r="H95">
            <v>5438</v>
          </cell>
        </row>
        <row r="96">
          <cell r="A96">
            <v>5431</v>
          </cell>
          <cell r="B96">
            <v>786817</v>
          </cell>
          <cell r="C96" t="str">
            <v>Suministro e instalación de junta de montaje de Ø 4" (incluye dos niples brida-liso L=200mm y unión dresser)</v>
          </cell>
          <cell r="D96" t="str">
            <v>UN</v>
          </cell>
          <cell r="E96" t="str">
            <v>REDES DE ACUEDUCTO</v>
          </cell>
          <cell r="G96">
            <v>4788</v>
          </cell>
          <cell r="H96">
            <v>5439</v>
          </cell>
        </row>
        <row r="97">
          <cell r="A97">
            <v>5432</v>
          </cell>
          <cell r="B97">
            <v>2055318</v>
          </cell>
          <cell r="C97" t="str">
            <v>Suministro e instalación de junta de montaje de Ø 6" (incluye dos niples brida-liso L=760mm y unión dresser)</v>
          </cell>
          <cell r="D97" t="str">
            <v>UN</v>
          </cell>
          <cell r="E97" t="str">
            <v>REDES DE ACUEDUCTO</v>
          </cell>
          <cell r="G97">
            <v>4789</v>
          </cell>
          <cell r="H97">
            <v>5440</v>
          </cell>
        </row>
        <row r="98">
          <cell r="A98">
            <v>5433</v>
          </cell>
          <cell r="B98">
            <v>1989904</v>
          </cell>
          <cell r="C98" t="str">
            <v>Suministro e instalación de junta de montaje de Ø 8" (incluye dos niples brida-liso L=350mm y unión dresser)</v>
          </cell>
          <cell r="D98" t="str">
            <v>UN</v>
          </cell>
          <cell r="E98" t="str">
            <v>REDES DE ACUEDUCTO</v>
          </cell>
          <cell r="G98">
            <v>4790</v>
          </cell>
          <cell r="H98">
            <v>5390</v>
          </cell>
        </row>
        <row r="99">
          <cell r="A99">
            <v>5434</v>
          </cell>
          <cell r="B99">
            <v>2942284</v>
          </cell>
          <cell r="C99" t="str">
            <v>Suministro e instalación de junta de montaje de Ø 8" (incluye dos niples brida-liso L=1000mm y unión dresser)</v>
          </cell>
          <cell r="D99" t="str">
            <v>UN</v>
          </cell>
          <cell r="E99" t="str">
            <v>REDES DE ACUEDUCTO</v>
          </cell>
          <cell r="G99">
            <v>4791</v>
          </cell>
          <cell r="H99">
            <v>5391</v>
          </cell>
        </row>
        <row r="100">
          <cell r="A100">
            <v>5435</v>
          </cell>
          <cell r="B100">
            <v>4300931</v>
          </cell>
          <cell r="C100" t="str">
            <v>Suministro e instalación de junta de montaje de Ø 10" (incluye dos niples brida-liso L=500mm y unión dresser)</v>
          </cell>
          <cell r="D100" t="str">
            <v>UN</v>
          </cell>
          <cell r="E100" t="str">
            <v>REDES DE ACUEDUCTO</v>
          </cell>
          <cell r="G100">
            <v>4792</v>
          </cell>
          <cell r="H100">
            <v>5441</v>
          </cell>
        </row>
        <row r="101">
          <cell r="A101">
            <v>5436</v>
          </cell>
          <cell r="B101">
            <v>1241980</v>
          </cell>
          <cell r="C101" t="str">
            <v>Suministro e instalación de niple pasamuro extremos brida-liso 6"x3" L=1000mm</v>
          </cell>
          <cell r="D101" t="str">
            <v>UN</v>
          </cell>
          <cell r="E101" t="str">
            <v>REDES DE ACUEDUCTO</v>
          </cell>
          <cell r="G101">
            <v>4793</v>
          </cell>
          <cell r="H101">
            <v>5442</v>
          </cell>
        </row>
        <row r="102">
          <cell r="A102">
            <v>5437</v>
          </cell>
          <cell r="B102">
            <v>1477708</v>
          </cell>
          <cell r="C102" t="str">
            <v>Suministro e instalación de niple pasamuro extremos brida-liso 6"x4" L=1000mm</v>
          </cell>
          <cell r="D102" t="str">
            <v>UN</v>
          </cell>
          <cell r="E102" t="str">
            <v>REDES DE ACUEDUCTO</v>
          </cell>
          <cell r="G102">
            <v>4794</v>
          </cell>
          <cell r="H102">
            <v>5443</v>
          </cell>
        </row>
        <row r="103">
          <cell r="A103">
            <v>5438</v>
          </cell>
          <cell r="B103">
            <v>2366552</v>
          </cell>
          <cell r="C103" t="str">
            <v>Suministro e instalación de niple pasamuro extremos brida-liso 10"x4" L=1000mm</v>
          </cell>
          <cell r="D103" t="str">
            <v>UN</v>
          </cell>
          <cell r="E103" t="str">
            <v>REDES DE ACUEDUCTO</v>
          </cell>
          <cell r="G103">
            <v>4795</v>
          </cell>
          <cell r="H103">
            <v>5444</v>
          </cell>
        </row>
        <row r="104">
          <cell r="A104">
            <v>5439</v>
          </cell>
          <cell r="B104">
            <v>5085968</v>
          </cell>
          <cell r="C104" t="str">
            <v>Suministro e instalación de niple pasamuro extremos brida-liso 10"x10" L=2250mm</v>
          </cell>
          <cell r="D104" t="str">
            <v>UN</v>
          </cell>
          <cell r="E104" t="str">
            <v>REDES DE ACUEDUCTO</v>
          </cell>
          <cell r="G104">
            <v>4796</v>
          </cell>
          <cell r="H104">
            <v>5445</v>
          </cell>
        </row>
        <row r="105">
          <cell r="A105">
            <v>5440</v>
          </cell>
          <cell r="B105">
            <v>3069968</v>
          </cell>
          <cell r="C105" t="str">
            <v>Suministro e instalación de niple pasamuro extremos brida-liso 10"x10" L=1000mm</v>
          </cell>
          <cell r="D105" t="str">
            <v>UN</v>
          </cell>
          <cell r="E105" t="str">
            <v>REDES DE ACUEDUCTO</v>
          </cell>
          <cell r="G105">
            <v>4797</v>
          </cell>
          <cell r="H105">
            <v>5393</v>
          </cell>
        </row>
        <row r="106">
          <cell r="A106">
            <v>5441</v>
          </cell>
          <cell r="B106">
            <v>2428936</v>
          </cell>
          <cell r="C106" t="str">
            <v>Sum. e inst. de Tee by-pass conecciones bridas Ansi#150 en acero al carbon 10"x8"y conección superior bridada ventosa 2"</v>
          </cell>
          <cell r="D106" t="str">
            <v>UN</v>
          </cell>
          <cell r="E106" t="str">
            <v>REDES DE ACUEDUCTO</v>
          </cell>
          <cell r="G106">
            <v>4798</v>
          </cell>
          <cell r="H106">
            <v>5446</v>
          </cell>
        </row>
        <row r="107">
          <cell r="A107">
            <v>5442</v>
          </cell>
          <cell r="B107">
            <v>339087</v>
          </cell>
          <cell r="C107" t="str">
            <v>Sum. e inst. de Tee by-pass conecciones bridas Ansi#150 en acero al carbon 3"x2"y conección superior bridada ventosa 2"</v>
          </cell>
          <cell r="D107" t="str">
            <v>UN</v>
          </cell>
          <cell r="E107" t="str">
            <v>REDES DE ACUEDUCTO</v>
          </cell>
          <cell r="G107">
            <v>4799</v>
          </cell>
          <cell r="H107">
            <v>5447</v>
          </cell>
        </row>
        <row r="108">
          <cell r="A108">
            <v>5443</v>
          </cell>
          <cell r="B108">
            <v>583139</v>
          </cell>
          <cell r="C108" t="str">
            <v>Sum. e inst. de Tee by-pass conecciones bridas Ansi#150 en acero al carbon 4"x3"y conección superior bridada ventosa 2"</v>
          </cell>
          <cell r="D108" t="str">
            <v>UN</v>
          </cell>
          <cell r="E108" t="str">
            <v>REDES DE ACUEDUCTO</v>
          </cell>
          <cell r="G108">
            <v>4800</v>
          </cell>
          <cell r="H108">
            <v>5448</v>
          </cell>
        </row>
        <row r="109">
          <cell r="A109">
            <v>5444</v>
          </cell>
          <cell r="B109">
            <v>114847</v>
          </cell>
          <cell r="C109" t="str">
            <v>Suministro e instalación de codo HD 90 grados extremos brida Ø 2"</v>
          </cell>
          <cell r="D109" t="str">
            <v>UN</v>
          </cell>
          <cell r="E109" t="str">
            <v>REDES DE ACUEDUCTO</v>
          </cell>
          <cell r="G109">
            <v>4801</v>
          </cell>
          <cell r="H109">
            <v>5449</v>
          </cell>
        </row>
        <row r="110">
          <cell r="A110">
            <v>5445</v>
          </cell>
          <cell r="B110">
            <v>213553</v>
          </cell>
          <cell r="C110" t="str">
            <v>Suministro e instalación de codo HD 90 grados extremos brida Ø 3"</v>
          </cell>
          <cell r="D110" t="str">
            <v>UN</v>
          </cell>
          <cell r="E110" t="str">
            <v>REDES DE ACUEDUCTO</v>
          </cell>
          <cell r="G110">
            <v>4802</v>
          </cell>
          <cell r="H110">
            <v>5396</v>
          </cell>
        </row>
        <row r="111">
          <cell r="A111">
            <v>5446</v>
          </cell>
          <cell r="B111">
            <v>533942</v>
          </cell>
          <cell r="C111" t="str">
            <v>Suministro e instalación de codo HD 90 grados extremos brida Ø 6"</v>
          </cell>
          <cell r="D111" t="str">
            <v>UN</v>
          </cell>
          <cell r="E111" t="str">
            <v>REDES DE ACUEDUCTO</v>
          </cell>
          <cell r="G111">
            <v>4803</v>
          </cell>
          <cell r="H111">
            <v>5450</v>
          </cell>
        </row>
        <row r="112">
          <cell r="A112">
            <v>5447</v>
          </cell>
          <cell r="B112">
            <v>533942</v>
          </cell>
          <cell r="C112" t="str">
            <v>Suministro e instalación de codo HD 90 grados extremos brida Ø 8"</v>
          </cell>
          <cell r="D112" t="str">
            <v>UN</v>
          </cell>
          <cell r="E112" t="str">
            <v>REDES DE ACUEDUCTO</v>
          </cell>
          <cell r="G112">
            <v>4804</v>
          </cell>
          <cell r="H112">
            <v>5451</v>
          </cell>
        </row>
        <row r="113">
          <cell r="A113">
            <v>5448</v>
          </cell>
          <cell r="B113">
            <v>710522</v>
          </cell>
          <cell r="C113" t="str">
            <v>Suministro e instalación de válvula tipo globo Ansi # 150 Ø 2"</v>
          </cell>
          <cell r="D113" t="str">
            <v>UN</v>
          </cell>
          <cell r="E113" t="str">
            <v>REDES DE ACUEDUCTO</v>
          </cell>
          <cell r="G113">
            <v>4805</v>
          </cell>
          <cell r="H113">
            <v>5452</v>
          </cell>
        </row>
        <row r="114">
          <cell r="A114">
            <v>5449</v>
          </cell>
          <cell r="B114">
            <v>999932</v>
          </cell>
          <cell r="C114" t="str">
            <v>Suministro e instalación de válvula tipo globo Ansi # 150 Ø 3"</v>
          </cell>
          <cell r="D114" t="str">
            <v>UN</v>
          </cell>
          <cell r="E114" t="str">
            <v>REDES DE ACUEDUCTO</v>
          </cell>
          <cell r="G114">
            <v>4806</v>
          </cell>
          <cell r="H114">
            <v>5392</v>
          </cell>
        </row>
        <row r="115">
          <cell r="A115">
            <v>5450</v>
          </cell>
          <cell r="B115">
            <v>2625916</v>
          </cell>
          <cell r="C115" t="str">
            <v>Suministro e instalación de válvula tipo globo Ansi # 150 Ø 6"</v>
          </cell>
          <cell r="D115" t="str">
            <v>UN</v>
          </cell>
          <cell r="E115" t="str">
            <v>REDES DE ACUEDUCTO</v>
          </cell>
          <cell r="G115">
            <v>4807</v>
          </cell>
          <cell r="H115">
            <v>5453</v>
          </cell>
        </row>
        <row r="116">
          <cell r="A116">
            <v>5451</v>
          </cell>
          <cell r="B116">
            <v>518296</v>
          </cell>
          <cell r="C116" t="str">
            <v>Suministro e instalación de carrete alineador en AC L=375mm Ø 3"</v>
          </cell>
          <cell r="D116" t="str">
            <v>UN</v>
          </cell>
          <cell r="E116" t="str">
            <v>REDES DE ACUEDUCTO</v>
          </cell>
          <cell r="G116">
            <v>4808</v>
          </cell>
          <cell r="H116">
            <v>5397</v>
          </cell>
        </row>
        <row r="117">
          <cell r="A117">
            <v>5452</v>
          </cell>
          <cell r="B117">
            <v>762352</v>
          </cell>
          <cell r="C117" t="str">
            <v>Suministro e instalación de carrete alineador en AC L=400mm Ø 4"</v>
          </cell>
          <cell r="D117" t="str">
            <v>UN</v>
          </cell>
          <cell r="E117" t="str">
            <v>REDES DE ACUEDUCTO</v>
          </cell>
          <cell r="G117">
            <v>4809</v>
          </cell>
          <cell r="H117">
            <v>5364</v>
          </cell>
        </row>
        <row r="118">
          <cell r="A118">
            <v>5453</v>
          </cell>
          <cell r="B118">
            <v>4746848</v>
          </cell>
          <cell r="C118" t="str">
            <v>Suministro e instalación de carrete alineador en AC L=1250mm Ø 10"</v>
          </cell>
          <cell r="D118" t="str">
            <v>UN</v>
          </cell>
          <cell r="E118" t="str">
            <v>REDES DE ACUEDUCTO</v>
          </cell>
          <cell r="G118">
            <v>4810</v>
          </cell>
          <cell r="H118">
            <v>5454</v>
          </cell>
        </row>
        <row r="119">
          <cell r="A119">
            <v>5454</v>
          </cell>
          <cell r="B119">
            <v>4418044</v>
          </cell>
          <cell r="C119" t="str">
            <v>Suministro e instalación de válvula tipo mariposa Ansi # 150 Ø 10"</v>
          </cell>
          <cell r="D119" t="str">
            <v>UN</v>
          </cell>
          <cell r="E119" t="str">
            <v>REDES DE ACUEDUCTO</v>
          </cell>
          <cell r="G119">
            <v>4811</v>
          </cell>
          <cell r="H119">
            <v>5455</v>
          </cell>
        </row>
        <row r="120">
          <cell r="A120">
            <v>5455</v>
          </cell>
          <cell r="B120">
            <v>4468924</v>
          </cell>
          <cell r="C120" t="str">
            <v>Suministro e instalación de válvula tipo globo Ansi # 150 Ø 8"</v>
          </cell>
          <cell r="D120" t="str">
            <v>UN</v>
          </cell>
          <cell r="E120" t="str">
            <v>REDES DE ACUEDUCTO</v>
          </cell>
          <cell r="G120">
            <v>4812</v>
          </cell>
          <cell r="H120">
            <v>5456</v>
          </cell>
        </row>
        <row r="121">
          <cell r="A121">
            <v>5456</v>
          </cell>
          <cell r="B121">
            <v>201204</v>
          </cell>
          <cell r="C121" t="str">
            <v>Suministro e instalación de Tee HD extremos lisos 4"x4"</v>
          </cell>
          <cell r="D121" t="str">
            <v>UN</v>
          </cell>
          <cell r="E121" t="str">
            <v>REDES DE ACUEDUCTO</v>
          </cell>
          <cell r="G121">
            <v>4813</v>
          </cell>
          <cell r="H121">
            <v>5457</v>
          </cell>
        </row>
        <row r="122">
          <cell r="A122">
            <v>5457</v>
          </cell>
          <cell r="B122">
            <v>328804</v>
          </cell>
          <cell r="C122" t="str">
            <v>Suministro e instalación de Tee HD extremos lisos 6"x4"</v>
          </cell>
          <cell r="D122" t="str">
            <v>UN</v>
          </cell>
          <cell r="E122" t="str">
            <v>REDES DE ACUEDUCTO</v>
          </cell>
          <cell r="G122">
            <v>5000</v>
          </cell>
          <cell r="H122">
            <v>5000</v>
          </cell>
        </row>
        <row r="123">
          <cell r="A123">
            <v>5458</v>
          </cell>
          <cell r="B123">
            <v>549791</v>
          </cell>
          <cell r="C123" t="str">
            <v>Suministro e instación de unión dresser 12"</v>
          </cell>
          <cell r="D123" t="str">
            <v>UN</v>
          </cell>
          <cell r="E123" t="str">
            <v>REDES DE ACUEDUCTO</v>
          </cell>
        </row>
        <row r="124">
          <cell r="A124">
            <v>5459</v>
          </cell>
          <cell r="B124">
            <v>982794</v>
          </cell>
          <cell r="C124" t="str">
            <v>Suministro e instación de unión dresser 14"</v>
          </cell>
          <cell r="D124" t="str">
            <v>UN</v>
          </cell>
          <cell r="E124" t="str">
            <v>REDES DE ACUEDUCTO</v>
          </cell>
        </row>
        <row r="125">
          <cell r="A125">
            <v>5460</v>
          </cell>
          <cell r="B125">
            <v>844491</v>
          </cell>
          <cell r="C125" t="str">
            <v>suministro e instalación de codo HD 45 grados extremo liso 12"</v>
          </cell>
          <cell r="D125" t="str">
            <v>UN</v>
          </cell>
          <cell r="E125" t="str">
            <v>REDES DE ACUEDUCTO</v>
          </cell>
        </row>
        <row r="126">
          <cell r="A126">
            <v>5461</v>
          </cell>
          <cell r="B126">
            <v>1220844</v>
          </cell>
          <cell r="C126" t="str">
            <v>suministro e instalación de codo HD 45 grados extremo liso 14"</v>
          </cell>
          <cell r="D126" t="str">
            <v>UN</v>
          </cell>
          <cell r="E126" t="str">
            <v>REDES DE ACUEDUCTO</v>
          </cell>
        </row>
        <row r="127">
          <cell r="A127">
            <v>5462</v>
          </cell>
          <cell r="B127">
            <v>902491</v>
          </cell>
          <cell r="C127" t="str">
            <v>suministro e instalación de codo HD 22-1/2 grados extremo liso 12"</v>
          </cell>
          <cell r="D127" t="str">
            <v>UN</v>
          </cell>
          <cell r="E127" t="str">
            <v>REDES DE ACUEDUCTO</v>
          </cell>
        </row>
        <row r="128">
          <cell r="A128">
            <v>5463</v>
          </cell>
          <cell r="B128">
            <v>1162844</v>
          </cell>
          <cell r="C128" t="str">
            <v>suministro e instalación de codo HD 22-1/2 grados extremo liso 14"</v>
          </cell>
          <cell r="D128" t="str">
            <v>UN</v>
          </cell>
          <cell r="E128" t="str">
            <v>REDES DE ACUEDUCTO</v>
          </cell>
        </row>
        <row r="129">
          <cell r="A129">
            <v>5464</v>
          </cell>
          <cell r="B129">
            <v>481508</v>
          </cell>
          <cell r="C129" t="str">
            <v>Suministro e instalación de niple pasamuro extremos brida-liso 3"x3" L=1000mm</v>
          </cell>
          <cell r="D129" t="str">
            <v>UN</v>
          </cell>
          <cell r="E129" t="str">
            <v>REDES DE ACUEDUCTO</v>
          </cell>
        </row>
        <row r="130">
          <cell r="A130">
            <v>5465</v>
          </cell>
          <cell r="B130">
            <v>693920</v>
          </cell>
          <cell r="C130" t="str">
            <v>Suministro e instalación de niple pasamuro extremos brida-liso 4"x4" L=1000mm</v>
          </cell>
          <cell r="D130" t="str">
            <v>UN</v>
          </cell>
          <cell r="E130" t="str">
            <v>REDES DE ACUEDUCTO</v>
          </cell>
        </row>
        <row r="131">
          <cell r="A131">
            <v>5466</v>
          </cell>
          <cell r="B131">
            <v>1526916</v>
          </cell>
          <cell r="C131" t="str">
            <v>Suministro e instalación de niple pasamuro extremos brida-liso 6"x6" L=1350mm</v>
          </cell>
          <cell r="D131" t="str">
            <v>UN</v>
          </cell>
          <cell r="E131" t="str">
            <v>REDES DE ACUEDUCTO</v>
          </cell>
        </row>
        <row r="132">
          <cell r="A132">
            <v>5467</v>
          </cell>
          <cell r="B132">
            <v>2370296</v>
          </cell>
          <cell r="C132" t="str">
            <v>Suministro e instalación de niple pasamuro extremos brida-liso 8"x8" L=1800mm</v>
          </cell>
          <cell r="D132" t="str">
            <v>UN</v>
          </cell>
          <cell r="E132" t="str">
            <v>REDES DE ACUEDUCTO</v>
          </cell>
        </row>
        <row r="133">
          <cell r="A133">
            <v>5468</v>
          </cell>
          <cell r="B133">
            <v>741572</v>
          </cell>
          <cell r="C133" t="str">
            <v>Suministro e instalación de niple pasamuro extremos brida-liso 3"x2" L=1000mm</v>
          </cell>
          <cell r="D133" t="str">
            <v>UN</v>
          </cell>
          <cell r="E133" t="str">
            <v>REDES DE ACUEDUCTO</v>
          </cell>
        </row>
        <row r="134">
          <cell r="A134">
            <v>5469</v>
          </cell>
          <cell r="B134">
            <v>1167392</v>
          </cell>
          <cell r="C134" t="str">
            <v>Suministro e instalación de niple pasamuro extremos brida-liso 4"x3" L=1000mm</v>
          </cell>
          <cell r="D134" t="str">
            <v>UN</v>
          </cell>
          <cell r="E134" t="str">
            <v>REDES DE ACUEDUCTO</v>
          </cell>
        </row>
        <row r="135">
          <cell r="A135">
            <v>5470</v>
          </cell>
          <cell r="B135">
            <v>1532964</v>
          </cell>
          <cell r="C135" t="str">
            <v>Suministro e instalación de niple pasamuro extremos brida-liso 6"x4" L=1000mm</v>
          </cell>
          <cell r="D135" t="str">
            <v>UN</v>
          </cell>
          <cell r="E135" t="str">
            <v>REDES DE ACUEDUCTO</v>
          </cell>
        </row>
        <row r="136">
          <cell r="A136">
            <v>5471</v>
          </cell>
          <cell r="B136">
            <v>3749096</v>
          </cell>
          <cell r="C136" t="str">
            <v>Suministro e instalación de niple pasamuro extremos brida-liso 6"x8" L=1800mm</v>
          </cell>
          <cell r="D136" t="str">
            <v>UN</v>
          </cell>
          <cell r="E136" t="str">
            <v>REDES DE ACUEDUCTO</v>
          </cell>
        </row>
        <row r="137">
          <cell r="A137">
            <v>5473</v>
          </cell>
          <cell r="B137">
            <v>3289304</v>
          </cell>
          <cell r="C137" t="str">
            <v>Suministro e instalación de niple pasamuro extremos brida-liso 10"x6" L=1350mm</v>
          </cell>
          <cell r="D137" t="str">
            <v>UN</v>
          </cell>
          <cell r="E137" t="str">
            <v>REDES DE ACUEDUCTO</v>
          </cell>
        </row>
        <row r="138">
          <cell r="A138">
            <v>5474</v>
          </cell>
          <cell r="B138">
            <v>4410896</v>
          </cell>
          <cell r="C138" t="str">
            <v>Suministro e instalación de niple pasamuro extremos brida-liso 10"x8" L=1800mm</v>
          </cell>
          <cell r="D138" t="str">
            <v>UN</v>
          </cell>
          <cell r="E138" t="str">
            <v>REDES DE ACUEDUCTO</v>
          </cell>
        </row>
        <row r="139">
          <cell r="A139">
            <v>5475</v>
          </cell>
          <cell r="B139">
            <v>4088326</v>
          </cell>
          <cell r="C139" t="str">
            <v>Suministro e instalación de niple pasamuro extremos brida-liso 12"x6" L=1350mm</v>
          </cell>
          <cell r="D139" t="str">
            <v>UN</v>
          </cell>
          <cell r="E139" t="str">
            <v>REDES DE ACUEDUCTO</v>
          </cell>
        </row>
        <row r="140">
          <cell r="A140">
            <v>5476</v>
          </cell>
          <cell r="B140">
            <v>5412118</v>
          </cell>
          <cell r="C140" t="str">
            <v>Suministro e instalación de niple pasamuro extremos brida-liso 12"x8" L=1800mm</v>
          </cell>
          <cell r="D140" t="str">
            <v>UN</v>
          </cell>
          <cell r="E140" t="str">
            <v>REDES DE ACUEDUCTO</v>
          </cell>
        </row>
        <row r="141">
          <cell r="A141">
            <v>5477</v>
          </cell>
          <cell r="B141">
            <v>9193614</v>
          </cell>
          <cell r="C141" t="str">
            <v>Suministro e instalación de niple pasamuro extremos brida-liso 14"x10" L=2250mm</v>
          </cell>
          <cell r="D141" t="str">
            <v>UN</v>
          </cell>
          <cell r="E141" t="str">
            <v>REDES DE ACUEDUCTO</v>
          </cell>
        </row>
        <row r="142">
          <cell r="A142">
            <v>5478</v>
          </cell>
          <cell r="B142">
            <v>5729550</v>
          </cell>
          <cell r="C142" t="str">
            <v>Suministro e instalación de niple pasamuro extremos brida-liso 14"x6" L=1350mm</v>
          </cell>
          <cell r="D142" t="str">
            <v>UN</v>
          </cell>
          <cell r="E142" t="str">
            <v>REDES DE ACUEDUCTO</v>
          </cell>
        </row>
        <row r="143">
          <cell r="A143">
            <v>5479</v>
          </cell>
          <cell r="B143">
            <v>876656</v>
          </cell>
          <cell r="C143" t="str">
            <v>Suministro e instalación de niple pasamuro extremos brida-liso 4"x2" L=1000mm</v>
          </cell>
          <cell r="D143" t="str">
            <v>UN</v>
          </cell>
          <cell r="E143" t="str">
            <v>REDES DE ACUEDUCTO</v>
          </cell>
        </row>
        <row r="144">
          <cell r="A144">
            <v>5480</v>
          </cell>
          <cell r="B144">
            <v>1767974</v>
          </cell>
          <cell r="C144" t="str">
            <v>Suministro e instalación de niple pasamuro extremos brida-liso 8"x3" L=1000mm</v>
          </cell>
          <cell r="D144" t="str">
            <v>UN</v>
          </cell>
          <cell r="E144" t="str">
            <v>REDES DE ACUEDUCTO</v>
          </cell>
        </row>
        <row r="145">
          <cell r="A145">
            <v>5481</v>
          </cell>
          <cell r="B145">
            <v>2036102</v>
          </cell>
          <cell r="C145" t="str">
            <v>Suministro e instalación de niple pasamuro extremos brida-liso 8"x4" L=1000mm</v>
          </cell>
          <cell r="D145" t="str">
            <v>UN</v>
          </cell>
          <cell r="E145" t="str">
            <v>REDES DE ACUEDUCTO</v>
          </cell>
        </row>
        <row r="146">
          <cell r="A146">
            <v>5482</v>
          </cell>
          <cell r="B146">
            <v>3021350</v>
          </cell>
          <cell r="C146" t="str">
            <v>Suministro e instalación de niple pasamuro extremos brida-liso 6"x8" L=1000mm</v>
          </cell>
          <cell r="D146" t="str">
            <v>UN</v>
          </cell>
          <cell r="E146" t="str">
            <v>REDES DE ACUEDUCTO</v>
          </cell>
        </row>
        <row r="147">
          <cell r="A147">
            <v>5483</v>
          </cell>
          <cell r="B147">
            <v>3081440</v>
          </cell>
          <cell r="C147" t="str">
            <v>Suministro e instalación de niple pasamuro extremos brida-liso 10"x6" L=1000mm</v>
          </cell>
          <cell r="D147" t="str">
            <v>UN</v>
          </cell>
          <cell r="E147" t="str">
            <v>REDES DE ACUEDUCTO</v>
          </cell>
        </row>
        <row r="148">
          <cell r="A148">
            <v>5484</v>
          </cell>
          <cell r="B148">
            <v>3707600</v>
          </cell>
          <cell r="C148" t="str">
            <v>Suministro e instalación de niple pasamuro extremos brida-liso 10"x8" L=1000mm</v>
          </cell>
          <cell r="D148" t="str">
            <v>UN</v>
          </cell>
          <cell r="E148" t="str">
            <v>REDES DE ACUEDUCTO</v>
          </cell>
        </row>
        <row r="149">
          <cell r="A149">
            <v>5485</v>
          </cell>
          <cell r="B149">
            <v>3853462</v>
          </cell>
          <cell r="C149" t="str">
            <v>Suministro e instalación de niple pasamuro extremos brida-liso 12"x6" L=1000mm</v>
          </cell>
          <cell r="D149" t="str">
            <v>UN</v>
          </cell>
          <cell r="E149" t="str">
            <v>REDES DE ACUEDUCTO</v>
          </cell>
        </row>
        <row r="150">
          <cell r="A150">
            <v>5486</v>
          </cell>
          <cell r="B150">
            <v>7825614</v>
          </cell>
          <cell r="C150" t="str">
            <v>Suministro e instalación de niple pasamuro extremos brida-liso 14"x10" L=1000mm</v>
          </cell>
          <cell r="D150" t="str">
            <v>UN</v>
          </cell>
          <cell r="E150" t="str">
            <v>REDES DE ACUEDUCTO</v>
          </cell>
        </row>
        <row r="151">
          <cell r="A151">
            <v>5487</v>
          </cell>
          <cell r="B151">
            <v>4500742</v>
          </cell>
          <cell r="C151" t="str">
            <v>Suministro e instalación de niple pasamuro extremos brida-liso 12"x8" L=1000mm</v>
          </cell>
          <cell r="D151" t="str">
            <v>UN</v>
          </cell>
          <cell r="E151" t="str">
            <v>REDES DE ACUEDUCTO</v>
          </cell>
        </row>
        <row r="152">
          <cell r="A152">
            <v>5488</v>
          </cell>
          <cell r="B152">
            <v>5494686</v>
          </cell>
          <cell r="C152" t="str">
            <v>Suministro e instalación de niple pasamuro extremos brida-liso 14"x6" L=1000mm</v>
          </cell>
          <cell r="D152" t="str">
            <v>UN</v>
          </cell>
          <cell r="E152" t="str">
            <v>REDES DE ACUEDUCTO</v>
          </cell>
        </row>
        <row r="153">
          <cell r="A153">
            <v>5489</v>
          </cell>
          <cell r="B153">
            <v>1292052</v>
          </cell>
          <cell r="C153" t="str">
            <v>Suministro e instalación de niple pasamuro extremos brida-liso 6"x6" L=1000mm</v>
          </cell>
          <cell r="D153" t="str">
            <v>UN</v>
          </cell>
          <cell r="E153" t="str">
            <v>REDES DE ACUEDUCTO</v>
          </cell>
        </row>
        <row r="154">
          <cell r="A154">
            <v>5490</v>
          </cell>
          <cell r="B154">
            <v>1667000</v>
          </cell>
          <cell r="C154" t="str">
            <v>Suministro e instalación de niple pasamuro extremos brida-liso 8"x8" L=1000mm</v>
          </cell>
          <cell r="D154" t="str">
            <v>UN</v>
          </cell>
          <cell r="E154" t="str">
            <v>REDES DE ACUEDUCTO</v>
          </cell>
        </row>
        <row r="155">
          <cell r="A155">
            <v>5491</v>
          </cell>
          <cell r="B155">
            <v>2024553</v>
          </cell>
          <cell r="C155" t="str">
            <v>Suministro e instalación de carrete alineador en AC L=760mm Ø 8"</v>
          </cell>
          <cell r="D155" t="str">
            <v>UN</v>
          </cell>
          <cell r="E155" t="str">
            <v>REDES DE ACUEDUCTO</v>
          </cell>
        </row>
        <row r="156">
          <cell r="A156">
            <v>5492</v>
          </cell>
          <cell r="B156">
            <v>409864</v>
          </cell>
          <cell r="C156" t="str">
            <v>Suministro e instalación de carrete alineador en AC L=375mm Ø 2"</v>
          </cell>
          <cell r="D156" t="str">
            <v>UN</v>
          </cell>
          <cell r="E156" t="str">
            <v>REDES DE ACUEDUCTO</v>
          </cell>
        </row>
        <row r="157">
          <cell r="A157">
            <v>5493</v>
          </cell>
          <cell r="B157">
            <v>1606703</v>
          </cell>
          <cell r="C157" t="str">
            <v>Sum. e inst. de Tee by-pass conecciones bridas Ansi#150 en acero al carbon 8"x6"y conección superior bridada ventosa 2"</v>
          </cell>
          <cell r="D157" t="str">
            <v>UN</v>
          </cell>
          <cell r="E157" t="str">
            <v>REDES DE ACUEDUCTO</v>
          </cell>
        </row>
        <row r="158">
          <cell r="A158">
            <v>5494</v>
          </cell>
          <cell r="B158">
            <v>334797</v>
          </cell>
          <cell r="C158" t="str">
            <v>Concreto de 2000 PSI (elaborado en obra)</v>
          </cell>
          <cell r="D158" t="str">
            <v>M3</v>
          </cell>
          <cell r="E158" t="str">
            <v>CONCRETOS Y MORTEROS</v>
          </cell>
        </row>
        <row r="159">
          <cell r="A159">
            <v>5495</v>
          </cell>
          <cell r="B159">
            <v>3441346</v>
          </cell>
          <cell r="C159" t="str">
            <v>Suministro e instalación de valvula de compuerta elástica vastago no ascendente extremo liso 12" (incl. tapa válvula)</v>
          </cell>
          <cell r="D159" t="str">
            <v>UN</v>
          </cell>
          <cell r="E159" t="str">
            <v>REDES DE ACUEDUCTO</v>
          </cell>
        </row>
        <row r="160">
          <cell r="A160">
            <v>5496</v>
          </cell>
          <cell r="B160">
            <v>4634121</v>
          </cell>
          <cell r="C160" t="str">
            <v>Suministro e instalación de valvula de compuerta sello de bronce vastago no asc. extremo liso 12" (incl. tapa válvula)</v>
          </cell>
          <cell r="D160" t="str">
            <v>UN</v>
          </cell>
          <cell r="E160" t="str">
            <v>REDES DE ACUEDUCTO</v>
          </cell>
        </row>
        <row r="161">
          <cell r="A161">
            <v>5497</v>
          </cell>
          <cell r="B161">
            <v>6867121</v>
          </cell>
          <cell r="C161" t="str">
            <v>Suministro e instalación de valvula de compuerta sello de bronce vastago no asc. extremo liso 14" (incl. tapa válvula)</v>
          </cell>
          <cell r="D161" t="str">
            <v>UN</v>
          </cell>
          <cell r="E161" t="str">
            <v>REDES DE ACUEDUCTO</v>
          </cell>
        </row>
        <row r="162">
          <cell r="A162">
            <v>5498</v>
          </cell>
          <cell r="B162">
            <v>9717274</v>
          </cell>
          <cell r="C162" t="str">
            <v>Suministro e instalación de valvula de compuerta sello de bronce vastago no asc. extremo liso 16" (incl. tapa válvula)</v>
          </cell>
          <cell r="D162" t="str">
            <v>UN</v>
          </cell>
          <cell r="E162" t="str">
            <v>REDES DE ACUEDUCTO</v>
          </cell>
        </row>
        <row r="163">
          <cell r="A163">
            <v>5499</v>
          </cell>
          <cell r="B163">
            <v>23513154</v>
          </cell>
          <cell r="C163" t="str">
            <v>Suministro e instalación de valvula de compuerta sello de bronce vastago no asc. extremo liso 20" (incl. tapa válvula)</v>
          </cell>
          <cell r="D163" t="str">
            <v>UN</v>
          </cell>
          <cell r="E163" t="str">
            <v>REDES DE ACUEDUCTO</v>
          </cell>
        </row>
        <row r="164">
          <cell r="A164">
            <v>5500</v>
          </cell>
          <cell r="B164">
            <v>1152716</v>
          </cell>
          <cell r="C164" t="str">
            <v>Suministro e instación de unión dresser 16"</v>
          </cell>
          <cell r="D164" t="str">
            <v>UN</v>
          </cell>
          <cell r="E164" t="str">
            <v>REDES DE ACUEDUCTO</v>
          </cell>
        </row>
        <row r="165">
          <cell r="A165">
            <v>5501</v>
          </cell>
          <cell r="B165">
            <v>1714018</v>
          </cell>
          <cell r="C165" t="str">
            <v>Suministro e instación de unión dresser 20"</v>
          </cell>
          <cell r="D165" t="str">
            <v>UN</v>
          </cell>
          <cell r="E165" t="str">
            <v>REDES DE ACUEDUCTO</v>
          </cell>
        </row>
        <row r="166">
          <cell r="A166">
            <v>5502</v>
          </cell>
          <cell r="B166">
            <v>20355</v>
          </cell>
          <cell r="C166" t="str">
            <v>Suministro e instalación tuberia PVC presión RDE 21 200PSI Ø 2"</v>
          </cell>
          <cell r="D166" t="str">
            <v>ML</v>
          </cell>
          <cell r="E166" t="str">
            <v>REDES DE ACUEDUCTO</v>
          </cell>
        </row>
        <row r="167">
          <cell r="A167">
            <v>5503</v>
          </cell>
          <cell r="B167">
            <v>79011</v>
          </cell>
          <cell r="C167" t="str">
            <v>suministro e instalación de codo HD 45 grados extremo liso 2"</v>
          </cell>
          <cell r="D167" t="str">
            <v>UN</v>
          </cell>
          <cell r="E167" t="str">
            <v>REDES DE ACUEDUCTO</v>
          </cell>
        </row>
        <row r="168">
          <cell r="A168">
            <v>5504</v>
          </cell>
          <cell r="B168">
            <v>66251</v>
          </cell>
          <cell r="C168" t="str">
            <v>suministro e instalación de codo HD 22-1/2 grados extremo liso 2"</v>
          </cell>
          <cell r="D168" t="str">
            <v>UN</v>
          </cell>
          <cell r="E168" t="str">
            <v>REDES DE ACUEDUCTO</v>
          </cell>
        </row>
        <row r="169">
          <cell r="A169">
            <v>5506</v>
          </cell>
          <cell r="B169">
            <v>964743</v>
          </cell>
          <cell r="C169" t="str">
            <v>Suministro e instalación de la tubería CCP Ø 16"</v>
          </cell>
          <cell r="D169" t="str">
            <v>ML</v>
          </cell>
          <cell r="E169" t="str">
            <v>REDES DE ACUEDUCTO</v>
          </cell>
        </row>
        <row r="170">
          <cell r="A170">
            <v>5507</v>
          </cell>
          <cell r="B170">
            <v>922622</v>
          </cell>
          <cell r="C170" t="str">
            <v>Suministro e instalación de la tubería CCP Ø 14"</v>
          </cell>
          <cell r="D170" t="str">
            <v>ML</v>
          </cell>
          <cell r="E170" t="str">
            <v>REDES DE ACUEDUCTO</v>
          </cell>
        </row>
        <row r="171">
          <cell r="A171">
            <v>5508</v>
          </cell>
          <cell r="B171">
            <v>1273000</v>
          </cell>
          <cell r="C171" t="str">
            <v>Suministro e instalación de la tubería CCP Ø 24"</v>
          </cell>
          <cell r="D171" t="str">
            <v>ML</v>
          </cell>
          <cell r="E171" t="str">
            <v>REDES DE ACUEDUCTO</v>
          </cell>
        </row>
        <row r="172">
          <cell r="A172">
            <v>5509</v>
          </cell>
          <cell r="B172">
            <v>241357</v>
          </cell>
          <cell r="C172" t="str">
            <v>Suministro e instalación tuberia PVC presión RDE 21 200PSI Ø 12"</v>
          </cell>
          <cell r="D172" t="str">
            <v>ML</v>
          </cell>
          <cell r="E172" t="str">
            <v>REDES DE ACUEDUCTO</v>
          </cell>
        </row>
        <row r="173">
          <cell r="A173">
            <v>5510</v>
          </cell>
          <cell r="B173">
            <v>310472</v>
          </cell>
          <cell r="C173" t="str">
            <v>Suministro e instalación tuberia PVC presión RDE 21 200PSI Ø 14"</v>
          </cell>
          <cell r="D173" t="str">
            <v>ML</v>
          </cell>
          <cell r="E173" t="str">
            <v>REDES DE ACUEDUCTO</v>
          </cell>
        </row>
        <row r="174">
          <cell r="A174">
            <v>5511</v>
          </cell>
          <cell r="B174">
            <v>1137660</v>
          </cell>
          <cell r="C174" t="str">
            <v>Suministro e instalación de la tubería CCP Ø 20"</v>
          </cell>
          <cell r="D174" t="str">
            <v>ML</v>
          </cell>
          <cell r="E174" t="str">
            <v>REDES DE ACUEDUCTO</v>
          </cell>
        </row>
        <row r="175">
          <cell r="A175">
            <v>5512</v>
          </cell>
          <cell r="B175">
            <v>15753</v>
          </cell>
          <cell r="C175" t="str">
            <v>Suministro e instalación tuberia PVC presión RDE 21 200PSI Ø 1"</v>
          </cell>
          <cell r="D175" t="str">
            <v>ML</v>
          </cell>
          <cell r="E175" t="str">
            <v>REDES DE ACUEDUCTO</v>
          </cell>
        </row>
        <row r="176">
          <cell r="A176">
            <v>5513</v>
          </cell>
          <cell r="B176">
            <v>76544</v>
          </cell>
          <cell r="C176" t="str">
            <v>Suministro e instalación tuberia HD Ø 4"</v>
          </cell>
          <cell r="D176" t="str">
            <v>ML</v>
          </cell>
          <cell r="E176" t="str">
            <v>REDES DE ACUEDUCTO</v>
          </cell>
        </row>
        <row r="177">
          <cell r="A177">
            <v>5514</v>
          </cell>
          <cell r="B177">
            <v>95584</v>
          </cell>
          <cell r="C177" t="str">
            <v>Suministro e instalación tuberia HD Ø 6"</v>
          </cell>
          <cell r="D177" t="str">
            <v>ML</v>
          </cell>
          <cell r="E177" t="str">
            <v>REDES DE ACUEDUCTO</v>
          </cell>
        </row>
        <row r="178">
          <cell r="A178">
            <v>5515</v>
          </cell>
          <cell r="B178">
            <v>39398</v>
          </cell>
          <cell r="C178" t="str">
            <v>Suministro e instalación tuberia ASTM A  53 Ø 2" roscada, galbanizada</v>
          </cell>
          <cell r="D178" t="str">
            <v>ML</v>
          </cell>
          <cell r="E178" t="str">
            <v>REDES DE ACUEDUCTO</v>
          </cell>
        </row>
        <row r="179">
          <cell r="A179">
            <v>5516</v>
          </cell>
          <cell r="B179">
            <v>533880.62</v>
          </cell>
          <cell r="C179" t="str">
            <v xml:space="preserve">concreto de 3000 PSI impermeabilizado  </v>
          </cell>
          <cell r="D179" t="str">
            <v>M3</v>
          </cell>
          <cell r="E179" t="str">
            <v>CONCRETOS Y MORTEROS</v>
          </cell>
        </row>
        <row r="180">
          <cell r="A180">
            <v>5517</v>
          </cell>
          <cell r="B180">
            <v>26121744</v>
          </cell>
          <cell r="C180" t="str">
            <v>Suministro e instalación de válvula reguladora de presión con jaula Anticavitatoria Ansi # 150 Ø 2"</v>
          </cell>
          <cell r="D180" t="str">
            <v>UN</v>
          </cell>
          <cell r="E180" t="str">
            <v>REDES DE ACUEDUCTO</v>
          </cell>
        </row>
        <row r="181">
          <cell r="A181">
            <v>5519</v>
          </cell>
          <cell r="B181">
            <v>121286</v>
          </cell>
          <cell r="C181" t="str">
            <v>Suministro e instalación de niple pasamuro HD extremo liso-liso 2" L=300mm</v>
          </cell>
          <cell r="D181" t="str">
            <v>UN</v>
          </cell>
          <cell r="E181" t="str">
            <v>REDES DE ACUEDUCTO</v>
          </cell>
        </row>
        <row r="182">
          <cell r="A182">
            <v>5520</v>
          </cell>
          <cell r="B182">
            <v>190586</v>
          </cell>
          <cell r="C182" t="str">
            <v>Suministro e instalación de niple pasamuro HD extremo liso-liso 3" L=300mm</v>
          </cell>
          <cell r="D182" t="str">
            <v>UN</v>
          </cell>
          <cell r="E182" t="str">
            <v>REDES DE ACUEDUCTO</v>
          </cell>
        </row>
        <row r="183">
          <cell r="A183">
            <v>5521</v>
          </cell>
          <cell r="B183">
            <v>200036</v>
          </cell>
          <cell r="C183" t="str">
            <v>Suministro e instalación de niple pasamuro HD extremo liso-liso 3" L=350mm</v>
          </cell>
          <cell r="D183" t="str">
            <v>UN</v>
          </cell>
          <cell r="E183" t="str">
            <v>REDES DE ACUEDUCTO</v>
          </cell>
        </row>
        <row r="184">
          <cell r="A184">
            <v>5522</v>
          </cell>
          <cell r="B184">
            <v>265663</v>
          </cell>
          <cell r="C184" t="str">
            <v>Suministro e instalación de niple pasamuro HD extremo liso-liso 4" L=350mm</v>
          </cell>
          <cell r="D184" t="str">
            <v>UN</v>
          </cell>
          <cell r="E184" t="str">
            <v>REDES DE ACUEDUCTO</v>
          </cell>
        </row>
        <row r="185">
          <cell r="A185">
            <v>5523</v>
          </cell>
          <cell r="B185">
            <v>37396</v>
          </cell>
          <cell r="C185" t="str">
            <v>Suministro e instalación tuberia PVC presión RDE 13.5 315PSI Ø 2"</v>
          </cell>
          <cell r="D185" t="str">
            <v>ML</v>
          </cell>
          <cell r="E185" t="str">
            <v>REDES DE ACUEDUCTO</v>
          </cell>
        </row>
        <row r="186">
          <cell r="A186">
            <v>5524</v>
          </cell>
          <cell r="B186">
            <v>50734</v>
          </cell>
          <cell r="C186" t="str">
            <v>Suministro e instalación tuberia PVC presión RDE 13.5 315PSI Ø 3"</v>
          </cell>
          <cell r="D186" t="str">
            <v>ML</v>
          </cell>
          <cell r="E186" t="str">
            <v>REDES DE ACUEDUCTO</v>
          </cell>
        </row>
        <row r="187">
          <cell r="A187">
            <v>5525</v>
          </cell>
          <cell r="B187">
            <v>74816</v>
          </cell>
          <cell r="C187" t="str">
            <v>Suministro e instalación tuberia PVC presión RDE 13.5 315PSI Ø 4"</v>
          </cell>
          <cell r="D187" t="str">
            <v>ML</v>
          </cell>
          <cell r="E187" t="str">
            <v>REDES DE ACUEDUCTO</v>
          </cell>
        </row>
        <row r="188">
          <cell r="A188">
            <v>5526</v>
          </cell>
          <cell r="B188">
            <v>137888</v>
          </cell>
          <cell r="C188" t="str">
            <v>Suministro e instalación tuberia PVC presión RDE 13.5 315PSI Ø 6"</v>
          </cell>
          <cell r="D188" t="str">
            <v>ML</v>
          </cell>
          <cell r="E188" t="str">
            <v>REDES DE ACUEDUCTO</v>
          </cell>
        </row>
        <row r="189">
          <cell r="A189">
            <v>5527</v>
          </cell>
          <cell r="B189">
            <v>614241</v>
          </cell>
          <cell r="C189" t="str">
            <v>suministro e instalación de codo  11.25° presión  RDE 21 PVC 10"</v>
          </cell>
          <cell r="D189" t="str">
            <v>UN</v>
          </cell>
          <cell r="E189" t="str">
            <v>REDES DE ACUEDUCTO</v>
          </cell>
        </row>
        <row r="190">
          <cell r="A190">
            <v>5528</v>
          </cell>
          <cell r="B190">
            <v>744061</v>
          </cell>
          <cell r="C190" t="str">
            <v>suministro e instalación de codo  22.5° presión  RDE 21 PVC 10"</v>
          </cell>
          <cell r="D190" t="str">
            <v>UN</v>
          </cell>
          <cell r="E190" t="str">
            <v>REDES DE ACUEDUCTO</v>
          </cell>
        </row>
        <row r="191">
          <cell r="A191">
            <v>5529</v>
          </cell>
          <cell r="B191">
            <v>303898</v>
          </cell>
          <cell r="C191" t="str">
            <v>suministro e instalación de codo  11.25° presión  RDE 21 PVC 8"</v>
          </cell>
          <cell r="D191" t="str">
            <v>UN</v>
          </cell>
          <cell r="E191" t="str">
            <v>REDES DE ACUEDUCTO</v>
          </cell>
        </row>
        <row r="192">
          <cell r="A192">
            <v>5530</v>
          </cell>
          <cell r="B192">
            <v>348903</v>
          </cell>
          <cell r="C192" t="str">
            <v>suministro e instalación de codo  22.5° presión  RDE 21 PVC 8"</v>
          </cell>
          <cell r="D192" t="str">
            <v>UN</v>
          </cell>
          <cell r="E192" t="str">
            <v>REDES DE ACUEDUCTO</v>
          </cell>
        </row>
        <row r="193">
          <cell r="A193">
            <v>5531</v>
          </cell>
          <cell r="B193">
            <v>439669</v>
          </cell>
          <cell r="C193" t="str">
            <v>suministro e instalación de codo  45° presión  RDE 21 PVC 8"</v>
          </cell>
          <cell r="D193" t="str">
            <v>UN</v>
          </cell>
          <cell r="E193" t="str">
            <v>REDES DE ACUEDUCTO</v>
          </cell>
        </row>
        <row r="194">
          <cell r="A194">
            <v>5532</v>
          </cell>
          <cell r="B194">
            <v>646402</v>
          </cell>
          <cell r="C194" t="str">
            <v>suministro e instalación de codo  90° presión  RDE 21 PVC 8"</v>
          </cell>
          <cell r="D194" t="str">
            <v>UN</v>
          </cell>
          <cell r="E194" t="str">
            <v>REDES DE ACUEDUCTO</v>
          </cell>
        </row>
        <row r="195">
          <cell r="A195">
            <v>5533</v>
          </cell>
          <cell r="B195">
            <v>34301</v>
          </cell>
          <cell r="C195" t="str">
            <v>suministro e instalación de codo  11.25° presión  RDE 21 PVC 2"</v>
          </cell>
          <cell r="D195" t="str">
            <v>UN</v>
          </cell>
          <cell r="E195" t="str">
            <v>REDES DE ACUEDUCTO</v>
          </cell>
        </row>
        <row r="196">
          <cell r="A196">
            <v>5534</v>
          </cell>
          <cell r="B196">
            <v>31761</v>
          </cell>
          <cell r="C196" t="str">
            <v>suministro e instalación de codo  22.5° presión  RDE 21 PVC 2"</v>
          </cell>
          <cell r="D196" t="str">
            <v>UN</v>
          </cell>
          <cell r="E196" t="str">
            <v>REDES DE ACUEDUCTO</v>
          </cell>
        </row>
        <row r="197">
          <cell r="A197">
            <v>5535</v>
          </cell>
          <cell r="B197">
            <v>33981</v>
          </cell>
          <cell r="C197" t="str">
            <v>suministro e instalación de codo  45° presión  RDE 21 PVC 2"</v>
          </cell>
          <cell r="D197" t="str">
            <v>UN</v>
          </cell>
          <cell r="E197" t="str">
            <v>REDES DE ACUEDUCTO</v>
          </cell>
        </row>
        <row r="198">
          <cell r="A198">
            <v>5536</v>
          </cell>
          <cell r="B198">
            <v>36923</v>
          </cell>
          <cell r="C198" t="str">
            <v>suministro e instalación de codo  90° presión  RDE 21 PVC 2"</v>
          </cell>
          <cell r="D198" t="str">
            <v>UN</v>
          </cell>
          <cell r="E198" t="str">
            <v>REDES DE ACUEDUCTO</v>
          </cell>
        </row>
        <row r="199">
          <cell r="A199">
            <v>5537</v>
          </cell>
          <cell r="B199">
            <v>57561</v>
          </cell>
          <cell r="C199" t="str">
            <v>suministro e instalación de codo  11.25° presión  RDE 13.5 PVC 2"</v>
          </cell>
          <cell r="D199" t="str">
            <v>UN</v>
          </cell>
          <cell r="E199" t="str">
            <v>REDES DE ACUEDUCTO</v>
          </cell>
        </row>
        <row r="200">
          <cell r="A200">
            <v>5538</v>
          </cell>
          <cell r="B200">
            <v>71131</v>
          </cell>
          <cell r="C200" t="str">
            <v>suministro e instalación de codo  22.5° presión  RDE 13.5 PVC 2"</v>
          </cell>
          <cell r="D200" t="str">
            <v>UN</v>
          </cell>
          <cell r="E200" t="str">
            <v>REDES DE ACUEDUCTO</v>
          </cell>
        </row>
        <row r="201">
          <cell r="A201">
            <v>5539</v>
          </cell>
          <cell r="B201">
            <v>71131</v>
          </cell>
          <cell r="C201" t="str">
            <v>suministro e instalación de codo  45° presión  RDE 13.5 PVC 2"</v>
          </cell>
          <cell r="D201" t="str">
            <v>UN</v>
          </cell>
          <cell r="E201" t="str">
            <v>REDES DE ACUEDUCTO</v>
          </cell>
        </row>
        <row r="202">
          <cell r="A202">
            <v>5540</v>
          </cell>
          <cell r="B202">
            <v>89621</v>
          </cell>
          <cell r="C202" t="str">
            <v>suministro e instalación de codo  90° presión  RDE 13.5 PVC 2"</v>
          </cell>
          <cell r="D202" t="str">
            <v>UN</v>
          </cell>
          <cell r="E202" t="str">
            <v>REDES DE ACUEDUCTO</v>
          </cell>
        </row>
        <row r="203">
          <cell r="A203">
            <v>5541</v>
          </cell>
          <cell r="B203">
            <v>31444</v>
          </cell>
          <cell r="C203" t="str">
            <v>suministro e instalación de codo  11.25° presión  RDE 21 PVC 1"</v>
          </cell>
          <cell r="D203" t="str">
            <v>UN</v>
          </cell>
          <cell r="E203" t="str">
            <v>REDES DE ACUEDUCTO</v>
          </cell>
        </row>
        <row r="204">
          <cell r="A204">
            <v>5542</v>
          </cell>
          <cell r="B204">
            <v>25101</v>
          </cell>
          <cell r="C204" t="str">
            <v>suministro e instalación de codo  22.5° presión  RDE 21 PVC 1"</v>
          </cell>
          <cell r="D204" t="str">
            <v>UN</v>
          </cell>
          <cell r="E204" t="str">
            <v>REDES DE ACUEDUCTO</v>
          </cell>
        </row>
        <row r="205">
          <cell r="A205">
            <v>5543</v>
          </cell>
          <cell r="B205">
            <v>31271</v>
          </cell>
          <cell r="C205" t="str">
            <v>suministro e instalación de codo  45° presión  RDE 21 PVC 1"</v>
          </cell>
          <cell r="D205" t="str">
            <v>UN</v>
          </cell>
          <cell r="E205" t="str">
            <v>REDES DE ACUEDUCTO</v>
          </cell>
        </row>
        <row r="206">
          <cell r="A206">
            <v>5544</v>
          </cell>
          <cell r="B206">
            <v>165013</v>
          </cell>
          <cell r="C206" t="str">
            <v>suministro e instalación de codo  11.25° presión  RDE 21 PVC 6"</v>
          </cell>
          <cell r="D206" t="str">
            <v>UN</v>
          </cell>
          <cell r="E206" t="str">
            <v>REDES DE ACUEDUCTO</v>
          </cell>
        </row>
        <row r="207">
          <cell r="A207">
            <v>5545</v>
          </cell>
          <cell r="B207">
            <v>180941</v>
          </cell>
          <cell r="C207" t="str">
            <v>suministro e instalación de codo  22.5° presión  RDE 21 PVC 6"</v>
          </cell>
          <cell r="D207" t="str">
            <v>UN</v>
          </cell>
          <cell r="E207" t="str">
            <v>REDES DE ACUEDUCTO</v>
          </cell>
        </row>
        <row r="208">
          <cell r="A208">
            <v>5546</v>
          </cell>
          <cell r="B208">
            <v>218900</v>
          </cell>
          <cell r="C208" t="str">
            <v>suministro e instalación de codo  45° presión  RDE 21 PVC 6"</v>
          </cell>
          <cell r="D208" t="str">
            <v>UN</v>
          </cell>
          <cell r="E208" t="str">
            <v>REDES DE ACUEDUCTO</v>
          </cell>
        </row>
        <row r="209">
          <cell r="A209">
            <v>5547</v>
          </cell>
          <cell r="B209">
            <v>289453</v>
          </cell>
          <cell r="C209" t="str">
            <v>suministro e instalación de codo  90° presión  RDE 21 PVC 6"</v>
          </cell>
          <cell r="D209" t="str">
            <v>UN</v>
          </cell>
          <cell r="E209" t="str">
            <v>REDES DE ACUEDUCTO</v>
          </cell>
        </row>
        <row r="210">
          <cell r="A210">
            <v>5548</v>
          </cell>
          <cell r="B210">
            <v>242132</v>
          </cell>
          <cell r="C210" t="str">
            <v>suministro e instalación de codo  11.25° presión  RDE 13.5 PVC 6"</v>
          </cell>
          <cell r="D210" t="str">
            <v>UN</v>
          </cell>
          <cell r="E210" t="str">
            <v>REDES DE ACUEDUCTO</v>
          </cell>
        </row>
        <row r="211">
          <cell r="A211">
            <v>5549</v>
          </cell>
          <cell r="B211">
            <v>227172</v>
          </cell>
          <cell r="C211" t="str">
            <v>suministro e instalación de codo  22.5° presión  RDE 13.5 PVC 6"</v>
          </cell>
          <cell r="D211" t="str">
            <v>UN</v>
          </cell>
          <cell r="E211" t="str">
            <v>REDES DE ACUEDUCTO</v>
          </cell>
        </row>
        <row r="212">
          <cell r="A212">
            <v>5550</v>
          </cell>
          <cell r="B212">
            <v>330652</v>
          </cell>
          <cell r="C212" t="str">
            <v>suministro e instalación de codo  45° presión  RDE 13.5 PVC 6"</v>
          </cell>
          <cell r="D212" t="str">
            <v>UN</v>
          </cell>
          <cell r="E212" t="str">
            <v>REDES DE ACUEDUCTO</v>
          </cell>
        </row>
        <row r="213">
          <cell r="A213">
            <v>5551</v>
          </cell>
          <cell r="B213">
            <v>267562</v>
          </cell>
          <cell r="C213" t="str">
            <v>suministro e instalación de codo  90° presión  RDE 13.5 PVC 6"</v>
          </cell>
          <cell r="D213" t="str">
            <v>UN</v>
          </cell>
          <cell r="E213" t="str">
            <v>REDES DE ACUEDUCTO</v>
          </cell>
        </row>
        <row r="214">
          <cell r="A214">
            <v>5552</v>
          </cell>
          <cell r="B214">
            <v>73557</v>
          </cell>
          <cell r="C214" t="str">
            <v>suministro e instalación de codo  11.25° presión  RDE 21 PVC 4"</v>
          </cell>
          <cell r="D214" t="str">
            <v>UN</v>
          </cell>
          <cell r="E214" t="str">
            <v>REDES DE ACUEDUCTO</v>
          </cell>
        </row>
        <row r="215">
          <cell r="A215">
            <v>5553</v>
          </cell>
          <cell r="B215">
            <v>76620</v>
          </cell>
          <cell r="C215" t="str">
            <v>suministro e instalación de codo  22.5° presión  RDE 21 PVC 4"</v>
          </cell>
          <cell r="D215" t="str">
            <v>UN</v>
          </cell>
          <cell r="E215" t="str">
            <v>REDES DE ACUEDUCTO</v>
          </cell>
        </row>
        <row r="216">
          <cell r="A216">
            <v>5554</v>
          </cell>
          <cell r="B216">
            <v>83621</v>
          </cell>
          <cell r="C216" t="str">
            <v>suministro e instalación de codo  45° presión  RDE 21 PVC 4"</v>
          </cell>
          <cell r="D216" t="str">
            <v>UN</v>
          </cell>
          <cell r="E216" t="str">
            <v>REDES DE ACUEDUCTO</v>
          </cell>
        </row>
        <row r="217">
          <cell r="A217">
            <v>5555</v>
          </cell>
          <cell r="B217">
            <v>112458</v>
          </cell>
          <cell r="C217" t="str">
            <v>suministro e instalación de codo  90° presión  RDE 21 PVC 4"</v>
          </cell>
          <cell r="D217" t="str">
            <v>UN</v>
          </cell>
          <cell r="E217" t="str">
            <v>REDES DE ACUEDUCTO</v>
          </cell>
        </row>
        <row r="218">
          <cell r="A218">
            <v>5556</v>
          </cell>
          <cell r="B218">
            <v>103601</v>
          </cell>
          <cell r="C218" t="str">
            <v>suministro e instalación de codo  11.25° presión  RDE 13.5 PVC 4"</v>
          </cell>
          <cell r="D218" t="str">
            <v>UN</v>
          </cell>
          <cell r="E218" t="str">
            <v>REDES DE ACUEDUCTO</v>
          </cell>
        </row>
        <row r="219">
          <cell r="A219">
            <v>5557</v>
          </cell>
          <cell r="B219">
            <v>108691</v>
          </cell>
          <cell r="C219" t="str">
            <v>suministro e instalación de codo  22.5° presión  RDE 13.5 PVC 4"</v>
          </cell>
          <cell r="D219" t="str">
            <v>UN</v>
          </cell>
          <cell r="E219" t="str">
            <v>REDES DE ACUEDUCTO</v>
          </cell>
        </row>
        <row r="220">
          <cell r="A220">
            <v>5558</v>
          </cell>
          <cell r="B220">
            <v>128081</v>
          </cell>
          <cell r="C220" t="str">
            <v>suministro e instalación de codo  45° presión  RDE 13.5 PVC 4"</v>
          </cell>
          <cell r="D220" t="str">
            <v>UN</v>
          </cell>
          <cell r="E220" t="str">
            <v>REDES DE ACUEDUCTO</v>
          </cell>
        </row>
        <row r="221">
          <cell r="A221">
            <v>5559</v>
          </cell>
          <cell r="B221">
            <v>166851</v>
          </cell>
          <cell r="C221" t="str">
            <v>suministro e instalación de codo  90° presión  RDE 13.5 PVC 4"</v>
          </cell>
          <cell r="D221" t="str">
            <v>UN</v>
          </cell>
          <cell r="E221" t="str">
            <v>REDES DE ACUEDUCTO</v>
          </cell>
        </row>
        <row r="222">
          <cell r="A222">
            <v>5560</v>
          </cell>
          <cell r="B222">
            <v>45666</v>
          </cell>
          <cell r="C222" t="str">
            <v>suministro e instalación de codo  11.25° presión  RDE 21 PVC 3"</v>
          </cell>
          <cell r="D222" t="str">
            <v>UN</v>
          </cell>
          <cell r="E222" t="str">
            <v>REDES DE ACUEDUCTO</v>
          </cell>
        </row>
        <row r="223">
          <cell r="A223">
            <v>5561</v>
          </cell>
          <cell r="B223">
            <v>48625</v>
          </cell>
          <cell r="C223" t="str">
            <v>suministro e instalación de codo  22.5° presión  RDE 21 PVC 3"</v>
          </cell>
          <cell r="D223" t="str">
            <v>UN</v>
          </cell>
          <cell r="E223" t="str">
            <v>REDES DE ACUEDUCTO</v>
          </cell>
        </row>
        <row r="224">
          <cell r="A224">
            <v>5562</v>
          </cell>
          <cell r="B224">
            <v>49173</v>
          </cell>
          <cell r="C224" t="str">
            <v>suministro e instalación de codo  45° presión  RDE 21 PVC 3"</v>
          </cell>
          <cell r="D224" t="str">
            <v>UN</v>
          </cell>
          <cell r="E224" t="str">
            <v>REDES DE ACUEDUCTO</v>
          </cell>
        </row>
        <row r="225">
          <cell r="A225">
            <v>5563</v>
          </cell>
          <cell r="B225">
            <v>52788</v>
          </cell>
          <cell r="C225" t="str">
            <v>suministro e instalación de yee  RDE 21 PVC 2"x2"x1"</v>
          </cell>
          <cell r="D225" t="str">
            <v>UN</v>
          </cell>
          <cell r="E225" t="str">
            <v>REDES DE ACUEDUCTO</v>
          </cell>
        </row>
        <row r="226">
          <cell r="A226">
            <v>5564</v>
          </cell>
          <cell r="B226">
            <v>54369</v>
          </cell>
          <cell r="C226" t="str">
            <v>suministro e instalación de yee  RDE 21 PVC 2"x2"x2"</v>
          </cell>
          <cell r="D226" t="str">
            <v>UN</v>
          </cell>
          <cell r="E226" t="str">
            <v>REDES DE ACUEDUCTO</v>
          </cell>
        </row>
        <row r="227">
          <cell r="A227">
            <v>5565</v>
          </cell>
          <cell r="B227">
            <v>74894</v>
          </cell>
          <cell r="C227" t="str">
            <v>suministro e instalación de yee  RDE 21 PVC 2"x2"x3"</v>
          </cell>
          <cell r="D227" t="str">
            <v>UN</v>
          </cell>
          <cell r="E227" t="str">
            <v>REDES DE ACUEDUCTO</v>
          </cell>
        </row>
        <row r="228">
          <cell r="A228">
            <v>5566</v>
          </cell>
          <cell r="B228">
            <v>76849</v>
          </cell>
          <cell r="C228" t="str">
            <v>suministro e instalación de yee  RDE 21 PVC 2"x2"x4"</v>
          </cell>
          <cell r="D228" t="str">
            <v>UN</v>
          </cell>
          <cell r="E228" t="str">
            <v>REDES DE ACUEDUCTO</v>
          </cell>
        </row>
        <row r="229">
          <cell r="A229">
            <v>5567</v>
          </cell>
          <cell r="B229">
            <v>82960</v>
          </cell>
          <cell r="C229" t="str">
            <v>suministro e instalación de yee  RDE 21 PVC 2"x2"x6"</v>
          </cell>
          <cell r="D229" t="str">
            <v>UN</v>
          </cell>
          <cell r="E229" t="str">
            <v>REDES DE ACUEDUCTO</v>
          </cell>
        </row>
        <row r="230">
          <cell r="A230">
            <v>5568</v>
          </cell>
          <cell r="B230">
            <v>81676</v>
          </cell>
          <cell r="C230" t="str">
            <v>suministro e instalación de yee  RDE 21 PVC 3"x3"x2"</v>
          </cell>
          <cell r="D230" t="str">
            <v>UN</v>
          </cell>
          <cell r="E230" t="str">
            <v>REDES DE ACUEDUCTO</v>
          </cell>
        </row>
        <row r="231">
          <cell r="A231">
            <v>5569</v>
          </cell>
          <cell r="B231">
            <v>221754</v>
          </cell>
          <cell r="C231" t="str">
            <v>suministro e instalación de yee  RDE 21 PVC 6"x6"x2"</v>
          </cell>
          <cell r="D231" t="str">
            <v>UN</v>
          </cell>
          <cell r="E231" t="str">
            <v>REDES DE ACUEDUCTO</v>
          </cell>
        </row>
        <row r="232">
          <cell r="A232">
            <v>5570</v>
          </cell>
          <cell r="B232">
            <v>277328</v>
          </cell>
          <cell r="C232" t="str">
            <v>suministro e instalación de yee  RDE 13.5 PVC 6"x6"x2"</v>
          </cell>
          <cell r="D232" t="str">
            <v>UN</v>
          </cell>
          <cell r="E232" t="str">
            <v>REDES DE ACUEDUCTO</v>
          </cell>
        </row>
        <row r="233">
          <cell r="A233">
            <v>5571</v>
          </cell>
          <cell r="B233">
            <v>127887</v>
          </cell>
          <cell r="C233" t="str">
            <v>suministro e instalación de yee  RDE 21 PVC 4"x4"x3"</v>
          </cell>
          <cell r="D233" t="str">
            <v>UN</v>
          </cell>
          <cell r="E233" t="str">
            <v>REDES DE ACUEDUCTO</v>
          </cell>
        </row>
        <row r="234">
          <cell r="A234">
            <v>5572</v>
          </cell>
          <cell r="B234">
            <v>138849</v>
          </cell>
          <cell r="C234" t="str">
            <v>suministro e instalación de yee  RDE 21 PVC 4"x4"x4"</v>
          </cell>
          <cell r="D234" t="str">
            <v>UN</v>
          </cell>
          <cell r="E234" t="str">
            <v>REDES DE ACUEDUCTO</v>
          </cell>
        </row>
        <row r="235">
          <cell r="A235">
            <v>5573</v>
          </cell>
          <cell r="B235">
            <v>111518</v>
          </cell>
          <cell r="C235" t="str">
            <v>suministro e instalación de tee  RDE 13.5 PVC 4"x3"x2"</v>
          </cell>
          <cell r="D235" t="str">
            <v>UN</v>
          </cell>
          <cell r="E235" t="str">
            <v>REDES DE ACUEDUCTO</v>
          </cell>
        </row>
        <row r="236">
          <cell r="A236">
            <v>5574</v>
          </cell>
          <cell r="B236">
            <v>204467</v>
          </cell>
          <cell r="C236" t="str">
            <v>Suministro e instalación de codo HD 22.5° extremo liso 6"</v>
          </cell>
          <cell r="D236" t="str">
            <v>UN</v>
          </cell>
          <cell r="E236" t="str">
            <v>REDES DE ACUEDUCTO</v>
          </cell>
        </row>
        <row r="237">
          <cell r="A237">
            <v>5575</v>
          </cell>
          <cell r="B237">
            <v>204467</v>
          </cell>
          <cell r="C237" t="str">
            <v>Suministro e instalación de codo HD 11.25° extremo liso 6"</v>
          </cell>
          <cell r="D237" t="str">
            <v>UN</v>
          </cell>
          <cell r="E237" t="str">
            <v>REDES DE ACUEDUCTO</v>
          </cell>
        </row>
        <row r="238">
          <cell r="A238">
            <v>5576</v>
          </cell>
          <cell r="B238">
            <v>36963</v>
          </cell>
          <cell r="C238" t="str">
            <v>Suministro e instalación de codo acero 11.25° alta presión 2"</v>
          </cell>
          <cell r="D238" t="str">
            <v>UN</v>
          </cell>
          <cell r="E238" t="str">
            <v>REDES DE ACUEDUCTO</v>
          </cell>
        </row>
        <row r="239">
          <cell r="A239">
            <v>5577</v>
          </cell>
          <cell r="B239">
            <v>36963</v>
          </cell>
          <cell r="C239" t="str">
            <v>Suministro e instalación de codo acero 22.5° alta presión 2"</v>
          </cell>
          <cell r="D239" t="str">
            <v>UN</v>
          </cell>
          <cell r="E239" t="str">
            <v>REDES DE ACUEDUCTO</v>
          </cell>
        </row>
        <row r="240">
          <cell r="A240">
            <v>5578</v>
          </cell>
          <cell r="B240">
            <v>36963</v>
          </cell>
          <cell r="C240" t="str">
            <v>Suministro e instalación de codo acero 45° alta presión 2"</v>
          </cell>
          <cell r="D240" t="str">
            <v>UN</v>
          </cell>
          <cell r="E240" t="str">
            <v>REDES DE ACUEDUCTO</v>
          </cell>
        </row>
        <row r="241">
          <cell r="A241">
            <v>5579</v>
          </cell>
          <cell r="B241">
            <v>3558446</v>
          </cell>
          <cell r="C241" t="str">
            <v>Suministro e instalación de válvula tipo guillotina de 10"</v>
          </cell>
          <cell r="D241" t="str">
            <v>UN</v>
          </cell>
          <cell r="E241" t="str">
            <v>REDES DE ACUEDUCTO</v>
          </cell>
        </row>
        <row r="242">
          <cell r="A242">
            <v>5580</v>
          </cell>
          <cell r="B242">
            <v>109595</v>
          </cell>
          <cell r="C242" t="str">
            <v>Suministro e instalación de válvula tipo guillotina de 8"</v>
          </cell>
          <cell r="D242" t="str">
            <v>UN</v>
          </cell>
          <cell r="E242" t="str">
            <v>REDES DE ACUEDUCTO</v>
          </cell>
        </row>
        <row r="243">
          <cell r="A243">
            <v>5581</v>
          </cell>
          <cell r="B243">
            <v>98045</v>
          </cell>
          <cell r="C243" t="str">
            <v>Suministro e instalación de válvula tipo guillotina de 6"</v>
          </cell>
          <cell r="D243" t="str">
            <v>UN</v>
          </cell>
          <cell r="E243" t="str">
            <v>REDES DE ACUEDUCTO</v>
          </cell>
        </row>
        <row r="244">
          <cell r="A244">
            <v>5587</v>
          </cell>
          <cell r="B244">
            <v>50560</v>
          </cell>
          <cell r="C244" t="str">
            <v>Enrocado de proteccion, 0.60m diametro</v>
          </cell>
          <cell r="D244" t="str">
            <v>M3</v>
          </cell>
          <cell r="E244" t="str">
            <v>RELLENOS</v>
          </cell>
        </row>
        <row r="245">
          <cell r="A245">
            <v>5588</v>
          </cell>
          <cell r="B245">
            <v>341738.28</v>
          </cell>
          <cell r="C245" t="str">
            <v>Concreto ciclopeo</v>
          </cell>
          <cell r="D245" t="str">
            <v>M3</v>
          </cell>
          <cell r="E245" t="str">
            <v>CONCRETOS Y MORTEROS</v>
          </cell>
        </row>
        <row r="246">
          <cell r="A246">
            <v>5589</v>
          </cell>
          <cell r="B246">
            <v>40335.5</v>
          </cell>
          <cell r="C246" t="str">
            <v>Suministro e instalación tuberia PVC presión RDE 13.5 315PSI Ø 1"</v>
          </cell>
          <cell r="D246" t="str">
            <v>ML</v>
          </cell>
          <cell r="E246" t="str">
            <v>REDES DE ACUEDUCTO</v>
          </cell>
        </row>
        <row r="247">
          <cell r="A247">
            <v>5591</v>
          </cell>
          <cell r="B247">
            <v>52001.11</v>
          </cell>
          <cell r="C247" t="str">
            <v>Suministro e instalación tuberia PVC presión RDE 11 400PSI Ø 3"</v>
          </cell>
          <cell r="D247" t="str">
            <v>ML</v>
          </cell>
          <cell r="E247" t="str">
            <v>REDES DE ACUEDUCTO</v>
          </cell>
        </row>
        <row r="248">
          <cell r="A248">
            <v>5592</v>
          </cell>
          <cell r="B248">
            <v>77857.600000000006</v>
          </cell>
          <cell r="C248" t="str">
            <v>Suministro e instalación tuberia PVC presión RDE 11 400PSI Ø 4"</v>
          </cell>
          <cell r="D248" t="str">
            <v>ML</v>
          </cell>
          <cell r="E248" t="str">
            <v>REDES DE ACUEDUCTO</v>
          </cell>
        </row>
        <row r="249">
          <cell r="A249">
            <v>5593</v>
          </cell>
          <cell r="B249">
            <v>164212.6</v>
          </cell>
          <cell r="C249" t="str">
            <v>Suministro e instalación tuberia PVC presión RDE 11 400PSI Ø 6"</v>
          </cell>
          <cell r="D249" t="str">
            <v>ML</v>
          </cell>
          <cell r="E249" t="str">
            <v>REDES DE ACUEDUCTO</v>
          </cell>
        </row>
        <row r="250">
          <cell r="A250">
            <v>5594</v>
          </cell>
          <cell r="B250">
            <v>59520.2</v>
          </cell>
          <cell r="C250" t="str">
            <v>Suministro e instalación tuberia PVC presión RDE 9 500PSI Ø 2"</v>
          </cell>
          <cell r="D250" t="str">
            <v>ML</v>
          </cell>
          <cell r="E250" t="str">
            <v>REDES DE ACUEDUCTO</v>
          </cell>
        </row>
        <row r="251">
          <cell r="A251">
            <v>5595</v>
          </cell>
          <cell r="B251">
            <v>77997.899999999994</v>
          </cell>
          <cell r="C251" t="str">
            <v>Suministro e instalación tuberia PVC presión RDE 9 500PSI Ø 4"</v>
          </cell>
          <cell r="D251" t="str">
            <v>ML</v>
          </cell>
          <cell r="E251" t="str">
            <v>REDES DE ACUEDUCTO</v>
          </cell>
        </row>
        <row r="252">
          <cell r="A252">
            <v>5596</v>
          </cell>
          <cell r="B252">
            <v>191059.6</v>
          </cell>
          <cell r="C252" t="str">
            <v>Suministro e instalación tuberia PVC presión RDE 9 500PSI Ø 6"</v>
          </cell>
          <cell r="D252" t="str">
            <v>ML</v>
          </cell>
          <cell r="E252" t="str">
            <v>REDES DE ACUEDUCTO</v>
          </cell>
        </row>
        <row r="253">
          <cell r="A253">
            <v>5597</v>
          </cell>
          <cell r="B253">
            <v>107745.82</v>
          </cell>
          <cell r="C253" t="str">
            <v>Suministro e instalación tuberia PVC presión RDE 21 200PSI Ø 18"</v>
          </cell>
          <cell r="D253" t="str">
            <v>ML</v>
          </cell>
          <cell r="E253" t="str">
            <v>REDES DE ACUEDUCTO</v>
          </cell>
        </row>
        <row r="254">
          <cell r="A254">
            <v>5598</v>
          </cell>
          <cell r="B254">
            <v>658570.68000000005</v>
          </cell>
          <cell r="C254" t="str">
            <v>suministro e instalación de codo  90° presión  RDE 21 PVC 18"</v>
          </cell>
          <cell r="D254" t="str">
            <v>UN</v>
          </cell>
          <cell r="E254" t="str">
            <v>REDES DE ACUEDUCTO</v>
          </cell>
        </row>
        <row r="255">
          <cell r="A255">
            <v>5599</v>
          </cell>
          <cell r="B255">
            <v>472223.95</v>
          </cell>
          <cell r="C255" t="str">
            <v>suministro e instalación de codo  90° presión  RDE 21 PVC 12"</v>
          </cell>
          <cell r="D255" t="str">
            <v>UN</v>
          </cell>
          <cell r="E255" t="str">
            <v>REDES DE ACUEDUCTO</v>
          </cell>
        </row>
        <row r="256">
          <cell r="A256">
            <v>5600</v>
          </cell>
          <cell r="B256">
            <v>343092.95</v>
          </cell>
          <cell r="C256" t="str">
            <v>suministro e instalación de codo  90° presión  RDE 21 PVC 10"</v>
          </cell>
          <cell r="D256" t="str">
            <v>UN</v>
          </cell>
          <cell r="E256" t="str">
            <v>REDES DE ACUEDUCTO</v>
          </cell>
        </row>
        <row r="257">
          <cell r="A257">
            <v>5601</v>
          </cell>
          <cell r="B257">
            <v>951349.95</v>
          </cell>
          <cell r="C257" t="str">
            <v>suministro e instalación de Tee 8" presión  RDE 21 PVC</v>
          </cell>
          <cell r="D257" t="str">
            <v>UN</v>
          </cell>
          <cell r="E257" t="str">
            <v>REDES DE ACUEDUCTO</v>
          </cell>
        </row>
        <row r="258">
          <cell r="A258">
            <v>5602</v>
          </cell>
          <cell r="B258">
            <v>26823.5</v>
          </cell>
          <cell r="C258" t="str">
            <v>Suministro e instalación tuberia perforada PVC  Ø 4"</v>
          </cell>
          <cell r="D258" t="str">
            <v>ML</v>
          </cell>
          <cell r="E258" t="str">
            <v>REDES DE ACUEDUCTO</v>
          </cell>
        </row>
        <row r="259">
          <cell r="A259">
            <v>5603</v>
          </cell>
          <cell r="B259">
            <v>15634.2</v>
          </cell>
          <cell r="C259" t="str">
            <v>Suministro e instalación teja asbesto cemento No 4</v>
          </cell>
          <cell r="D259" t="str">
            <v>M2</v>
          </cell>
          <cell r="E259" t="str">
            <v>REDES DE ACUEDUCTO</v>
          </cell>
        </row>
        <row r="260">
          <cell r="A260">
            <v>5604</v>
          </cell>
          <cell r="B260">
            <v>107026.95</v>
          </cell>
          <cell r="C260" t="str">
            <v>suministro e instalación de codo HD 90 extremo liso 3"</v>
          </cell>
          <cell r="D260" t="str">
            <v>UN</v>
          </cell>
          <cell r="E260" t="str">
            <v>REDES DE ACUEDUCTO</v>
          </cell>
        </row>
        <row r="261">
          <cell r="A261">
            <v>5605</v>
          </cell>
          <cell r="B261">
            <v>1456880.75</v>
          </cell>
          <cell r="C261" t="str">
            <v>Suministro e instalación de valvula  8"</v>
          </cell>
          <cell r="D261" t="str">
            <v>UN</v>
          </cell>
          <cell r="E261" t="str">
            <v>REDES DE ACUEDUCTO</v>
          </cell>
        </row>
        <row r="262">
          <cell r="A262">
            <v>5606</v>
          </cell>
          <cell r="B262">
            <v>494047.65</v>
          </cell>
          <cell r="C262" t="str">
            <v>Suministro e instalación de valvula  3"</v>
          </cell>
          <cell r="D262" t="str">
            <v>UN</v>
          </cell>
          <cell r="E262" t="str">
            <v>REDES DE ACUEDUCTO</v>
          </cell>
        </row>
        <row r="263">
          <cell r="A263">
            <v>5607</v>
          </cell>
          <cell r="B263">
            <v>992847.65</v>
          </cell>
          <cell r="C263" t="str">
            <v>Suministro e instalación de valvula  6"</v>
          </cell>
          <cell r="D263" t="str">
            <v>UN</v>
          </cell>
          <cell r="E263" t="str">
            <v>REDES DE ACUEDUCTO</v>
          </cell>
        </row>
        <row r="264">
          <cell r="A264">
            <v>5608</v>
          </cell>
          <cell r="B264">
            <v>978.55</v>
          </cell>
          <cell r="C264" t="str">
            <v>Suministro e instalacion de niple en PVC 3/4"</v>
          </cell>
          <cell r="D264" t="str">
            <v>UN</v>
          </cell>
          <cell r="E264" t="str">
            <v>REDES DE ACUEDUCTO</v>
          </cell>
        </row>
        <row r="265">
          <cell r="A265">
            <v>5609</v>
          </cell>
          <cell r="B265">
            <v>57503.5</v>
          </cell>
          <cell r="C265" t="str">
            <v>Suministro e instalación tuberia HF Ø 3"</v>
          </cell>
          <cell r="D265" t="str">
            <v>ML</v>
          </cell>
          <cell r="E265" t="str">
            <v>REDES DE ACUEDUCTO</v>
          </cell>
        </row>
        <row r="266">
          <cell r="A266">
            <v>5611</v>
          </cell>
          <cell r="B266">
            <v>95812.08</v>
          </cell>
          <cell r="C266" t="str">
            <v>Suministro e instalacion de Gravas (gruesa, media y fina)</v>
          </cell>
          <cell r="D266" t="str">
            <v>M3</v>
          </cell>
          <cell r="E266" t="str">
            <v>REDES DE ACUEDUCTO</v>
          </cell>
        </row>
        <row r="267">
          <cell r="A267">
            <v>5612</v>
          </cell>
          <cell r="B267">
            <v>102812.08</v>
          </cell>
          <cell r="C267" t="str">
            <v>Suministro e instalacion de arena fina</v>
          </cell>
          <cell r="D267" t="str">
            <v>ML</v>
          </cell>
          <cell r="E267" t="str">
            <v>REDES DE ACUEDUCTO</v>
          </cell>
        </row>
        <row r="268">
          <cell r="A268">
            <v>5613</v>
          </cell>
          <cell r="B268">
            <v>115893</v>
          </cell>
          <cell r="C268" t="str">
            <v>Placas PRVF</v>
          </cell>
          <cell r="D268" t="str">
            <v>M3</v>
          </cell>
          <cell r="E268" t="str">
            <v>OBRAS DE DRENAJE</v>
          </cell>
        </row>
        <row r="269">
          <cell r="A269">
            <v>5614</v>
          </cell>
          <cell r="B269">
            <v>56549</v>
          </cell>
          <cell r="C269" t="str">
            <v>suministro e instalación de codo  90° presión  RDE 21 PVC 3"</v>
          </cell>
          <cell r="D269" t="str">
            <v>UN</v>
          </cell>
          <cell r="E269" t="str">
            <v>REDES DE ACUEDUCTO</v>
          </cell>
        </row>
        <row r="270">
          <cell r="A270">
            <v>5615</v>
          </cell>
          <cell r="B270">
            <v>94790</v>
          </cell>
          <cell r="C270" t="str">
            <v>suministro e instalación de tee  RDE 21 PVC 2"x2"x2"</v>
          </cell>
          <cell r="D270" t="str">
            <v>UN</v>
          </cell>
          <cell r="E270" t="str">
            <v>REDES DE ACUEDUCTO</v>
          </cell>
        </row>
        <row r="271">
          <cell r="A271">
            <v>5616</v>
          </cell>
          <cell r="B271">
            <v>113748</v>
          </cell>
          <cell r="C271" t="str">
            <v>suministro e instalación de tee  RDE 21 PVC 2 1/2"x2 1/2"x2 1/2"</v>
          </cell>
          <cell r="D271" t="str">
            <v>UN</v>
          </cell>
          <cell r="E271" t="str">
            <v>REDES DE ACUEDUCTO</v>
          </cell>
        </row>
        <row r="272">
          <cell r="A272">
            <v>5617</v>
          </cell>
          <cell r="B272">
            <v>159247</v>
          </cell>
          <cell r="C272" t="str">
            <v>suministro e instalación de tee  RDE 21 PVC 8"x8"x8"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LCULOS"/>
      <sheetName val="VALVULAS"/>
      <sheetName val="TUBERIA"/>
      <sheetName val="APUS-CD"/>
      <sheetName val="PR-RESUMEN"/>
      <sheetName val="PROYECTOS-EAAV"/>
      <sheetName val="PROYECTOS-EAAV (2)"/>
      <sheetName val="PROYECTOS-EAAV (3)"/>
      <sheetName val="Z2-S12"/>
      <sheetName val="Z2-S13"/>
      <sheetName val="Z2-S14"/>
      <sheetName val="Z2-S15"/>
      <sheetName val="Z2-S16"/>
      <sheetName val="Z2-S23"/>
      <sheetName val="Z1-S01"/>
      <sheetName val="Z1-S02"/>
      <sheetName val="Z1-S03"/>
      <sheetName val="Z1-S04"/>
      <sheetName val="Z1-S05"/>
      <sheetName val="Z1-S06"/>
      <sheetName val="Z1-S07"/>
      <sheetName val="Z1-S08"/>
      <sheetName val="Z1-S09"/>
      <sheetName val="Z1-S10"/>
      <sheetName val="LPFUNDACIONAL"/>
      <sheetName val="Z2-S11"/>
      <sheetName val="Z2-S17"/>
      <sheetName val="Z2-S18"/>
      <sheetName val="Z2-S19"/>
      <sheetName val="Z2-S20"/>
      <sheetName val="Z2-S21"/>
      <sheetName val="Z2-S22"/>
      <sheetName val="Z2-S24"/>
      <sheetName val="Z2-S25"/>
      <sheetName val="Z2-S26"/>
      <sheetName val="Z3-S27"/>
      <sheetName val="Z3-S28"/>
      <sheetName val="Z3-S29"/>
      <sheetName val="Z3-S30"/>
      <sheetName val="Z3-S31"/>
      <sheetName val="Z3-S32"/>
      <sheetName val="Z3-S33"/>
      <sheetName val="Z3-S34"/>
      <sheetName val="Z3-S35"/>
      <sheetName val="Z3-S36"/>
      <sheetName val="Z4-S37"/>
      <sheetName val="Z4-S38"/>
      <sheetName val="Z4-S39"/>
      <sheetName val="Z5-S41"/>
      <sheetName val="Z5-S42"/>
      <sheetName val="TBUQUE"/>
      <sheetName val="Z5-RM2"/>
      <sheetName val="Z5-S43"/>
      <sheetName val="TTUNEL"/>
      <sheetName val="Z2-RM1"/>
      <sheetName val="LFPOPULAR-E1"/>
      <sheetName val="LFPOPULAR-E2"/>
      <sheetName val="LFPOPULAR-E3"/>
      <sheetName val="LPANILLOPOPULAR"/>
      <sheetName val="LPANILLOESPERANZA"/>
      <sheetName val="LFPOPULAR-E1 (2)"/>
      <sheetName val="PROYECTOS-EAAV_(2)"/>
      <sheetName val="PROYECTOS-EAAV_(3)"/>
      <sheetName val="LFPOPULAR-E1_(2)"/>
    </sheetNames>
    <sheetDataSet>
      <sheetData sheetId="0"/>
      <sheetData sheetId="1">
        <row r="4">
          <cell r="A4">
            <v>1</v>
          </cell>
          <cell r="B4" t="str">
            <v>SECTOR</v>
          </cell>
          <cell r="C4" t="str">
            <v>Tipo</v>
          </cell>
          <cell r="D4" t="str">
            <v>D</v>
          </cell>
          <cell r="E4" t="str">
            <v>d</v>
          </cell>
          <cell r="F4" t="str">
            <v>b</v>
          </cell>
          <cell r="G4" t="str">
            <v>L</v>
          </cell>
          <cell r="H4" t="str">
            <v>A</v>
          </cell>
          <cell r="I4" t="str">
            <v>h</v>
          </cell>
          <cell r="J4" t="str">
            <v>E1</v>
          </cell>
          <cell r="K4" t="str">
            <v>E2</v>
          </cell>
          <cell r="L4" t="str">
            <v>F</v>
          </cell>
          <cell r="M4" t="str">
            <v>J</v>
          </cell>
          <cell r="N4" t="str">
            <v>T</v>
          </cell>
          <cell r="O4" t="str">
            <v>Solado</v>
          </cell>
          <cell r="P4" t="str">
            <v>Piso</v>
          </cell>
          <cell r="Q4" t="str">
            <v>Muros</v>
          </cell>
          <cell r="R4" t="str">
            <v>Superior</v>
          </cell>
          <cell r="S4" t="str">
            <v>Total</v>
          </cell>
          <cell r="T4" t="str">
            <v>Acero</v>
          </cell>
          <cell r="U4" t="str">
            <v>Cuantía</v>
          </cell>
          <cell r="V4" t="str">
            <v>Pañete</v>
          </cell>
          <cell r="W4" t="str">
            <v>Corte</v>
          </cell>
          <cell r="X4" t="str">
            <v>Demolición</v>
          </cell>
          <cell r="Y4" t="str">
            <v>Excavación</v>
          </cell>
          <cell r="Z4" t="str">
            <v>Señalización</v>
          </cell>
          <cell r="AA4" t="str">
            <v>Localización</v>
          </cell>
          <cell r="AB4" t="str">
            <v>Reposición</v>
          </cell>
          <cell r="AC4" t="str">
            <v>PE - PS</v>
          </cell>
          <cell r="AD4" t="str">
            <v>L PE</v>
          </cell>
          <cell r="AE4" t="str">
            <v>L PS</v>
          </cell>
          <cell r="AF4" t="str">
            <v>PE</v>
          </cell>
          <cell r="AG4" t="str">
            <v>PS</v>
          </cell>
          <cell r="AH4" t="str">
            <v>APU PE</v>
          </cell>
          <cell r="AI4" t="str">
            <v>APU PS</v>
          </cell>
        </row>
        <row r="5">
          <cell r="A5">
            <v>2</v>
          </cell>
          <cell r="B5" t="str">
            <v>Z1-S01</v>
          </cell>
          <cell r="C5" t="str">
            <v>T2</v>
          </cell>
          <cell r="D5">
            <v>8</v>
          </cell>
          <cell r="E5">
            <v>3</v>
          </cell>
          <cell r="F5">
            <v>2</v>
          </cell>
          <cell r="G5">
            <v>3.3</v>
          </cell>
          <cell r="H5">
            <v>3</v>
          </cell>
          <cell r="I5">
            <v>2.2999999999999998</v>
          </cell>
          <cell r="J5">
            <v>0.25</v>
          </cell>
          <cell r="K5">
            <v>0.25</v>
          </cell>
          <cell r="L5">
            <v>3.5</v>
          </cell>
          <cell r="M5">
            <v>2.8</v>
          </cell>
          <cell r="N5">
            <v>3.8</v>
          </cell>
          <cell r="O5">
            <v>0.66500000000000004</v>
          </cell>
          <cell r="P5">
            <v>3.3249999999999997</v>
          </cell>
          <cell r="Q5">
            <v>7.82</v>
          </cell>
          <cell r="R5">
            <v>3.3249999999999997</v>
          </cell>
          <cell r="S5">
            <v>14.469999999999999</v>
          </cell>
          <cell r="T5">
            <v>884.94</v>
          </cell>
          <cell r="U5">
            <v>61.156876295784393</v>
          </cell>
          <cell r="V5">
            <v>28.979999999999997</v>
          </cell>
          <cell r="W5">
            <v>27.12</v>
          </cell>
          <cell r="X5">
            <v>38.279999999999994</v>
          </cell>
          <cell r="Y5">
            <v>128.62079999999997</v>
          </cell>
          <cell r="Z5">
            <v>30.6</v>
          </cell>
          <cell r="AA5">
            <v>14.6</v>
          </cell>
          <cell r="AB5">
            <v>38.279999999999994</v>
          </cell>
          <cell r="AC5" t="str">
            <v>8 X 3</v>
          </cell>
          <cell r="AD5">
            <v>1000</v>
          </cell>
          <cell r="AE5">
            <v>1000</v>
          </cell>
          <cell r="AF5" t="str">
            <v>8 X 3 L=1000</v>
          </cell>
          <cell r="AG5" t="str">
            <v>8 X 3 L=1000</v>
          </cell>
          <cell r="AH5">
            <v>5480</v>
          </cell>
          <cell r="AI5">
            <v>5480</v>
          </cell>
        </row>
        <row r="6">
          <cell r="A6">
            <v>3</v>
          </cell>
          <cell r="B6" t="str">
            <v>Z1-S02</v>
          </cell>
          <cell r="C6" t="str">
            <v>T2</v>
          </cell>
          <cell r="D6">
            <v>8</v>
          </cell>
          <cell r="E6">
            <v>3</v>
          </cell>
          <cell r="F6">
            <v>2</v>
          </cell>
          <cell r="G6">
            <v>3.3</v>
          </cell>
          <cell r="H6">
            <v>3</v>
          </cell>
          <cell r="I6">
            <v>2.2999999999999998</v>
          </cell>
          <cell r="J6">
            <v>0.25</v>
          </cell>
          <cell r="K6">
            <v>0.25</v>
          </cell>
          <cell r="L6">
            <v>3.5</v>
          </cell>
          <cell r="M6">
            <v>2.8</v>
          </cell>
          <cell r="N6">
            <v>3.8</v>
          </cell>
          <cell r="O6">
            <v>0.66500000000000004</v>
          </cell>
          <cell r="P6">
            <v>3.3249999999999997</v>
          </cell>
          <cell r="Q6">
            <v>7.82</v>
          </cell>
          <cell r="R6">
            <v>3.3249999999999997</v>
          </cell>
          <cell r="S6">
            <v>14.469999999999999</v>
          </cell>
          <cell r="T6">
            <v>884.94</v>
          </cell>
          <cell r="U6">
            <v>61.156876295784393</v>
          </cell>
          <cell r="V6">
            <v>28.979999999999997</v>
          </cell>
          <cell r="W6">
            <v>27.12</v>
          </cell>
          <cell r="X6">
            <v>38.279999999999994</v>
          </cell>
          <cell r="Y6">
            <v>128.62079999999997</v>
          </cell>
          <cell r="Z6">
            <v>30.6</v>
          </cell>
          <cell r="AA6">
            <v>14.6</v>
          </cell>
          <cell r="AB6">
            <v>38.279999999999994</v>
          </cell>
          <cell r="AC6" t="str">
            <v>8 X 3</v>
          </cell>
          <cell r="AD6">
            <v>1000</v>
          </cell>
          <cell r="AE6">
            <v>1000</v>
          </cell>
          <cell r="AF6" t="str">
            <v>8 X 3 L=1000</v>
          </cell>
          <cell r="AG6" t="str">
            <v>8 X 3 L=1000</v>
          </cell>
          <cell r="AH6">
            <v>5480</v>
          </cell>
          <cell r="AI6">
            <v>5480</v>
          </cell>
        </row>
        <row r="7">
          <cell r="A7">
            <v>4</v>
          </cell>
          <cell r="B7" t="str">
            <v>Z1-S03</v>
          </cell>
          <cell r="C7" t="str">
            <v>T2</v>
          </cell>
          <cell r="D7">
            <v>6</v>
          </cell>
          <cell r="E7">
            <v>3</v>
          </cell>
          <cell r="F7">
            <v>2</v>
          </cell>
          <cell r="G7">
            <v>3.3</v>
          </cell>
          <cell r="H7">
            <v>3</v>
          </cell>
          <cell r="I7">
            <v>2.2999999999999998</v>
          </cell>
          <cell r="J7">
            <v>0.25</v>
          </cell>
          <cell r="K7">
            <v>0.25</v>
          </cell>
          <cell r="L7">
            <v>3.5</v>
          </cell>
          <cell r="M7">
            <v>2.8</v>
          </cell>
          <cell r="N7">
            <v>3.8</v>
          </cell>
          <cell r="O7">
            <v>0.66500000000000004</v>
          </cell>
          <cell r="P7">
            <v>3.3249999999999997</v>
          </cell>
          <cell r="Q7">
            <v>7.82</v>
          </cell>
          <cell r="R7">
            <v>3.3249999999999997</v>
          </cell>
          <cell r="S7">
            <v>14.469999999999999</v>
          </cell>
          <cell r="T7">
            <v>884.94</v>
          </cell>
          <cell r="U7">
            <v>61.156876295784393</v>
          </cell>
          <cell r="V7">
            <v>28.979999999999997</v>
          </cell>
          <cell r="W7">
            <v>27.12</v>
          </cell>
          <cell r="X7">
            <v>38.279999999999994</v>
          </cell>
          <cell r="Y7">
            <v>128.62079999999997</v>
          </cell>
          <cell r="Z7">
            <v>30.6</v>
          </cell>
          <cell r="AA7">
            <v>14.6</v>
          </cell>
          <cell r="AB7">
            <v>38.279999999999994</v>
          </cell>
          <cell r="AC7" t="str">
            <v>6 X 3</v>
          </cell>
          <cell r="AD7">
            <v>1000</v>
          </cell>
          <cell r="AE7">
            <v>1000</v>
          </cell>
          <cell r="AF7" t="str">
            <v>6 X 3 L=1000</v>
          </cell>
          <cell r="AG7" t="str">
            <v>6 X 3 L=1000</v>
          </cell>
          <cell r="AH7">
            <v>5436</v>
          </cell>
          <cell r="AI7">
            <v>5436</v>
          </cell>
        </row>
        <row r="8">
          <cell r="A8">
            <v>5</v>
          </cell>
          <cell r="B8" t="str">
            <v>Z1-S04</v>
          </cell>
          <cell r="C8" t="str">
            <v>T2</v>
          </cell>
          <cell r="D8">
            <v>4</v>
          </cell>
          <cell r="E8">
            <v>3</v>
          </cell>
          <cell r="F8">
            <v>2</v>
          </cell>
          <cell r="G8">
            <v>3.3</v>
          </cell>
          <cell r="H8">
            <v>3</v>
          </cell>
          <cell r="I8">
            <v>2.2999999999999998</v>
          </cell>
          <cell r="J8">
            <v>0.25</v>
          </cell>
          <cell r="K8">
            <v>0.25</v>
          </cell>
          <cell r="L8">
            <v>3.5</v>
          </cell>
          <cell r="M8">
            <v>2.8</v>
          </cell>
          <cell r="N8">
            <v>3.8</v>
          </cell>
          <cell r="O8">
            <v>0.66500000000000004</v>
          </cell>
          <cell r="P8">
            <v>3.3249999999999997</v>
          </cell>
          <cell r="Q8">
            <v>7.82</v>
          </cell>
          <cell r="R8">
            <v>3.3249999999999997</v>
          </cell>
          <cell r="S8">
            <v>14.469999999999999</v>
          </cell>
          <cell r="T8">
            <v>884.94</v>
          </cell>
          <cell r="U8">
            <v>61.156876295784393</v>
          </cell>
          <cell r="V8">
            <v>28.979999999999997</v>
          </cell>
          <cell r="W8">
            <v>27.12</v>
          </cell>
          <cell r="X8">
            <v>38.279999999999994</v>
          </cell>
          <cell r="Y8">
            <v>128.62079999999997</v>
          </cell>
          <cell r="Z8">
            <v>30.6</v>
          </cell>
          <cell r="AA8">
            <v>14.6</v>
          </cell>
          <cell r="AB8">
            <v>38.279999999999994</v>
          </cell>
          <cell r="AC8" t="str">
            <v>4 X 3</v>
          </cell>
          <cell r="AD8">
            <v>1000</v>
          </cell>
          <cell r="AE8">
            <v>1000</v>
          </cell>
          <cell r="AF8" t="str">
            <v>4 X 3 L=1000</v>
          </cell>
          <cell r="AG8" t="str">
            <v>4 X 3 L=1000</v>
          </cell>
          <cell r="AH8">
            <v>5469</v>
          </cell>
          <cell r="AI8">
            <v>5469</v>
          </cell>
        </row>
        <row r="9">
          <cell r="A9">
            <v>6</v>
          </cell>
          <cell r="B9" t="str">
            <v>Z1-S05</v>
          </cell>
          <cell r="C9" t="str">
            <v>T2</v>
          </cell>
          <cell r="D9">
            <v>8</v>
          </cell>
          <cell r="E9">
            <v>4</v>
          </cell>
          <cell r="F9">
            <v>3</v>
          </cell>
          <cell r="G9">
            <v>3.3</v>
          </cell>
          <cell r="H9">
            <v>3</v>
          </cell>
          <cell r="I9">
            <v>2.2999999999999998</v>
          </cell>
          <cell r="J9">
            <v>0.25</v>
          </cell>
          <cell r="K9">
            <v>0.25</v>
          </cell>
          <cell r="L9">
            <v>3.5</v>
          </cell>
          <cell r="M9">
            <v>2.8</v>
          </cell>
          <cell r="N9">
            <v>3.8</v>
          </cell>
          <cell r="O9">
            <v>0.66500000000000004</v>
          </cell>
          <cell r="P9">
            <v>3.3249999999999997</v>
          </cell>
          <cell r="Q9">
            <v>7.82</v>
          </cell>
          <cell r="R9">
            <v>3.3249999999999997</v>
          </cell>
          <cell r="S9">
            <v>14.469999999999999</v>
          </cell>
          <cell r="T9">
            <v>884.94</v>
          </cell>
          <cell r="U9">
            <v>61.156876295784393</v>
          </cell>
          <cell r="V9">
            <v>28.979999999999997</v>
          </cell>
          <cell r="W9">
            <v>27.12</v>
          </cell>
          <cell r="X9">
            <v>38.279999999999994</v>
          </cell>
          <cell r="Y9">
            <v>128.62079999999997</v>
          </cell>
          <cell r="Z9">
            <v>30.6</v>
          </cell>
          <cell r="AA9">
            <v>14.6</v>
          </cell>
          <cell r="AB9">
            <v>38.279999999999994</v>
          </cell>
          <cell r="AC9" t="str">
            <v>8 X 4</v>
          </cell>
          <cell r="AD9">
            <v>1000</v>
          </cell>
          <cell r="AE9">
            <v>1000</v>
          </cell>
          <cell r="AF9" t="str">
            <v>8 X 4 L=1000</v>
          </cell>
          <cell r="AG9" t="str">
            <v>8 X 4 L=1000</v>
          </cell>
          <cell r="AH9">
            <v>5481</v>
          </cell>
          <cell r="AI9">
            <v>5481</v>
          </cell>
        </row>
        <row r="10">
          <cell r="A10">
            <v>7</v>
          </cell>
          <cell r="B10" t="str">
            <v>Z1-S06</v>
          </cell>
          <cell r="C10" t="str">
            <v>T1</v>
          </cell>
          <cell r="D10">
            <v>6</v>
          </cell>
          <cell r="E10">
            <v>6</v>
          </cell>
          <cell r="F10">
            <v>4</v>
          </cell>
          <cell r="G10">
            <v>4.8</v>
          </cell>
          <cell r="H10">
            <v>3</v>
          </cell>
          <cell r="I10">
            <v>2.2999999999999998</v>
          </cell>
          <cell r="J10">
            <v>0.25</v>
          </cell>
          <cell r="K10">
            <v>0.25</v>
          </cell>
          <cell r="L10">
            <v>3.5</v>
          </cell>
          <cell r="M10">
            <v>2.8</v>
          </cell>
          <cell r="N10">
            <v>5.3</v>
          </cell>
          <cell r="O10">
            <v>0.9275000000000001</v>
          </cell>
          <cell r="P10">
            <v>4.6375000000000002</v>
          </cell>
          <cell r="Q10">
            <v>9.5450000000000035</v>
          </cell>
          <cell r="R10">
            <v>4.6375000000000002</v>
          </cell>
          <cell r="S10">
            <v>18.820000000000004</v>
          </cell>
          <cell r="T10">
            <v>1186.3</v>
          </cell>
          <cell r="U10">
            <v>63.034006376195521</v>
          </cell>
          <cell r="V10">
            <v>35.879999999999995</v>
          </cell>
          <cell r="W10">
            <v>30.72</v>
          </cell>
          <cell r="X10">
            <v>48.18</v>
          </cell>
          <cell r="Y10">
            <v>161.88479999999998</v>
          </cell>
          <cell r="Z10">
            <v>33.6</v>
          </cell>
          <cell r="AA10">
            <v>17.600000000000001</v>
          </cell>
          <cell r="AB10">
            <v>48.18</v>
          </cell>
          <cell r="AC10" t="str">
            <v>6 X 6</v>
          </cell>
          <cell r="AD10">
            <v>1350</v>
          </cell>
          <cell r="AE10">
            <v>1000</v>
          </cell>
          <cell r="AF10" t="str">
            <v>6 X 6 L=1350</v>
          </cell>
          <cell r="AG10" t="str">
            <v>6 X 6 L=1000</v>
          </cell>
          <cell r="AH10">
            <v>5466</v>
          </cell>
          <cell r="AI10">
            <v>5489</v>
          </cell>
        </row>
        <row r="11">
          <cell r="A11">
            <v>8</v>
          </cell>
          <cell r="B11" t="str">
            <v>Z1-S07</v>
          </cell>
          <cell r="C11" t="str">
            <v>T2</v>
          </cell>
          <cell r="D11">
            <v>10</v>
          </cell>
          <cell r="E11">
            <v>4</v>
          </cell>
          <cell r="F11">
            <v>3</v>
          </cell>
          <cell r="G11">
            <v>3.3</v>
          </cell>
          <cell r="H11">
            <v>3</v>
          </cell>
          <cell r="I11">
            <v>2.2999999999999998</v>
          </cell>
          <cell r="J11">
            <v>0.25</v>
          </cell>
          <cell r="K11">
            <v>0.25</v>
          </cell>
          <cell r="L11">
            <v>3.5</v>
          </cell>
          <cell r="M11">
            <v>2.8</v>
          </cell>
          <cell r="N11">
            <v>3.8</v>
          </cell>
          <cell r="O11">
            <v>0.66500000000000004</v>
          </cell>
          <cell r="P11">
            <v>3.3249999999999997</v>
          </cell>
          <cell r="Q11">
            <v>7.82</v>
          </cell>
          <cell r="R11">
            <v>3.3249999999999997</v>
          </cell>
          <cell r="S11">
            <v>14.469999999999999</v>
          </cell>
          <cell r="T11">
            <v>884.94</v>
          </cell>
          <cell r="U11">
            <v>61.156876295784393</v>
          </cell>
          <cell r="V11">
            <v>28.979999999999997</v>
          </cell>
          <cell r="W11">
            <v>27.12</v>
          </cell>
          <cell r="X11">
            <v>38.279999999999994</v>
          </cell>
          <cell r="Y11">
            <v>128.62079999999997</v>
          </cell>
          <cell r="Z11">
            <v>30.6</v>
          </cell>
          <cell r="AA11">
            <v>14.6</v>
          </cell>
          <cell r="AB11">
            <v>38.279999999999994</v>
          </cell>
          <cell r="AC11" t="str">
            <v>10 X 4</v>
          </cell>
          <cell r="AD11">
            <v>1000</v>
          </cell>
          <cell r="AE11">
            <v>1000</v>
          </cell>
          <cell r="AF11" t="str">
            <v>10 X 4 L=1000</v>
          </cell>
          <cell r="AG11" t="str">
            <v>10 X 4 L=1000</v>
          </cell>
          <cell r="AH11">
            <v>5438</v>
          </cell>
          <cell r="AI11">
            <v>5438</v>
          </cell>
        </row>
        <row r="12">
          <cell r="A12">
            <v>9</v>
          </cell>
          <cell r="B12" t="str">
            <v>Z1-S08</v>
          </cell>
          <cell r="C12" t="str">
            <v>T2</v>
          </cell>
          <cell r="D12">
            <v>6</v>
          </cell>
          <cell r="E12">
            <v>4</v>
          </cell>
          <cell r="F12">
            <v>3</v>
          </cell>
          <cell r="G12">
            <v>3.3</v>
          </cell>
          <cell r="H12">
            <v>3</v>
          </cell>
          <cell r="I12">
            <v>2.2999999999999998</v>
          </cell>
          <cell r="J12">
            <v>0.25</v>
          </cell>
          <cell r="K12">
            <v>0.25</v>
          </cell>
          <cell r="L12">
            <v>3.5</v>
          </cell>
          <cell r="M12">
            <v>2.8</v>
          </cell>
          <cell r="N12">
            <v>3.8</v>
          </cell>
          <cell r="O12">
            <v>0.66500000000000004</v>
          </cell>
          <cell r="P12">
            <v>3.3249999999999997</v>
          </cell>
          <cell r="Q12">
            <v>7.82</v>
          </cell>
          <cell r="R12">
            <v>3.3249999999999997</v>
          </cell>
          <cell r="S12">
            <v>14.469999999999999</v>
          </cell>
          <cell r="T12">
            <v>884.94</v>
          </cell>
          <cell r="U12">
            <v>61.156876295784393</v>
          </cell>
          <cell r="V12">
            <v>28.979999999999997</v>
          </cell>
          <cell r="W12">
            <v>27.12</v>
          </cell>
          <cell r="X12">
            <v>38.279999999999994</v>
          </cell>
          <cell r="Y12">
            <v>128.62079999999997</v>
          </cell>
          <cell r="Z12">
            <v>30.6</v>
          </cell>
          <cell r="AA12">
            <v>14.6</v>
          </cell>
          <cell r="AB12">
            <v>38.279999999999994</v>
          </cell>
          <cell r="AC12" t="str">
            <v>6 X 4</v>
          </cell>
          <cell r="AD12">
            <v>1000</v>
          </cell>
          <cell r="AE12">
            <v>1000</v>
          </cell>
          <cell r="AF12" t="str">
            <v>6 X 4 L=1000</v>
          </cell>
          <cell r="AG12" t="str">
            <v>6 X 4 L=1000</v>
          </cell>
          <cell r="AH12">
            <v>5437</v>
          </cell>
          <cell r="AI12">
            <v>5437</v>
          </cell>
        </row>
        <row r="13">
          <cell r="A13">
            <v>10</v>
          </cell>
          <cell r="B13" t="str">
            <v>Z1-S09</v>
          </cell>
          <cell r="C13" t="str">
            <v>T2</v>
          </cell>
          <cell r="D13">
            <v>14</v>
          </cell>
          <cell r="E13">
            <v>4</v>
          </cell>
          <cell r="F13">
            <v>3</v>
          </cell>
          <cell r="G13">
            <v>3.3</v>
          </cell>
          <cell r="H13">
            <v>3</v>
          </cell>
          <cell r="I13">
            <v>2.2999999999999998</v>
          </cell>
          <cell r="J13">
            <v>0.25</v>
          </cell>
          <cell r="K13">
            <v>0.25</v>
          </cell>
          <cell r="L13">
            <v>3.5</v>
          </cell>
          <cell r="M13">
            <v>2.8</v>
          </cell>
          <cell r="N13">
            <v>3.8</v>
          </cell>
          <cell r="O13">
            <v>0.66500000000000004</v>
          </cell>
          <cell r="P13">
            <v>3.3249999999999997</v>
          </cell>
          <cell r="Q13">
            <v>7.82</v>
          </cell>
          <cell r="R13">
            <v>3.3249999999999997</v>
          </cell>
          <cell r="S13">
            <v>14.469999999999999</v>
          </cell>
          <cell r="T13">
            <v>884.94</v>
          </cell>
          <cell r="U13">
            <v>61.156876295784393</v>
          </cell>
          <cell r="V13">
            <v>28.979999999999997</v>
          </cell>
          <cell r="W13">
            <v>27.12</v>
          </cell>
          <cell r="X13">
            <v>38.279999999999994</v>
          </cell>
          <cell r="Y13">
            <v>128.62079999999997</v>
          </cell>
          <cell r="Z13">
            <v>30.6</v>
          </cell>
          <cell r="AA13">
            <v>14.6</v>
          </cell>
          <cell r="AB13">
            <v>38.279999999999994</v>
          </cell>
          <cell r="AC13" t="str">
            <v>14 X 4</v>
          </cell>
          <cell r="AD13">
            <v>1000</v>
          </cell>
          <cell r="AE13">
            <v>1000</v>
          </cell>
          <cell r="AF13" t="str">
            <v>14 X 4 L=1000</v>
          </cell>
          <cell r="AG13" t="str">
            <v>14 X 4 L=1000</v>
          </cell>
          <cell r="AH13">
            <v>5532</v>
          </cell>
          <cell r="AI13">
            <v>5532</v>
          </cell>
        </row>
        <row r="14">
          <cell r="A14">
            <v>11</v>
          </cell>
          <cell r="B14" t="str">
            <v>Z1-S10</v>
          </cell>
          <cell r="C14" t="str">
            <v>T2</v>
          </cell>
          <cell r="D14">
            <v>14</v>
          </cell>
          <cell r="E14">
            <v>4</v>
          </cell>
          <cell r="F14">
            <v>3</v>
          </cell>
          <cell r="G14">
            <v>3.3</v>
          </cell>
          <cell r="H14">
            <v>3</v>
          </cell>
          <cell r="I14">
            <v>2.2999999999999998</v>
          </cell>
          <cell r="J14">
            <v>0.25</v>
          </cell>
          <cell r="K14">
            <v>0.25</v>
          </cell>
          <cell r="L14">
            <v>3.5</v>
          </cell>
          <cell r="M14">
            <v>2.8</v>
          </cell>
          <cell r="N14">
            <v>3.8</v>
          </cell>
          <cell r="O14">
            <v>0.66500000000000004</v>
          </cell>
          <cell r="P14">
            <v>3.3249999999999997</v>
          </cell>
          <cell r="Q14">
            <v>7.82</v>
          </cell>
          <cell r="R14">
            <v>3.3249999999999997</v>
          </cell>
          <cell r="S14">
            <v>14.469999999999999</v>
          </cell>
          <cell r="T14">
            <v>884.94</v>
          </cell>
          <cell r="U14">
            <v>61.156876295784393</v>
          </cell>
          <cell r="V14">
            <v>28.979999999999997</v>
          </cell>
          <cell r="W14">
            <v>27.12</v>
          </cell>
          <cell r="X14">
            <v>38.279999999999994</v>
          </cell>
          <cell r="Y14">
            <v>128.62079999999997</v>
          </cell>
          <cell r="Z14">
            <v>30.6</v>
          </cell>
          <cell r="AA14">
            <v>14.6</v>
          </cell>
          <cell r="AB14">
            <v>38.279999999999994</v>
          </cell>
          <cell r="AC14" t="str">
            <v>14 X 4</v>
          </cell>
          <cell r="AD14">
            <v>1000</v>
          </cell>
          <cell r="AE14">
            <v>1000</v>
          </cell>
          <cell r="AF14" t="str">
            <v>14 X 4 L=1000</v>
          </cell>
          <cell r="AG14" t="str">
            <v>14 X 4 L=1000</v>
          </cell>
          <cell r="AH14">
            <v>5532</v>
          </cell>
          <cell r="AI14">
            <v>5532</v>
          </cell>
        </row>
        <row r="15">
          <cell r="A15">
            <v>12</v>
          </cell>
          <cell r="B15" t="str">
            <v>Z2-S11</v>
          </cell>
          <cell r="C15" t="str">
            <v>T2</v>
          </cell>
          <cell r="D15">
            <v>6</v>
          </cell>
          <cell r="E15">
            <v>4</v>
          </cell>
          <cell r="F15">
            <v>3</v>
          </cell>
          <cell r="G15">
            <v>3.3</v>
          </cell>
          <cell r="H15">
            <v>3</v>
          </cell>
          <cell r="I15">
            <v>2.2999999999999998</v>
          </cell>
          <cell r="J15">
            <v>0.25</v>
          </cell>
          <cell r="K15">
            <v>0.25</v>
          </cell>
          <cell r="L15">
            <v>3.5</v>
          </cell>
          <cell r="M15">
            <v>2.8</v>
          </cell>
          <cell r="N15">
            <v>3.8</v>
          </cell>
          <cell r="O15">
            <v>0.66500000000000004</v>
          </cell>
          <cell r="P15">
            <v>3.3249999999999997</v>
          </cell>
          <cell r="Q15">
            <v>7.82</v>
          </cell>
          <cell r="R15">
            <v>3.3249999999999997</v>
          </cell>
          <cell r="S15">
            <v>14.469999999999999</v>
          </cell>
          <cell r="T15">
            <v>884.94</v>
          </cell>
          <cell r="U15">
            <v>61.156876295784393</v>
          </cell>
          <cell r="V15">
            <v>28.979999999999997</v>
          </cell>
          <cell r="W15">
            <v>27.12</v>
          </cell>
          <cell r="X15">
            <v>38.279999999999994</v>
          </cell>
          <cell r="Y15">
            <v>128.62079999999997</v>
          </cell>
          <cell r="Z15">
            <v>30.6</v>
          </cell>
          <cell r="AA15">
            <v>14.6</v>
          </cell>
          <cell r="AB15">
            <v>38.279999999999994</v>
          </cell>
          <cell r="AC15" t="str">
            <v>6 X 4</v>
          </cell>
          <cell r="AD15">
            <v>1000</v>
          </cell>
          <cell r="AE15">
            <v>1000</v>
          </cell>
          <cell r="AF15" t="str">
            <v>6 X 4 L=1000</v>
          </cell>
          <cell r="AG15" t="str">
            <v>6 X 4 L=1000</v>
          </cell>
          <cell r="AH15">
            <v>5437</v>
          </cell>
          <cell r="AI15">
            <v>5437</v>
          </cell>
        </row>
        <row r="16">
          <cell r="A16">
            <v>13</v>
          </cell>
          <cell r="B16" t="str">
            <v>Z2-S12</v>
          </cell>
          <cell r="C16" t="str">
            <v>T2</v>
          </cell>
          <cell r="D16">
            <v>8</v>
          </cell>
          <cell r="E16">
            <v>6</v>
          </cell>
          <cell r="F16">
            <v>4</v>
          </cell>
          <cell r="G16">
            <v>4.8</v>
          </cell>
          <cell r="H16">
            <v>3</v>
          </cell>
          <cell r="I16">
            <v>2.2999999999999998</v>
          </cell>
          <cell r="J16">
            <v>0.25</v>
          </cell>
          <cell r="K16">
            <v>0.25</v>
          </cell>
          <cell r="L16">
            <v>3.5</v>
          </cell>
          <cell r="M16">
            <v>2.8</v>
          </cell>
          <cell r="N16">
            <v>5.3</v>
          </cell>
          <cell r="O16">
            <v>0.9275000000000001</v>
          </cell>
          <cell r="P16">
            <v>4.6375000000000002</v>
          </cell>
          <cell r="Q16">
            <v>9.5450000000000035</v>
          </cell>
          <cell r="R16">
            <v>4.6375000000000002</v>
          </cell>
          <cell r="S16">
            <v>18.820000000000004</v>
          </cell>
          <cell r="T16">
            <v>1186.3</v>
          </cell>
          <cell r="U16">
            <v>63.034006376195521</v>
          </cell>
          <cell r="V16">
            <v>35.879999999999995</v>
          </cell>
          <cell r="W16">
            <v>30.72</v>
          </cell>
          <cell r="X16">
            <v>48.18</v>
          </cell>
          <cell r="Y16">
            <v>161.88479999999998</v>
          </cell>
          <cell r="Z16">
            <v>33.6</v>
          </cell>
          <cell r="AA16">
            <v>17.600000000000001</v>
          </cell>
          <cell r="AB16">
            <v>48.18</v>
          </cell>
          <cell r="AC16" t="str">
            <v>8 X 6</v>
          </cell>
          <cell r="AD16">
            <v>1350</v>
          </cell>
          <cell r="AE16">
            <v>1000</v>
          </cell>
          <cell r="AF16" t="str">
            <v>8 X 6 L=1350</v>
          </cell>
          <cell r="AG16" t="str">
            <v>8 X 6 L=1000</v>
          </cell>
          <cell r="AH16">
            <v>5389</v>
          </cell>
          <cell r="AI16">
            <v>5390</v>
          </cell>
        </row>
        <row r="17">
          <cell r="A17">
            <v>14</v>
          </cell>
          <cell r="B17" t="str">
            <v>Z2-S13</v>
          </cell>
          <cell r="C17" t="str">
            <v>T2</v>
          </cell>
          <cell r="D17">
            <v>6</v>
          </cell>
          <cell r="E17">
            <v>4</v>
          </cell>
          <cell r="F17">
            <v>3</v>
          </cell>
          <cell r="G17">
            <v>3.3</v>
          </cell>
          <cell r="H17">
            <v>3</v>
          </cell>
          <cell r="I17">
            <v>2.2999999999999998</v>
          </cell>
          <cell r="J17">
            <v>0.25</v>
          </cell>
          <cell r="K17">
            <v>0.25</v>
          </cell>
          <cell r="L17">
            <v>3.5</v>
          </cell>
          <cell r="M17">
            <v>2.8</v>
          </cell>
          <cell r="N17">
            <v>3.8</v>
          </cell>
          <cell r="O17">
            <v>0.66500000000000004</v>
          </cell>
          <cell r="P17">
            <v>3.3249999999999997</v>
          </cell>
          <cell r="Q17">
            <v>7.82</v>
          </cell>
          <cell r="R17">
            <v>3.3249999999999997</v>
          </cell>
          <cell r="S17">
            <v>14.469999999999999</v>
          </cell>
          <cell r="T17">
            <v>884.94</v>
          </cell>
          <cell r="U17">
            <v>61.156876295784393</v>
          </cell>
          <cell r="V17">
            <v>28.979999999999997</v>
          </cell>
          <cell r="W17">
            <v>27.12</v>
          </cell>
          <cell r="X17">
            <v>38.279999999999994</v>
          </cell>
          <cell r="Y17">
            <v>128.62079999999997</v>
          </cell>
          <cell r="Z17">
            <v>30.6</v>
          </cell>
          <cell r="AA17">
            <v>14.6</v>
          </cell>
          <cell r="AB17">
            <v>38.279999999999994</v>
          </cell>
          <cell r="AC17" t="str">
            <v>6 X 4</v>
          </cell>
          <cell r="AD17">
            <v>1000</v>
          </cell>
          <cell r="AE17">
            <v>1000</v>
          </cell>
          <cell r="AF17" t="str">
            <v>6 X 4 L=1000</v>
          </cell>
          <cell r="AG17" t="str">
            <v>6 X 4 L=1000</v>
          </cell>
          <cell r="AH17">
            <v>5437</v>
          </cell>
          <cell r="AI17">
            <v>5437</v>
          </cell>
        </row>
        <row r="18">
          <cell r="A18">
            <v>15</v>
          </cell>
          <cell r="B18" t="str">
            <v>Z2-S14</v>
          </cell>
          <cell r="C18" t="str">
            <v>T2</v>
          </cell>
          <cell r="D18">
            <v>10</v>
          </cell>
          <cell r="E18">
            <v>6</v>
          </cell>
          <cell r="F18">
            <v>4</v>
          </cell>
          <cell r="G18">
            <v>4.8</v>
          </cell>
          <cell r="H18">
            <v>3</v>
          </cell>
          <cell r="I18">
            <v>2.2999999999999998</v>
          </cell>
          <cell r="J18">
            <v>0.25</v>
          </cell>
          <cell r="K18">
            <v>0.25</v>
          </cell>
          <cell r="L18">
            <v>3.5</v>
          </cell>
          <cell r="M18">
            <v>2.8</v>
          </cell>
          <cell r="N18">
            <v>5.3</v>
          </cell>
          <cell r="O18">
            <v>0.9275000000000001</v>
          </cell>
          <cell r="P18">
            <v>4.6375000000000002</v>
          </cell>
          <cell r="Q18">
            <v>9.5450000000000035</v>
          </cell>
          <cell r="R18">
            <v>4.6375000000000002</v>
          </cell>
          <cell r="S18">
            <v>18.820000000000004</v>
          </cell>
          <cell r="T18">
            <v>1186.3</v>
          </cell>
          <cell r="U18">
            <v>63.034006376195521</v>
          </cell>
          <cell r="V18">
            <v>35.879999999999995</v>
          </cell>
          <cell r="W18">
            <v>30.72</v>
          </cell>
          <cell r="X18">
            <v>48.18</v>
          </cell>
          <cell r="Y18">
            <v>161.88479999999998</v>
          </cell>
          <cell r="Z18">
            <v>33.6</v>
          </cell>
          <cell r="AA18">
            <v>17.600000000000001</v>
          </cell>
          <cell r="AB18">
            <v>48.18</v>
          </cell>
          <cell r="AC18" t="str">
            <v>10 X 6</v>
          </cell>
          <cell r="AD18">
            <v>1350</v>
          </cell>
          <cell r="AE18">
            <v>1000</v>
          </cell>
          <cell r="AF18" t="str">
            <v>10 X 6 L=1350</v>
          </cell>
          <cell r="AG18" t="str">
            <v>10 X 6 L=1000</v>
          </cell>
          <cell r="AH18">
            <v>5473</v>
          </cell>
          <cell r="AI18">
            <v>5483</v>
          </cell>
        </row>
        <row r="19">
          <cell r="A19">
            <v>16</v>
          </cell>
          <cell r="B19" t="str">
            <v>Z2-S15</v>
          </cell>
          <cell r="C19" t="str">
            <v>T2</v>
          </cell>
          <cell r="D19">
            <v>8</v>
          </cell>
          <cell r="E19">
            <v>6</v>
          </cell>
          <cell r="F19">
            <v>4</v>
          </cell>
          <cell r="G19">
            <v>4.8</v>
          </cell>
          <cell r="H19">
            <v>3</v>
          </cell>
          <cell r="I19">
            <v>2.2999999999999998</v>
          </cell>
          <cell r="J19">
            <v>0.25</v>
          </cell>
          <cell r="K19">
            <v>0.25</v>
          </cell>
          <cell r="L19">
            <v>3.5</v>
          </cell>
          <cell r="M19">
            <v>2.8</v>
          </cell>
          <cell r="N19">
            <v>5.3</v>
          </cell>
          <cell r="O19">
            <v>0.9275000000000001</v>
          </cell>
          <cell r="P19">
            <v>4.6375000000000002</v>
          </cell>
          <cell r="Q19">
            <v>9.5450000000000035</v>
          </cell>
          <cell r="R19">
            <v>4.6375000000000002</v>
          </cell>
          <cell r="S19">
            <v>18.820000000000004</v>
          </cell>
          <cell r="T19">
            <v>1186.3</v>
          </cell>
          <cell r="U19">
            <v>63.034006376195521</v>
          </cell>
          <cell r="V19">
            <v>35.879999999999995</v>
          </cell>
          <cell r="W19">
            <v>30.72</v>
          </cell>
          <cell r="X19">
            <v>48.18</v>
          </cell>
          <cell r="Y19">
            <v>161.88479999999998</v>
          </cell>
          <cell r="Z19">
            <v>33.6</v>
          </cell>
          <cell r="AA19">
            <v>17.600000000000001</v>
          </cell>
          <cell r="AB19">
            <v>48.18</v>
          </cell>
          <cell r="AC19" t="str">
            <v>8 X 6</v>
          </cell>
          <cell r="AD19">
            <v>1350</v>
          </cell>
          <cell r="AE19">
            <v>1000</v>
          </cell>
          <cell r="AF19" t="str">
            <v>8 X 6 L=1350</v>
          </cell>
          <cell r="AG19" t="str">
            <v>8 X 6 L=1000</v>
          </cell>
          <cell r="AH19">
            <v>5389</v>
          </cell>
          <cell r="AI19">
            <v>5390</v>
          </cell>
        </row>
        <row r="20">
          <cell r="A20">
            <v>17</v>
          </cell>
          <cell r="B20" t="str">
            <v>Z2-S16</v>
          </cell>
          <cell r="C20" t="str">
            <v>T2</v>
          </cell>
          <cell r="D20">
            <v>8</v>
          </cell>
          <cell r="E20">
            <v>6</v>
          </cell>
          <cell r="F20">
            <v>4</v>
          </cell>
          <cell r="G20">
            <v>4.8</v>
          </cell>
          <cell r="H20">
            <v>3</v>
          </cell>
          <cell r="I20">
            <v>2.2999999999999998</v>
          </cell>
          <cell r="J20">
            <v>0.25</v>
          </cell>
          <cell r="K20">
            <v>0.25</v>
          </cell>
          <cell r="L20">
            <v>3.5</v>
          </cell>
          <cell r="M20">
            <v>2.8</v>
          </cell>
          <cell r="N20">
            <v>5.3</v>
          </cell>
          <cell r="O20">
            <v>0.9275000000000001</v>
          </cell>
          <cell r="P20">
            <v>4.6375000000000002</v>
          </cell>
          <cell r="Q20">
            <v>9.5450000000000035</v>
          </cell>
          <cell r="R20">
            <v>4.6375000000000002</v>
          </cell>
          <cell r="S20">
            <v>18.820000000000004</v>
          </cell>
          <cell r="T20">
            <v>1186.3</v>
          </cell>
          <cell r="U20">
            <v>63.034006376195521</v>
          </cell>
          <cell r="V20">
            <v>35.879999999999995</v>
          </cell>
          <cell r="W20">
            <v>30.72</v>
          </cell>
          <cell r="X20">
            <v>48.18</v>
          </cell>
          <cell r="Y20">
            <v>161.88479999999998</v>
          </cell>
          <cell r="Z20">
            <v>33.6</v>
          </cell>
          <cell r="AA20">
            <v>17.600000000000001</v>
          </cell>
          <cell r="AB20">
            <v>48.18</v>
          </cell>
          <cell r="AC20" t="str">
            <v>8 X 6</v>
          </cell>
          <cell r="AD20">
            <v>1350</v>
          </cell>
          <cell r="AE20">
            <v>1000</v>
          </cell>
          <cell r="AF20" t="str">
            <v>8 X 6 L=1350</v>
          </cell>
          <cell r="AG20" t="str">
            <v>8 X 6 L=1000</v>
          </cell>
          <cell r="AH20">
            <v>5389</v>
          </cell>
          <cell r="AI20">
            <v>5390</v>
          </cell>
        </row>
        <row r="21">
          <cell r="A21">
            <v>18</v>
          </cell>
          <cell r="B21" t="str">
            <v>Z2-S17</v>
          </cell>
          <cell r="C21" t="str">
            <v>T2</v>
          </cell>
          <cell r="D21">
            <v>12</v>
          </cell>
          <cell r="E21">
            <v>6</v>
          </cell>
          <cell r="F21">
            <v>4</v>
          </cell>
          <cell r="G21">
            <v>4.8</v>
          </cell>
          <cell r="H21">
            <v>3</v>
          </cell>
          <cell r="I21">
            <v>2.2999999999999998</v>
          </cell>
          <cell r="J21">
            <v>0.25</v>
          </cell>
          <cell r="K21">
            <v>0.25</v>
          </cell>
          <cell r="L21">
            <v>3.5</v>
          </cell>
          <cell r="M21">
            <v>2.8</v>
          </cell>
          <cell r="N21">
            <v>5.3</v>
          </cell>
          <cell r="O21">
            <v>0.9275000000000001</v>
          </cell>
          <cell r="P21">
            <v>4.6375000000000002</v>
          </cell>
          <cell r="Q21">
            <v>9.5450000000000035</v>
          </cell>
          <cell r="R21">
            <v>4.6375000000000002</v>
          </cell>
          <cell r="S21">
            <v>18.820000000000004</v>
          </cell>
          <cell r="T21">
            <v>1186.3</v>
          </cell>
          <cell r="U21">
            <v>63.034006376195521</v>
          </cell>
          <cell r="V21">
            <v>35.879999999999995</v>
          </cell>
          <cell r="W21">
            <v>30.72</v>
          </cell>
          <cell r="X21">
            <v>48.18</v>
          </cell>
          <cell r="Y21">
            <v>161.88479999999998</v>
          </cell>
          <cell r="Z21">
            <v>33.6</v>
          </cell>
          <cell r="AA21">
            <v>17.600000000000001</v>
          </cell>
          <cell r="AB21">
            <v>48.18</v>
          </cell>
          <cell r="AC21" t="str">
            <v>12 X 6</v>
          </cell>
          <cell r="AD21">
            <v>1350</v>
          </cell>
          <cell r="AE21">
            <v>1000</v>
          </cell>
          <cell r="AF21" t="str">
            <v>12 X 6 L=1350</v>
          </cell>
          <cell r="AG21" t="str">
            <v>12 X 6 L=1000</v>
          </cell>
          <cell r="AH21">
            <v>5475</v>
          </cell>
          <cell r="AI21">
            <v>5485</v>
          </cell>
        </row>
        <row r="22">
          <cell r="A22">
            <v>19</v>
          </cell>
          <cell r="B22" t="str">
            <v>Z2-S18</v>
          </cell>
          <cell r="C22" t="str">
            <v>T2</v>
          </cell>
          <cell r="D22">
            <v>8</v>
          </cell>
          <cell r="E22">
            <v>6</v>
          </cell>
          <cell r="F22">
            <v>4</v>
          </cell>
          <cell r="G22">
            <v>4.8</v>
          </cell>
          <cell r="H22">
            <v>3</v>
          </cell>
          <cell r="I22">
            <v>2.2999999999999998</v>
          </cell>
          <cell r="J22">
            <v>0.25</v>
          </cell>
          <cell r="K22">
            <v>0.25</v>
          </cell>
          <cell r="L22">
            <v>3.5</v>
          </cell>
          <cell r="M22">
            <v>2.8</v>
          </cell>
          <cell r="N22">
            <v>5.3</v>
          </cell>
          <cell r="O22">
            <v>0.9275000000000001</v>
          </cell>
          <cell r="P22">
            <v>4.6375000000000002</v>
          </cell>
          <cell r="Q22">
            <v>9.5450000000000035</v>
          </cell>
          <cell r="R22">
            <v>4.6375000000000002</v>
          </cell>
          <cell r="S22">
            <v>18.820000000000004</v>
          </cell>
          <cell r="T22">
            <v>1186.3</v>
          </cell>
          <cell r="U22">
            <v>63.034006376195521</v>
          </cell>
          <cell r="V22">
            <v>35.879999999999995</v>
          </cell>
          <cell r="W22">
            <v>30.72</v>
          </cell>
          <cell r="X22">
            <v>48.18</v>
          </cell>
          <cell r="Y22">
            <v>161.88479999999998</v>
          </cell>
          <cell r="Z22">
            <v>33.6</v>
          </cell>
          <cell r="AA22">
            <v>17.600000000000001</v>
          </cell>
          <cell r="AB22">
            <v>48.18</v>
          </cell>
          <cell r="AC22" t="str">
            <v>8 X 6</v>
          </cell>
          <cell r="AD22">
            <v>1350</v>
          </cell>
          <cell r="AE22">
            <v>1000</v>
          </cell>
          <cell r="AF22" t="str">
            <v>8 X 6 L=1350</v>
          </cell>
          <cell r="AG22" t="str">
            <v>8 X 6 L=1000</v>
          </cell>
          <cell r="AH22">
            <v>5389</v>
          </cell>
          <cell r="AI22">
            <v>5390</v>
          </cell>
        </row>
        <row r="23">
          <cell r="A23">
            <v>20</v>
          </cell>
          <cell r="B23" t="str">
            <v>Z2-S19</v>
          </cell>
          <cell r="C23" t="str">
            <v>T2</v>
          </cell>
          <cell r="D23">
            <v>8</v>
          </cell>
          <cell r="E23">
            <v>3</v>
          </cell>
          <cell r="F23">
            <v>2</v>
          </cell>
          <cell r="G23">
            <v>3.3</v>
          </cell>
          <cell r="H23">
            <v>3</v>
          </cell>
          <cell r="I23">
            <v>2.2999999999999998</v>
          </cell>
          <cell r="J23">
            <v>0.25</v>
          </cell>
          <cell r="K23">
            <v>0.25</v>
          </cell>
          <cell r="L23">
            <v>3.5</v>
          </cell>
          <cell r="M23">
            <v>2.8</v>
          </cell>
          <cell r="N23">
            <v>3.8</v>
          </cell>
          <cell r="O23">
            <v>0.66500000000000004</v>
          </cell>
          <cell r="P23">
            <v>3.3249999999999997</v>
          </cell>
          <cell r="Q23">
            <v>7.82</v>
          </cell>
          <cell r="R23">
            <v>3.3249999999999997</v>
          </cell>
          <cell r="S23">
            <v>14.469999999999999</v>
          </cell>
          <cell r="T23">
            <v>884.94</v>
          </cell>
          <cell r="U23">
            <v>61.156876295784393</v>
          </cell>
          <cell r="V23">
            <v>28.979999999999997</v>
          </cell>
          <cell r="W23">
            <v>27.12</v>
          </cell>
          <cell r="X23">
            <v>38.279999999999994</v>
          </cell>
          <cell r="Y23">
            <v>128.62079999999997</v>
          </cell>
          <cell r="Z23">
            <v>30.6</v>
          </cell>
          <cell r="AA23">
            <v>14.6</v>
          </cell>
          <cell r="AB23">
            <v>38.279999999999994</v>
          </cell>
          <cell r="AC23" t="str">
            <v>8 X 3</v>
          </cell>
          <cell r="AD23">
            <v>1000</v>
          </cell>
          <cell r="AE23">
            <v>1000</v>
          </cell>
          <cell r="AF23" t="str">
            <v>8 X 3 L=1000</v>
          </cell>
          <cell r="AG23" t="str">
            <v>8 X 3 L=1000</v>
          </cell>
          <cell r="AH23">
            <v>5480</v>
          </cell>
          <cell r="AI23">
            <v>5480</v>
          </cell>
        </row>
        <row r="24">
          <cell r="A24">
            <v>21</v>
          </cell>
          <cell r="B24" t="str">
            <v>Z2-S20</v>
          </cell>
          <cell r="C24" t="str">
            <v>T2</v>
          </cell>
          <cell r="D24">
            <v>10</v>
          </cell>
          <cell r="E24">
            <v>4</v>
          </cell>
          <cell r="F24">
            <v>3</v>
          </cell>
          <cell r="G24">
            <v>3.3</v>
          </cell>
          <cell r="H24">
            <v>3</v>
          </cell>
          <cell r="I24">
            <v>2.2999999999999998</v>
          </cell>
          <cell r="J24">
            <v>0.25</v>
          </cell>
          <cell r="K24">
            <v>0.25</v>
          </cell>
          <cell r="L24">
            <v>3.5</v>
          </cell>
          <cell r="M24">
            <v>2.8</v>
          </cell>
          <cell r="N24">
            <v>3.8</v>
          </cell>
          <cell r="O24">
            <v>0.66500000000000004</v>
          </cell>
          <cell r="P24">
            <v>3.3249999999999997</v>
          </cell>
          <cell r="Q24">
            <v>7.82</v>
          </cell>
          <cell r="R24">
            <v>3.3249999999999997</v>
          </cell>
          <cell r="S24">
            <v>14.469999999999999</v>
          </cell>
          <cell r="T24">
            <v>884.94</v>
          </cell>
          <cell r="U24">
            <v>61.156876295784393</v>
          </cell>
          <cell r="V24">
            <v>28.979999999999997</v>
          </cell>
          <cell r="W24">
            <v>27.12</v>
          </cell>
          <cell r="X24">
            <v>38.279999999999994</v>
          </cell>
          <cell r="Y24">
            <v>128.62079999999997</v>
          </cell>
          <cell r="Z24">
            <v>30.6</v>
          </cell>
          <cell r="AA24">
            <v>14.6</v>
          </cell>
          <cell r="AB24">
            <v>38.279999999999994</v>
          </cell>
          <cell r="AC24" t="str">
            <v>10 X 4</v>
          </cell>
          <cell r="AD24">
            <v>1000</v>
          </cell>
          <cell r="AE24">
            <v>1000</v>
          </cell>
          <cell r="AF24" t="str">
            <v>10 X 4 L=1000</v>
          </cell>
          <cell r="AG24" t="str">
            <v>10 X 4 L=1000</v>
          </cell>
          <cell r="AH24">
            <v>5438</v>
          </cell>
          <cell r="AI24">
            <v>5438</v>
          </cell>
        </row>
        <row r="25">
          <cell r="A25">
            <v>22</v>
          </cell>
          <cell r="B25" t="str">
            <v>Z2-S21</v>
          </cell>
          <cell r="C25" t="str">
            <v>T2</v>
          </cell>
          <cell r="D25">
            <v>8</v>
          </cell>
          <cell r="E25">
            <v>4</v>
          </cell>
          <cell r="F25">
            <v>3</v>
          </cell>
          <cell r="G25">
            <v>3.3</v>
          </cell>
          <cell r="H25">
            <v>3</v>
          </cell>
          <cell r="I25">
            <v>2.2999999999999998</v>
          </cell>
          <cell r="J25">
            <v>0.25</v>
          </cell>
          <cell r="K25">
            <v>0.25</v>
          </cell>
          <cell r="L25">
            <v>3.5</v>
          </cell>
          <cell r="M25">
            <v>2.8</v>
          </cell>
          <cell r="N25">
            <v>3.8</v>
          </cell>
          <cell r="O25">
            <v>0.66500000000000004</v>
          </cell>
          <cell r="P25">
            <v>3.3249999999999997</v>
          </cell>
          <cell r="Q25">
            <v>7.82</v>
          </cell>
          <cell r="R25">
            <v>3.3249999999999997</v>
          </cell>
          <cell r="S25">
            <v>14.469999999999999</v>
          </cell>
          <cell r="T25">
            <v>884.94</v>
          </cell>
          <cell r="U25">
            <v>61.156876295784393</v>
          </cell>
          <cell r="V25">
            <v>28.979999999999997</v>
          </cell>
          <cell r="W25">
            <v>27.12</v>
          </cell>
          <cell r="X25">
            <v>38.279999999999994</v>
          </cell>
          <cell r="Y25">
            <v>128.62079999999997</v>
          </cell>
          <cell r="Z25">
            <v>30.6</v>
          </cell>
          <cell r="AA25">
            <v>14.6</v>
          </cell>
          <cell r="AB25">
            <v>38.279999999999994</v>
          </cell>
          <cell r="AC25" t="str">
            <v>8 X 4</v>
          </cell>
          <cell r="AD25">
            <v>1000</v>
          </cell>
          <cell r="AE25">
            <v>1000</v>
          </cell>
          <cell r="AF25" t="str">
            <v>8 X 4 L=1000</v>
          </cell>
          <cell r="AG25" t="str">
            <v>8 X 4 L=1000</v>
          </cell>
          <cell r="AH25">
            <v>5481</v>
          </cell>
          <cell r="AI25">
            <v>5481</v>
          </cell>
        </row>
        <row r="26">
          <cell r="A26">
            <v>23</v>
          </cell>
          <cell r="B26" t="str">
            <v>Z2-S22</v>
          </cell>
          <cell r="C26" t="str">
            <v>T2</v>
          </cell>
          <cell r="D26">
            <v>10</v>
          </cell>
          <cell r="E26">
            <v>3</v>
          </cell>
          <cell r="F26">
            <v>2</v>
          </cell>
          <cell r="G26">
            <v>3.3</v>
          </cell>
          <cell r="H26">
            <v>3</v>
          </cell>
          <cell r="I26">
            <v>2.2999999999999998</v>
          </cell>
          <cell r="J26">
            <v>0.25</v>
          </cell>
          <cell r="K26">
            <v>0.25</v>
          </cell>
          <cell r="L26">
            <v>3.5</v>
          </cell>
          <cell r="M26">
            <v>2.8</v>
          </cell>
          <cell r="N26">
            <v>3.8</v>
          </cell>
          <cell r="O26">
            <v>0.66500000000000004</v>
          </cell>
          <cell r="P26">
            <v>3.3249999999999997</v>
          </cell>
          <cell r="Q26">
            <v>7.82</v>
          </cell>
          <cell r="R26">
            <v>3.3249999999999997</v>
          </cell>
          <cell r="S26">
            <v>14.469999999999999</v>
          </cell>
          <cell r="T26">
            <v>884.94</v>
          </cell>
          <cell r="U26">
            <v>61.156876295784393</v>
          </cell>
          <cell r="V26">
            <v>28.979999999999997</v>
          </cell>
          <cell r="W26">
            <v>27.12</v>
          </cell>
          <cell r="X26">
            <v>38.279999999999994</v>
          </cell>
          <cell r="Y26">
            <v>128.62079999999997</v>
          </cell>
          <cell r="Z26">
            <v>30.6</v>
          </cell>
          <cell r="AA26">
            <v>14.6</v>
          </cell>
          <cell r="AB26">
            <v>38.279999999999994</v>
          </cell>
          <cell r="AC26" t="str">
            <v>10 X 3</v>
          </cell>
          <cell r="AD26">
            <v>1000</v>
          </cell>
          <cell r="AE26">
            <v>1000</v>
          </cell>
          <cell r="AF26" t="str">
            <v>10 X 3 L=1000</v>
          </cell>
          <cell r="AG26" t="str">
            <v>10 X 3 L=1000</v>
          </cell>
          <cell r="AH26">
            <v>5534</v>
          </cell>
          <cell r="AI26">
            <v>5534</v>
          </cell>
        </row>
        <row r="27">
          <cell r="A27">
            <v>24</v>
          </cell>
          <cell r="B27" t="str">
            <v>Z2-S23</v>
          </cell>
          <cell r="C27" t="str">
            <v>T2</v>
          </cell>
          <cell r="D27">
            <v>10</v>
          </cell>
          <cell r="E27">
            <v>8</v>
          </cell>
          <cell r="F27">
            <v>6</v>
          </cell>
          <cell r="G27">
            <v>4.8</v>
          </cell>
          <cell r="H27">
            <v>3</v>
          </cell>
          <cell r="I27">
            <v>2.2999999999999998</v>
          </cell>
          <cell r="J27">
            <v>0.25</v>
          </cell>
          <cell r="K27">
            <v>0.25</v>
          </cell>
          <cell r="L27">
            <v>3.5</v>
          </cell>
          <cell r="M27">
            <v>2.8</v>
          </cell>
          <cell r="N27">
            <v>5.3</v>
          </cell>
          <cell r="O27">
            <v>0.9275000000000001</v>
          </cell>
          <cell r="P27">
            <v>4.6375000000000002</v>
          </cell>
          <cell r="Q27">
            <v>9.5450000000000035</v>
          </cell>
          <cell r="R27">
            <v>4.6375000000000002</v>
          </cell>
          <cell r="S27">
            <v>18.820000000000004</v>
          </cell>
          <cell r="T27">
            <v>1186.3</v>
          </cell>
          <cell r="U27">
            <v>63.034006376195521</v>
          </cell>
          <cell r="V27">
            <v>35.879999999999995</v>
          </cell>
          <cell r="W27">
            <v>30.72</v>
          </cell>
          <cell r="X27">
            <v>48.18</v>
          </cell>
          <cell r="Y27">
            <v>161.88479999999998</v>
          </cell>
          <cell r="Z27">
            <v>33.6</v>
          </cell>
          <cell r="AA27">
            <v>17.600000000000001</v>
          </cell>
          <cell r="AB27">
            <v>48.18</v>
          </cell>
          <cell r="AC27" t="str">
            <v>10 X 8</v>
          </cell>
          <cell r="AD27">
            <v>1800</v>
          </cell>
          <cell r="AE27">
            <v>1000</v>
          </cell>
          <cell r="AF27" t="str">
            <v>10 X 8 L=1800</v>
          </cell>
          <cell r="AG27" t="str">
            <v>10 X 8 L=1000</v>
          </cell>
          <cell r="AH27">
            <v>5474</v>
          </cell>
          <cell r="AI27">
            <v>5484</v>
          </cell>
        </row>
        <row r="28">
          <cell r="A28">
            <v>25</v>
          </cell>
          <cell r="B28" t="str">
            <v>Z2-S24</v>
          </cell>
          <cell r="C28" t="str">
            <v>T2</v>
          </cell>
          <cell r="D28">
            <v>12</v>
          </cell>
          <cell r="E28">
            <v>8</v>
          </cell>
          <cell r="F28">
            <v>6</v>
          </cell>
          <cell r="G28">
            <v>4.8</v>
          </cell>
          <cell r="H28">
            <v>3</v>
          </cell>
          <cell r="I28">
            <v>2.2999999999999998</v>
          </cell>
          <cell r="J28">
            <v>0.25</v>
          </cell>
          <cell r="K28">
            <v>0.25</v>
          </cell>
          <cell r="L28">
            <v>3.5</v>
          </cell>
          <cell r="M28">
            <v>2.8</v>
          </cell>
          <cell r="N28">
            <v>5.3</v>
          </cell>
          <cell r="O28">
            <v>0.9275000000000001</v>
          </cell>
          <cell r="P28">
            <v>4.6375000000000002</v>
          </cell>
          <cell r="Q28">
            <v>9.5450000000000035</v>
          </cell>
          <cell r="R28">
            <v>4.6375000000000002</v>
          </cell>
          <cell r="S28">
            <v>18.820000000000004</v>
          </cell>
          <cell r="T28">
            <v>1186.3</v>
          </cell>
          <cell r="U28">
            <v>63.034006376195521</v>
          </cell>
          <cell r="V28">
            <v>35.879999999999995</v>
          </cell>
          <cell r="W28">
            <v>30.72</v>
          </cell>
          <cell r="X28">
            <v>48.18</v>
          </cell>
          <cell r="Y28">
            <v>161.88479999999998</v>
          </cell>
          <cell r="Z28">
            <v>33.6</v>
          </cell>
          <cell r="AA28">
            <v>17.600000000000001</v>
          </cell>
          <cell r="AB28">
            <v>48.18</v>
          </cell>
          <cell r="AC28" t="str">
            <v>12 X 8</v>
          </cell>
          <cell r="AD28">
            <v>1800</v>
          </cell>
          <cell r="AE28">
            <v>1000</v>
          </cell>
          <cell r="AF28" t="str">
            <v>12 X 8 L=1800</v>
          </cell>
          <cell r="AG28" t="str">
            <v>12 X 8 L=1000</v>
          </cell>
          <cell r="AH28">
            <v>5476</v>
          </cell>
          <cell r="AI28">
            <v>5487</v>
          </cell>
        </row>
        <row r="29">
          <cell r="A29">
            <v>26</v>
          </cell>
          <cell r="B29" t="str">
            <v>Z2-S25</v>
          </cell>
          <cell r="C29" t="str">
            <v>T2</v>
          </cell>
          <cell r="D29">
            <v>10</v>
          </cell>
          <cell r="E29">
            <v>8</v>
          </cell>
          <cell r="F29">
            <v>6</v>
          </cell>
          <cell r="G29">
            <v>4.8</v>
          </cell>
          <cell r="H29">
            <v>3</v>
          </cell>
          <cell r="I29">
            <v>2.2999999999999998</v>
          </cell>
          <cell r="J29">
            <v>0.25</v>
          </cell>
          <cell r="K29">
            <v>0.25</v>
          </cell>
          <cell r="L29">
            <v>3.5</v>
          </cell>
          <cell r="M29">
            <v>2.8</v>
          </cell>
          <cell r="N29">
            <v>5.3</v>
          </cell>
          <cell r="O29">
            <v>0.9275000000000001</v>
          </cell>
          <cell r="P29">
            <v>4.6375000000000002</v>
          </cell>
          <cell r="Q29">
            <v>9.5450000000000035</v>
          </cell>
          <cell r="R29">
            <v>4.6375000000000002</v>
          </cell>
          <cell r="S29">
            <v>18.820000000000004</v>
          </cell>
          <cell r="T29">
            <v>1186.3</v>
          </cell>
          <cell r="U29">
            <v>63.034006376195521</v>
          </cell>
          <cell r="V29">
            <v>35.879999999999995</v>
          </cell>
          <cell r="W29">
            <v>30.72</v>
          </cell>
          <cell r="X29">
            <v>48.18</v>
          </cell>
          <cell r="Y29">
            <v>161.88479999999998</v>
          </cell>
          <cell r="Z29">
            <v>33.6</v>
          </cell>
          <cell r="AA29">
            <v>17.600000000000001</v>
          </cell>
          <cell r="AB29">
            <v>48.18</v>
          </cell>
          <cell r="AC29" t="str">
            <v>10 X 8</v>
          </cell>
          <cell r="AD29">
            <v>1800</v>
          </cell>
          <cell r="AE29">
            <v>1000</v>
          </cell>
          <cell r="AF29" t="str">
            <v>10 X 8 L=1800</v>
          </cell>
          <cell r="AG29" t="str">
            <v>10 X 8 L=1000</v>
          </cell>
          <cell r="AH29">
            <v>5474</v>
          </cell>
          <cell r="AI29">
            <v>5484</v>
          </cell>
        </row>
        <row r="30">
          <cell r="A30">
            <v>27</v>
          </cell>
          <cell r="B30" t="str">
            <v>Z2-S26</v>
          </cell>
          <cell r="C30" t="str">
            <v>T2</v>
          </cell>
          <cell r="D30">
            <v>10</v>
          </cell>
          <cell r="E30">
            <v>4</v>
          </cell>
          <cell r="F30">
            <v>3</v>
          </cell>
          <cell r="G30">
            <v>3.3</v>
          </cell>
          <cell r="H30">
            <v>3</v>
          </cell>
          <cell r="I30">
            <v>2.2999999999999998</v>
          </cell>
          <cell r="J30">
            <v>0.25</v>
          </cell>
          <cell r="K30">
            <v>0.25</v>
          </cell>
          <cell r="L30">
            <v>3.5</v>
          </cell>
          <cell r="M30">
            <v>2.8</v>
          </cell>
          <cell r="N30">
            <v>3.8</v>
          </cell>
          <cell r="O30">
            <v>0.66500000000000004</v>
          </cell>
          <cell r="P30">
            <v>3.3249999999999997</v>
          </cell>
          <cell r="Q30">
            <v>7.82</v>
          </cell>
          <cell r="R30">
            <v>3.3249999999999997</v>
          </cell>
          <cell r="S30">
            <v>14.469999999999999</v>
          </cell>
          <cell r="T30">
            <v>884.94</v>
          </cell>
          <cell r="U30">
            <v>61.156876295784393</v>
          </cell>
          <cell r="V30">
            <v>28.979999999999997</v>
          </cell>
          <cell r="W30">
            <v>27.12</v>
          </cell>
          <cell r="X30">
            <v>38.279999999999994</v>
          </cell>
          <cell r="Y30">
            <v>128.62079999999997</v>
          </cell>
          <cell r="Z30">
            <v>30.6</v>
          </cell>
          <cell r="AA30">
            <v>14.6</v>
          </cell>
          <cell r="AB30">
            <v>38.279999999999994</v>
          </cell>
          <cell r="AC30" t="str">
            <v>10 X 4</v>
          </cell>
          <cell r="AD30">
            <v>1000</v>
          </cell>
          <cell r="AE30">
            <v>1000</v>
          </cell>
          <cell r="AF30" t="str">
            <v>10 X 4 L=1000</v>
          </cell>
          <cell r="AG30" t="str">
            <v>10 X 4 L=1000</v>
          </cell>
          <cell r="AH30">
            <v>5438</v>
          </cell>
          <cell r="AI30">
            <v>5438</v>
          </cell>
        </row>
        <row r="31">
          <cell r="A31">
            <v>28</v>
          </cell>
          <cell r="B31" t="str">
            <v>Z3-S27</v>
          </cell>
          <cell r="C31" t="str">
            <v>T2</v>
          </cell>
          <cell r="D31">
            <v>8</v>
          </cell>
          <cell r="E31">
            <v>3</v>
          </cell>
          <cell r="F31">
            <v>2</v>
          </cell>
          <cell r="G31">
            <v>3.3</v>
          </cell>
          <cell r="H31">
            <v>3</v>
          </cell>
          <cell r="I31">
            <v>2.2999999999999998</v>
          </cell>
          <cell r="J31">
            <v>0.25</v>
          </cell>
          <cell r="K31">
            <v>0.25</v>
          </cell>
          <cell r="L31">
            <v>3.5</v>
          </cell>
          <cell r="M31">
            <v>2.8</v>
          </cell>
          <cell r="N31">
            <v>3.8</v>
          </cell>
          <cell r="O31">
            <v>0.66500000000000004</v>
          </cell>
          <cell r="P31">
            <v>3.3249999999999997</v>
          </cell>
          <cell r="Q31">
            <v>7.82</v>
          </cell>
          <cell r="R31">
            <v>3.3249999999999997</v>
          </cell>
          <cell r="S31">
            <v>14.469999999999999</v>
          </cell>
          <cell r="T31">
            <v>884.94</v>
          </cell>
          <cell r="U31">
            <v>61.156876295784393</v>
          </cell>
          <cell r="V31">
            <v>28.979999999999997</v>
          </cell>
          <cell r="W31">
            <v>27.12</v>
          </cell>
          <cell r="X31">
            <v>38.279999999999994</v>
          </cell>
          <cell r="Y31">
            <v>128.62079999999997</v>
          </cell>
          <cell r="Z31">
            <v>30.6</v>
          </cell>
          <cell r="AA31">
            <v>14.6</v>
          </cell>
          <cell r="AB31">
            <v>38.279999999999994</v>
          </cell>
          <cell r="AC31" t="str">
            <v>8 X 3</v>
          </cell>
          <cell r="AD31">
            <v>1000</v>
          </cell>
          <cell r="AE31">
            <v>1000</v>
          </cell>
          <cell r="AF31" t="str">
            <v>8 X 3 L=1000</v>
          </cell>
          <cell r="AG31" t="str">
            <v>8 X 3 L=1000</v>
          </cell>
          <cell r="AH31">
            <v>5480</v>
          </cell>
          <cell r="AI31">
            <v>5480</v>
          </cell>
        </row>
        <row r="32">
          <cell r="A32">
            <v>29</v>
          </cell>
          <cell r="B32" t="str">
            <v>Z3-S28</v>
          </cell>
          <cell r="C32" t="str">
            <v>T2</v>
          </cell>
          <cell r="D32">
            <v>10</v>
          </cell>
          <cell r="E32">
            <v>6</v>
          </cell>
          <cell r="F32">
            <v>4</v>
          </cell>
          <cell r="G32">
            <v>4.8</v>
          </cell>
          <cell r="H32">
            <v>3</v>
          </cell>
          <cell r="I32">
            <v>2.2999999999999998</v>
          </cell>
          <cell r="J32">
            <v>0.25</v>
          </cell>
          <cell r="K32">
            <v>0.25</v>
          </cell>
          <cell r="L32">
            <v>3.5</v>
          </cell>
          <cell r="M32">
            <v>2.8</v>
          </cell>
          <cell r="N32">
            <v>5.3</v>
          </cell>
          <cell r="O32">
            <v>0.9275000000000001</v>
          </cell>
          <cell r="P32">
            <v>4.6375000000000002</v>
          </cell>
          <cell r="Q32">
            <v>9.5450000000000035</v>
          </cell>
          <cell r="R32">
            <v>4.6375000000000002</v>
          </cell>
          <cell r="S32">
            <v>18.820000000000004</v>
          </cell>
          <cell r="T32">
            <v>1186.3</v>
          </cell>
          <cell r="U32">
            <v>63.034006376195521</v>
          </cell>
          <cell r="V32">
            <v>35.879999999999995</v>
          </cell>
          <cell r="W32">
            <v>30.72</v>
          </cell>
          <cell r="X32">
            <v>48.18</v>
          </cell>
          <cell r="Y32">
            <v>161.88479999999998</v>
          </cell>
          <cell r="Z32">
            <v>33.6</v>
          </cell>
          <cell r="AA32">
            <v>17.600000000000001</v>
          </cell>
          <cell r="AB32">
            <v>48.18</v>
          </cell>
          <cell r="AC32" t="str">
            <v>10 X 6</v>
          </cell>
          <cell r="AD32">
            <v>1350</v>
          </cell>
          <cell r="AE32">
            <v>1000</v>
          </cell>
          <cell r="AF32" t="str">
            <v>10 X 6 L=1350</v>
          </cell>
          <cell r="AG32" t="str">
            <v>10 X 6 L=1000</v>
          </cell>
          <cell r="AH32">
            <v>5473</v>
          </cell>
          <cell r="AI32">
            <v>5483</v>
          </cell>
        </row>
        <row r="33">
          <cell r="A33">
            <v>30</v>
          </cell>
          <cell r="B33" t="str">
            <v>Z3-S29</v>
          </cell>
          <cell r="C33" t="str">
            <v>T2</v>
          </cell>
          <cell r="D33">
            <v>8</v>
          </cell>
          <cell r="E33">
            <v>3</v>
          </cell>
          <cell r="F33">
            <v>2</v>
          </cell>
          <cell r="G33">
            <v>3.3</v>
          </cell>
          <cell r="H33">
            <v>3</v>
          </cell>
          <cell r="I33">
            <v>2.2999999999999998</v>
          </cell>
          <cell r="J33">
            <v>0.25</v>
          </cell>
          <cell r="K33">
            <v>0.25</v>
          </cell>
          <cell r="L33">
            <v>3.5</v>
          </cell>
          <cell r="M33">
            <v>2.8</v>
          </cell>
          <cell r="N33">
            <v>3.8</v>
          </cell>
          <cell r="O33">
            <v>0.66500000000000004</v>
          </cell>
          <cell r="P33">
            <v>3.3249999999999997</v>
          </cell>
          <cell r="Q33">
            <v>7.82</v>
          </cell>
          <cell r="R33">
            <v>3.3249999999999997</v>
          </cell>
          <cell r="S33">
            <v>14.469999999999999</v>
          </cell>
          <cell r="T33">
            <v>884.94</v>
          </cell>
          <cell r="U33">
            <v>61.156876295784393</v>
          </cell>
          <cell r="V33">
            <v>28.979999999999997</v>
          </cell>
          <cell r="W33">
            <v>27.12</v>
          </cell>
          <cell r="X33">
            <v>38.279999999999994</v>
          </cell>
          <cell r="Y33">
            <v>128.62079999999997</v>
          </cell>
          <cell r="Z33">
            <v>30.6</v>
          </cell>
          <cell r="AA33">
            <v>14.6</v>
          </cell>
          <cell r="AB33">
            <v>38.279999999999994</v>
          </cell>
          <cell r="AC33" t="str">
            <v>8 X 3</v>
          </cell>
          <cell r="AD33">
            <v>1000</v>
          </cell>
          <cell r="AE33">
            <v>1000</v>
          </cell>
          <cell r="AF33" t="str">
            <v>8 X 3 L=1000</v>
          </cell>
          <cell r="AG33" t="str">
            <v>8 X 3 L=1000</v>
          </cell>
          <cell r="AH33">
            <v>5480</v>
          </cell>
          <cell r="AI33">
            <v>5480</v>
          </cell>
        </row>
        <row r="34">
          <cell r="A34">
            <v>31</v>
          </cell>
          <cell r="B34" t="str">
            <v>Z3-S30</v>
          </cell>
          <cell r="C34" t="str">
            <v>T2</v>
          </cell>
          <cell r="D34">
            <v>12</v>
          </cell>
          <cell r="E34">
            <v>6</v>
          </cell>
          <cell r="F34">
            <v>4</v>
          </cell>
          <cell r="G34">
            <v>4.8</v>
          </cell>
          <cell r="H34">
            <v>3</v>
          </cell>
          <cell r="I34">
            <v>2.2999999999999998</v>
          </cell>
          <cell r="J34">
            <v>0.25</v>
          </cell>
          <cell r="K34">
            <v>0.25</v>
          </cell>
          <cell r="L34">
            <v>3.5</v>
          </cell>
          <cell r="M34">
            <v>2.8</v>
          </cell>
          <cell r="N34">
            <v>5.3</v>
          </cell>
          <cell r="O34">
            <v>0.9275000000000001</v>
          </cell>
          <cell r="P34">
            <v>4.6375000000000002</v>
          </cell>
          <cell r="Q34">
            <v>9.5450000000000035</v>
          </cell>
          <cell r="R34">
            <v>4.6375000000000002</v>
          </cell>
          <cell r="S34">
            <v>18.820000000000004</v>
          </cell>
          <cell r="T34">
            <v>1186.3</v>
          </cell>
          <cell r="U34">
            <v>63.034006376195521</v>
          </cell>
          <cell r="V34">
            <v>35.879999999999995</v>
          </cell>
          <cell r="W34">
            <v>30.72</v>
          </cell>
          <cell r="X34">
            <v>48.18</v>
          </cell>
          <cell r="Y34">
            <v>161.88479999999998</v>
          </cell>
          <cell r="Z34">
            <v>33.6</v>
          </cell>
          <cell r="AA34">
            <v>17.600000000000001</v>
          </cell>
          <cell r="AB34">
            <v>48.18</v>
          </cell>
          <cell r="AC34" t="str">
            <v>12 X 6</v>
          </cell>
          <cell r="AD34">
            <v>1350</v>
          </cell>
          <cell r="AE34">
            <v>1000</v>
          </cell>
          <cell r="AF34" t="str">
            <v>12 X 6 L=1350</v>
          </cell>
          <cell r="AG34" t="str">
            <v>12 X 6 L=1000</v>
          </cell>
          <cell r="AH34">
            <v>5475</v>
          </cell>
          <cell r="AI34">
            <v>5485</v>
          </cell>
        </row>
        <row r="35">
          <cell r="A35">
            <v>32</v>
          </cell>
          <cell r="B35" t="str">
            <v>Z3-S31</v>
          </cell>
          <cell r="C35" t="str">
            <v>T2</v>
          </cell>
          <cell r="D35">
            <v>8</v>
          </cell>
          <cell r="E35">
            <v>4</v>
          </cell>
          <cell r="F35">
            <v>3</v>
          </cell>
          <cell r="G35">
            <v>3.3</v>
          </cell>
          <cell r="H35">
            <v>3</v>
          </cell>
          <cell r="I35">
            <v>2.2999999999999998</v>
          </cell>
          <cell r="J35">
            <v>0.25</v>
          </cell>
          <cell r="K35">
            <v>0.25</v>
          </cell>
          <cell r="L35">
            <v>3.5</v>
          </cell>
          <cell r="M35">
            <v>2.8</v>
          </cell>
          <cell r="N35">
            <v>3.8</v>
          </cell>
          <cell r="O35">
            <v>0.66500000000000004</v>
          </cell>
          <cell r="P35">
            <v>3.3249999999999997</v>
          </cell>
          <cell r="Q35">
            <v>7.82</v>
          </cell>
          <cell r="R35">
            <v>3.3249999999999997</v>
          </cell>
          <cell r="S35">
            <v>14.469999999999999</v>
          </cell>
          <cell r="T35">
            <v>884.94</v>
          </cell>
          <cell r="U35">
            <v>61.156876295784393</v>
          </cell>
          <cell r="V35">
            <v>28.979999999999997</v>
          </cell>
          <cell r="W35">
            <v>27.12</v>
          </cell>
          <cell r="X35">
            <v>38.279999999999994</v>
          </cell>
          <cell r="Y35">
            <v>128.62079999999997</v>
          </cell>
          <cell r="Z35">
            <v>30.6</v>
          </cell>
          <cell r="AA35">
            <v>14.6</v>
          </cell>
          <cell r="AB35">
            <v>38.279999999999994</v>
          </cell>
          <cell r="AC35" t="str">
            <v>8 X 4</v>
          </cell>
          <cell r="AD35">
            <v>1000</v>
          </cell>
          <cell r="AE35">
            <v>1000</v>
          </cell>
          <cell r="AF35" t="str">
            <v>8 X 4 L=1000</v>
          </cell>
          <cell r="AG35" t="str">
            <v>8 X 4 L=1000</v>
          </cell>
          <cell r="AH35">
            <v>5481</v>
          </cell>
          <cell r="AI35">
            <v>5481</v>
          </cell>
        </row>
        <row r="36">
          <cell r="A36">
            <v>33</v>
          </cell>
          <cell r="B36" t="str">
            <v>Z3-S32</v>
          </cell>
          <cell r="C36" t="str">
            <v>T2</v>
          </cell>
          <cell r="D36">
            <v>6</v>
          </cell>
          <cell r="E36">
            <v>3</v>
          </cell>
          <cell r="F36">
            <v>2</v>
          </cell>
          <cell r="G36">
            <v>3.3</v>
          </cell>
          <cell r="H36">
            <v>3</v>
          </cell>
          <cell r="I36">
            <v>2.2999999999999998</v>
          </cell>
          <cell r="J36">
            <v>0.25</v>
          </cell>
          <cell r="K36">
            <v>0.25</v>
          </cell>
          <cell r="L36">
            <v>3.5</v>
          </cell>
          <cell r="M36">
            <v>2.8</v>
          </cell>
          <cell r="N36">
            <v>3.8</v>
          </cell>
          <cell r="O36">
            <v>0.66500000000000004</v>
          </cell>
          <cell r="P36">
            <v>3.3249999999999997</v>
          </cell>
          <cell r="Q36">
            <v>7.82</v>
          </cell>
          <cell r="R36">
            <v>3.3249999999999997</v>
          </cell>
          <cell r="S36">
            <v>14.469999999999999</v>
          </cell>
          <cell r="T36">
            <v>884.94</v>
          </cell>
          <cell r="U36">
            <v>61.156876295784393</v>
          </cell>
          <cell r="V36">
            <v>28.979999999999997</v>
          </cell>
          <cell r="W36">
            <v>27.12</v>
          </cell>
          <cell r="X36">
            <v>38.279999999999994</v>
          </cell>
          <cell r="Y36">
            <v>128.62079999999997</v>
          </cell>
          <cell r="Z36">
            <v>30.6</v>
          </cell>
          <cell r="AA36">
            <v>14.6</v>
          </cell>
          <cell r="AB36">
            <v>38.279999999999994</v>
          </cell>
          <cell r="AC36" t="str">
            <v>6 X 3</v>
          </cell>
          <cell r="AD36">
            <v>1000</v>
          </cell>
          <cell r="AE36">
            <v>1000</v>
          </cell>
          <cell r="AF36" t="str">
            <v>6 X 3 L=1000</v>
          </cell>
          <cell r="AG36" t="str">
            <v>6 X 3 L=1000</v>
          </cell>
          <cell r="AH36">
            <v>5436</v>
          </cell>
          <cell r="AI36">
            <v>5436</v>
          </cell>
        </row>
        <row r="37">
          <cell r="A37">
            <v>34</v>
          </cell>
          <cell r="B37" t="str">
            <v>Z3-S33</v>
          </cell>
          <cell r="C37" t="str">
            <v>T2</v>
          </cell>
          <cell r="D37">
            <v>14</v>
          </cell>
          <cell r="E37">
            <v>6</v>
          </cell>
          <cell r="F37">
            <v>4</v>
          </cell>
          <cell r="G37">
            <v>4.8</v>
          </cell>
          <cell r="H37">
            <v>3</v>
          </cell>
          <cell r="I37">
            <v>2.2999999999999998</v>
          </cell>
          <cell r="J37">
            <v>0.25</v>
          </cell>
          <cell r="K37">
            <v>0.25</v>
          </cell>
          <cell r="L37">
            <v>3.5</v>
          </cell>
          <cell r="M37">
            <v>2.8</v>
          </cell>
          <cell r="N37">
            <v>5.3</v>
          </cell>
          <cell r="O37">
            <v>0.9275000000000001</v>
          </cell>
          <cell r="P37">
            <v>4.6375000000000002</v>
          </cell>
          <cell r="Q37">
            <v>9.5450000000000035</v>
          </cell>
          <cell r="R37">
            <v>4.6375000000000002</v>
          </cell>
          <cell r="S37">
            <v>18.820000000000004</v>
          </cell>
          <cell r="T37">
            <v>1186.3</v>
          </cell>
          <cell r="U37">
            <v>63.034006376195521</v>
          </cell>
          <cell r="V37">
            <v>35.879999999999995</v>
          </cell>
          <cell r="W37">
            <v>30.72</v>
          </cell>
          <cell r="X37">
            <v>48.18</v>
          </cell>
          <cell r="Y37">
            <v>161.88479999999998</v>
          </cell>
          <cell r="Z37">
            <v>33.6</v>
          </cell>
          <cell r="AA37">
            <v>17.600000000000001</v>
          </cell>
          <cell r="AB37">
            <v>48.18</v>
          </cell>
          <cell r="AC37" t="str">
            <v>14 X 6</v>
          </cell>
          <cell r="AD37">
            <v>1350</v>
          </cell>
          <cell r="AE37">
            <v>1000</v>
          </cell>
          <cell r="AF37" t="str">
            <v>14 X 6 L=1350</v>
          </cell>
          <cell r="AG37" t="str">
            <v>14 X 6 L=1000</v>
          </cell>
          <cell r="AH37">
            <v>5478</v>
          </cell>
          <cell r="AI37">
            <v>5488</v>
          </cell>
        </row>
        <row r="38">
          <cell r="A38">
            <v>35</v>
          </cell>
          <cell r="B38" t="str">
            <v>Z3-S34</v>
          </cell>
          <cell r="C38" t="str">
            <v>T2</v>
          </cell>
          <cell r="D38">
            <v>12</v>
          </cell>
          <cell r="E38">
            <v>8</v>
          </cell>
          <cell r="F38">
            <v>6</v>
          </cell>
          <cell r="G38">
            <v>4.8</v>
          </cell>
          <cell r="H38">
            <v>3</v>
          </cell>
          <cell r="I38">
            <v>2.2999999999999998</v>
          </cell>
          <cell r="J38">
            <v>0.25</v>
          </cell>
          <cell r="K38">
            <v>0.25</v>
          </cell>
          <cell r="L38">
            <v>3.5</v>
          </cell>
          <cell r="M38">
            <v>2.8</v>
          </cell>
          <cell r="N38">
            <v>5.3</v>
          </cell>
          <cell r="O38">
            <v>0.9275000000000001</v>
          </cell>
          <cell r="P38">
            <v>4.6375000000000002</v>
          </cell>
          <cell r="Q38">
            <v>9.5450000000000035</v>
          </cell>
          <cell r="R38">
            <v>4.6375000000000002</v>
          </cell>
          <cell r="S38">
            <v>18.820000000000004</v>
          </cell>
          <cell r="T38">
            <v>1186.3</v>
          </cell>
          <cell r="U38">
            <v>63.034006376195521</v>
          </cell>
          <cell r="V38">
            <v>35.879999999999995</v>
          </cell>
          <cell r="W38">
            <v>30.72</v>
          </cell>
          <cell r="X38">
            <v>48.18</v>
          </cell>
          <cell r="Y38">
            <v>161.88479999999998</v>
          </cell>
          <cell r="Z38">
            <v>33.6</v>
          </cell>
          <cell r="AA38">
            <v>17.600000000000001</v>
          </cell>
          <cell r="AB38">
            <v>48.18</v>
          </cell>
          <cell r="AC38" t="str">
            <v>12 X 8</v>
          </cell>
          <cell r="AD38">
            <v>1800</v>
          </cell>
          <cell r="AE38">
            <v>1000</v>
          </cell>
          <cell r="AF38" t="str">
            <v>12 X 8 L=1800</v>
          </cell>
          <cell r="AG38" t="str">
            <v>12 X 8 L=1000</v>
          </cell>
          <cell r="AH38">
            <v>5476</v>
          </cell>
          <cell r="AI38">
            <v>5487</v>
          </cell>
        </row>
        <row r="39">
          <cell r="A39">
            <v>36</v>
          </cell>
          <cell r="B39" t="str">
            <v>Z3-S35</v>
          </cell>
          <cell r="C39" t="str">
            <v>T1</v>
          </cell>
          <cell r="D39">
            <v>8</v>
          </cell>
          <cell r="E39">
            <v>8</v>
          </cell>
          <cell r="F39">
            <v>6</v>
          </cell>
          <cell r="G39">
            <v>4.8</v>
          </cell>
          <cell r="H39">
            <v>3</v>
          </cell>
          <cell r="I39">
            <v>2.2999999999999998</v>
          </cell>
          <cell r="J39">
            <v>0.25</v>
          </cell>
          <cell r="K39">
            <v>0.25</v>
          </cell>
          <cell r="L39">
            <v>3.5</v>
          </cell>
          <cell r="M39">
            <v>2.8</v>
          </cell>
          <cell r="N39">
            <v>5.3</v>
          </cell>
          <cell r="O39">
            <v>0.9275000000000001</v>
          </cell>
          <cell r="P39">
            <v>4.6375000000000002</v>
          </cell>
          <cell r="Q39">
            <v>9.5450000000000035</v>
          </cell>
          <cell r="R39">
            <v>4.6375000000000002</v>
          </cell>
          <cell r="S39">
            <v>18.820000000000004</v>
          </cell>
          <cell r="T39">
            <v>1186.3</v>
          </cell>
          <cell r="U39">
            <v>63.034006376195521</v>
          </cell>
          <cell r="V39">
            <v>35.879999999999995</v>
          </cell>
          <cell r="W39">
            <v>30.72</v>
          </cell>
          <cell r="X39">
            <v>48.18</v>
          </cell>
          <cell r="Y39">
            <v>161.88479999999998</v>
          </cell>
          <cell r="Z39">
            <v>33.6</v>
          </cell>
          <cell r="AA39">
            <v>17.600000000000001</v>
          </cell>
          <cell r="AB39">
            <v>48.18</v>
          </cell>
          <cell r="AC39" t="str">
            <v>8 X 8</v>
          </cell>
          <cell r="AD39">
            <v>1800</v>
          </cell>
          <cell r="AE39">
            <v>1000</v>
          </cell>
          <cell r="AF39" t="str">
            <v>8 X 8 L=1800</v>
          </cell>
          <cell r="AG39" t="str">
            <v>8 X 8 L=1000</v>
          </cell>
          <cell r="AH39">
            <v>5467</v>
          </cell>
          <cell r="AI39">
            <v>5490</v>
          </cell>
        </row>
        <row r="40">
          <cell r="A40">
            <v>37</v>
          </cell>
          <cell r="B40" t="str">
            <v>Z3-S36</v>
          </cell>
          <cell r="C40" t="str">
            <v>T2</v>
          </cell>
          <cell r="D40">
            <v>6</v>
          </cell>
          <cell r="E40">
            <v>3</v>
          </cell>
          <cell r="F40">
            <v>2</v>
          </cell>
          <cell r="G40">
            <v>3.3</v>
          </cell>
          <cell r="H40">
            <v>3</v>
          </cell>
          <cell r="I40">
            <v>2.2999999999999998</v>
          </cell>
          <cell r="J40">
            <v>0.25</v>
          </cell>
          <cell r="K40">
            <v>0.25</v>
          </cell>
          <cell r="L40">
            <v>3.5</v>
          </cell>
          <cell r="M40">
            <v>2.8</v>
          </cell>
          <cell r="N40">
            <v>3.8</v>
          </cell>
          <cell r="O40">
            <v>0.66500000000000004</v>
          </cell>
          <cell r="P40">
            <v>3.3249999999999997</v>
          </cell>
          <cell r="Q40">
            <v>7.82</v>
          </cell>
          <cell r="R40">
            <v>3.3249999999999997</v>
          </cell>
          <cell r="S40">
            <v>14.469999999999999</v>
          </cell>
          <cell r="T40">
            <v>884.94</v>
          </cell>
          <cell r="U40">
            <v>61.156876295784393</v>
          </cell>
          <cell r="V40">
            <v>28.979999999999997</v>
          </cell>
          <cell r="W40">
            <v>27.12</v>
          </cell>
          <cell r="X40">
            <v>38.279999999999994</v>
          </cell>
          <cell r="Y40">
            <v>128.62079999999997</v>
          </cell>
          <cell r="Z40">
            <v>30.6</v>
          </cell>
          <cell r="AA40">
            <v>14.6</v>
          </cell>
          <cell r="AB40">
            <v>38.279999999999994</v>
          </cell>
          <cell r="AC40" t="str">
            <v>6 X 3</v>
          </cell>
          <cell r="AD40">
            <v>1000</v>
          </cell>
          <cell r="AE40">
            <v>1000</v>
          </cell>
          <cell r="AF40" t="str">
            <v>6 X 3 L=1000</v>
          </cell>
          <cell r="AG40" t="str">
            <v>6 X 3 L=1000</v>
          </cell>
          <cell r="AH40">
            <v>5436</v>
          </cell>
          <cell r="AI40">
            <v>5436</v>
          </cell>
        </row>
        <row r="41">
          <cell r="A41">
            <v>38</v>
          </cell>
          <cell r="B41" t="str">
            <v>Z4-S37</v>
          </cell>
          <cell r="C41" t="str">
            <v>T1</v>
          </cell>
          <cell r="D41">
            <v>6</v>
          </cell>
          <cell r="E41">
            <v>6</v>
          </cell>
          <cell r="F41">
            <v>4</v>
          </cell>
          <cell r="G41">
            <v>4.8</v>
          </cell>
          <cell r="H41">
            <v>3</v>
          </cell>
          <cell r="I41">
            <v>2.2999999999999998</v>
          </cell>
          <cell r="J41">
            <v>0.25</v>
          </cell>
          <cell r="K41">
            <v>0.25</v>
          </cell>
          <cell r="L41">
            <v>3.5</v>
          </cell>
          <cell r="M41">
            <v>2.8</v>
          </cell>
          <cell r="N41">
            <v>5.3</v>
          </cell>
          <cell r="O41">
            <v>0.9275000000000001</v>
          </cell>
          <cell r="P41">
            <v>4.6375000000000002</v>
          </cell>
          <cell r="Q41">
            <v>9.5450000000000035</v>
          </cell>
          <cell r="R41">
            <v>4.6375000000000002</v>
          </cell>
          <cell r="S41">
            <v>18.820000000000004</v>
          </cell>
          <cell r="T41">
            <v>1186.3</v>
          </cell>
          <cell r="U41">
            <v>63.034006376195521</v>
          </cell>
          <cell r="V41">
            <v>35.879999999999995</v>
          </cell>
          <cell r="W41">
            <v>30.72</v>
          </cell>
          <cell r="X41">
            <v>48.18</v>
          </cell>
          <cell r="Y41">
            <v>161.88479999999998</v>
          </cell>
          <cell r="Z41">
            <v>33.6</v>
          </cell>
          <cell r="AA41">
            <v>17.600000000000001</v>
          </cell>
          <cell r="AB41">
            <v>48.18</v>
          </cell>
          <cell r="AC41" t="str">
            <v>6 X 6</v>
          </cell>
          <cell r="AD41">
            <v>1350</v>
          </cell>
          <cell r="AE41">
            <v>1000</v>
          </cell>
          <cell r="AF41" t="str">
            <v>6 X 6 L=1350</v>
          </cell>
          <cell r="AG41" t="str">
            <v>6 X 6 L=1000</v>
          </cell>
          <cell r="AH41">
            <v>5466</v>
          </cell>
          <cell r="AI41">
            <v>5489</v>
          </cell>
        </row>
        <row r="42">
          <cell r="A42">
            <v>39</v>
          </cell>
          <cell r="B42" t="str">
            <v>Z4-S38</v>
          </cell>
          <cell r="C42" t="str">
            <v>T2</v>
          </cell>
          <cell r="D42">
            <v>6</v>
          </cell>
          <cell r="E42">
            <v>4</v>
          </cell>
          <cell r="F42">
            <v>3</v>
          </cell>
          <cell r="G42">
            <v>3.3</v>
          </cell>
          <cell r="H42">
            <v>3</v>
          </cell>
          <cell r="I42">
            <v>2.2999999999999998</v>
          </cell>
          <cell r="J42">
            <v>0.25</v>
          </cell>
          <cell r="K42">
            <v>0.25</v>
          </cell>
          <cell r="L42">
            <v>3.5</v>
          </cell>
          <cell r="M42">
            <v>2.8</v>
          </cell>
          <cell r="N42">
            <v>3.8</v>
          </cell>
          <cell r="O42">
            <v>0.66500000000000004</v>
          </cell>
          <cell r="P42">
            <v>3.3249999999999997</v>
          </cell>
          <cell r="Q42">
            <v>7.82</v>
          </cell>
          <cell r="R42">
            <v>3.3249999999999997</v>
          </cell>
          <cell r="S42">
            <v>14.469999999999999</v>
          </cell>
          <cell r="T42">
            <v>884.94</v>
          </cell>
          <cell r="U42">
            <v>61.156876295784393</v>
          </cell>
          <cell r="V42">
            <v>28.979999999999997</v>
          </cell>
          <cell r="W42">
            <v>27.12</v>
          </cell>
          <cell r="X42">
            <v>38.279999999999994</v>
          </cell>
          <cell r="Y42">
            <v>128.62079999999997</v>
          </cell>
          <cell r="Z42">
            <v>30.6</v>
          </cell>
          <cell r="AA42">
            <v>14.6</v>
          </cell>
          <cell r="AB42">
            <v>38.279999999999994</v>
          </cell>
          <cell r="AC42" t="str">
            <v>6 X 4</v>
          </cell>
          <cell r="AD42">
            <v>1000</v>
          </cell>
          <cell r="AE42">
            <v>1000</v>
          </cell>
          <cell r="AF42" t="str">
            <v>6 X 4 L=1000</v>
          </cell>
          <cell r="AG42" t="str">
            <v>6 X 4 L=1000</v>
          </cell>
          <cell r="AH42">
            <v>5437</v>
          </cell>
          <cell r="AI42">
            <v>5437</v>
          </cell>
        </row>
        <row r="43">
          <cell r="A43">
            <v>40</v>
          </cell>
          <cell r="B43" t="str">
            <v>Z4-S38A</v>
          </cell>
          <cell r="C43" t="str">
            <v>T2</v>
          </cell>
          <cell r="D43">
            <v>3</v>
          </cell>
          <cell r="E43">
            <v>2</v>
          </cell>
          <cell r="F43">
            <v>2</v>
          </cell>
          <cell r="G43">
            <v>2.9</v>
          </cell>
          <cell r="H43">
            <v>2.9</v>
          </cell>
          <cell r="I43">
            <v>2.2999999999999998</v>
          </cell>
          <cell r="J43">
            <v>0.25</v>
          </cell>
          <cell r="K43">
            <v>0.25</v>
          </cell>
          <cell r="L43">
            <v>3.4</v>
          </cell>
          <cell r="M43">
            <v>2.8</v>
          </cell>
          <cell r="N43">
            <v>3.4</v>
          </cell>
          <cell r="O43">
            <v>0.57799999999999996</v>
          </cell>
          <cell r="P43">
            <v>2.8899999999999997</v>
          </cell>
          <cell r="Q43">
            <v>7.2449999999999966</v>
          </cell>
          <cell r="R43">
            <v>2.8899999999999997</v>
          </cell>
          <cell r="S43">
            <v>13.024999999999995</v>
          </cell>
          <cell r="T43">
            <v>734.6</v>
          </cell>
          <cell r="U43">
            <v>56.399232245681404</v>
          </cell>
          <cell r="V43">
            <v>26.679999999999996</v>
          </cell>
          <cell r="W43">
            <v>25.92</v>
          </cell>
          <cell r="X43">
            <v>34.992000000000004</v>
          </cell>
          <cell r="Y43">
            <v>117.57312</v>
          </cell>
          <cell r="Z43">
            <v>29.6</v>
          </cell>
          <cell r="AA43">
            <v>13.6</v>
          </cell>
          <cell r="AB43">
            <v>34.992000000000004</v>
          </cell>
          <cell r="AC43" t="str">
            <v>3 X 2</v>
          </cell>
          <cell r="AD43">
            <v>1000</v>
          </cell>
          <cell r="AE43">
            <v>1000</v>
          </cell>
          <cell r="AF43" t="str">
            <v>3 X 2 L=1000</v>
          </cell>
          <cell r="AG43" t="str">
            <v>3 X 2 L=1000</v>
          </cell>
          <cell r="AH43">
            <v>5468</v>
          </cell>
          <cell r="AI43">
            <v>5468</v>
          </cell>
        </row>
        <row r="44">
          <cell r="A44">
            <v>41</v>
          </cell>
          <cell r="B44" t="str">
            <v>Z4-S39</v>
          </cell>
          <cell r="C44" t="str">
            <v>T2</v>
          </cell>
          <cell r="D44">
            <v>4</v>
          </cell>
          <cell r="E44">
            <v>3</v>
          </cell>
          <cell r="F44">
            <v>2</v>
          </cell>
          <cell r="G44">
            <v>3.3</v>
          </cell>
          <cell r="H44">
            <v>3</v>
          </cell>
          <cell r="I44">
            <v>2.2999999999999998</v>
          </cell>
          <cell r="J44">
            <v>0.25</v>
          </cell>
          <cell r="K44">
            <v>0.25</v>
          </cell>
          <cell r="L44">
            <v>3.5</v>
          </cell>
          <cell r="M44">
            <v>2.8</v>
          </cell>
          <cell r="N44">
            <v>3.8</v>
          </cell>
          <cell r="O44">
            <v>0.66500000000000004</v>
          </cell>
          <cell r="P44">
            <v>3.3249999999999997</v>
          </cell>
          <cell r="Q44">
            <v>7.82</v>
          </cell>
          <cell r="R44">
            <v>3.3249999999999997</v>
          </cell>
          <cell r="S44">
            <v>14.469999999999999</v>
          </cell>
          <cell r="T44">
            <v>884.94</v>
          </cell>
          <cell r="U44">
            <v>61.156876295784393</v>
          </cell>
          <cell r="V44">
            <v>28.979999999999997</v>
          </cell>
          <cell r="W44">
            <v>27.12</v>
          </cell>
          <cell r="X44">
            <v>38.279999999999994</v>
          </cell>
          <cell r="Y44">
            <v>128.62079999999997</v>
          </cell>
          <cell r="Z44">
            <v>30.6</v>
          </cell>
          <cell r="AA44">
            <v>14.6</v>
          </cell>
          <cell r="AB44">
            <v>38.279999999999994</v>
          </cell>
          <cell r="AC44" t="str">
            <v>4 X 3</v>
          </cell>
          <cell r="AD44">
            <v>1000</v>
          </cell>
          <cell r="AE44">
            <v>1000</v>
          </cell>
          <cell r="AF44" t="str">
            <v>4 X 3 L=1000</v>
          </cell>
          <cell r="AG44" t="str">
            <v>4 X 3 L=1000</v>
          </cell>
          <cell r="AH44">
            <v>5469</v>
          </cell>
          <cell r="AI44">
            <v>5469</v>
          </cell>
        </row>
        <row r="45">
          <cell r="A45">
            <v>42</v>
          </cell>
          <cell r="B45" t="str">
            <v>Z4-S40</v>
          </cell>
          <cell r="C45" t="str">
            <v>T1</v>
          </cell>
          <cell r="D45">
            <v>3</v>
          </cell>
          <cell r="E45">
            <v>3</v>
          </cell>
          <cell r="F45">
            <v>2</v>
          </cell>
          <cell r="G45">
            <v>3.3</v>
          </cell>
          <cell r="H45">
            <v>3</v>
          </cell>
          <cell r="I45">
            <v>2.2999999999999998</v>
          </cell>
          <cell r="J45">
            <v>0.25</v>
          </cell>
          <cell r="K45">
            <v>0.25</v>
          </cell>
          <cell r="L45">
            <v>3.5</v>
          </cell>
          <cell r="M45">
            <v>2.8</v>
          </cell>
          <cell r="N45">
            <v>3.8</v>
          </cell>
          <cell r="O45">
            <v>0.66500000000000004</v>
          </cell>
          <cell r="P45">
            <v>3.3249999999999997</v>
          </cell>
          <cell r="Q45">
            <v>7.82</v>
          </cell>
          <cell r="R45">
            <v>3.3249999999999997</v>
          </cell>
          <cell r="S45">
            <v>14.469999999999999</v>
          </cell>
          <cell r="T45">
            <v>884.94</v>
          </cell>
          <cell r="U45">
            <v>61.156876295784393</v>
          </cell>
          <cell r="V45">
            <v>28.979999999999997</v>
          </cell>
          <cell r="W45">
            <v>27.12</v>
          </cell>
          <cell r="X45">
            <v>38.279999999999994</v>
          </cell>
          <cell r="Y45">
            <v>128.62079999999997</v>
          </cell>
          <cell r="Z45">
            <v>30.6</v>
          </cell>
          <cell r="AA45">
            <v>14.6</v>
          </cell>
          <cell r="AB45">
            <v>38.279999999999994</v>
          </cell>
          <cell r="AC45" t="str">
            <v>3 X 3</v>
          </cell>
          <cell r="AD45">
            <v>1000</v>
          </cell>
          <cell r="AE45">
            <v>1000</v>
          </cell>
          <cell r="AF45" t="str">
            <v>3 X 3 L=1000</v>
          </cell>
          <cell r="AG45" t="str">
            <v>3 X 3 L=1000</v>
          </cell>
          <cell r="AH45">
            <v>5464</v>
          </cell>
          <cell r="AI45">
            <v>5464</v>
          </cell>
        </row>
        <row r="46">
          <cell r="A46">
            <v>43</v>
          </cell>
          <cell r="B46" t="str">
            <v>Z5-S41</v>
          </cell>
          <cell r="C46" t="str">
            <v>T2</v>
          </cell>
          <cell r="D46">
            <v>8</v>
          </cell>
          <cell r="E46">
            <v>3</v>
          </cell>
          <cell r="F46">
            <v>2</v>
          </cell>
          <cell r="G46">
            <v>3.3</v>
          </cell>
          <cell r="H46">
            <v>3</v>
          </cell>
          <cell r="I46">
            <v>2.2999999999999998</v>
          </cell>
          <cell r="J46">
            <v>0.25</v>
          </cell>
          <cell r="K46">
            <v>0.25</v>
          </cell>
          <cell r="L46">
            <v>3.5</v>
          </cell>
          <cell r="M46">
            <v>2.8</v>
          </cell>
          <cell r="N46">
            <v>3.8</v>
          </cell>
          <cell r="O46">
            <v>0.66500000000000004</v>
          </cell>
          <cell r="P46">
            <v>3.3249999999999997</v>
          </cell>
          <cell r="Q46">
            <v>7.82</v>
          </cell>
          <cell r="R46">
            <v>3.3249999999999997</v>
          </cell>
          <cell r="S46">
            <v>14.469999999999999</v>
          </cell>
          <cell r="T46">
            <v>884.94</v>
          </cell>
          <cell r="U46">
            <v>61.156876295784393</v>
          </cell>
          <cell r="V46">
            <v>28.979999999999997</v>
          </cell>
          <cell r="W46">
            <v>27.12</v>
          </cell>
          <cell r="X46">
            <v>38.279999999999994</v>
          </cell>
          <cell r="Y46">
            <v>128.62079999999997</v>
          </cell>
          <cell r="Z46">
            <v>30.6</v>
          </cell>
          <cell r="AA46">
            <v>14.6</v>
          </cell>
          <cell r="AB46">
            <v>38.279999999999994</v>
          </cell>
          <cell r="AC46" t="str">
            <v>8 X 3</v>
          </cell>
          <cell r="AD46">
            <v>1000</v>
          </cell>
          <cell r="AE46">
            <v>1000</v>
          </cell>
          <cell r="AF46" t="str">
            <v>8 X 3 L=1000</v>
          </cell>
          <cell r="AG46" t="str">
            <v>8 X 3 L=1000</v>
          </cell>
          <cell r="AH46">
            <v>5480</v>
          </cell>
          <cell r="AI46">
            <v>5480</v>
          </cell>
        </row>
        <row r="47">
          <cell r="A47">
            <v>44</v>
          </cell>
          <cell r="B47" t="str">
            <v>Z5-S42</v>
          </cell>
          <cell r="C47" t="str">
            <v>T2</v>
          </cell>
          <cell r="D47">
            <v>6</v>
          </cell>
          <cell r="E47">
            <v>3</v>
          </cell>
          <cell r="F47">
            <v>2</v>
          </cell>
          <cell r="G47">
            <v>3.3</v>
          </cell>
          <cell r="H47">
            <v>3</v>
          </cell>
          <cell r="I47">
            <v>2.2999999999999998</v>
          </cell>
          <cell r="J47">
            <v>0.25</v>
          </cell>
          <cell r="K47">
            <v>0.25</v>
          </cell>
          <cell r="L47">
            <v>3.5</v>
          </cell>
          <cell r="M47">
            <v>2.8</v>
          </cell>
          <cell r="N47">
            <v>3.8</v>
          </cell>
          <cell r="O47">
            <v>0.66500000000000004</v>
          </cell>
          <cell r="P47">
            <v>3.3249999999999997</v>
          </cell>
          <cell r="Q47">
            <v>7.82</v>
          </cell>
          <cell r="R47">
            <v>3.3249999999999997</v>
          </cell>
          <cell r="S47">
            <v>14.469999999999999</v>
          </cell>
          <cell r="T47">
            <v>884.94</v>
          </cell>
          <cell r="U47">
            <v>61.156876295784393</v>
          </cell>
          <cell r="V47">
            <v>28.979999999999997</v>
          </cell>
          <cell r="W47">
            <v>27.12</v>
          </cell>
          <cell r="X47">
            <v>38.279999999999994</v>
          </cell>
          <cell r="Y47">
            <v>128.62079999999997</v>
          </cell>
          <cell r="Z47">
            <v>30.6</v>
          </cell>
          <cell r="AA47">
            <v>14.6</v>
          </cell>
          <cell r="AB47">
            <v>38.279999999999994</v>
          </cell>
          <cell r="AC47" t="str">
            <v>6 X 3</v>
          </cell>
          <cell r="AD47">
            <v>1000</v>
          </cell>
          <cell r="AE47">
            <v>1000</v>
          </cell>
          <cell r="AF47" t="str">
            <v>6 X 3 L=1000</v>
          </cell>
          <cell r="AG47" t="str">
            <v>6 X 3 L=1000</v>
          </cell>
          <cell r="AH47">
            <v>5436</v>
          </cell>
          <cell r="AI47">
            <v>5436</v>
          </cell>
        </row>
        <row r="48">
          <cell r="A48">
            <v>45</v>
          </cell>
          <cell r="B48" t="str">
            <v>Z5-S43</v>
          </cell>
          <cell r="C48" t="str">
            <v>T2</v>
          </cell>
          <cell r="D48">
            <v>10</v>
          </cell>
          <cell r="E48">
            <v>3</v>
          </cell>
          <cell r="F48">
            <v>2</v>
          </cell>
          <cell r="G48">
            <v>3.3</v>
          </cell>
          <cell r="H48">
            <v>3</v>
          </cell>
          <cell r="I48">
            <v>2.2999999999999998</v>
          </cell>
          <cell r="J48">
            <v>0.25</v>
          </cell>
          <cell r="K48">
            <v>0.25</v>
          </cell>
          <cell r="L48">
            <v>3.5</v>
          </cell>
          <cell r="M48">
            <v>2.8</v>
          </cell>
          <cell r="N48">
            <v>3.8</v>
          </cell>
          <cell r="O48">
            <v>0.66500000000000004</v>
          </cell>
          <cell r="P48">
            <v>3.3249999999999997</v>
          </cell>
          <cell r="Q48">
            <v>7.82</v>
          </cell>
          <cell r="R48">
            <v>3.3249999999999997</v>
          </cell>
          <cell r="S48">
            <v>14.469999999999999</v>
          </cell>
          <cell r="T48">
            <v>884.94</v>
          </cell>
          <cell r="U48">
            <v>61.156876295784393</v>
          </cell>
          <cell r="V48">
            <v>28.979999999999997</v>
          </cell>
          <cell r="W48">
            <v>27.12</v>
          </cell>
          <cell r="X48">
            <v>38.279999999999994</v>
          </cell>
          <cell r="Y48">
            <v>128.62079999999997</v>
          </cell>
          <cell r="Z48">
            <v>30.6</v>
          </cell>
          <cell r="AA48">
            <v>14.6</v>
          </cell>
          <cell r="AB48">
            <v>38.279999999999994</v>
          </cell>
          <cell r="AC48" t="str">
            <v>10 X 3</v>
          </cell>
          <cell r="AD48">
            <v>1000</v>
          </cell>
          <cell r="AE48">
            <v>1000</v>
          </cell>
          <cell r="AF48" t="str">
            <v>10 X 3 L=1000</v>
          </cell>
          <cell r="AG48" t="str">
            <v>10 X 3 L=1000</v>
          </cell>
          <cell r="AH48">
            <v>5534</v>
          </cell>
          <cell r="AI48">
            <v>5534</v>
          </cell>
        </row>
        <row r="49">
          <cell r="A49">
            <v>46</v>
          </cell>
          <cell r="B49" t="str">
            <v>Z2-RM1</v>
          </cell>
          <cell r="C49" t="str">
            <v>T2</v>
          </cell>
          <cell r="D49">
            <v>24</v>
          </cell>
          <cell r="E49" t="str">
            <v>10 X 10 X 10 X 10</v>
          </cell>
          <cell r="F49">
            <v>0</v>
          </cell>
          <cell r="G49">
            <v>5</v>
          </cell>
          <cell r="H49">
            <v>6</v>
          </cell>
          <cell r="I49">
            <v>3</v>
          </cell>
          <cell r="J49">
            <v>0.4</v>
          </cell>
          <cell r="K49">
            <v>0.4</v>
          </cell>
          <cell r="L49">
            <v>6.8</v>
          </cell>
          <cell r="M49">
            <v>3.8</v>
          </cell>
          <cell r="N49">
            <v>5.8</v>
          </cell>
          <cell r="O49">
            <v>1.972</v>
          </cell>
          <cell r="P49">
            <v>15.776</v>
          </cell>
          <cell r="Q49">
            <v>28.319999999999993</v>
          </cell>
          <cell r="R49">
            <v>15.776</v>
          </cell>
          <cell r="S49">
            <v>59.871999999999986</v>
          </cell>
          <cell r="T49">
            <v>6048.0000000000009</v>
          </cell>
          <cell r="U49">
            <v>101.01549973276327</v>
          </cell>
          <cell r="V49">
            <v>66</v>
          </cell>
          <cell r="W49">
            <v>39.840000000000003</v>
          </cell>
          <cell r="X49">
            <v>82.367999999999995</v>
          </cell>
          <cell r="Y49">
            <v>375.59807999999992</v>
          </cell>
          <cell r="Z49">
            <v>41.2</v>
          </cell>
          <cell r="AA49">
            <v>25.2</v>
          </cell>
          <cell r="AB49">
            <v>82.367999999999995</v>
          </cell>
          <cell r="AC49" t="str">
            <v>24 X 10 X 10 X 10 X 10</v>
          </cell>
          <cell r="AD49">
            <v>1500</v>
          </cell>
          <cell r="AE49">
            <v>1500</v>
          </cell>
          <cell r="AF49" t="str">
            <v>24 X 10 X 10 X 10 X 10 L=1500</v>
          </cell>
          <cell r="AG49" t="str">
            <v>24 X 10 X 10 X 10 X 10 L=1500</v>
          </cell>
          <cell r="AH49">
            <v>5543</v>
          </cell>
          <cell r="AI49">
            <v>5543</v>
          </cell>
        </row>
        <row r="50">
          <cell r="A50">
            <v>47</v>
          </cell>
          <cell r="B50" t="str">
            <v>Z5-RM2</v>
          </cell>
          <cell r="C50" t="str">
            <v>T2</v>
          </cell>
          <cell r="D50">
            <v>10</v>
          </cell>
          <cell r="E50">
            <v>4</v>
          </cell>
          <cell r="F50">
            <v>3</v>
          </cell>
          <cell r="G50">
            <v>3.3</v>
          </cell>
          <cell r="H50">
            <v>3</v>
          </cell>
          <cell r="I50">
            <v>2.2999999999999998</v>
          </cell>
          <cell r="J50">
            <v>0.25</v>
          </cell>
          <cell r="K50">
            <v>0.25</v>
          </cell>
          <cell r="L50">
            <v>3.5</v>
          </cell>
          <cell r="M50">
            <v>2.8</v>
          </cell>
          <cell r="N50">
            <v>3.8</v>
          </cell>
          <cell r="O50">
            <v>0.66500000000000004</v>
          </cell>
          <cell r="P50">
            <v>3.3249999999999997</v>
          </cell>
          <cell r="Q50">
            <v>7.82</v>
          </cell>
          <cell r="R50">
            <v>3.3249999999999997</v>
          </cell>
          <cell r="S50">
            <v>14.469999999999999</v>
          </cell>
          <cell r="T50">
            <v>884.94</v>
          </cell>
          <cell r="U50">
            <v>61.156876295784393</v>
          </cell>
          <cell r="V50">
            <v>28.979999999999997</v>
          </cell>
          <cell r="W50">
            <v>27.12</v>
          </cell>
          <cell r="X50">
            <v>38.279999999999994</v>
          </cell>
          <cell r="Y50">
            <v>128.62079999999997</v>
          </cell>
          <cell r="Z50">
            <v>30.6</v>
          </cell>
          <cell r="AA50">
            <v>14.6</v>
          </cell>
          <cell r="AB50">
            <v>38.279999999999994</v>
          </cell>
          <cell r="AC50" t="str">
            <v>10 X 4</v>
          </cell>
          <cell r="AD50">
            <v>1000</v>
          </cell>
          <cell r="AE50">
            <v>1000</v>
          </cell>
          <cell r="AF50" t="str">
            <v>10 X 4 L=1000</v>
          </cell>
          <cell r="AG50" t="str">
            <v>10 X 4 L=1000</v>
          </cell>
          <cell r="AH50">
            <v>5438</v>
          </cell>
          <cell r="AI50">
            <v>5438</v>
          </cell>
        </row>
        <row r="51">
          <cell r="A51">
            <v>48</v>
          </cell>
          <cell r="B51" t="str">
            <v>PURGA</v>
          </cell>
          <cell r="G51">
            <v>1</v>
          </cell>
          <cell r="H51">
            <v>1</v>
          </cell>
          <cell r="I51">
            <v>2.2000000000000002</v>
          </cell>
          <cell r="J51">
            <v>0.2</v>
          </cell>
          <cell r="K51">
            <v>0.15</v>
          </cell>
          <cell r="L51">
            <v>1.4</v>
          </cell>
          <cell r="M51">
            <v>2.5</v>
          </cell>
          <cell r="N51">
            <v>1.4</v>
          </cell>
          <cell r="O51">
            <v>9.799999999999999E-2</v>
          </cell>
          <cell r="P51">
            <v>0.39199999999999996</v>
          </cell>
          <cell r="Q51">
            <v>2.1119999999999997</v>
          </cell>
          <cell r="R51">
            <v>0.29399999999999993</v>
          </cell>
          <cell r="S51">
            <v>2.7979999999999996</v>
          </cell>
          <cell r="T51">
            <v>250</v>
          </cell>
          <cell r="U51">
            <v>89.349535382416022</v>
          </cell>
          <cell r="V51">
            <v>8.8000000000000007</v>
          </cell>
          <cell r="W51">
            <v>16.32</v>
          </cell>
          <cell r="X51">
            <v>6.9119999999999999</v>
          </cell>
          <cell r="Y51">
            <v>20.736000000000001</v>
          </cell>
          <cell r="Z51">
            <v>13.6</v>
          </cell>
          <cell r="AA51">
            <v>5.6</v>
          </cell>
          <cell r="AB51">
            <v>6.9119999999999999</v>
          </cell>
        </row>
        <row r="52">
          <cell r="A52">
            <v>49</v>
          </cell>
          <cell r="B52" t="str">
            <v>VENTOSA</v>
          </cell>
          <cell r="G52">
            <v>1</v>
          </cell>
          <cell r="H52">
            <v>1</v>
          </cell>
          <cell r="I52">
            <v>1</v>
          </cell>
          <cell r="J52">
            <v>0.15</v>
          </cell>
          <cell r="K52">
            <v>0.1</v>
          </cell>
          <cell r="L52">
            <v>1.3</v>
          </cell>
          <cell r="M52">
            <v>1.2</v>
          </cell>
          <cell r="N52">
            <v>1.3</v>
          </cell>
          <cell r="O52">
            <v>8.450000000000002E-2</v>
          </cell>
          <cell r="P52">
            <v>0.2535</v>
          </cell>
          <cell r="Q52">
            <v>0.69000000000000017</v>
          </cell>
          <cell r="R52">
            <v>0.16900000000000004</v>
          </cell>
          <cell r="S52">
            <v>1.1125000000000003</v>
          </cell>
          <cell r="T52">
            <v>30</v>
          </cell>
          <cell r="U52">
            <v>26.966292134831455</v>
          </cell>
          <cell r="V52">
            <v>4</v>
          </cell>
          <cell r="W52">
            <v>15.839999999999998</v>
          </cell>
          <cell r="X52">
            <v>6.347999999999999</v>
          </cell>
          <cell r="Y52">
            <v>9.1411199999999972</v>
          </cell>
          <cell r="Z52">
            <v>13.2</v>
          </cell>
          <cell r="AA52">
            <v>5.2</v>
          </cell>
          <cell r="AB52">
            <v>6.347999999999999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LCULOS"/>
      <sheetName val="VALVULAS"/>
      <sheetName val="TUBERIA"/>
      <sheetName val="APUS-CD"/>
      <sheetName val="PR-RESUMEN"/>
      <sheetName val="PROYECTOS-EAAV"/>
      <sheetName val="PROYECTOS-EAAV (2)"/>
      <sheetName val="PROYECTOS-EAAV (3)"/>
      <sheetName val="Z2-S12"/>
      <sheetName val="Z2-S13"/>
      <sheetName val="Z2-S14"/>
      <sheetName val="Z2-S15"/>
      <sheetName val="Z2-S16"/>
      <sheetName val="Z2-S23"/>
      <sheetName val="Z1-S01"/>
      <sheetName val="Z1-S02"/>
      <sheetName val="Z1-S03"/>
      <sheetName val="Z1-S04"/>
      <sheetName val="Z1-S05"/>
      <sheetName val="Z1-S06"/>
      <sheetName val="Z1-S07"/>
      <sheetName val="Z1-S08"/>
      <sheetName val="Z1-S09"/>
      <sheetName val="Z1-S10"/>
      <sheetName val="LPFUNDACIONAL"/>
      <sheetName val="Z2-S11"/>
      <sheetName val="Z2-S17"/>
      <sheetName val="Z2-S18"/>
      <sheetName val="Z2-S19"/>
      <sheetName val="Z2-S20"/>
      <sheetName val="Z2-S21"/>
      <sheetName val="Z2-S22"/>
      <sheetName val="Z2-S24"/>
      <sheetName val="Z2-S25"/>
      <sheetName val="Z2-S26"/>
      <sheetName val="Z3-S27"/>
      <sheetName val="Z3-S28"/>
      <sheetName val="Z3-S29"/>
      <sheetName val="Z3-S30"/>
      <sheetName val="Z3-S31"/>
      <sheetName val="Z3-S32"/>
      <sheetName val="Z3-S33"/>
      <sheetName val="Z3-S34"/>
      <sheetName val="Z3-S35"/>
      <sheetName val="Z3-S36"/>
      <sheetName val="Z4-S37"/>
      <sheetName val="Z4-S38"/>
      <sheetName val="Z4-S39"/>
      <sheetName val="Z5-S41"/>
      <sheetName val="Z5-S42"/>
      <sheetName val="TBUQUE"/>
      <sheetName val="Z5-RM2"/>
      <sheetName val="Z5-S43"/>
      <sheetName val="TTUNEL"/>
      <sheetName val="Z2-RM1"/>
      <sheetName val="LFPOPULAR-E1"/>
      <sheetName val="LFPOPULAR-E2"/>
      <sheetName val="LFPOPULAR-E3"/>
      <sheetName val="LPANILLOPOPULAR"/>
      <sheetName val="LPANILLOESPERANZA"/>
      <sheetName val="LFPOPULAR-E1 (2)"/>
      <sheetName val="PROYECTOS-EAAV_(2)"/>
      <sheetName val="PROYECTOS-EAAV_(3)"/>
      <sheetName val="LFPOPULAR-E1_(2)"/>
    </sheetNames>
    <sheetDataSet>
      <sheetData sheetId="0"/>
      <sheetData sheetId="1">
        <row r="4">
          <cell r="A4">
            <v>1</v>
          </cell>
          <cell r="B4" t="str">
            <v>SECTOR</v>
          </cell>
          <cell r="C4" t="str">
            <v>Tipo</v>
          </cell>
          <cell r="D4" t="str">
            <v>D</v>
          </cell>
          <cell r="E4" t="str">
            <v>d</v>
          </cell>
          <cell r="F4" t="str">
            <v>b</v>
          </cell>
          <cell r="G4" t="str">
            <v>L</v>
          </cell>
          <cell r="H4" t="str">
            <v>A</v>
          </cell>
          <cell r="I4" t="str">
            <v>h</v>
          </cell>
          <cell r="J4" t="str">
            <v>E1</v>
          </cell>
          <cell r="K4" t="str">
            <v>E2</v>
          </cell>
          <cell r="L4" t="str">
            <v>F</v>
          </cell>
          <cell r="M4" t="str">
            <v>J</v>
          </cell>
          <cell r="N4" t="str">
            <v>T</v>
          </cell>
          <cell r="O4" t="str">
            <v>Solado</v>
          </cell>
          <cell r="P4" t="str">
            <v>Piso</v>
          </cell>
          <cell r="Q4" t="str">
            <v>Muros</v>
          </cell>
          <cell r="R4" t="str">
            <v>Superior</v>
          </cell>
          <cell r="S4" t="str">
            <v>Total</v>
          </cell>
          <cell r="T4" t="str">
            <v>Acero</v>
          </cell>
          <cell r="U4" t="str">
            <v>Cuantía</v>
          </cell>
          <cell r="V4" t="str">
            <v>Pañete</v>
          </cell>
          <cell r="W4" t="str">
            <v>Corte</v>
          </cell>
          <cell r="X4" t="str">
            <v>Demolición</v>
          </cell>
          <cell r="Y4" t="str">
            <v>Excavación</v>
          </cell>
          <cell r="Z4" t="str">
            <v>Señalización</v>
          </cell>
          <cell r="AA4" t="str">
            <v>Localización</v>
          </cell>
          <cell r="AB4" t="str">
            <v>Reposición</v>
          </cell>
          <cell r="AC4" t="str">
            <v>PE - PS</v>
          </cell>
          <cell r="AD4" t="str">
            <v>L PE</v>
          </cell>
          <cell r="AE4" t="str">
            <v>L PS</v>
          </cell>
          <cell r="AF4" t="str">
            <v>PE</v>
          </cell>
          <cell r="AG4" t="str">
            <v>PS</v>
          </cell>
          <cell r="AH4" t="str">
            <v>APU PE</v>
          </cell>
          <cell r="AI4" t="str">
            <v>APU PS</v>
          </cell>
        </row>
        <row r="5">
          <cell r="A5">
            <v>2</v>
          </cell>
          <cell r="B5" t="str">
            <v>Z1-S01</v>
          </cell>
          <cell r="C5" t="str">
            <v>T2</v>
          </cell>
          <cell r="D5">
            <v>8</v>
          </cell>
          <cell r="E5">
            <v>3</v>
          </cell>
          <cell r="F5">
            <v>2</v>
          </cell>
          <cell r="G5">
            <v>3.3</v>
          </cell>
          <cell r="H5">
            <v>3</v>
          </cell>
          <cell r="I5">
            <v>2.2999999999999998</v>
          </cell>
          <cell r="J5">
            <v>0.25</v>
          </cell>
          <cell r="K5">
            <v>0.25</v>
          </cell>
          <cell r="L5">
            <v>3.5</v>
          </cell>
          <cell r="M5">
            <v>2.8</v>
          </cell>
          <cell r="N5">
            <v>3.8</v>
          </cell>
          <cell r="O5">
            <v>0.66500000000000004</v>
          </cell>
          <cell r="P5">
            <v>3.3249999999999997</v>
          </cell>
          <cell r="Q5">
            <v>7.82</v>
          </cell>
          <cell r="R5">
            <v>3.3249999999999997</v>
          </cell>
          <cell r="S5">
            <v>14.469999999999999</v>
          </cell>
          <cell r="T5">
            <v>884.94</v>
          </cell>
          <cell r="U5">
            <v>61.156876295784393</v>
          </cell>
          <cell r="V5">
            <v>28.979999999999997</v>
          </cell>
          <cell r="W5">
            <v>27.12</v>
          </cell>
          <cell r="X5">
            <v>38.279999999999994</v>
          </cell>
          <cell r="Y5">
            <v>128.62079999999997</v>
          </cell>
          <cell r="Z5">
            <v>30.6</v>
          </cell>
          <cell r="AA5">
            <v>14.6</v>
          </cell>
          <cell r="AB5">
            <v>38.279999999999994</v>
          </cell>
          <cell r="AC5" t="str">
            <v>8 X 3</v>
          </cell>
          <cell r="AD5">
            <v>1000</v>
          </cell>
          <cell r="AE5">
            <v>1000</v>
          </cell>
          <cell r="AF5" t="str">
            <v>8 X 3 L=1000</v>
          </cell>
          <cell r="AG5" t="str">
            <v>8 X 3 L=1000</v>
          </cell>
          <cell r="AH5">
            <v>5480</v>
          </cell>
          <cell r="AI5">
            <v>5480</v>
          </cell>
        </row>
        <row r="6">
          <cell r="A6">
            <v>3</v>
          </cell>
          <cell r="B6" t="str">
            <v>Z1-S02</v>
          </cell>
          <cell r="C6" t="str">
            <v>T2</v>
          </cell>
          <cell r="D6">
            <v>8</v>
          </cell>
          <cell r="E6">
            <v>3</v>
          </cell>
          <cell r="F6">
            <v>2</v>
          </cell>
          <cell r="G6">
            <v>3.3</v>
          </cell>
          <cell r="H6">
            <v>3</v>
          </cell>
          <cell r="I6">
            <v>2.2999999999999998</v>
          </cell>
          <cell r="J6">
            <v>0.25</v>
          </cell>
          <cell r="K6">
            <v>0.25</v>
          </cell>
          <cell r="L6">
            <v>3.5</v>
          </cell>
          <cell r="M6">
            <v>2.8</v>
          </cell>
          <cell r="N6">
            <v>3.8</v>
          </cell>
          <cell r="O6">
            <v>0.66500000000000004</v>
          </cell>
          <cell r="P6">
            <v>3.3249999999999997</v>
          </cell>
          <cell r="Q6">
            <v>7.82</v>
          </cell>
          <cell r="R6">
            <v>3.3249999999999997</v>
          </cell>
          <cell r="S6">
            <v>14.469999999999999</v>
          </cell>
          <cell r="T6">
            <v>884.94</v>
          </cell>
          <cell r="U6">
            <v>61.156876295784393</v>
          </cell>
          <cell r="V6">
            <v>28.979999999999997</v>
          </cell>
          <cell r="W6">
            <v>27.12</v>
          </cell>
          <cell r="X6">
            <v>38.279999999999994</v>
          </cell>
          <cell r="Y6">
            <v>128.62079999999997</v>
          </cell>
          <cell r="Z6">
            <v>30.6</v>
          </cell>
          <cell r="AA6">
            <v>14.6</v>
          </cell>
          <cell r="AB6">
            <v>38.279999999999994</v>
          </cell>
          <cell r="AC6" t="str">
            <v>8 X 3</v>
          </cell>
          <cell r="AD6">
            <v>1000</v>
          </cell>
          <cell r="AE6">
            <v>1000</v>
          </cell>
          <cell r="AF6" t="str">
            <v>8 X 3 L=1000</v>
          </cell>
          <cell r="AG6" t="str">
            <v>8 X 3 L=1000</v>
          </cell>
          <cell r="AH6">
            <v>5480</v>
          </cell>
          <cell r="AI6">
            <v>5480</v>
          </cell>
        </row>
        <row r="7">
          <cell r="A7">
            <v>4</v>
          </cell>
          <cell r="B7" t="str">
            <v>Z1-S03</v>
          </cell>
          <cell r="C7" t="str">
            <v>T2</v>
          </cell>
          <cell r="D7">
            <v>6</v>
          </cell>
          <cell r="E7">
            <v>3</v>
          </cell>
          <cell r="F7">
            <v>2</v>
          </cell>
          <cell r="G7">
            <v>3.3</v>
          </cell>
          <cell r="H7">
            <v>3</v>
          </cell>
          <cell r="I7">
            <v>2.2999999999999998</v>
          </cell>
          <cell r="J7">
            <v>0.25</v>
          </cell>
          <cell r="K7">
            <v>0.25</v>
          </cell>
          <cell r="L7">
            <v>3.5</v>
          </cell>
          <cell r="M7">
            <v>2.8</v>
          </cell>
          <cell r="N7">
            <v>3.8</v>
          </cell>
          <cell r="O7">
            <v>0.66500000000000004</v>
          </cell>
          <cell r="P7">
            <v>3.3249999999999997</v>
          </cell>
          <cell r="Q7">
            <v>7.82</v>
          </cell>
          <cell r="R7">
            <v>3.3249999999999997</v>
          </cell>
          <cell r="S7">
            <v>14.469999999999999</v>
          </cell>
          <cell r="T7">
            <v>884.94</v>
          </cell>
          <cell r="U7">
            <v>61.156876295784393</v>
          </cell>
          <cell r="V7">
            <v>28.979999999999997</v>
          </cell>
          <cell r="W7">
            <v>27.12</v>
          </cell>
          <cell r="X7">
            <v>38.279999999999994</v>
          </cell>
          <cell r="Y7">
            <v>128.62079999999997</v>
          </cell>
          <cell r="Z7">
            <v>30.6</v>
          </cell>
          <cell r="AA7">
            <v>14.6</v>
          </cell>
          <cell r="AB7">
            <v>38.279999999999994</v>
          </cell>
          <cell r="AC7" t="str">
            <v>6 X 3</v>
          </cell>
          <cell r="AD7">
            <v>1000</v>
          </cell>
          <cell r="AE7">
            <v>1000</v>
          </cell>
          <cell r="AF7" t="str">
            <v>6 X 3 L=1000</v>
          </cell>
          <cell r="AG7" t="str">
            <v>6 X 3 L=1000</v>
          </cell>
          <cell r="AH7">
            <v>5436</v>
          </cell>
          <cell r="AI7">
            <v>5436</v>
          </cell>
        </row>
        <row r="8">
          <cell r="A8">
            <v>5</v>
          </cell>
          <cell r="B8" t="str">
            <v>Z1-S04</v>
          </cell>
          <cell r="C8" t="str">
            <v>T2</v>
          </cell>
          <cell r="D8">
            <v>4</v>
          </cell>
          <cell r="E8">
            <v>3</v>
          </cell>
          <cell r="F8">
            <v>2</v>
          </cell>
          <cell r="G8">
            <v>3.3</v>
          </cell>
          <cell r="H8">
            <v>3</v>
          </cell>
          <cell r="I8">
            <v>2.2999999999999998</v>
          </cell>
          <cell r="J8">
            <v>0.25</v>
          </cell>
          <cell r="K8">
            <v>0.25</v>
          </cell>
          <cell r="L8">
            <v>3.5</v>
          </cell>
          <cell r="M8">
            <v>2.8</v>
          </cell>
          <cell r="N8">
            <v>3.8</v>
          </cell>
          <cell r="O8">
            <v>0.66500000000000004</v>
          </cell>
          <cell r="P8">
            <v>3.3249999999999997</v>
          </cell>
          <cell r="Q8">
            <v>7.82</v>
          </cell>
          <cell r="R8">
            <v>3.3249999999999997</v>
          </cell>
          <cell r="S8">
            <v>14.469999999999999</v>
          </cell>
          <cell r="T8">
            <v>884.94</v>
          </cell>
          <cell r="U8">
            <v>61.156876295784393</v>
          </cell>
          <cell r="V8">
            <v>28.979999999999997</v>
          </cell>
          <cell r="W8">
            <v>27.12</v>
          </cell>
          <cell r="X8">
            <v>38.279999999999994</v>
          </cell>
          <cell r="Y8">
            <v>128.62079999999997</v>
          </cell>
          <cell r="Z8">
            <v>30.6</v>
          </cell>
          <cell r="AA8">
            <v>14.6</v>
          </cell>
          <cell r="AB8">
            <v>38.279999999999994</v>
          </cell>
          <cell r="AC8" t="str">
            <v>4 X 3</v>
          </cell>
          <cell r="AD8">
            <v>1000</v>
          </cell>
          <cell r="AE8">
            <v>1000</v>
          </cell>
          <cell r="AF8" t="str">
            <v>4 X 3 L=1000</v>
          </cell>
          <cell r="AG8" t="str">
            <v>4 X 3 L=1000</v>
          </cell>
          <cell r="AH8">
            <v>5469</v>
          </cell>
          <cell r="AI8">
            <v>5469</v>
          </cell>
        </row>
        <row r="9">
          <cell r="A9">
            <v>6</v>
          </cell>
          <cell r="B9" t="str">
            <v>Z1-S05</v>
          </cell>
          <cell r="C9" t="str">
            <v>T2</v>
          </cell>
          <cell r="D9">
            <v>8</v>
          </cell>
          <cell r="E9">
            <v>4</v>
          </cell>
          <cell r="F9">
            <v>3</v>
          </cell>
          <cell r="G9">
            <v>3.3</v>
          </cell>
          <cell r="H9">
            <v>3</v>
          </cell>
          <cell r="I9">
            <v>2.2999999999999998</v>
          </cell>
          <cell r="J9">
            <v>0.25</v>
          </cell>
          <cell r="K9">
            <v>0.25</v>
          </cell>
          <cell r="L9">
            <v>3.5</v>
          </cell>
          <cell r="M9">
            <v>2.8</v>
          </cell>
          <cell r="N9">
            <v>3.8</v>
          </cell>
          <cell r="O9">
            <v>0.66500000000000004</v>
          </cell>
          <cell r="P9">
            <v>3.3249999999999997</v>
          </cell>
          <cell r="Q9">
            <v>7.82</v>
          </cell>
          <cell r="R9">
            <v>3.3249999999999997</v>
          </cell>
          <cell r="S9">
            <v>14.469999999999999</v>
          </cell>
          <cell r="T9">
            <v>884.94</v>
          </cell>
          <cell r="U9">
            <v>61.156876295784393</v>
          </cell>
          <cell r="V9">
            <v>28.979999999999997</v>
          </cell>
          <cell r="W9">
            <v>27.12</v>
          </cell>
          <cell r="X9">
            <v>38.279999999999994</v>
          </cell>
          <cell r="Y9">
            <v>128.62079999999997</v>
          </cell>
          <cell r="Z9">
            <v>30.6</v>
          </cell>
          <cell r="AA9">
            <v>14.6</v>
          </cell>
          <cell r="AB9">
            <v>38.279999999999994</v>
          </cell>
          <cell r="AC9" t="str">
            <v>8 X 4</v>
          </cell>
          <cell r="AD9">
            <v>1000</v>
          </cell>
          <cell r="AE9">
            <v>1000</v>
          </cell>
          <cell r="AF9" t="str">
            <v>8 X 4 L=1000</v>
          </cell>
          <cell r="AG9" t="str">
            <v>8 X 4 L=1000</v>
          </cell>
          <cell r="AH9">
            <v>5481</v>
          </cell>
          <cell r="AI9">
            <v>5481</v>
          </cell>
        </row>
        <row r="10">
          <cell r="A10">
            <v>7</v>
          </cell>
          <cell r="B10" t="str">
            <v>Z1-S06</v>
          </cell>
          <cell r="C10" t="str">
            <v>T1</v>
          </cell>
          <cell r="D10">
            <v>6</v>
          </cell>
          <cell r="E10">
            <v>6</v>
          </cell>
          <cell r="F10">
            <v>4</v>
          </cell>
          <cell r="G10">
            <v>4.8</v>
          </cell>
          <cell r="H10">
            <v>3</v>
          </cell>
          <cell r="I10">
            <v>2.2999999999999998</v>
          </cell>
          <cell r="J10">
            <v>0.25</v>
          </cell>
          <cell r="K10">
            <v>0.25</v>
          </cell>
          <cell r="L10">
            <v>3.5</v>
          </cell>
          <cell r="M10">
            <v>2.8</v>
          </cell>
          <cell r="N10">
            <v>5.3</v>
          </cell>
          <cell r="O10">
            <v>0.9275000000000001</v>
          </cell>
          <cell r="P10">
            <v>4.6375000000000002</v>
          </cell>
          <cell r="Q10">
            <v>9.5450000000000035</v>
          </cell>
          <cell r="R10">
            <v>4.6375000000000002</v>
          </cell>
          <cell r="S10">
            <v>18.820000000000004</v>
          </cell>
          <cell r="T10">
            <v>1186.3</v>
          </cell>
          <cell r="U10">
            <v>63.034006376195521</v>
          </cell>
          <cell r="V10">
            <v>35.879999999999995</v>
          </cell>
          <cell r="W10">
            <v>30.72</v>
          </cell>
          <cell r="X10">
            <v>48.18</v>
          </cell>
          <cell r="Y10">
            <v>161.88479999999998</v>
          </cell>
          <cell r="Z10">
            <v>33.6</v>
          </cell>
          <cell r="AA10">
            <v>17.600000000000001</v>
          </cell>
          <cell r="AB10">
            <v>48.18</v>
          </cell>
          <cell r="AC10" t="str">
            <v>6 X 6</v>
          </cell>
          <cell r="AD10">
            <v>1350</v>
          </cell>
          <cell r="AE10">
            <v>1000</v>
          </cell>
          <cell r="AF10" t="str">
            <v>6 X 6 L=1350</v>
          </cell>
          <cell r="AG10" t="str">
            <v>6 X 6 L=1000</v>
          </cell>
          <cell r="AH10">
            <v>5466</v>
          </cell>
          <cell r="AI10">
            <v>5489</v>
          </cell>
        </row>
        <row r="11">
          <cell r="A11">
            <v>8</v>
          </cell>
          <cell r="B11" t="str">
            <v>Z1-S07</v>
          </cell>
          <cell r="C11" t="str">
            <v>T2</v>
          </cell>
          <cell r="D11">
            <v>10</v>
          </cell>
          <cell r="E11">
            <v>4</v>
          </cell>
          <cell r="F11">
            <v>3</v>
          </cell>
          <cell r="G11">
            <v>3.3</v>
          </cell>
          <cell r="H11">
            <v>3</v>
          </cell>
          <cell r="I11">
            <v>2.2999999999999998</v>
          </cell>
          <cell r="J11">
            <v>0.25</v>
          </cell>
          <cell r="K11">
            <v>0.25</v>
          </cell>
          <cell r="L11">
            <v>3.5</v>
          </cell>
          <cell r="M11">
            <v>2.8</v>
          </cell>
          <cell r="N11">
            <v>3.8</v>
          </cell>
          <cell r="O11">
            <v>0.66500000000000004</v>
          </cell>
          <cell r="P11">
            <v>3.3249999999999997</v>
          </cell>
          <cell r="Q11">
            <v>7.82</v>
          </cell>
          <cell r="R11">
            <v>3.3249999999999997</v>
          </cell>
          <cell r="S11">
            <v>14.469999999999999</v>
          </cell>
          <cell r="T11">
            <v>884.94</v>
          </cell>
          <cell r="U11">
            <v>61.156876295784393</v>
          </cell>
          <cell r="V11">
            <v>28.979999999999997</v>
          </cell>
          <cell r="W11">
            <v>27.12</v>
          </cell>
          <cell r="X11">
            <v>38.279999999999994</v>
          </cell>
          <cell r="Y11">
            <v>128.62079999999997</v>
          </cell>
          <cell r="Z11">
            <v>30.6</v>
          </cell>
          <cell r="AA11">
            <v>14.6</v>
          </cell>
          <cell r="AB11">
            <v>38.279999999999994</v>
          </cell>
          <cell r="AC11" t="str">
            <v>10 X 4</v>
          </cell>
          <cell r="AD11">
            <v>1000</v>
          </cell>
          <cell r="AE11">
            <v>1000</v>
          </cell>
          <cell r="AF11" t="str">
            <v>10 X 4 L=1000</v>
          </cell>
          <cell r="AG11" t="str">
            <v>10 X 4 L=1000</v>
          </cell>
          <cell r="AH11">
            <v>5438</v>
          </cell>
          <cell r="AI11">
            <v>5438</v>
          </cell>
        </row>
        <row r="12">
          <cell r="A12">
            <v>9</v>
          </cell>
          <cell r="B12" t="str">
            <v>Z1-S08</v>
          </cell>
          <cell r="C12" t="str">
            <v>T2</v>
          </cell>
          <cell r="D12">
            <v>6</v>
          </cell>
          <cell r="E12">
            <v>4</v>
          </cell>
          <cell r="F12">
            <v>3</v>
          </cell>
          <cell r="G12">
            <v>3.3</v>
          </cell>
          <cell r="H12">
            <v>3</v>
          </cell>
          <cell r="I12">
            <v>2.2999999999999998</v>
          </cell>
          <cell r="J12">
            <v>0.25</v>
          </cell>
          <cell r="K12">
            <v>0.25</v>
          </cell>
          <cell r="L12">
            <v>3.5</v>
          </cell>
          <cell r="M12">
            <v>2.8</v>
          </cell>
          <cell r="N12">
            <v>3.8</v>
          </cell>
          <cell r="O12">
            <v>0.66500000000000004</v>
          </cell>
          <cell r="P12">
            <v>3.3249999999999997</v>
          </cell>
          <cell r="Q12">
            <v>7.82</v>
          </cell>
          <cell r="R12">
            <v>3.3249999999999997</v>
          </cell>
          <cell r="S12">
            <v>14.469999999999999</v>
          </cell>
          <cell r="T12">
            <v>884.94</v>
          </cell>
          <cell r="U12">
            <v>61.156876295784393</v>
          </cell>
          <cell r="V12">
            <v>28.979999999999997</v>
          </cell>
          <cell r="W12">
            <v>27.12</v>
          </cell>
          <cell r="X12">
            <v>38.279999999999994</v>
          </cell>
          <cell r="Y12">
            <v>128.62079999999997</v>
          </cell>
          <cell r="Z12">
            <v>30.6</v>
          </cell>
          <cell r="AA12">
            <v>14.6</v>
          </cell>
          <cell r="AB12">
            <v>38.279999999999994</v>
          </cell>
          <cell r="AC12" t="str">
            <v>6 X 4</v>
          </cell>
          <cell r="AD12">
            <v>1000</v>
          </cell>
          <cell r="AE12">
            <v>1000</v>
          </cell>
          <cell r="AF12" t="str">
            <v>6 X 4 L=1000</v>
          </cell>
          <cell r="AG12" t="str">
            <v>6 X 4 L=1000</v>
          </cell>
          <cell r="AH12">
            <v>5437</v>
          </cell>
          <cell r="AI12">
            <v>5437</v>
          </cell>
        </row>
        <row r="13">
          <cell r="A13">
            <v>10</v>
          </cell>
          <cell r="B13" t="str">
            <v>Z1-S09</v>
          </cell>
          <cell r="C13" t="str">
            <v>T2</v>
          </cell>
          <cell r="D13">
            <v>14</v>
          </cell>
          <cell r="E13">
            <v>4</v>
          </cell>
          <cell r="F13">
            <v>3</v>
          </cell>
          <cell r="G13">
            <v>3.3</v>
          </cell>
          <cell r="H13">
            <v>3</v>
          </cell>
          <cell r="I13">
            <v>2.2999999999999998</v>
          </cell>
          <cell r="J13">
            <v>0.25</v>
          </cell>
          <cell r="K13">
            <v>0.25</v>
          </cell>
          <cell r="L13">
            <v>3.5</v>
          </cell>
          <cell r="M13">
            <v>2.8</v>
          </cell>
          <cell r="N13">
            <v>3.8</v>
          </cell>
          <cell r="O13">
            <v>0.66500000000000004</v>
          </cell>
          <cell r="P13">
            <v>3.3249999999999997</v>
          </cell>
          <cell r="Q13">
            <v>7.82</v>
          </cell>
          <cell r="R13">
            <v>3.3249999999999997</v>
          </cell>
          <cell r="S13">
            <v>14.469999999999999</v>
          </cell>
          <cell r="T13">
            <v>884.94</v>
          </cell>
          <cell r="U13">
            <v>61.156876295784393</v>
          </cell>
          <cell r="V13">
            <v>28.979999999999997</v>
          </cell>
          <cell r="W13">
            <v>27.12</v>
          </cell>
          <cell r="X13">
            <v>38.279999999999994</v>
          </cell>
          <cell r="Y13">
            <v>128.62079999999997</v>
          </cell>
          <cell r="Z13">
            <v>30.6</v>
          </cell>
          <cell r="AA13">
            <v>14.6</v>
          </cell>
          <cell r="AB13">
            <v>38.279999999999994</v>
          </cell>
          <cell r="AC13" t="str">
            <v>14 X 4</v>
          </cell>
          <cell r="AD13">
            <v>1000</v>
          </cell>
          <cell r="AE13">
            <v>1000</v>
          </cell>
          <cell r="AF13" t="str">
            <v>14 X 4 L=1000</v>
          </cell>
          <cell r="AG13" t="str">
            <v>14 X 4 L=1000</v>
          </cell>
          <cell r="AH13">
            <v>5532</v>
          </cell>
          <cell r="AI13">
            <v>5532</v>
          </cell>
        </row>
        <row r="14">
          <cell r="A14">
            <v>11</v>
          </cell>
          <cell r="B14" t="str">
            <v>Z1-S10</v>
          </cell>
          <cell r="C14" t="str">
            <v>T2</v>
          </cell>
          <cell r="D14">
            <v>14</v>
          </cell>
          <cell r="E14">
            <v>4</v>
          </cell>
          <cell r="F14">
            <v>3</v>
          </cell>
          <cell r="G14">
            <v>3.3</v>
          </cell>
          <cell r="H14">
            <v>3</v>
          </cell>
          <cell r="I14">
            <v>2.2999999999999998</v>
          </cell>
          <cell r="J14">
            <v>0.25</v>
          </cell>
          <cell r="K14">
            <v>0.25</v>
          </cell>
          <cell r="L14">
            <v>3.5</v>
          </cell>
          <cell r="M14">
            <v>2.8</v>
          </cell>
          <cell r="N14">
            <v>3.8</v>
          </cell>
          <cell r="O14">
            <v>0.66500000000000004</v>
          </cell>
          <cell r="P14">
            <v>3.3249999999999997</v>
          </cell>
          <cell r="Q14">
            <v>7.82</v>
          </cell>
          <cell r="R14">
            <v>3.3249999999999997</v>
          </cell>
          <cell r="S14">
            <v>14.469999999999999</v>
          </cell>
          <cell r="T14">
            <v>884.94</v>
          </cell>
          <cell r="U14">
            <v>61.156876295784393</v>
          </cell>
          <cell r="V14">
            <v>28.979999999999997</v>
          </cell>
          <cell r="W14">
            <v>27.12</v>
          </cell>
          <cell r="X14">
            <v>38.279999999999994</v>
          </cell>
          <cell r="Y14">
            <v>128.62079999999997</v>
          </cell>
          <cell r="Z14">
            <v>30.6</v>
          </cell>
          <cell r="AA14">
            <v>14.6</v>
          </cell>
          <cell r="AB14">
            <v>38.279999999999994</v>
          </cell>
          <cell r="AC14" t="str">
            <v>14 X 4</v>
          </cell>
          <cell r="AD14">
            <v>1000</v>
          </cell>
          <cell r="AE14">
            <v>1000</v>
          </cell>
          <cell r="AF14" t="str">
            <v>14 X 4 L=1000</v>
          </cell>
          <cell r="AG14" t="str">
            <v>14 X 4 L=1000</v>
          </cell>
          <cell r="AH14">
            <v>5532</v>
          </cell>
          <cell r="AI14">
            <v>5532</v>
          </cell>
        </row>
        <row r="15">
          <cell r="A15">
            <v>12</v>
          </cell>
          <cell r="B15" t="str">
            <v>Z2-S11</v>
          </cell>
          <cell r="C15" t="str">
            <v>T2</v>
          </cell>
          <cell r="D15">
            <v>6</v>
          </cell>
          <cell r="E15">
            <v>4</v>
          </cell>
          <cell r="F15">
            <v>3</v>
          </cell>
          <cell r="G15">
            <v>3.3</v>
          </cell>
          <cell r="H15">
            <v>3</v>
          </cell>
          <cell r="I15">
            <v>2.2999999999999998</v>
          </cell>
          <cell r="J15">
            <v>0.25</v>
          </cell>
          <cell r="K15">
            <v>0.25</v>
          </cell>
          <cell r="L15">
            <v>3.5</v>
          </cell>
          <cell r="M15">
            <v>2.8</v>
          </cell>
          <cell r="N15">
            <v>3.8</v>
          </cell>
          <cell r="O15">
            <v>0.66500000000000004</v>
          </cell>
          <cell r="P15">
            <v>3.3249999999999997</v>
          </cell>
          <cell r="Q15">
            <v>7.82</v>
          </cell>
          <cell r="R15">
            <v>3.3249999999999997</v>
          </cell>
          <cell r="S15">
            <v>14.469999999999999</v>
          </cell>
          <cell r="T15">
            <v>884.94</v>
          </cell>
          <cell r="U15">
            <v>61.156876295784393</v>
          </cell>
          <cell r="V15">
            <v>28.979999999999997</v>
          </cell>
          <cell r="W15">
            <v>27.12</v>
          </cell>
          <cell r="X15">
            <v>38.279999999999994</v>
          </cell>
          <cell r="Y15">
            <v>128.62079999999997</v>
          </cell>
          <cell r="Z15">
            <v>30.6</v>
          </cell>
          <cell r="AA15">
            <v>14.6</v>
          </cell>
          <cell r="AB15">
            <v>38.279999999999994</v>
          </cell>
          <cell r="AC15" t="str">
            <v>6 X 4</v>
          </cell>
          <cell r="AD15">
            <v>1000</v>
          </cell>
          <cell r="AE15">
            <v>1000</v>
          </cell>
          <cell r="AF15" t="str">
            <v>6 X 4 L=1000</v>
          </cell>
          <cell r="AG15" t="str">
            <v>6 X 4 L=1000</v>
          </cell>
          <cell r="AH15">
            <v>5437</v>
          </cell>
          <cell r="AI15">
            <v>5437</v>
          </cell>
        </row>
        <row r="16">
          <cell r="A16">
            <v>13</v>
          </cell>
          <cell r="B16" t="str">
            <v>Z2-S12</v>
          </cell>
          <cell r="C16" t="str">
            <v>T2</v>
          </cell>
          <cell r="D16">
            <v>8</v>
          </cell>
          <cell r="E16">
            <v>6</v>
          </cell>
          <cell r="F16">
            <v>4</v>
          </cell>
          <cell r="G16">
            <v>4.8</v>
          </cell>
          <cell r="H16">
            <v>3</v>
          </cell>
          <cell r="I16">
            <v>2.2999999999999998</v>
          </cell>
          <cell r="J16">
            <v>0.25</v>
          </cell>
          <cell r="K16">
            <v>0.25</v>
          </cell>
          <cell r="L16">
            <v>3.5</v>
          </cell>
          <cell r="M16">
            <v>2.8</v>
          </cell>
          <cell r="N16">
            <v>5.3</v>
          </cell>
          <cell r="O16">
            <v>0.9275000000000001</v>
          </cell>
          <cell r="P16">
            <v>4.6375000000000002</v>
          </cell>
          <cell r="Q16">
            <v>9.5450000000000035</v>
          </cell>
          <cell r="R16">
            <v>4.6375000000000002</v>
          </cell>
          <cell r="S16">
            <v>18.820000000000004</v>
          </cell>
          <cell r="T16">
            <v>1186.3</v>
          </cell>
          <cell r="U16">
            <v>63.034006376195521</v>
          </cell>
          <cell r="V16">
            <v>35.879999999999995</v>
          </cell>
          <cell r="W16">
            <v>30.72</v>
          </cell>
          <cell r="X16">
            <v>48.18</v>
          </cell>
          <cell r="Y16">
            <v>161.88479999999998</v>
          </cell>
          <cell r="Z16">
            <v>33.6</v>
          </cell>
          <cell r="AA16">
            <v>17.600000000000001</v>
          </cell>
          <cell r="AB16">
            <v>48.18</v>
          </cell>
          <cell r="AC16" t="str">
            <v>8 X 6</v>
          </cell>
          <cell r="AD16">
            <v>1350</v>
          </cell>
          <cell r="AE16">
            <v>1000</v>
          </cell>
          <cell r="AF16" t="str">
            <v>8 X 6 L=1350</v>
          </cell>
          <cell r="AG16" t="str">
            <v>8 X 6 L=1000</v>
          </cell>
          <cell r="AH16">
            <v>5389</v>
          </cell>
          <cell r="AI16">
            <v>5390</v>
          </cell>
        </row>
        <row r="17">
          <cell r="A17">
            <v>14</v>
          </cell>
          <cell r="B17" t="str">
            <v>Z2-S13</v>
          </cell>
          <cell r="C17" t="str">
            <v>T2</v>
          </cell>
          <cell r="D17">
            <v>6</v>
          </cell>
          <cell r="E17">
            <v>4</v>
          </cell>
          <cell r="F17">
            <v>3</v>
          </cell>
          <cell r="G17">
            <v>3.3</v>
          </cell>
          <cell r="H17">
            <v>3</v>
          </cell>
          <cell r="I17">
            <v>2.2999999999999998</v>
          </cell>
          <cell r="J17">
            <v>0.25</v>
          </cell>
          <cell r="K17">
            <v>0.25</v>
          </cell>
          <cell r="L17">
            <v>3.5</v>
          </cell>
          <cell r="M17">
            <v>2.8</v>
          </cell>
          <cell r="N17">
            <v>3.8</v>
          </cell>
          <cell r="O17">
            <v>0.66500000000000004</v>
          </cell>
          <cell r="P17">
            <v>3.3249999999999997</v>
          </cell>
          <cell r="Q17">
            <v>7.82</v>
          </cell>
          <cell r="R17">
            <v>3.3249999999999997</v>
          </cell>
          <cell r="S17">
            <v>14.469999999999999</v>
          </cell>
          <cell r="T17">
            <v>884.94</v>
          </cell>
          <cell r="U17">
            <v>61.156876295784393</v>
          </cell>
          <cell r="V17">
            <v>28.979999999999997</v>
          </cell>
          <cell r="W17">
            <v>27.12</v>
          </cell>
          <cell r="X17">
            <v>38.279999999999994</v>
          </cell>
          <cell r="Y17">
            <v>128.62079999999997</v>
          </cell>
          <cell r="Z17">
            <v>30.6</v>
          </cell>
          <cell r="AA17">
            <v>14.6</v>
          </cell>
          <cell r="AB17">
            <v>38.279999999999994</v>
          </cell>
          <cell r="AC17" t="str">
            <v>6 X 4</v>
          </cell>
          <cell r="AD17">
            <v>1000</v>
          </cell>
          <cell r="AE17">
            <v>1000</v>
          </cell>
          <cell r="AF17" t="str">
            <v>6 X 4 L=1000</v>
          </cell>
          <cell r="AG17" t="str">
            <v>6 X 4 L=1000</v>
          </cell>
          <cell r="AH17">
            <v>5437</v>
          </cell>
          <cell r="AI17">
            <v>5437</v>
          </cell>
        </row>
        <row r="18">
          <cell r="A18">
            <v>15</v>
          </cell>
          <cell r="B18" t="str">
            <v>Z2-S14</v>
          </cell>
          <cell r="C18" t="str">
            <v>T2</v>
          </cell>
          <cell r="D18">
            <v>10</v>
          </cell>
          <cell r="E18">
            <v>6</v>
          </cell>
          <cell r="F18">
            <v>4</v>
          </cell>
          <cell r="G18">
            <v>4.8</v>
          </cell>
          <cell r="H18">
            <v>3</v>
          </cell>
          <cell r="I18">
            <v>2.2999999999999998</v>
          </cell>
          <cell r="J18">
            <v>0.25</v>
          </cell>
          <cell r="K18">
            <v>0.25</v>
          </cell>
          <cell r="L18">
            <v>3.5</v>
          </cell>
          <cell r="M18">
            <v>2.8</v>
          </cell>
          <cell r="N18">
            <v>5.3</v>
          </cell>
          <cell r="O18">
            <v>0.9275000000000001</v>
          </cell>
          <cell r="P18">
            <v>4.6375000000000002</v>
          </cell>
          <cell r="Q18">
            <v>9.5450000000000035</v>
          </cell>
          <cell r="R18">
            <v>4.6375000000000002</v>
          </cell>
          <cell r="S18">
            <v>18.820000000000004</v>
          </cell>
          <cell r="T18">
            <v>1186.3</v>
          </cell>
          <cell r="U18">
            <v>63.034006376195521</v>
          </cell>
          <cell r="V18">
            <v>35.879999999999995</v>
          </cell>
          <cell r="W18">
            <v>30.72</v>
          </cell>
          <cell r="X18">
            <v>48.18</v>
          </cell>
          <cell r="Y18">
            <v>161.88479999999998</v>
          </cell>
          <cell r="Z18">
            <v>33.6</v>
          </cell>
          <cell r="AA18">
            <v>17.600000000000001</v>
          </cell>
          <cell r="AB18">
            <v>48.18</v>
          </cell>
          <cell r="AC18" t="str">
            <v>10 X 6</v>
          </cell>
          <cell r="AD18">
            <v>1350</v>
          </cell>
          <cell r="AE18">
            <v>1000</v>
          </cell>
          <cell r="AF18" t="str">
            <v>10 X 6 L=1350</v>
          </cell>
          <cell r="AG18" t="str">
            <v>10 X 6 L=1000</v>
          </cell>
          <cell r="AH18">
            <v>5473</v>
          </cell>
          <cell r="AI18">
            <v>5483</v>
          </cell>
        </row>
        <row r="19">
          <cell r="A19">
            <v>16</v>
          </cell>
          <cell r="B19" t="str">
            <v>Z2-S15</v>
          </cell>
          <cell r="C19" t="str">
            <v>T2</v>
          </cell>
          <cell r="D19">
            <v>8</v>
          </cell>
          <cell r="E19">
            <v>6</v>
          </cell>
          <cell r="F19">
            <v>4</v>
          </cell>
          <cell r="G19">
            <v>4.8</v>
          </cell>
          <cell r="H19">
            <v>3</v>
          </cell>
          <cell r="I19">
            <v>2.2999999999999998</v>
          </cell>
          <cell r="J19">
            <v>0.25</v>
          </cell>
          <cell r="K19">
            <v>0.25</v>
          </cell>
          <cell r="L19">
            <v>3.5</v>
          </cell>
          <cell r="M19">
            <v>2.8</v>
          </cell>
          <cell r="N19">
            <v>5.3</v>
          </cell>
          <cell r="O19">
            <v>0.9275000000000001</v>
          </cell>
          <cell r="P19">
            <v>4.6375000000000002</v>
          </cell>
          <cell r="Q19">
            <v>9.5450000000000035</v>
          </cell>
          <cell r="R19">
            <v>4.6375000000000002</v>
          </cell>
          <cell r="S19">
            <v>18.820000000000004</v>
          </cell>
          <cell r="T19">
            <v>1186.3</v>
          </cell>
          <cell r="U19">
            <v>63.034006376195521</v>
          </cell>
          <cell r="V19">
            <v>35.879999999999995</v>
          </cell>
          <cell r="W19">
            <v>30.72</v>
          </cell>
          <cell r="X19">
            <v>48.18</v>
          </cell>
          <cell r="Y19">
            <v>161.88479999999998</v>
          </cell>
          <cell r="Z19">
            <v>33.6</v>
          </cell>
          <cell r="AA19">
            <v>17.600000000000001</v>
          </cell>
          <cell r="AB19">
            <v>48.18</v>
          </cell>
          <cell r="AC19" t="str">
            <v>8 X 6</v>
          </cell>
          <cell r="AD19">
            <v>1350</v>
          </cell>
          <cell r="AE19">
            <v>1000</v>
          </cell>
          <cell r="AF19" t="str">
            <v>8 X 6 L=1350</v>
          </cell>
          <cell r="AG19" t="str">
            <v>8 X 6 L=1000</v>
          </cell>
          <cell r="AH19">
            <v>5389</v>
          </cell>
          <cell r="AI19">
            <v>5390</v>
          </cell>
        </row>
        <row r="20">
          <cell r="A20">
            <v>17</v>
          </cell>
          <cell r="B20" t="str">
            <v>Z2-S16</v>
          </cell>
          <cell r="C20" t="str">
            <v>T2</v>
          </cell>
          <cell r="D20">
            <v>8</v>
          </cell>
          <cell r="E20">
            <v>6</v>
          </cell>
          <cell r="F20">
            <v>4</v>
          </cell>
          <cell r="G20">
            <v>4.8</v>
          </cell>
          <cell r="H20">
            <v>3</v>
          </cell>
          <cell r="I20">
            <v>2.2999999999999998</v>
          </cell>
          <cell r="J20">
            <v>0.25</v>
          </cell>
          <cell r="K20">
            <v>0.25</v>
          </cell>
          <cell r="L20">
            <v>3.5</v>
          </cell>
          <cell r="M20">
            <v>2.8</v>
          </cell>
          <cell r="N20">
            <v>5.3</v>
          </cell>
          <cell r="O20">
            <v>0.9275000000000001</v>
          </cell>
          <cell r="P20">
            <v>4.6375000000000002</v>
          </cell>
          <cell r="Q20">
            <v>9.5450000000000035</v>
          </cell>
          <cell r="R20">
            <v>4.6375000000000002</v>
          </cell>
          <cell r="S20">
            <v>18.820000000000004</v>
          </cell>
          <cell r="T20">
            <v>1186.3</v>
          </cell>
          <cell r="U20">
            <v>63.034006376195521</v>
          </cell>
          <cell r="V20">
            <v>35.879999999999995</v>
          </cell>
          <cell r="W20">
            <v>30.72</v>
          </cell>
          <cell r="X20">
            <v>48.18</v>
          </cell>
          <cell r="Y20">
            <v>161.88479999999998</v>
          </cell>
          <cell r="Z20">
            <v>33.6</v>
          </cell>
          <cell r="AA20">
            <v>17.600000000000001</v>
          </cell>
          <cell r="AB20">
            <v>48.18</v>
          </cell>
          <cell r="AC20" t="str">
            <v>8 X 6</v>
          </cell>
          <cell r="AD20">
            <v>1350</v>
          </cell>
          <cell r="AE20">
            <v>1000</v>
          </cell>
          <cell r="AF20" t="str">
            <v>8 X 6 L=1350</v>
          </cell>
          <cell r="AG20" t="str">
            <v>8 X 6 L=1000</v>
          </cell>
          <cell r="AH20">
            <v>5389</v>
          </cell>
          <cell r="AI20">
            <v>5390</v>
          </cell>
        </row>
        <row r="21">
          <cell r="A21">
            <v>18</v>
          </cell>
          <cell r="B21" t="str">
            <v>Z2-S17</v>
          </cell>
          <cell r="C21" t="str">
            <v>T2</v>
          </cell>
          <cell r="D21">
            <v>12</v>
          </cell>
          <cell r="E21">
            <v>6</v>
          </cell>
          <cell r="F21">
            <v>4</v>
          </cell>
          <cell r="G21">
            <v>4.8</v>
          </cell>
          <cell r="H21">
            <v>3</v>
          </cell>
          <cell r="I21">
            <v>2.2999999999999998</v>
          </cell>
          <cell r="J21">
            <v>0.25</v>
          </cell>
          <cell r="K21">
            <v>0.25</v>
          </cell>
          <cell r="L21">
            <v>3.5</v>
          </cell>
          <cell r="M21">
            <v>2.8</v>
          </cell>
          <cell r="N21">
            <v>5.3</v>
          </cell>
          <cell r="O21">
            <v>0.9275000000000001</v>
          </cell>
          <cell r="P21">
            <v>4.6375000000000002</v>
          </cell>
          <cell r="Q21">
            <v>9.5450000000000035</v>
          </cell>
          <cell r="R21">
            <v>4.6375000000000002</v>
          </cell>
          <cell r="S21">
            <v>18.820000000000004</v>
          </cell>
          <cell r="T21">
            <v>1186.3</v>
          </cell>
          <cell r="U21">
            <v>63.034006376195521</v>
          </cell>
          <cell r="V21">
            <v>35.879999999999995</v>
          </cell>
          <cell r="W21">
            <v>30.72</v>
          </cell>
          <cell r="X21">
            <v>48.18</v>
          </cell>
          <cell r="Y21">
            <v>161.88479999999998</v>
          </cell>
          <cell r="Z21">
            <v>33.6</v>
          </cell>
          <cell r="AA21">
            <v>17.600000000000001</v>
          </cell>
          <cell r="AB21">
            <v>48.18</v>
          </cell>
          <cell r="AC21" t="str">
            <v>12 X 6</v>
          </cell>
          <cell r="AD21">
            <v>1350</v>
          </cell>
          <cell r="AE21">
            <v>1000</v>
          </cell>
          <cell r="AF21" t="str">
            <v>12 X 6 L=1350</v>
          </cell>
          <cell r="AG21" t="str">
            <v>12 X 6 L=1000</v>
          </cell>
          <cell r="AH21">
            <v>5475</v>
          </cell>
          <cell r="AI21">
            <v>5485</v>
          </cell>
        </row>
        <row r="22">
          <cell r="A22">
            <v>19</v>
          </cell>
          <cell r="B22" t="str">
            <v>Z2-S18</v>
          </cell>
          <cell r="C22" t="str">
            <v>T2</v>
          </cell>
          <cell r="D22">
            <v>8</v>
          </cell>
          <cell r="E22">
            <v>6</v>
          </cell>
          <cell r="F22">
            <v>4</v>
          </cell>
          <cell r="G22">
            <v>4.8</v>
          </cell>
          <cell r="H22">
            <v>3</v>
          </cell>
          <cell r="I22">
            <v>2.2999999999999998</v>
          </cell>
          <cell r="J22">
            <v>0.25</v>
          </cell>
          <cell r="K22">
            <v>0.25</v>
          </cell>
          <cell r="L22">
            <v>3.5</v>
          </cell>
          <cell r="M22">
            <v>2.8</v>
          </cell>
          <cell r="N22">
            <v>5.3</v>
          </cell>
          <cell r="O22">
            <v>0.9275000000000001</v>
          </cell>
          <cell r="P22">
            <v>4.6375000000000002</v>
          </cell>
          <cell r="Q22">
            <v>9.5450000000000035</v>
          </cell>
          <cell r="R22">
            <v>4.6375000000000002</v>
          </cell>
          <cell r="S22">
            <v>18.820000000000004</v>
          </cell>
          <cell r="T22">
            <v>1186.3</v>
          </cell>
          <cell r="U22">
            <v>63.034006376195521</v>
          </cell>
          <cell r="V22">
            <v>35.879999999999995</v>
          </cell>
          <cell r="W22">
            <v>30.72</v>
          </cell>
          <cell r="X22">
            <v>48.18</v>
          </cell>
          <cell r="Y22">
            <v>161.88479999999998</v>
          </cell>
          <cell r="Z22">
            <v>33.6</v>
          </cell>
          <cell r="AA22">
            <v>17.600000000000001</v>
          </cell>
          <cell r="AB22">
            <v>48.18</v>
          </cell>
          <cell r="AC22" t="str">
            <v>8 X 6</v>
          </cell>
          <cell r="AD22">
            <v>1350</v>
          </cell>
          <cell r="AE22">
            <v>1000</v>
          </cell>
          <cell r="AF22" t="str">
            <v>8 X 6 L=1350</v>
          </cell>
          <cell r="AG22" t="str">
            <v>8 X 6 L=1000</v>
          </cell>
          <cell r="AH22">
            <v>5389</v>
          </cell>
          <cell r="AI22">
            <v>5390</v>
          </cell>
        </row>
        <row r="23">
          <cell r="A23">
            <v>20</v>
          </cell>
          <cell r="B23" t="str">
            <v>Z2-S19</v>
          </cell>
          <cell r="C23" t="str">
            <v>T2</v>
          </cell>
          <cell r="D23">
            <v>8</v>
          </cell>
          <cell r="E23">
            <v>3</v>
          </cell>
          <cell r="F23">
            <v>2</v>
          </cell>
          <cell r="G23">
            <v>3.3</v>
          </cell>
          <cell r="H23">
            <v>3</v>
          </cell>
          <cell r="I23">
            <v>2.2999999999999998</v>
          </cell>
          <cell r="J23">
            <v>0.25</v>
          </cell>
          <cell r="K23">
            <v>0.25</v>
          </cell>
          <cell r="L23">
            <v>3.5</v>
          </cell>
          <cell r="M23">
            <v>2.8</v>
          </cell>
          <cell r="N23">
            <v>3.8</v>
          </cell>
          <cell r="O23">
            <v>0.66500000000000004</v>
          </cell>
          <cell r="P23">
            <v>3.3249999999999997</v>
          </cell>
          <cell r="Q23">
            <v>7.82</v>
          </cell>
          <cell r="R23">
            <v>3.3249999999999997</v>
          </cell>
          <cell r="S23">
            <v>14.469999999999999</v>
          </cell>
          <cell r="T23">
            <v>884.94</v>
          </cell>
          <cell r="U23">
            <v>61.156876295784393</v>
          </cell>
          <cell r="V23">
            <v>28.979999999999997</v>
          </cell>
          <cell r="W23">
            <v>27.12</v>
          </cell>
          <cell r="X23">
            <v>38.279999999999994</v>
          </cell>
          <cell r="Y23">
            <v>128.62079999999997</v>
          </cell>
          <cell r="Z23">
            <v>30.6</v>
          </cell>
          <cell r="AA23">
            <v>14.6</v>
          </cell>
          <cell r="AB23">
            <v>38.279999999999994</v>
          </cell>
          <cell r="AC23" t="str">
            <v>8 X 3</v>
          </cell>
          <cell r="AD23">
            <v>1000</v>
          </cell>
          <cell r="AE23">
            <v>1000</v>
          </cell>
          <cell r="AF23" t="str">
            <v>8 X 3 L=1000</v>
          </cell>
          <cell r="AG23" t="str">
            <v>8 X 3 L=1000</v>
          </cell>
          <cell r="AH23">
            <v>5480</v>
          </cell>
          <cell r="AI23">
            <v>5480</v>
          </cell>
        </row>
        <row r="24">
          <cell r="A24">
            <v>21</v>
          </cell>
          <cell r="B24" t="str">
            <v>Z2-S20</v>
          </cell>
          <cell r="C24" t="str">
            <v>T2</v>
          </cell>
          <cell r="D24">
            <v>10</v>
          </cell>
          <cell r="E24">
            <v>4</v>
          </cell>
          <cell r="F24">
            <v>3</v>
          </cell>
          <cell r="G24">
            <v>3.3</v>
          </cell>
          <cell r="H24">
            <v>3</v>
          </cell>
          <cell r="I24">
            <v>2.2999999999999998</v>
          </cell>
          <cell r="J24">
            <v>0.25</v>
          </cell>
          <cell r="K24">
            <v>0.25</v>
          </cell>
          <cell r="L24">
            <v>3.5</v>
          </cell>
          <cell r="M24">
            <v>2.8</v>
          </cell>
          <cell r="N24">
            <v>3.8</v>
          </cell>
          <cell r="O24">
            <v>0.66500000000000004</v>
          </cell>
          <cell r="P24">
            <v>3.3249999999999997</v>
          </cell>
          <cell r="Q24">
            <v>7.82</v>
          </cell>
          <cell r="R24">
            <v>3.3249999999999997</v>
          </cell>
          <cell r="S24">
            <v>14.469999999999999</v>
          </cell>
          <cell r="T24">
            <v>884.94</v>
          </cell>
          <cell r="U24">
            <v>61.156876295784393</v>
          </cell>
          <cell r="V24">
            <v>28.979999999999997</v>
          </cell>
          <cell r="W24">
            <v>27.12</v>
          </cell>
          <cell r="X24">
            <v>38.279999999999994</v>
          </cell>
          <cell r="Y24">
            <v>128.62079999999997</v>
          </cell>
          <cell r="Z24">
            <v>30.6</v>
          </cell>
          <cell r="AA24">
            <v>14.6</v>
          </cell>
          <cell r="AB24">
            <v>38.279999999999994</v>
          </cell>
          <cell r="AC24" t="str">
            <v>10 X 4</v>
          </cell>
          <cell r="AD24">
            <v>1000</v>
          </cell>
          <cell r="AE24">
            <v>1000</v>
          </cell>
          <cell r="AF24" t="str">
            <v>10 X 4 L=1000</v>
          </cell>
          <cell r="AG24" t="str">
            <v>10 X 4 L=1000</v>
          </cell>
          <cell r="AH24">
            <v>5438</v>
          </cell>
          <cell r="AI24">
            <v>5438</v>
          </cell>
        </row>
        <row r="25">
          <cell r="A25">
            <v>22</v>
          </cell>
          <cell r="B25" t="str">
            <v>Z2-S21</v>
          </cell>
          <cell r="C25" t="str">
            <v>T2</v>
          </cell>
          <cell r="D25">
            <v>8</v>
          </cell>
          <cell r="E25">
            <v>4</v>
          </cell>
          <cell r="F25">
            <v>3</v>
          </cell>
          <cell r="G25">
            <v>3.3</v>
          </cell>
          <cell r="H25">
            <v>3</v>
          </cell>
          <cell r="I25">
            <v>2.2999999999999998</v>
          </cell>
          <cell r="J25">
            <v>0.25</v>
          </cell>
          <cell r="K25">
            <v>0.25</v>
          </cell>
          <cell r="L25">
            <v>3.5</v>
          </cell>
          <cell r="M25">
            <v>2.8</v>
          </cell>
          <cell r="N25">
            <v>3.8</v>
          </cell>
          <cell r="O25">
            <v>0.66500000000000004</v>
          </cell>
          <cell r="P25">
            <v>3.3249999999999997</v>
          </cell>
          <cell r="Q25">
            <v>7.82</v>
          </cell>
          <cell r="R25">
            <v>3.3249999999999997</v>
          </cell>
          <cell r="S25">
            <v>14.469999999999999</v>
          </cell>
          <cell r="T25">
            <v>884.94</v>
          </cell>
          <cell r="U25">
            <v>61.156876295784393</v>
          </cell>
          <cell r="V25">
            <v>28.979999999999997</v>
          </cell>
          <cell r="W25">
            <v>27.12</v>
          </cell>
          <cell r="X25">
            <v>38.279999999999994</v>
          </cell>
          <cell r="Y25">
            <v>128.62079999999997</v>
          </cell>
          <cell r="Z25">
            <v>30.6</v>
          </cell>
          <cell r="AA25">
            <v>14.6</v>
          </cell>
          <cell r="AB25">
            <v>38.279999999999994</v>
          </cell>
          <cell r="AC25" t="str">
            <v>8 X 4</v>
          </cell>
          <cell r="AD25">
            <v>1000</v>
          </cell>
          <cell r="AE25">
            <v>1000</v>
          </cell>
          <cell r="AF25" t="str">
            <v>8 X 4 L=1000</v>
          </cell>
          <cell r="AG25" t="str">
            <v>8 X 4 L=1000</v>
          </cell>
          <cell r="AH25">
            <v>5481</v>
          </cell>
          <cell r="AI25">
            <v>5481</v>
          </cell>
        </row>
        <row r="26">
          <cell r="A26">
            <v>23</v>
          </cell>
          <cell r="B26" t="str">
            <v>Z2-S22</v>
          </cell>
          <cell r="C26" t="str">
            <v>T2</v>
          </cell>
          <cell r="D26">
            <v>10</v>
          </cell>
          <cell r="E26">
            <v>3</v>
          </cell>
          <cell r="F26">
            <v>2</v>
          </cell>
          <cell r="G26">
            <v>3.3</v>
          </cell>
          <cell r="H26">
            <v>3</v>
          </cell>
          <cell r="I26">
            <v>2.2999999999999998</v>
          </cell>
          <cell r="J26">
            <v>0.25</v>
          </cell>
          <cell r="K26">
            <v>0.25</v>
          </cell>
          <cell r="L26">
            <v>3.5</v>
          </cell>
          <cell r="M26">
            <v>2.8</v>
          </cell>
          <cell r="N26">
            <v>3.8</v>
          </cell>
          <cell r="O26">
            <v>0.66500000000000004</v>
          </cell>
          <cell r="P26">
            <v>3.3249999999999997</v>
          </cell>
          <cell r="Q26">
            <v>7.82</v>
          </cell>
          <cell r="R26">
            <v>3.3249999999999997</v>
          </cell>
          <cell r="S26">
            <v>14.469999999999999</v>
          </cell>
          <cell r="T26">
            <v>884.94</v>
          </cell>
          <cell r="U26">
            <v>61.156876295784393</v>
          </cell>
          <cell r="V26">
            <v>28.979999999999997</v>
          </cell>
          <cell r="W26">
            <v>27.12</v>
          </cell>
          <cell r="X26">
            <v>38.279999999999994</v>
          </cell>
          <cell r="Y26">
            <v>128.62079999999997</v>
          </cell>
          <cell r="Z26">
            <v>30.6</v>
          </cell>
          <cell r="AA26">
            <v>14.6</v>
          </cell>
          <cell r="AB26">
            <v>38.279999999999994</v>
          </cell>
          <cell r="AC26" t="str">
            <v>10 X 3</v>
          </cell>
          <cell r="AD26">
            <v>1000</v>
          </cell>
          <cell r="AE26">
            <v>1000</v>
          </cell>
          <cell r="AF26" t="str">
            <v>10 X 3 L=1000</v>
          </cell>
          <cell r="AG26" t="str">
            <v>10 X 3 L=1000</v>
          </cell>
          <cell r="AH26">
            <v>5534</v>
          </cell>
          <cell r="AI26">
            <v>5534</v>
          </cell>
        </row>
        <row r="27">
          <cell r="A27">
            <v>24</v>
          </cell>
          <cell r="B27" t="str">
            <v>Z2-S23</v>
          </cell>
          <cell r="C27" t="str">
            <v>T2</v>
          </cell>
          <cell r="D27">
            <v>10</v>
          </cell>
          <cell r="E27">
            <v>8</v>
          </cell>
          <cell r="F27">
            <v>6</v>
          </cell>
          <cell r="G27">
            <v>4.8</v>
          </cell>
          <cell r="H27">
            <v>3</v>
          </cell>
          <cell r="I27">
            <v>2.2999999999999998</v>
          </cell>
          <cell r="J27">
            <v>0.25</v>
          </cell>
          <cell r="K27">
            <v>0.25</v>
          </cell>
          <cell r="L27">
            <v>3.5</v>
          </cell>
          <cell r="M27">
            <v>2.8</v>
          </cell>
          <cell r="N27">
            <v>5.3</v>
          </cell>
          <cell r="O27">
            <v>0.9275000000000001</v>
          </cell>
          <cell r="P27">
            <v>4.6375000000000002</v>
          </cell>
          <cell r="Q27">
            <v>9.5450000000000035</v>
          </cell>
          <cell r="R27">
            <v>4.6375000000000002</v>
          </cell>
          <cell r="S27">
            <v>18.820000000000004</v>
          </cell>
          <cell r="T27">
            <v>1186.3</v>
          </cell>
          <cell r="U27">
            <v>63.034006376195521</v>
          </cell>
          <cell r="V27">
            <v>35.879999999999995</v>
          </cell>
          <cell r="W27">
            <v>30.72</v>
          </cell>
          <cell r="X27">
            <v>48.18</v>
          </cell>
          <cell r="Y27">
            <v>161.88479999999998</v>
          </cell>
          <cell r="Z27">
            <v>33.6</v>
          </cell>
          <cell r="AA27">
            <v>17.600000000000001</v>
          </cell>
          <cell r="AB27">
            <v>48.18</v>
          </cell>
          <cell r="AC27" t="str">
            <v>10 X 8</v>
          </cell>
          <cell r="AD27">
            <v>1800</v>
          </cell>
          <cell r="AE27">
            <v>1000</v>
          </cell>
          <cell r="AF27" t="str">
            <v>10 X 8 L=1800</v>
          </cell>
          <cell r="AG27" t="str">
            <v>10 X 8 L=1000</v>
          </cell>
          <cell r="AH27">
            <v>5474</v>
          </cell>
          <cell r="AI27">
            <v>5484</v>
          </cell>
        </row>
        <row r="28">
          <cell r="A28">
            <v>25</v>
          </cell>
          <cell r="B28" t="str">
            <v>Z2-S24</v>
          </cell>
          <cell r="C28" t="str">
            <v>T2</v>
          </cell>
          <cell r="D28">
            <v>12</v>
          </cell>
          <cell r="E28">
            <v>8</v>
          </cell>
          <cell r="F28">
            <v>6</v>
          </cell>
          <cell r="G28">
            <v>4.8</v>
          </cell>
          <cell r="H28">
            <v>3</v>
          </cell>
          <cell r="I28">
            <v>2.2999999999999998</v>
          </cell>
          <cell r="J28">
            <v>0.25</v>
          </cell>
          <cell r="K28">
            <v>0.25</v>
          </cell>
          <cell r="L28">
            <v>3.5</v>
          </cell>
          <cell r="M28">
            <v>2.8</v>
          </cell>
          <cell r="N28">
            <v>5.3</v>
          </cell>
          <cell r="O28">
            <v>0.9275000000000001</v>
          </cell>
          <cell r="P28">
            <v>4.6375000000000002</v>
          </cell>
          <cell r="Q28">
            <v>9.5450000000000035</v>
          </cell>
          <cell r="R28">
            <v>4.6375000000000002</v>
          </cell>
          <cell r="S28">
            <v>18.820000000000004</v>
          </cell>
          <cell r="T28">
            <v>1186.3</v>
          </cell>
          <cell r="U28">
            <v>63.034006376195521</v>
          </cell>
          <cell r="V28">
            <v>35.879999999999995</v>
          </cell>
          <cell r="W28">
            <v>30.72</v>
          </cell>
          <cell r="X28">
            <v>48.18</v>
          </cell>
          <cell r="Y28">
            <v>161.88479999999998</v>
          </cell>
          <cell r="Z28">
            <v>33.6</v>
          </cell>
          <cell r="AA28">
            <v>17.600000000000001</v>
          </cell>
          <cell r="AB28">
            <v>48.18</v>
          </cell>
          <cell r="AC28" t="str">
            <v>12 X 8</v>
          </cell>
          <cell r="AD28">
            <v>1800</v>
          </cell>
          <cell r="AE28">
            <v>1000</v>
          </cell>
          <cell r="AF28" t="str">
            <v>12 X 8 L=1800</v>
          </cell>
          <cell r="AG28" t="str">
            <v>12 X 8 L=1000</v>
          </cell>
          <cell r="AH28">
            <v>5476</v>
          </cell>
          <cell r="AI28">
            <v>5487</v>
          </cell>
        </row>
        <row r="29">
          <cell r="A29">
            <v>26</v>
          </cell>
          <cell r="B29" t="str">
            <v>Z2-S25</v>
          </cell>
          <cell r="C29" t="str">
            <v>T2</v>
          </cell>
          <cell r="D29">
            <v>10</v>
          </cell>
          <cell r="E29">
            <v>8</v>
          </cell>
          <cell r="F29">
            <v>6</v>
          </cell>
          <cell r="G29">
            <v>4.8</v>
          </cell>
          <cell r="H29">
            <v>3</v>
          </cell>
          <cell r="I29">
            <v>2.2999999999999998</v>
          </cell>
          <cell r="J29">
            <v>0.25</v>
          </cell>
          <cell r="K29">
            <v>0.25</v>
          </cell>
          <cell r="L29">
            <v>3.5</v>
          </cell>
          <cell r="M29">
            <v>2.8</v>
          </cell>
          <cell r="N29">
            <v>5.3</v>
          </cell>
          <cell r="O29">
            <v>0.9275000000000001</v>
          </cell>
          <cell r="P29">
            <v>4.6375000000000002</v>
          </cell>
          <cell r="Q29">
            <v>9.5450000000000035</v>
          </cell>
          <cell r="R29">
            <v>4.6375000000000002</v>
          </cell>
          <cell r="S29">
            <v>18.820000000000004</v>
          </cell>
          <cell r="T29">
            <v>1186.3</v>
          </cell>
          <cell r="U29">
            <v>63.034006376195521</v>
          </cell>
          <cell r="V29">
            <v>35.879999999999995</v>
          </cell>
          <cell r="W29">
            <v>30.72</v>
          </cell>
          <cell r="X29">
            <v>48.18</v>
          </cell>
          <cell r="Y29">
            <v>161.88479999999998</v>
          </cell>
          <cell r="Z29">
            <v>33.6</v>
          </cell>
          <cell r="AA29">
            <v>17.600000000000001</v>
          </cell>
          <cell r="AB29">
            <v>48.18</v>
          </cell>
          <cell r="AC29" t="str">
            <v>10 X 8</v>
          </cell>
          <cell r="AD29">
            <v>1800</v>
          </cell>
          <cell r="AE29">
            <v>1000</v>
          </cell>
          <cell r="AF29" t="str">
            <v>10 X 8 L=1800</v>
          </cell>
          <cell r="AG29" t="str">
            <v>10 X 8 L=1000</v>
          </cell>
          <cell r="AH29">
            <v>5474</v>
          </cell>
          <cell r="AI29">
            <v>5484</v>
          </cell>
        </row>
        <row r="30">
          <cell r="A30">
            <v>27</v>
          </cell>
          <cell r="B30" t="str">
            <v>Z2-S26</v>
          </cell>
          <cell r="C30" t="str">
            <v>T2</v>
          </cell>
          <cell r="D30">
            <v>10</v>
          </cell>
          <cell r="E30">
            <v>4</v>
          </cell>
          <cell r="F30">
            <v>3</v>
          </cell>
          <cell r="G30">
            <v>3.3</v>
          </cell>
          <cell r="H30">
            <v>3</v>
          </cell>
          <cell r="I30">
            <v>2.2999999999999998</v>
          </cell>
          <cell r="J30">
            <v>0.25</v>
          </cell>
          <cell r="K30">
            <v>0.25</v>
          </cell>
          <cell r="L30">
            <v>3.5</v>
          </cell>
          <cell r="M30">
            <v>2.8</v>
          </cell>
          <cell r="N30">
            <v>3.8</v>
          </cell>
          <cell r="O30">
            <v>0.66500000000000004</v>
          </cell>
          <cell r="P30">
            <v>3.3249999999999997</v>
          </cell>
          <cell r="Q30">
            <v>7.82</v>
          </cell>
          <cell r="R30">
            <v>3.3249999999999997</v>
          </cell>
          <cell r="S30">
            <v>14.469999999999999</v>
          </cell>
          <cell r="T30">
            <v>884.94</v>
          </cell>
          <cell r="U30">
            <v>61.156876295784393</v>
          </cell>
          <cell r="V30">
            <v>28.979999999999997</v>
          </cell>
          <cell r="W30">
            <v>27.12</v>
          </cell>
          <cell r="X30">
            <v>38.279999999999994</v>
          </cell>
          <cell r="Y30">
            <v>128.62079999999997</v>
          </cell>
          <cell r="Z30">
            <v>30.6</v>
          </cell>
          <cell r="AA30">
            <v>14.6</v>
          </cell>
          <cell r="AB30">
            <v>38.279999999999994</v>
          </cell>
          <cell r="AC30" t="str">
            <v>10 X 4</v>
          </cell>
          <cell r="AD30">
            <v>1000</v>
          </cell>
          <cell r="AE30">
            <v>1000</v>
          </cell>
          <cell r="AF30" t="str">
            <v>10 X 4 L=1000</v>
          </cell>
          <cell r="AG30" t="str">
            <v>10 X 4 L=1000</v>
          </cell>
          <cell r="AH30">
            <v>5438</v>
          </cell>
          <cell r="AI30">
            <v>5438</v>
          </cell>
        </row>
        <row r="31">
          <cell r="A31">
            <v>28</v>
          </cell>
          <cell r="B31" t="str">
            <v>Z3-S27</v>
          </cell>
          <cell r="C31" t="str">
            <v>T2</v>
          </cell>
          <cell r="D31">
            <v>8</v>
          </cell>
          <cell r="E31">
            <v>3</v>
          </cell>
          <cell r="F31">
            <v>2</v>
          </cell>
          <cell r="G31">
            <v>3.3</v>
          </cell>
          <cell r="H31">
            <v>3</v>
          </cell>
          <cell r="I31">
            <v>2.2999999999999998</v>
          </cell>
          <cell r="J31">
            <v>0.25</v>
          </cell>
          <cell r="K31">
            <v>0.25</v>
          </cell>
          <cell r="L31">
            <v>3.5</v>
          </cell>
          <cell r="M31">
            <v>2.8</v>
          </cell>
          <cell r="N31">
            <v>3.8</v>
          </cell>
          <cell r="O31">
            <v>0.66500000000000004</v>
          </cell>
          <cell r="P31">
            <v>3.3249999999999997</v>
          </cell>
          <cell r="Q31">
            <v>7.82</v>
          </cell>
          <cell r="R31">
            <v>3.3249999999999997</v>
          </cell>
          <cell r="S31">
            <v>14.469999999999999</v>
          </cell>
          <cell r="T31">
            <v>884.94</v>
          </cell>
          <cell r="U31">
            <v>61.156876295784393</v>
          </cell>
          <cell r="V31">
            <v>28.979999999999997</v>
          </cell>
          <cell r="W31">
            <v>27.12</v>
          </cell>
          <cell r="X31">
            <v>38.279999999999994</v>
          </cell>
          <cell r="Y31">
            <v>128.62079999999997</v>
          </cell>
          <cell r="Z31">
            <v>30.6</v>
          </cell>
          <cell r="AA31">
            <v>14.6</v>
          </cell>
          <cell r="AB31">
            <v>38.279999999999994</v>
          </cell>
          <cell r="AC31" t="str">
            <v>8 X 3</v>
          </cell>
          <cell r="AD31">
            <v>1000</v>
          </cell>
          <cell r="AE31">
            <v>1000</v>
          </cell>
          <cell r="AF31" t="str">
            <v>8 X 3 L=1000</v>
          </cell>
          <cell r="AG31" t="str">
            <v>8 X 3 L=1000</v>
          </cell>
          <cell r="AH31">
            <v>5480</v>
          </cell>
          <cell r="AI31">
            <v>5480</v>
          </cell>
        </row>
        <row r="32">
          <cell r="A32">
            <v>29</v>
          </cell>
          <cell r="B32" t="str">
            <v>Z3-S28</v>
          </cell>
          <cell r="C32" t="str">
            <v>T2</v>
          </cell>
          <cell r="D32">
            <v>10</v>
          </cell>
          <cell r="E32">
            <v>6</v>
          </cell>
          <cell r="F32">
            <v>4</v>
          </cell>
          <cell r="G32">
            <v>4.8</v>
          </cell>
          <cell r="H32">
            <v>3</v>
          </cell>
          <cell r="I32">
            <v>2.2999999999999998</v>
          </cell>
          <cell r="J32">
            <v>0.25</v>
          </cell>
          <cell r="K32">
            <v>0.25</v>
          </cell>
          <cell r="L32">
            <v>3.5</v>
          </cell>
          <cell r="M32">
            <v>2.8</v>
          </cell>
          <cell r="N32">
            <v>5.3</v>
          </cell>
          <cell r="O32">
            <v>0.9275000000000001</v>
          </cell>
          <cell r="P32">
            <v>4.6375000000000002</v>
          </cell>
          <cell r="Q32">
            <v>9.5450000000000035</v>
          </cell>
          <cell r="R32">
            <v>4.6375000000000002</v>
          </cell>
          <cell r="S32">
            <v>18.820000000000004</v>
          </cell>
          <cell r="T32">
            <v>1186.3</v>
          </cell>
          <cell r="U32">
            <v>63.034006376195521</v>
          </cell>
          <cell r="V32">
            <v>35.879999999999995</v>
          </cell>
          <cell r="W32">
            <v>30.72</v>
          </cell>
          <cell r="X32">
            <v>48.18</v>
          </cell>
          <cell r="Y32">
            <v>161.88479999999998</v>
          </cell>
          <cell r="Z32">
            <v>33.6</v>
          </cell>
          <cell r="AA32">
            <v>17.600000000000001</v>
          </cell>
          <cell r="AB32">
            <v>48.18</v>
          </cell>
          <cell r="AC32" t="str">
            <v>10 X 6</v>
          </cell>
          <cell r="AD32">
            <v>1350</v>
          </cell>
          <cell r="AE32">
            <v>1000</v>
          </cell>
          <cell r="AF32" t="str">
            <v>10 X 6 L=1350</v>
          </cell>
          <cell r="AG32" t="str">
            <v>10 X 6 L=1000</v>
          </cell>
          <cell r="AH32">
            <v>5473</v>
          </cell>
          <cell r="AI32">
            <v>5483</v>
          </cell>
        </row>
        <row r="33">
          <cell r="A33">
            <v>30</v>
          </cell>
          <cell r="B33" t="str">
            <v>Z3-S29</v>
          </cell>
          <cell r="C33" t="str">
            <v>T2</v>
          </cell>
          <cell r="D33">
            <v>8</v>
          </cell>
          <cell r="E33">
            <v>3</v>
          </cell>
          <cell r="F33">
            <v>2</v>
          </cell>
          <cell r="G33">
            <v>3.3</v>
          </cell>
          <cell r="H33">
            <v>3</v>
          </cell>
          <cell r="I33">
            <v>2.2999999999999998</v>
          </cell>
          <cell r="J33">
            <v>0.25</v>
          </cell>
          <cell r="K33">
            <v>0.25</v>
          </cell>
          <cell r="L33">
            <v>3.5</v>
          </cell>
          <cell r="M33">
            <v>2.8</v>
          </cell>
          <cell r="N33">
            <v>3.8</v>
          </cell>
          <cell r="O33">
            <v>0.66500000000000004</v>
          </cell>
          <cell r="P33">
            <v>3.3249999999999997</v>
          </cell>
          <cell r="Q33">
            <v>7.82</v>
          </cell>
          <cell r="R33">
            <v>3.3249999999999997</v>
          </cell>
          <cell r="S33">
            <v>14.469999999999999</v>
          </cell>
          <cell r="T33">
            <v>884.94</v>
          </cell>
          <cell r="U33">
            <v>61.156876295784393</v>
          </cell>
          <cell r="V33">
            <v>28.979999999999997</v>
          </cell>
          <cell r="W33">
            <v>27.12</v>
          </cell>
          <cell r="X33">
            <v>38.279999999999994</v>
          </cell>
          <cell r="Y33">
            <v>128.62079999999997</v>
          </cell>
          <cell r="Z33">
            <v>30.6</v>
          </cell>
          <cell r="AA33">
            <v>14.6</v>
          </cell>
          <cell r="AB33">
            <v>38.279999999999994</v>
          </cell>
          <cell r="AC33" t="str">
            <v>8 X 3</v>
          </cell>
          <cell r="AD33">
            <v>1000</v>
          </cell>
          <cell r="AE33">
            <v>1000</v>
          </cell>
          <cell r="AF33" t="str">
            <v>8 X 3 L=1000</v>
          </cell>
          <cell r="AG33" t="str">
            <v>8 X 3 L=1000</v>
          </cell>
          <cell r="AH33">
            <v>5480</v>
          </cell>
          <cell r="AI33">
            <v>5480</v>
          </cell>
        </row>
        <row r="34">
          <cell r="A34">
            <v>31</v>
          </cell>
          <cell r="B34" t="str">
            <v>Z3-S30</v>
          </cell>
          <cell r="C34" t="str">
            <v>T2</v>
          </cell>
          <cell r="D34">
            <v>12</v>
          </cell>
          <cell r="E34">
            <v>6</v>
          </cell>
          <cell r="F34">
            <v>4</v>
          </cell>
          <cell r="G34">
            <v>4.8</v>
          </cell>
          <cell r="H34">
            <v>3</v>
          </cell>
          <cell r="I34">
            <v>2.2999999999999998</v>
          </cell>
          <cell r="J34">
            <v>0.25</v>
          </cell>
          <cell r="K34">
            <v>0.25</v>
          </cell>
          <cell r="L34">
            <v>3.5</v>
          </cell>
          <cell r="M34">
            <v>2.8</v>
          </cell>
          <cell r="N34">
            <v>5.3</v>
          </cell>
          <cell r="O34">
            <v>0.9275000000000001</v>
          </cell>
          <cell r="P34">
            <v>4.6375000000000002</v>
          </cell>
          <cell r="Q34">
            <v>9.5450000000000035</v>
          </cell>
          <cell r="R34">
            <v>4.6375000000000002</v>
          </cell>
          <cell r="S34">
            <v>18.820000000000004</v>
          </cell>
          <cell r="T34">
            <v>1186.3</v>
          </cell>
          <cell r="U34">
            <v>63.034006376195521</v>
          </cell>
          <cell r="V34">
            <v>35.879999999999995</v>
          </cell>
          <cell r="W34">
            <v>30.72</v>
          </cell>
          <cell r="X34">
            <v>48.18</v>
          </cell>
          <cell r="Y34">
            <v>161.88479999999998</v>
          </cell>
          <cell r="Z34">
            <v>33.6</v>
          </cell>
          <cell r="AA34">
            <v>17.600000000000001</v>
          </cell>
          <cell r="AB34">
            <v>48.18</v>
          </cell>
          <cell r="AC34" t="str">
            <v>12 X 6</v>
          </cell>
          <cell r="AD34">
            <v>1350</v>
          </cell>
          <cell r="AE34">
            <v>1000</v>
          </cell>
          <cell r="AF34" t="str">
            <v>12 X 6 L=1350</v>
          </cell>
          <cell r="AG34" t="str">
            <v>12 X 6 L=1000</v>
          </cell>
          <cell r="AH34">
            <v>5475</v>
          </cell>
          <cell r="AI34">
            <v>5485</v>
          </cell>
        </row>
        <row r="35">
          <cell r="A35">
            <v>32</v>
          </cell>
          <cell r="B35" t="str">
            <v>Z3-S31</v>
          </cell>
          <cell r="C35" t="str">
            <v>T2</v>
          </cell>
          <cell r="D35">
            <v>8</v>
          </cell>
          <cell r="E35">
            <v>4</v>
          </cell>
          <cell r="F35">
            <v>3</v>
          </cell>
          <cell r="G35">
            <v>3.3</v>
          </cell>
          <cell r="H35">
            <v>3</v>
          </cell>
          <cell r="I35">
            <v>2.2999999999999998</v>
          </cell>
          <cell r="J35">
            <v>0.25</v>
          </cell>
          <cell r="K35">
            <v>0.25</v>
          </cell>
          <cell r="L35">
            <v>3.5</v>
          </cell>
          <cell r="M35">
            <v>2.8</v>
          </cell>
          <cell r="N35">
            <v>3.8</v>
          </cell>
          <cell r="O35">
            <v>0.66500000000000004</v>
          </cell>
          <cell r="P35">
            <v>3.3249999999999997</v>
          </cell>
          <cell r="Q35">
            <v>7.82</v>
          </cell>
          <cell r="R35">
            <v>3.3249999999999997</v>
          </cell>
          <cell r="S35">
            <v>14.469999999999999</v>
          </cell>
          <cell r="T35">
            <v>884.94</v>
          </cell>
          <cell r="U35">
            <v>61.156876295784393</v>
          </cell>
          <cell r="V35">
            <v>28.979999999999997</v>
          </cell>
          <cell r="W35">
            <v>27.12</v>
          </cell>
          <cell r="X35">
            <v>38.279999999999994</v>
          </cell>
          <cell r="Y35">
            <v>128.62079999999997</v>
          </cell>
          <cell r="Z35">
            <v>30.6</v>
          </cell>
          <cell r="AA35">
            <v>14.6</v>
          </cell>
          <cell r="AB35">
            <v>38.279999999999994</v>
          </cell>
          <cell r="AC35" t="str">
            <v>8 X 4</v>
          </cell>
          <cell r="AD35">
            <v>1000</v>
          </cell>
          <cell r="AE35">
            <v>1000</v>
          </cell>
          <cell r="AF35" t="str">
            <v>8 X 4 L=1000</v>
          </cell>
          <cell r="AG35" t="str">
            <v>8 X 4 L=1000</v>
          </cell>
          <cell r="AH35">
            <v>5481</v>
          </cell>
          <cell r="AI35">
            <v>5481</v>
          </cell>
        </row>
        <row r="36">
          <cell r="A36">
            <v>33</v>
          </cell>
          <cell r="B36" t="str">
            <v>Z3-S32</v>
          </cell>
          <cell r="C36" t="str">
            <v>T2</v>
          </cell>
          <cell r="D36">
            <v>6</v>
          </cell>
          <cell r="E36">
            <v>3</v>
          </cell>
          <cell r="F36">
            <v>2</v>
          </cell>
          <cell r="G36">
            <v>3.3</v>
          </cell>
          <cell r="H36">
            <v>3</v>
          </cell>
          <cell r="I36">
            <v>2.2999999999999998</v>
          </cell>
          <cell r="J36">
            <v>0.25</v>
          </cell>
          <cell r="K36">
            <v>0.25</v>
          </cell>
          <cell r="L36">
            <v>3.5</v>
          </cell>
          <cell r="M36">
            <v>2.8</v>
          </cell>
          <cell r="N36">
            <v>3.8</v>
          </cell>
          <cell r="O36">
            <v>0.66500000000000004</v>
          </cell>
          <cell r="P36">
            <v>3.3249999999999997</v>
          </cell>
          <cell r="Q36">
            <v>7.82</v>
          </cell>
          <cell r="R36">
            <v>3.3249999999999997</v>
          </cell>
          <cell r="S36">
            <v>14.469999999999999</v>
          </cell>
          <cell r="T36">
            <v>884.94</v>
          </cell>
          <cell r="U36">
            <v>61.156876295784393</v>
          </cell>
          <cell r="V36">
            <v>28.979999999999997</v>
          </cell>
          <cell r="W36">
            <v>27.12</v>
          </cell>
          <cell r="X36">
            <v>38.279999999999994</v>
          </cell>
          <cell r="Y36">
            <v>128.62079999999997</v>
          </cell>
          <cell r="Z36">
            <v>30.6</v>
          </cell>
          <cell r="AA36">
            <v>14.6</v>
          </cell>
          <cell r="AB36">
            <v>38.279999999999994</v>
          </cell>
          <cell r="AC36" t="str">
            <v>6 X 3</v>
          </cell>
          <cell r="AD36">
            <v>1000</v>
          </cell>
          <cell r="AE36">
            <v>1000</v>
          </cell>
          <cell r="AF36" t="str">
            <v>6 X 3 L=1000</v>
          </cell>
          <cell r="AG36" t="str">
            <v>6 X 3 L=1000</v>
          </cell>
          <cell r="AH36">
            <v>5436</v>
          </cell>
          <cell r="AI36">
            <v>5436</v>
          </cell>
        </row>
        <row r="37">
          <cell r="A37">
            <v>34</v>
          </cell>
          <cell r="B37" t="str">
            <v>Z3-S33</v>
          </cell>
          <cell r="C37" t="str">
            <v>T2</v>
          </cell>
          <cell r="D37">
            <v>14</v>
          </cell>
          <cell r="E37">
            <v>6</v>
          </cell>
          <cell r="F37">
            <v>4</v>
          </cell>
          <cell r="G37">
            <v>4.8</v>
          </cell>
          <cell r="H37">
            <v>3</v>
          </cell>
          <cell r="I37">
            <v>2.2999999999999998</v>
          </cell>
          <cell r="J37">
            <v>0.25</v>
          </cell>
          <cell r="K37">
            <v>0.25</v>
          </cell>
          <cell r="L37">
            <v>3.5</v>
          </cell>
          <cell r="M37">
            <v>2.8</v>
          </cell>
          <cell r="N37">
            <v>5.3</v>
          </cell>
          <cell r="O37">
            <v>0.9275000000000001</v>
          </cell>
          <cell r="P37">
            <v>4.6375000000000002</v>
          </cell>
          <cell r="Q37">
            <v>9.5450000000000035</v>
          </cell>
          <cell r="R37">
            <v>4.6375000000000002</v>
          </cell>
          <cell r="S37">
            <v>18.820000000000004</v>
          </cell>
          <cell r="T37">
            <v>1186.3</v>
          </cell>
          <cell r="U37">
            <v>63.034006376195521</v>
          </cell>
          <cell r="V37">
            <v>35.879999999999995</v>
          </cell>
          <cell r="W37">
            <v>30.72</v>
          </cell>
          <cell r="X37">
            <v>48.18</v>
          </cell>
          <cell r="Y37">
            <v>161.88479999999998</v>
          </cell>
          <cell r="Z37">
            <v>33.6</v>
          </cell>
          <cell r="AA37">
            <v>17.600000000000001</v>
          </cell>
          <cell r="AB37">
            <v>48.18</v>
          </cell>
          <cell r="AC37" t="str">
            <v>14 X 6</v>
          </cell>
          <cell r="AD37">
            <v>1350</v>
          </cell>
          <cell r="AE37">
            <v>1000</v>
          </cell>
          <cell r="AF37" t="str">
            <v>14 X 6 L=1350</v>
          </cell>
          <cell r="AG37" t="str">
            <v>14 X 6 L=1000</v>
          </cell>
          <cell r="AH37">
            <v>5478</v>
          </cell>
          <cell r="AI37">
            <v>5488</v>
          </cell>
        </row>
        <row r="38">
          <cell r="A38">
            <v>35</v>
          </cell>
          <cell r="B38" t="str">
            <v>Z3-S34</v>
          </cell>
          <cell r="C38" t="str">
            <v>T2</v>
          </cell>
          <cell r="D38">
            <v>12</v>
          </cell>
          <cell r="E38">
            <v>8</v>
          </cell>
          <cell r="F38">
            <v>6</v>
          </cell>
          <cell r="G38">
            <v>4.8</v>
          </cell>
          <cell r="H38">
            <v>3</v>
          </cell>
          <cell r="I38">
            <v>2.2999999999999998</v>
          </cell>
          <cell r="J38">
            <v>0.25</v>
          </cell>
          <cell r="K38">
            <v>0.25</v>
          </cell>
          <cell r="L38">
            <v>3.5</v>
          </cell>
          <cell r="M38">
            <v>2.8</v>
          </cell>
          <cell r="N38">
            <v>5.3</v>
          </cell>
          <cell r="O38">
            <v>0.9275000000000001</v>
          </cell>
          <cell r="P38">
            <v>4.6375000000000002</v>
          </cell>
          <cell r="Q38">
            <v>9.5450000000000035</v>
          </cell>
          <cell r="R38">
            <v>4.6375000000000002</v>
          </cell>
          <cell r="S38">
            <v>18.820000000000004</v>
          </cell>
          <cell r="T38">
            <v>1186.3</v>
          </cell>
          <cell r="U38">
            <v>63.034006376195521</v>
          </cell>
          <cell r="V38">
            <v>35.879999999999995</v>
          </cell>
          <cell r="W38">
            <v>30.72</v>
          </cell>
          <cell r="X38">
            <v>48.18</v>
          </cell>
          <cell r="Y38">
            <v>161.88479999999998</v>
          </cell>
          <cell r="Z38">
            <v>33.6</v>
          </cell>
          <cell r="AA38">
            <v>17.600000000000001</v>
          </cell>
          <cell r="AB38">
            <v>48.18</v>
          </cell>
          <cell r="AC38" t="str">
            <v>12 X 8</v>
          </cell>
          <cell r="AD38">
            <v>1800</v>
          </cell>
          <cell r="AE38">
            <v>1000</v>
          </cell>
          <cell r="AF38" t="str">
            <v>12 X 8 L=1800</v>
          </cell>
          <cell r="AG38" t="str">
            <v>12 X 8 L=1000</v>
          </cell>
          <cell r="AH38">
            <v>5476</v>
          </cell>
          <cell r="AI38">
            <v>5487</v>
          </cell>
        </row>
        <row r="39">
          <cell r="A39">
            <v>36</v>
          </cell>
          <cell r="B39" t="str">
            <v>Z3-S35</v>
          </cell>
          <cell r="C39" t="str">
            <v>T1</v>
          </cell>
          <cell r="D39">
            <v>8</v>
          </cell>
          <cell r="E39">
            <v>8</v>
          </cell>
          <cell r="F39">
            <v>6</v>
          </cell>
          <cell r="G39">
            <v>4.8</v>
          </cell>
          <cell r="H39">
            <v>3</v>
          </cell>
          <cell r="I39">
            <v>2.2999999999999998</v>
          </cell>
          <cell r="J39">
            <v>0.25</v>
          </cell>
          <cell r="K39">
            <v>0.25</v>
          </cell>
          <cell r="L39">
            <v>3.5</v>
          </cell>
          <cell r="M39">
            <v>2.8</v>
          </cell>
          <cell r="N39">
            <v>5.3</v>
          </cell>
          <cell r="O39">
            <v>0.9275000000000001</v>
          </cell>
          <cell r="P39">
            <v>4.6375000000000002</v>
          </cell>
          <cell r="Q39">
            <v>9.5450000000000035</v>
          </cell>
          <cell r="R39">
            <v>4.6375000000000002</v>
          </cell>
          <cell r="S39">
            <v>18.820000000000004</v>
          </cell>
          <cell r="T39">
            <v>1186.3</v>
          </cell>
          <cell r="U39">
            <v>63.034006376195521</v>
          </cell>
          <cell r="V39">
            <v>35.879999999999995</v>
          </cell>
          <cell r="W39">
            <v>30.72</v>
          </cell>
          <cell r="X39">
            <v>48.18</v>
          </cell>
          <cell r="Y39">
            <v>161.88479999999998</v>
          </cell>
          <cell r="Z39">
            <v>33.6</v>
          </cell>
          <cell r="AA39">
            <v>17.600000000000001</v>
          </cell>
          <cell r="AB39">
            <v>48.18</v>
          </cell>
          <cell r="AC39" t="str">
            <v>8 X 8</v>
          </cell>
          <cell r="AD39">
            <v>1800</v>
          </cell>
          <cell r="AE39">
            <v>1000</v>
          </cell>
          <cell r="AF39" t="str">
            <v>8 X 8 L=1800</v>
          </cell>
          <cell r="AG39" t="str">
            <v>8 X 8 L=1000</v>
          </cell>
          <cell r="AH39">
            <v>5467</v>
          </cell>
          <cell r="AI39">
            <v>5490</v>
          </cell>
        </row>
        <row r="40">
          <cell r="A40">
            <v>37</v>
          </cell>
          <cell r="B40" t="str">
            <v>Z3-S36</v>
          </cell>
          <cell r="C40" t="str">
            <v>T2</v>
          </cell>
          <cell r="D40">
            <v>6</v>
          </cell>
          <cell r="E40">
            <v>3</v>
          </cell>
          <cell r="F40">
            <v>2</v>
          </cell>
          <cell r="G40">
            <v>3.3</v>
          </cell>
          <cell r="H40">
            <v>3</v>
          </cell>
          <cell r="I40">
            <v>2.2999999999999998</v>
          </cell>
          <cell r="J40">
            <v>0.25</v>
          </cell>
          <cell r="K40">
            <v>0.25</v>
          </cell>
          <cell r="L40">
            <v>3.5</v>
          </cell>
          <cell r="M40">
            <v>2.8</v>
          </cell>
          <cell r="N40">
            <v>3.8</v>
          </cell>
          <cell r="O40">
            <v>0.66500000000000004</v>
          </cell>
          <cell r="P40">
            <v>3.3249999999999997</v>
          </cell>
          <cell r="Q40">
            <v>7.82</v>
          </cell>
          <cell r="R40">
            <v>3.3249999999999997</v>
          </cell>
          <cell r="S40">
            <v>14.469999999999999</v>
          </cell>
          <cell r="T40">
            <v>884.94</v>
          </cell>
          <cell r="U40">
            <v>61.156876295784393</v>
          </cell>
          <cell r="V40">
            <v>28.979999999999997</v>
          </cell>
          <cell r="W40">
            <v>27.12</v>
          </cell>
          <cell r="X40">
            <v>38.279999999999994</v>
          </cell>
          <cell r="Y40">
            <v>128.62079999999997</v>
          </cell>
          <cell r="Z40">
            <v>30.6</v>
          </cell>
          <cell r="AA40">
            <v>14.6</v>
          </cell>
          <cell r="AB40">
            <v>38.279999999999994</v>
          </cell>
          <cell r="AC40" t="str">
            <v>6 X 3</v>
          </cell>
          <cell r="AD40">
            <v>1000</v>
          </cell>
          <cell r="AE40">
            <v>1000</v>
          </cell>
          <cell r="AF40" t="str">
            <v>6 X 3 L=1000</v>
          </cell>
          <cell r="AG40" t="str">
            <v>6 X 3 L=1000</v>
          </cell>
          <cell r="AH40">
            <v>5436</v>
          </cell>
          <cell r="AI40">
            <v>5436</v>
          </cell>
        </row>
        <row r="41">
          <cell r="A41">
            <v>38</v>
          </cell>
          <cell r="B41" t="str">
            <v>Z4-S37</v>
          </cell>
          <cell r="C41" t="str">
            <v>T1</v>
          </cell>
          <cell r="D41">
            <v>6</v>
          </cell>
          <cell r="E41">
            <v>6</v>
          </cell>
          <cell r="F41">
            <v>4</v>
          </cell>
          <cell r="G41">
            <v>4.8</v>
          </cell>
          <cell r="H41">
            <v>3</v>
          </cell>
          <cell r="I41">
            <v>2.2999999999999998</v>
          </cell>
          <cell r="J41">
            <v>0.25</v>
          </cell>
          <cell r="K41">
            <v>0.25</v>
          </cell>
          <cell r="L41">
            <v>3.5</v>
          </cell>
          <cell r="M41">
            <v>2.8</v>
          </cell>
          <cell r="N41">
            <v>5.3</v>
          </cell>
          <cell r="O41">
            <v>0.9275000000000001</v>
          </cell>
          <cell r="P41">
            <v>4.6375000000000002</v>
          </cell>
          <cell r="Q41">
            <v>9.5450000000000035</v>
          </cell>
          <cell r="R41">
            <v>4.6375000000000002</v>
          </cell>
          <cell r="S41">
            <v>18.820000000000004</v>
          </cell>
          <cell r="T41">
            <v>1186.3</v>
          </cell>
          <cell r="U41">
            <v>63.034006376195521</v>
          </cell>
          <cell r="V41">
            <v>35.879999999999995</v>
          </cell>
          <cell r="W41">
            <v>30.72</v>
          </cell>
          <cell r="X41">
            <v>48.18</v>
          </cell>
          <cell r="Y41">
            <v>161.88479999999998</v>
          </cell>
          <cell r="Z41">
            <v>33.6</v>
          </cell>
          <cell r="AA41">
            <v>17.600000000000001</v>
          </cell>
          <cell r="AB41">
            <v>48.18</v>
          </cell>
          <cell r="AC41" t="str">
            <v>6 X 6</v>
          </cell>
          <cell r="AD41">
            <v>1350</v>
          </cell>
          <cell r="AE41">
            <v>1000</v>
          </cell>
          <cell r="AF41" t="str">
            <v>6 X 6 L=1350</v>
          </cell>
          <cell r="AG41" t="str">
            <v>6 X 6 L=1000</v>
          </cell>
          <cell r="AH41">
            <v>5466</v>
          </cell>
          <cell r="AI41">
            <v>5489</v>
          </cell>
        </row>
        <row r="42">
          <cell r="A42">
            <v>39</v>
          </cell>
          <cell r="B42" t="str">
            <v>Z4-S38</v>
          </cell>
          <cell r="C42" t="str">
            <v>T2</v>
          </cell>
          <cell r="D42">
            <v>6</v>
          </cell>
          <cell r="E42">
            <v>4</v>
          </cell>
          <cell r="F42">
            <v>3</v>
          </cell>
          <cell r="G42">
            <v>3.3</v>
          </cell>
          <cell r="H42">
            <v>3</v>
          </cell>
          <cell r="I42">
            <v>2.2999999999999998</v>
          </cell>
          <cell r="J42">
            <v>0.25</v>
          </cell>
          <cell r="K42">
            <v>0.25</v>
          </cell>
          <cell r="L42">
            <v>3.5</v>
          </cell>
          <cell r="M42">
            <v>2.8</v>
          </cell>
          <cell r="N42">
            <v>3.8</v>
          </cell>
          <cell r="O42">
            <v>0.66500000000000004</v>
          </cell>
          <cell r="P42">
            <v>3.3249999999999997</v>
          </cell>
          <cell r="Q42">
            <v>7.82</v>
          </cell>
          <cell r="R42">
            <v>3.3249999999999997</v>
          </cell>
          <cell r="S42">
            <v>14.469999999999999</v>
          </cell>
          <cell r="T42">
            <v>884.94</v>
          </cell>
          <cell r="U42">
            <v>61.156876295784393</v>
          </cell>
          <cell r="V42">
            <v>28.979999999999997</v>
          </cell>
          <cell r="W42">
            <v>27.12</v>
          </cell>
          <cell r="X42">
            <v>38.279999999999994</v>
          </cell>
          <cell r="Y42">
            <v>128.62079999999997</v>
          </cell>
          <cell r="Z42">
            <v>30.6</v>
          </cell>
          <cell r="AA42">
            <v>14.6</v>
          </cell>
          <cell r="AB42">
            <v>38.279999999999994</v>
          </cell>
          <cell r="AC42" t="str">
            <v>6 X 4</v>
          </cell>
          <cell r="AD42">
            <v>1000</v>
          </cell>
          <cell r="AE42">
            <v>1000</v>
          </cell>
          <cell r="AF42" t="str">
            <v>6 X 4 L=1000</v>
          </cell>
          <cell r="AG42" t="str">
            <v>6 X 4 L=1000</v>
          </cell>
          <cell r="AH42">
            <v>5437</v>
          </cell>
          <cell r="AI42">
            <v>5437</v>
          </cell>
        </row>
        <row r="43">
          <cell r="A43">
            <v>40</v>
          </cell>
          <cell r="B43" t="str">
            <v>Z4-S38A</v>
          </cell>
          <cell r="C43" t="str">
            <v>T2</v>
          </cell>
          <cell r="D43">
            <v>3</v>
          </cell>
          <cell r="E43">
            <v>2</v>
          </cell>
          <cell r="F43">
            <v>2</v>
          </cell>
          <cell r="G43">
            <v>2.9</v>
          </cell>
          <cell r="H43">
            <v>2.9</v>
          </cell>
          <cell r="I43">
            <v>2.2999999999999998</v>
          </cell>
          <cell r="J43">
            <v>0.25</v>
          </cell>
          <cell r="K43">
            <v>0.25</v>
          </cell>
          <cell r="L43">
            <v>3.4</v>
          </cell>
          <cell r="M43">
            <v>2.8</v>
          </cell>
          <cell r="N43">
            <v>3.4</v>
          </cell>
          <cell r="O43">
            <v>0.57799999999999996</v>
          </cell>
          <cell r="P43">
            <v>2.8899999999999997</v>
          </cell>
          <cell r="Q43">
            <v>7.2449999999999966</v>
          </cell>
          <cell r="R43">
            <v>2.8899999999999997</v>
          </cell>
          <cell r="S43">
            <v>13.024999999999995</v>
          </cell>
          <cell r="T43">
            <v>734.6</v>
          </cell>
          <cell r="U43">
            <v>56.399232245681404</v>
          </cell>
          <cell r="V43">
            <v>26.679999999999996</v>
          </cell>
          <cell r="W43">
            <v>25.92</v>
          </cell>
          <cell r="X43">
            <v>34.992000000000004</v>
          </cell>
          <cell r="Y43">
            <v>117.57312</v>
          </cell>
          <cell r="Z43">
            <v>29.6</v>
          </cell>
          <cell r="AA43">
            <v>13.6</v>
          </cell>
          <cell r="AB43">
            <v>34.992000000000004</v>
          </cell>
          <cell r="AC43" t="str">
            <v>3 X 2</v>
          </cell>
          <cell r="AD43">
            <v>1000</v>
          </cell>
          <cell r="AE43">
            <v>1000</v>
          </cell>
          <cell r="AF43" t="str">
            <v>3 X 2 L=1000</v>
          </cell>
          <cell r="AG43" t="str">
            <v>3 X 2 L=1000</v>
          </cell>
          <cell r="AH43">
            <v>5468</v>
          </cell>
          <cell r="AI43">
            <v>5468</v>
          </cell>
        </row>
        <row r="44">
          <cell r="A44">
            <v>41</v>
          </cell>
          <cell r="B44" t="str">
            <v>Z4-S39</v>
          </cell>
          <cell r="C44" t="str">
            <v>T2</v>
          </cell>
          <cell r="D44">
            <v>4</v>
          </cell>
          <cell r="E44">
            <v>3</v>
          </cell>
          <cell r="F44">
            <v>2</v>
          </cell>
          <cell r="G44">
            <v>3.3</v>
          </cell>
          <cell r="H44">
            <v>3</v>
          </cell>
          <cell r="I44">
            <v>2.2999999999999998</v>
          </cell>
          <cell r="J44">
            <v>0.25</v>
          </cell>
          <cell r="K44">
            <v>0.25</v>
          </cell>
          <cell r="L44">
            <v>3.5</v>
          </cell>
          <cell r="M44">
            <v>2.8</v>
          </cell>
          <cell r="N44">
            <v>3.8</v>
          </cell>
          <cell r="O44">
            <v>0.66500000000000004</v>
          </cell>
          <cell r="P44">
            <v>3.3249999999999997</v>
          </cell>
          <cell r="Q44">
            <v>7.82</v>
          </cell>
          <cell r="R44">
            <v>3.3249999999999997</v>
          </cell>
          <cell r="S44">
            <v>14.469999999999999</v>
          </cell>
          <cell r="T44">
            <v>884.94</v>
          </cell>
          <cell r="U44">
            <v>61.156876295784393</v>
          </cell>
          <cell r="V44">
            <v>28.979999999999997</v>
          </cell>
          <cell r="W44">
            <v>27.12</v>
          </cell>
          <cell r="X44">
            <v>38.279999999999994</v>
          </cell>
          <cell r="Y44">
            <v>128.62079999999997</v>
          </cell>
          <cell r="Z44">
            <v>30.6</v>
          </cell>
          <cell r="AA44">
            <v>14.6</v>
          </cell>
          <cell r="AB44">
            <v>38.279999999999994</v>
          </cell>
          <cell r="AC44" t="str">
            <v>4 X 3</v>
          </cell>
          <cell r="AD44">
            <v>1000</v>
          </cell>
          <cell r="AE44">
            <v>1000</v>
          </cell>
          <cell r="AF44" t="str">
            <v>4 X 3 L=1000</v>
          </cell>
          <cell r="AG44" t="str">
            <v>4 X 3 L=1000</v>
          </cell>
          <cell r="AH44">
            <v>5469</v>
          </cell>
          <cell r="AI44">
            <v>5469</v>
          </cell>
        </row>
        <row r="45">
          <cell r="A45">
            <v>42</v>
          </cell>
          <cell r="B45" t="str">
            <v>Z4-S40</v>
          </cell>
          <cell r="C45" t="str">
            <v>T1</v>
          </cell>
          <cell r="D45">
            <v>3</v>
          </cell>
          <cell r="E45">
            <v>3</v>
          </cell>
          <cell r="F45">
            <v>2</v>
          </cell>
          <cell r="G45">
            <v>3.3</v>
          </cell>
          <cell r="H45">
            <v>3</v>
          </cell>
          <cell r="I45">
            <v>2.2999999999999998</v>
          </cell>
          <cell r="J45">
            <v>0.25</v>
          </cell>
          <cell r="K45">
            <v>0.25</v>
          </cell>
          <cell r="L45">
            <v>3.5</v>
          </cell>
          <cell r="M45">
            <v>2.8</v>
          </cell>
          <cell r="N45">
            <v>3.8</v>
          </cell>
          <cell r="O45">
            <v>0.66500000000000004</v>
          </cell>
          <cell r="P45">
            <v>3.3249999999999997</v>
          </cell>
          <cell r="Q45">
            <v>7.82</v>
          </cell>
          <cell r="R45">
            <v>3.3249999999999997</v>
          </cell>
          <cell r="S45">
            <v>14.469999999999999</v>
          </cell>
          <cell r="T45">
            <v>884.94</v>
          </cell>
          <cell r="U45">
            <v>61.156876295784393</v>
          </cell>
          <cell r="V45">
            <v>28.979999999999997</v>
          </cell>
          <cell r="W45">
            <v>27.12</v>
          </cell>
          <cell r="X45">
            <v>38.279999999999994</v>
          </cell>
          <cell r="Y45">
            <v>128.62079999999997</v>
          </cell>
          <cell r="Z45">
            <v>30.6</v>
          </cell>
          <cell r="AA45">
            <v>14.6</v>
          </cell>
          <cell r="AB45">
            <v>38.279999999999994</v>
          </cell>
          <cell r="AC45" t="str">
            <v>3 X 3</v>
          </cell>
          <cell r="AD45">
            <v>1000</v>
          </cell>
          <cell r="AE45">
            <v>1000</v>
          </cell>
          <cell r="AF45" t="str">
            <v>3 X 3 L=1000</v>
          </cell>
          <cell r="AG45" t="str">
            <v>3 X 3 L=1000</v>
          </cell>
          <cell r="AH45">
            <v>5464</v>
          </cell>
          <cell r="AI45">
            <v>5464</v>
          </cell>
        </row>
        <row r="46">
          <cell r="A46">
            <v>43</v>
          </cell>
          <cell r="B46" t="str">
            <v>Z5-S41</v>
          </cell>
          <cell r="C46" t="str">
            <v>T2</v>
          </cell>
          <cell r="D46">
            <v>8</v>
          </cell>
          <cell r="E46">
            <v>3</v>
          </cell>
          <cell r="F46">
            <v>2</v>
          </cell>
          <cell r="G46">
            <v>3.3</v>
          </cell>
          <cell r="H46">
            <v>3</v>
          </cell>
          <cell r="I46">
            <v>2.2999999999999998</v>
          </cell>
          <cell r="J46">
            <v>0.25</v>
          </cell>
          <cell r="K46">
            <v>0.25</v>
          </cell>
          <cell r="L46">
            <v>3.5</v>
          </cell>
          <cell r="M46">
            <v>2.8</v>
          </cell>
          <cell r="N46">
            <v>3.8</v>
          </cell>
          <cell r="O46">
            <v>0.66500000000000004</v>
          </cell>
          <cell r="P46">
            <v>3.3249999999999997</v>
          </cell>
          <cell r="Q46">
            <v>7.82</v>
          </cell>
          <cell r="R46">
            <v>3.3249999999999997</v>
          </cell>
          <cell r="S46">
            <v>14.469999999999999</v>
          </cell>
          <cell r="T46">
            <v>884.94</v>
          </cell>
          <cell r="U46">
            <v>61.156876295784393</v>
          </cell>
          <cell r="V46">
            <v>28.979999999999997</v>
          </cell>
          <cell r="W46">
            <v>27.12</v>
          </cell>
          <cell r="X46">
            <v>38.279999999999994</v>
          </cell>
          <cell r="Y46">
            <v>128.62079999999997</v>
          </cell>
          <cell r="Z46">
            <v>30.6</v>
          </cell>
          <cell r="AA46">
            <v>14.6</v>
          </cell>
          <cell r="AB46">
            <v>38.279999999999994</v>
          </cell>
          <cell r="AC46" t="str">
            <v>8 X 3</v>
          </cell>
          <cell r="AD46">
            <v>1000</v>
          </cell>
          <cell r="AE46">
            <v>1000</v>
          </cell>
          <cell r="AF46" t="str">
            <v>8 X 3 L=1000</v>
          </cell>
          <cell r="AG46" t="str">
            <v>8 X 3 L=1000</v>
          </cell>
          <cell r="AH46">
            <v>5480</v>
          </cell>
          <cell r="AI46">
            <v>5480</v>
          </cell>
        </row>
        <row r="47">
          <cell r="A47">
            <v>44</v>
          </cell>
          <cell r="B47" t="str">
            <v>Z5-S42</v>
          </cell>
          <cell r="C47" t="str">
            <v>T2</v>
          </cell>
          <cell r="D47">
            <v>6</v>
          </cell>
          <cell r="E47">
            <v>3</v>
          </cell>
          <cell r="F47">
            <v>2</v>
          </cell>
          <cell r="G47">
            <v>3.3</v>
          </cell>
          <cell r="H47">
            <v>3</v>
          </cell>
          <cell r="I47">
            <v>2.2999999999999998</v>
          </cell>
          <cell r="J47">
            <v>0.25</v>
          </cell>
          <cell r="K47">
            <v>0.25</v>
          </cell>
          <cell r="L47">
            <v>3.5</v>
          </cell>
          <cell r="M47">
            <v>2.8</v>
          </cell>
          <cell r="N47">
            <v>3.8</v>
          </cell>
          <cell r="O47">
            <v>0.66500000000000004</v>
          </cell>
          <cell r="P47">
            <v>3.3249999999999997</v>
          </cell>
          <cell r="Q47">
            <v>7.82</v>
          </cell>
          <cell r="R47">
            <v>3.3249999999999997</v>
          </cell>
          <cell r="S47">
            <v>14.469999999999999</v>
          </cell>
          <cell r="T47">
            <v>884.94</v>
          </cell>
          <cell r="U47">
            <v>61.156876295784393</v>
          </cell>
          <cell r="V47">
            <v>28.979999999999997</v>
          </cell>
          <cell r="W47">
            <v>27.12</v>
          </cell>
          <cell r="X47">
            <v>38.279999999999994</v>
          </cell>
          <cell r="Y47">
            <v>128.62079999999997</v>
          </cell>
          <cell r="Z47">
            <v>30.6</v>
          </cell>
          <cell r="AA47">
            <v>14.6</v>
          </cell>
          <cell r="AB47">
            <v>38.279999999999994</v>
          </cell>
          <cell r="AC47" t="str">
            <v>6 X 3</v>
          </cell>
          <cell r="AD47">
            <v>1000</v>
          </cell>
          <cell r="AE47">
            <v>1000</v>
          </cell>
          <cell r="AF47" t="str">
            <v>6 X 3 L=1000</v>
          </cell>
          <cell r="AG47" t="str">
            <v>6 X 3 L=1000</v>
          </cell>
          <cell r="AH47">
            <v>5436</v>
          </cell>
          <cell r="AI47">
            <v>5436</v>
          </cell>
        </row>
        <row r="48">
          <cell r="A48">
            <v>45</v>
          </cell>
          <cell r="B48" t="str">
            <v>Z5-S43</v>
          </cell>
          <cell r="C48" t="str">
            <v>T2</v>
          </cell>
          <cell r="D48">
            <v>10</v>
          </cell>
          <cell r="E48">
            <v>3</v>
          </cell>
          <cell r="F48">
            <v>2</v>
          </cell>
          <cell r="G48">
            <v>3.3</v>
          </cell>
          <cell r="H48">
            <v>3</v>
          </cell>
          <cell r="I48">
            <v>2.2999999999999998</v>
          </cell>
          <cell r="J48">
            <v>0.25</v>
          </cell>
          <cell r="K48">
            <v>0.25</v>
          </cell>
          <cell r="L48">
            <v>3.5</v>
          </cell>
          <cell r="M48">
            <v>2.8</v>
          </cell>
          <cell r="N48">
            <v>3.8</v>
          </cell>
          <cell r="O48">
            <v>0.66500000000000004</v>
          </cell>
          <cell r="P48">
            <v>3.3249999999999997</v>
          </cell>
          <cell r="Q48">
            <v>7.82</v>
          </cell>
          <cell r="R48">
            <v>3.3249999999999997</v>
          </cell>
          <cell r="S48">
            <v>14.469999999999999</v>
          </cell>
          <cell r="T48">
            <v>884.94</v>
          </cell>
          <cell r="U48">
            <v>61.156876295784393</v>
          </cell>
          <cell r="V48">
            <v>28.979999999999997</v>
          </cell>
          <cell r="W48">
            <v>27.12</v>
          </cell>
          <cell r="X48">
            <v>38.279999999999994</v>
          </cell>
          <cell r="Y48">
            <v>128.62079999999997</v>
          </cell>
          <cell r="Z48">
            <v>30.6</v>
          </cell>
          <cell r="AA48">
            <v>14.6</v>
          </cell>
          <cell r="AB48">
            <v>38.279999999999994</v>
          </cell>
          <cell r="AC48" t="str">
            <v>10 X 3</v>
          </cell>
          <cell r="AD48">
            <v>1000</v>
          </cell>
          <cell r="AE48">
            <v>1000</v>
          </cell>
          <cell r="AF48" t="str">
            <v>10 X 3 L=1000</v>
          </cell>
          <cell r="AG48" t="str">
            <v>10 X 3 L=1000</v>
          </cell>
          <cell r="AH48">
            <v>5534</v>
          </cell>
          <cell r="AI48">
            <v>5534</v>
          </cell>
        </row>
        <row r="49">
          <cell r="A49">
            <v>46</v>
          </cell>
          <cell r="B49" t="str">
            <v>Z2-RM1</v>
          </cell>
          <cell r="C49" t="str">
            <v>T2</v>
          </cell>
          <cell r="D49">
            <v>24</v>
          </cell>
          <cell r="E49" t="str">
            <v>10 X 10 X 10 X 10</v>
          </cell>
          <cell r="F49">
            <v>0</v>
          </cell>
          <cell r="G49">
            <v>5</v>
          </cell>
          <cell r="H49">
            <v>6</v>
          </cell>
          <cell r="I49">
            <v>3</v>
          </cell>
          <cell r="J49">
            <v>0.4</v>
          </cell>
          <cell r="K49">
            <v>0.4</v>
          </cell>
          <cell r="L49">
            <v>6.8</v>
          </cell>
          <cell r="M49">
            <v>3.8</v>
          </cell>
          <cell r="N49">
            <v>5.8</v>
          </cell>
          <cell r="O49">
            <v>1.972</v>
          </cell>
          <cell r="P49">
            <v>15.776</v>
          </cell>
          <cell r="Q49">
            <v>28.319999999999993</v>
          </cell>
          <cell r="R49">
            <v>15.776</v>
          </cell>
          <cell r="S49">
            <v>59.871999999999986</v>
          </cell>
          <cell r="T49">
            <v>6048.0000000000009</v>
          </cell>
          <cell r="U49">
            <v>101.01549973276327</v>
          </cell>
          <cell r="V49">
            <v>66</v>
          </cell>
          <cell r="W49">
            <v>39.840000000000003</v>
          </cell>
          <cell r="X49">
            <v>82.367999999999995</v>
          </cell>
          <cell r="Y49">
            <v>375.59807999999992</v>
          </cell>
          <cell r="Z49">
            <v>41.2</v>
          </cell>
          <cell r="AA49">
            <v>25.2</v>
          </cell>
          <cell r="AB49">
            <v>82.367999999999995</v>
          </cell>
          <cell r="AC49" t="str">
            <v>24 X 10 X 10 X 10 X 10</v>
          </cell>
          <cell r="AD49">
            <v>1500</v>
          </cell>
          <cell r="AE49">
            <v>1500</v>
          </cell>
          <cell r="AF49" t="str">
            <v>24 X 10 X 10 X 10 X 10 L=1500</v>
          </cell>
          <cell r="AG49" t="str">
            <v>24 X 10 X 10 X 10 X 10 L=1500</v>
          </cell>
          <cell r="AH49">
            <v>5543</v>
          </cell>
          <cell r="AI49">
            <v>5543</v>
          </cell>
        </row>
        <row r="50">
          <cell r="A50">
            <v>47</v>
          </cell>
          <cell r="B50" t="str">
            <v>Z5-RM2</v>
          </cell>
          <cell r="C50" t="str">
            <v>T2</v>
          </cell>
          <cell r="D50">
            <v>10</v>
          </cell>
          <cell r="E50">
            <v>4</v>
          </cell>
          <cell r="F50">
            <v>3</v>
          </cell>
          <cell r="G50">
            <v>3.3</v>
          </cell>
          <cell r="H50">
            <v>3</v>
          </cell>
          <cell r="I50">
            <v>2.2999999999999998</v>
          </cell>
          <cell r="J50">
            <v>0.25</v>
          </cell>
          <cell r="K50">
            <v>0.25</v>
          </cell>
          <cell r="L50">
            <v>3.5</v>
          </cell>
          <cell r="M50">
            <v>2.8</v>
          </cell>
          <cell r="N50">
            <v>3.8</v>
          </cell>
          <cell r="O50">
            <v>0.66500000000000004</v>
          </cell>
          <cell r="P50">
            <v>3.3249999999999997</v>
          </cell>
          <cell r="Q50">
            <v>7.82</v>
          </cell>
          <cell r="R50">
            <v>3.3249999999999997</v>
          </cell>
          <cell r="S50">
            <v>14.469999999999999</v>
          </cell>
          <cell r="T50">
            <v>884.94</v>
          </cell>
          <cell r="U50">
            <v>61.156876295784393</v>
          </cell>
          <cell r="V50">
            <v>28.979999999999997</v>
          </cell>
          <cell r="W50">
            <v>27.12</v>
          </cell>
          <cell r="X50">
            <v>38.279999999999994</v>
          </cell>
          <cell r="Y50">
            <v>128.62079999999997</v>
          </cell>
          <cell r="Z50">
            <v>30.6</v>
          </cell>
          <cell r="AA50">
            <v>14.6</v>
          </cell>
          <cell r="AB50">
            <v>38.279999999999994</v>
          </cell>
          <cell r="AC50" t="str">
            <v>10 X 4</v>
          </cell>
          <cell r="AD50">
            <v>1000</v>
          </cell>
          <cell r="AE50">
            <v>1000</v>
          </cell>
          <cell r="AF50" t="str">
            <v>10 X 4 L=1000</v>
          </cell>
          <cell r="AG50" t="str">
            <v>10 X 4 L=1000</v>
          </cell>
          <cell r="AH50">
            <v>5438</v>
          </cell>
          <cell r="AI50">
            <v>5438</v>
          </cell>
        </row>
        <row r="51">
          <cell r="A51">
            <v>48</v>
          </cell>
          <cell r="B51" t="str">
            <v>PURGA</v>
          </cell>
          <cell r="G51">
            <v>1</v>
          </cell>
          <cell r="H51">
            <v>1</v>
          </cell>
          <cell r="I51">
            <v>2.2000000000000002</v>
          </cell>
          <cell r="J51">
            <v>0.2</v>
          </cell>
          <cell r="K51">
            <v>0.15</v>
          </cell>
          <cell r="L51">
            <v>1.4</v>
          </cell>
          <cell r="M51">
            <v>2.5</v>
          </cell>
          <cell r="N51">
            <v>1.4</v>
          </cell>
          <cell r="O51">
            <v>9.799999999999999E-2</v>
          </cell>
          <cell r="P51">
            <v>0.39199999999999996</v>
          </cell>
          <cell r="Q51">
            <v>2.1119999999999997</v>
          </cell>
          <cell r="R51">
            <v>0.29399999999999993</v>
          </cell>
          <cell r="S51">
            <v>2.7979999999999996</v>
          </cell>
          <cell r="T51">
            <v>250</v>
          </cell>
          <cell r="U51">
            <v>89.349535382416022</v>
          </cell>
          <cell r="V51">
            <v>8.8000000000000007</v>
          </cell>
          <cell r="W51">
            <v>16.32</v>
          </cell>
          <cell r="X51">
            <v>6.9119999999999999</v>
          </cell>
          <cell r="Y51">
            <v>20.736000000000001</v>
          </cell>
          <cell r="Z51">
            <v>13.6</v>
          </cell>
          <cell r="AA51">
            <v>5.6</v>
          </cell>
          <cell r="AB51">
            <v>6.9119999999999999</v>
          </cell>
        </row>
        <row r="52">
          <cell r="A52">
            <v>49</v>
          </cell>
          <cell r="B52" t="str">
            <v>VENTOSA</v>
          </cell>
          <cell r="G52">
            <v>1</v>
          </cell>
          <cell r="H52">
            <v>1</v>
          </cell>
          <cell r="I52">
            <v>1</v>
          </cell>
          <cell r="J52">
            <v>0.15</v>
          </cell>
          <cell r="K52">
            <v>0.1</v>
          </cell>
          <cell r="L52">
            <v>1.3</v>
          </cell>
          <cell r="M52">
            <v>1.2</v>
          </cell>
          <cell r="N52">
            <v>1.3</v>
          </cell>
          <cell r="O52">
            <v>8.450000000000002E-2</v>
          </cell>
          <cell r="P52">
            <v>0.2535</v>
          </cell>
          <cell r="Q52">
            <v>0.69000000000000017</v>
          </cell>
          <cell r="R52">
            <v>0.16900000000000004</v>
          </cell>
          <cell r="S52">
            <v>1.1125000000000003</v>
          </cell>
          <cell r="T52">
            <v>30</v>
          </cell>
          <cell r="U52">
            <v>26.966292134831455</v>
          </cell>
          <cell r="V52">
            <v>4</v>
          </cell>
          <cell r="W52">
            <v>15.839999999999998</v>
          </cell>
          <cell r="X52">
            <v>6.347999999999999</v>
          </cell>
          <cell r="Y52">
            <v>9.1411199999999972</v>
          </cell>
          <cell r="Z52">
            <v>13.2</v>
          </cell>
          <cell r="AA52">
            <v>5.2</v>
          </cell>
          <cell r="AB52">
            <v>6.347999999999999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RESUMEN OBRAS "/>
      <sheetName val=" REDES DE DISTRI"/>
      <sheetName val="APU_Redes"/>
      <sheetName val="OPTIMIZACIÓN"/>
      <sheetName val="APU OPTIMIZACIÓN"/>
      <sheetName val="PTAP"/>
      <sheetName val="APU PTAP"/>
      <sheetName val="Tanque de Almacenamiento"/>
      <sheetName val="APU TAL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BASE_CTOS"/>
      <sheetName val="BASE_CTOS2"/>
      <sheetName val="BASE_CTOS1"/>
      <sheetName val="Tabla 1.1"/>
      <sheetName val="APU BOMBEO Y L. IMPUL.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UMA_TUB"/>
      <sheetName val="JAPON_LLUVIAS"/>
      <sheetName val="TUB_SUMID"/>
      <sheetName val="DEM_PAVIMENTO"/>
      <sheetName val="REP_PAVIMENTO"/>
      <sheetName val="REP__DOM_"/>
      <sheetName val="REP__ACOM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Puntajes"/>
    </sheetNames>
    <sheetDataSet>
      <sheetData sheetId="0" refreshError="1"/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s"/>
      <sheetName val="Sueldos-Jornales"/>
      <sheetName val="Transporte"/>
      <sheetName val="Otros Costos"/>
      <sheetName val="Formato"/>
      <sheetName val="Datos Generales"/>
      <sheetName val="Datos"/>
      <sheetName val="PU-13.4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VILLA_SAGRARIO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"/>
      <sheetName val="valor_m2"/>
      <sheetName val="Banderas_(2)"/>
      <sheetName val="Banderas_(3)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"/>
      <sheetName val="valor_m2"/>
      <sheetName val="Banderas_(2)"/>
      <sheetName val="Banderas_(3)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  <sheetName val="PPTO__OPTIM__SIST__DE_CAPTACION"/>
      <sheetName val="PPTO__CONST__ESTAC___REGULA"/>
      <sheetName val="APU_CONST__ESTACIÓN_REGULADORA"/>
      <sheetName val="PPTO__OPTIM__REDES_DE_DISTRIB_"/>
      <sheetName val="APU_OPTM__REDES_D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006"/>
      <sheetName val="FR-007"/>
      <sheetName val="FR-008"/>
      <sheetName val="FR-009"/>
      <sheetName val="FR-010"/>
      <sheetName val="FR-011"/>
      <sheetName val="FR-012"/>
      <sheetName val="FR-013"/>
      <sheetName val="FR-014"/>
      <sheetName val="FR015"/>
      <sheetName val="FR-016"/>
      <sheetName val="Validaciones"/>
      <sheetName val="FR-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K3" t="str">
            <v>Cabildo Resguardo Indigena</v>
          </cell>
          <cell r="AA3" t="str">
            <v>C.C.</v>
          </cell>
          <cell r="AL3" t="str">
            <v>AMAZONAS</v>
          </cell>
          <cell r="AM3" t="str">
            <v>AMAZONAS</v>
          </cell>
          <cell r="AN3" t="str">
            <v>EL ENCANTO</v>
          </cell>
        </row>
        <row r="4">
          <cell r="AA4" t="str">
            <v>Reg.Civil</v>
          </cell>
          <cell r="AL4" t="str">
            <v>ANTIOQUIA</v>
          </cell>
          <cell r="AM4" t="str">
            <v>AMAZONAS</v>
          </cell>
        </row>
        <row r="5">
          <cell r="AA5" t="str">
            <v>T.I.</v>
          </cell>
          <cell r="AL5" t="str">
            <v>ARAUCA</v>
          </cell>
          <cell r="AM5" t="str">
            <v>AMAZONAS</v>
          </cell>
        </row>
        <row r="6">
          <cell r="AL6" t="str">
            <v>ATLANTICO</v>
          </cell>
          <cell r="AM6" t="str">
            <v>AMAZONAS</v>
          </cell>
        </row>
        <row r="7">
          <cell r="AL7" t="str">
            <v>BOGOTA D.C.</v>
          </cell>
          <cell r="AM7" t="str">
            <v>AMAZONAS</v>
          </cell>
        </row>
        <row r="8">
          <cell r="AL8" t="str">
            <v>BOLIVAR</v>
          </cell>
          <cell r="AM8" t="str">
            <v>AMAZONAS</v>
          </cell>
        </row>
        <row r="9">
          <cell r="AL9" t="str">
            <v>BOYACA</v>
          </cell>
          <cell r="AM9" t="str">
            <v>AMAZONAS</v>
          </cell>
        </row>
        <row r="10">
          <cell r="AL10" t="str">
            <v>CALDAS</v>
          </cell>
          <cell r="AM10" t="str">
            <v>AMAZONAS</v>
          </cell>
        </row>
        <row r="11">
          <cell r="AL11" t="str">
            <v>CAQUETA</v>
          </cell>
          <cell r="AM11" t="str">
            <v>AMAZONAS</v>
          </cell>
        </row>
        <row r="12">
          <cell r="AL12" t="str">
            <v>CASANARE</v>
          </cell>
          <cell r="AM12" t="str">
            <v>AMAZONAS</v>
          </cell>
        </row>
        <row r="13">
          <cell r="AL13" t="str">
            <v>CAUCA</v>
          </cell>
          <cell r="AM13" t="str">
            <v>AMAZONAS</v>
          </cell>
        </row>
        <row r="14">
          <cell r="AL14" t="str">
            <v>CESAR</v>
          </cell>
          <cell r="AM14" t="str">
            <v>AMAZONAS</v>
          </cell>
        </row>
        <row r="15">
          <cell r="AL15" t="str">
            <v>CHOCO</v>
          </cell>
          <cell r="AM15" t="str">
            <v>ANTIOQUIA</v>
          </cell>
        </row>
        <row r="16">
          <cell r="AL16" t="str">
            <v>CORDOBA</v>
          </cell>
          <cell r="AM16" t="str">
            <v>ANTIOQUIA</v>
          </cell>
        </row>
        <row r="17">
          <cell r="AL17" t="str">
            <v>CUNDINAMARCA</v>
          </cell>
          <cell r="AM17" t="str">
            <v>ANTIOQUIA</v>
          </cell>
        </row>
        <row r="18">
          <cell r="AL18" t="str">
            <v>GUAINIA</v>
          </cell>
          <cell r="AM18" t="str">
            <v>ANTIOQUIA</v>
          </cell>
        </row>
        <row r="19">
          <cell r="AL19" t="str">
            <v>GUAVIARE</v>
          </cell>
          <cell r="AM19" t="str">
            <v>ANTIOQUIA</v>
          </cell>
        </row>
        <row r="20">
          <cell r="AL20" t="str">
            <v>HUILA</v>
          </cell>
          <cell r="AM20" t="str">
            <v>ANTIOQUIA</v>
          </cell>
        </row>
        <row r="21">
          <cell r="AL21" t="str">
            <v>LA GUAJIRA</v>
          </cell>
          <cell r="AM21" t="str">
            <v>ANTIOQUIA</v>
          </cell>
        </row>
        <row r="22">
          <cell r="AL22" t="str">
            <v>MAGDALENA</v>
          </cell>
          <cell r="AM22" t="str">
            <v>ANTIOQUIA</v>
          </cell>
        </row>
        <row r="23">
          <cell r="AL23" t="str">
            <v>META</v>
          </cell>
          <cell r="AM23" t="str">
            <v>ANTIOQUIA</v>
          </cell>
        </row>
        <row r="24">
          <cell r="AL24" t="str">
            <v>NARIÑO</v>
          </cell>
          <cell r="AM24" t="str">
            <v>ANTIOQUIA</v>
          </cell>
        </row>
        <row r="25">
          <cell r="AL25" t="str">
            <v>NTE SANTANDER</v>
          </cell>
          <cell r="AM25" t="str">
            <v>ANTIOQUIA</v>
          </cell>
        </row>
        <row r="26">
          <cell r="AL26" t="str">
            <v>PUTUMAYO</v>
          </cell>
          <cell r="AM26" t="str">
            <v>ANTIOQUIA</v>
          </cell>
        </row>
        <row r="27">
          <cell r="AL27" t="str">
            <v>QUINDIO</v>
          </cell>
          <cell r="AM27" t="str">
            <v>ANTIOQUIA</v>
          </cell>
        </row>
        <row r="28">
          <cell r="AL28" t="str">
            <v>RISARALDA</v>
          </cell>
          <cell r="AM28" t="str">
            <v>ANTIOQUIA</v>
          </cell>
        </row>
        <row r="29">
          <cell r="AL29" t="str">
            <v>SAN ANDRES ISLAS</v>
          </cell>
          <cell r="AM29" t="str">
            <v>ANTIOQUIA</v>
          </cell>
        </row>
        <row r="30">
          <cell r="AL30" t="str">
            <v>SANTANDER</v>
          </cell>
          <cell r="AM30" t="str">
            <v>ANTIOQUIA</v>
          </cell>
        </row>
        <row r="31">
          <cell r="AL31" t="str">
            <v>SUCRE</v>
          </cell>
          <cell r="AM31" t="str">
            <v>ANTIOQUIA</v>
          </cell>
        </row>
        <row r="32">
          <cell r="AL32" t="str">
            <v>TOLIMA</v>
          </cell>
          <cell r="AM32" t="str">
            <v>ANTIOQUIA</v>
          </cell>
        </row>
        <row r="33">
          <cell r="AL33" t="str">
            <v>VALLE</v>
          </cell>
          <cell r="AM33" t="str">
            <v>ANTIOQUIA</v>
          </cell>
        </row>
        <row r="34">
          <cell r="AL34" t="str">
            <v>VAUPES</v>
          </cell>
          <cell r="AM34" t="str">
            <v>ANTIOQUIA</v>
          </cell>
        </row>
        <row r="35">
          <cell r="AL35" t="str">
            <v>VICHADA</v>
          </cell>
          <cell r="AM35" t="str">
            <v>ANTIOQUIA</v>
          </cell>
        </row>
        <row r="36">
          <cell r="AM36" t="str">
            <v>ANTIOQUIA</v>
          </cell>
        </row>
        <row r="37">
          <cell r="AM37" t="str">
            <v>ANTIOQUIA</v>
          </cell>
        </row>
        <row r="38">
          <cell r="AM38" t="str">
            <v>ANTIOQUIA</v>
          </cell>
        </row>
        <row r="39">
          <cell r="AM39" t="str">
            <v>ANTIOQUIA</v>
          </cell>
        </row>
        <row r="40">
          <cell r="AM40" t="str">
            <v>ANTIOQUIA</v>
          </cell>
        </row>
        <row r="41">
          <cell r="AM41" t="str">
            <v>ANTIOQUIA</v>
          </cell>
        </row>
        <row r="42">
          <cell r="AM42" t="str">
            <v>ANTIOQUIA</v>
          </cell>
        </row>
        <row r="43">
          <cell r="AM43" t="str">
            <v>ANTIOQUIA</v>
          </cell>
        </row>
        <row r="44">
          <cell r="AM44" t="str">
            <v>ANTIOQUIA</v>
          </cell>
        </row>
        <row r="45">
          <cell r="AM45" t="str">
            <v>ANTIOQUIA</v>
          </cell>
        </row>
        <row r="46">
          <cell r="AM46" t="str">
            <v>ANTIOQUIA</v>
          </cell>
        </row>
        <row r="47">
          <cell r="AM47" t="str">
            <v>ANTIOQUIA</v>
          </cell>
        </row>
        <row r="48">
          <cell r="AM48" t="str">
            <v>ANTIOQUIA</v>
          </cell>
        </row>
        <row r="49">
          <cell r="AM49" t="str">
            <v>ANTIOQUIA</v>
          </cell>
        </row>
        <row r="50">
          <cell r="AM50" t="str">
            <v>ANTIOQUIA</v>
          </cell>
        </row>
        <row r="51">
          <cell r="AM51" t="str">
            <v>ANTIOQUIA</v>
          </cell>
        </row>
        <row r="52">
          <cell r="AM52" t="str">
            <v>ANTIOQUIA</v>
          </cell>
        </row>
        <row r="53">
          <cell r="AM53" t="str">
            <v>ANTIOQUIA</v>
          </cell>
        </row>
        <row r="54">
          <cell r="AM54" t="str">
            <v>ANTIOQUIA</v>
          </cell>
        </row>
        <row r="55">
          <cell r="AM55" t="str">
            <v>ANTIOQUIA</v>
          </cell>
        </row>
        <row r="56">
          <cell r="AM56" t="str">
            <v>ANTIOQUIA</v>
          </cell>
        </row>
        <row r="57">
          <cell r="AM57" t="str">
            <v>ANTIOQUIA</v>
          </cell>
        </row>
        <row r="58">
          <cell r="AM58" t="str">
            <v>ANTIOQUIA</v>
          </cell>
        </row>
        <row r="59">
          <cell r="AM59" t="str">
            <v>ANTIOQUIA</v>
          </cell>
        </row>
        <row r="60">
          <cell r="AM60" t="str">
            <v>ANTIOQUIA</v>
          </cell>
        </row>
        <row r="61">
          <cell r="AM61" t="str">
            <v>ANTIOQUIA</v>
          </cell>
        </row>
        <row r="62">
          <cell r="AM62" t="str">
            <v>ANTIOQUIA</v>
          </cell>
        </row>
        <row r="63">
          <cell r="AM63" t="str">
            <v>ANTIOQUIA</v>
          </cell>
        </row>
        <row r="64">
          <cell r="AM64" t="str">
            <v>ANTIOQUIA</v>
          </cell>
        </row>
        <row r="65">
          <cell r="AM65" t="str">
            <v>ANTIOQUIA</v>
          </cell>
        </row>
        <row r="66">
          <cell r="AM66" t="str">
            <v>ANTIOQUIA</v>
          </cell>
        </row>
        <row r="67">
          <cell r="AM67" t="str">
            <v>ANTIOQUIA</v>
          </cell>
        </row>
        <row r="68">
          <cell r="AM68" t="str">
            <v>ANTIOQUIA</v>
          </cell>
        </row>
        <row r="69">
          <cell r="AM69" t="str">
            <v>ANTIOQUIA</v>
          </cell>
        </row>
        <row r="70">
          <cell r="AM70" t="str">
            <v>ANTIOQUIA</v>
          </cell>
        </row>
        <row r="71">
          <cell r="AM71" t="str">
            <v>ANTIOQUIA</v>
          </cell>
        </row>
        <row r="72">
          <cell r="AM72" t="str">
            <v>ANTIOQUIA</v>
          </cell>
        </row>
        <row r="73">
          <cell r="AM73" t="str">
            <v>ANTIOQUIA</v>
          </cell>
        </row>
        <row r="74">
          <cell r="AM74" t="str">
            <v>ANTIOQUIA</v>
          </cell>
        </row>
        <row r="75">
          <cell r="AM75" t="str">
            <v>ANTIOQUIA</v>
          </cell>
        </row>
        <row r="76">
          <cell r="AM76" t="str">
            <v>ANTIOQUIA</v>
          </cell>
        </row>
        <row r="77">
          <cell r="AM77" t="str">
            <v>ANTIOQUIA</v>
          </cell>
        </row>
        <row r="78">
          <cell r="AM78" t="str">
            <v>ANTIOQUIA</v>
          </cell>
        </row>
        <row r="79">
          <cell r="AM79" t="str">
            <v>ANTIOQUIA</v>
          </cell>
        </row>
        <row r="80">
          <cell r="AM80" t="str">
            <v>ANTIOQUIA</v>
          </cell>
        </row>
        <row r="81">
          <cell r="AM81" t="str">
            <v>ANTIOQUIA</v>
          </cell>
        </row>
        <row r="82">
          <cell r="AM82" t="str">
            <v>ANTIOQUIA</v>
          </cell>
        </row>
        <row r="83">
          <cell r="AM83" t="str">
            <v>ANTIOQUIA</v>
          </cell>
        </row>
        <row r="84">
          <cell r="AM84" t="str">
            <v>ANTIOQUIA</v>
          </cell>
        </row>
        <row r="85">
          <cell r="AM85" t="str">
            <v>ANTIOQUIA</v>
          </cell>
        </row>
        <row r="86">
          <cell r="AM86" t="str">
            <v>ANTIOQUIA</v>
          </cell>
        </row>
        <row r="87">
          <cell r="AM87" t="str">
            <v>ANTIOQUIA</v>
          </cell>
        </row>
        <row r="88">
          <cell r="AM88" t="str">
            <v>ANTIOQUIA</v>
          </cell>
        </row>
        <row r="89">
          <cell r="AM89" t="str">
            <v>ANTIOQUIA</v>
          </cell>
        </row>
        <row r="90">
          <cell r="AM90" t="str">
            <v>ANTIOQUIA</v>
          </cell>
        </row>
        <row r="91">
          <cell r="AM91" t="str">
            <v>ANTIOQUIA</v>
          </cell>
        </row>
        <row r="92">
          <cell r="AM92" t="str">
            <v>ANTIOQUIA</v>
          </cell>
        </row>
        <row r="93">
          <cell r="AM93" t="str">
            <v>ANTIOQUIA</v>
          </cell>
        </row>
        <row r="94">
          <cell r="AM94" t="str">
            <v>ANTIOQUIA</v>
          </cell>
        </row>
        <row r="95">
          <cell r="AM95" t="str">
            <v>ANTIOQUIA</v>
          </cell>
        </row>
        <row r="96">
          <cell r="AM96" t="str">
            <v>ANTIOQUIA</v>
          </cell>
        </row>
        <row r="97">
          <cell r="AM97" t="str">
            <v>ANTIOQUIA</v>
          </cell>
        </row>
        <row r="98">
          <cell r="AM98" t="str">
            <v>ANTIOQUIA</v>
          </cell>
        </row>
        <row r="99">
          <cell r="AM99" t="str">
            <v>ANTIOQUIA</v>
          </cell>
        </row>
        <row r="100">
          <cell r="AM100" t="str">
            <v>ANTIOQUIA</v>
          </cell>
        </row>
        <row r="101">
          <cell r="AM101" t="str">
            <v>ANTIOQUIA</v>
          </cell>
        </row>
        <row r="102">
          <cell r="AM102" t="str">
            <v>ANTIOQUIA</v>
          </cell>
        </row>
        <row r="103">
          <cell r="AM103" t="str">
            <v>ANTIOQUIA</v>
          </cell>
        </row>
        <row r="104">
          <cell r="AM104" t="str">
            <v>ANTIOQUIA</v>
          </cell>
        </row>
        <row r="105">
          <cell r="AM105" t="str">
            <v>ANTIOQUIA</v>
          </cell>
        </row>
        <row r="106">
          <cell r="AM106" t="str">
            <v>ANTIOQUIA</v>
          </cell>
        </row>
        <row r="107">
          <cell r="AM107" t="str">
            <v>ANTIOQUIA</v>
          </cell>
        </row>
        <row r="108">
          <cell r="AM108" t="str">
            <v>ANTIOQUIA</v>
          </cell>
        </row>
        <row r="109">
          <cell r="AM109" t="str">
            <v>ANTIOQUIA</v>
          </cell>
        </row>
        <row r="110">
          <cell r="AM110" t="str">
            <v>ANTIOQUIA</v>
          </cell>
        </row>
        <row r="111">
          <cell r="AM111" t="str">
            <v>ANTIOQUIA</v>
          </cell>
        </row>
        <row r="112">
          <cell r="AM112" t="str">
            <v>ANTIOQUIA</v>
          </cell>
        </row>
        <row r="113">
          <cell r="AM113" t="str">
            <v>ANTIOQUIA</v>
          </cell>
        </row>
        <row r="114">
          <cell r="AM114" t="str">
            <v>ANTIOQUIA</v>
          </cell>
        </row>
        <row r="115">
          <cell r="AM115" t="str">
            <v>ANTIOQUIA</v>
          </cell>
        </row>
        <row r="116">
          <cell r="AM116" t="str">
            <v>ANTIOQUIA</v>
          </cell>
        </row>
        <row r="117">
          <cell r="AM117" t="str">
            <v>ANTIOQUIA</v>
          </cell>
        </row>
        <row r="118">
          <cell r="AM118" t="str">
            <v>ANTIOQUIA</v>
          </cell>
        </row>
        <row r="119">
          <cell r="AM119" t="str">
            <v>ANTIOQUIA</v>
          </cell>
        </row>
        <row r="120">
          <cell r="AM120" t="str">
            <v>ANTIOQUIA</v>
          </cell>
        </row>
        <row r="121">
          <cell r="AM121" t="str">
            <v>ANTIOQUIA</v>
          </cell>
        </row>
        <row r="122">
          <cell r="AM122" t="str">
            <v>ANTIOQUIA</v>
          </cell>
        </row>
        <row r="123">
          <cell r="AM123" t="str">
            <v>ANTIOQUIA</v>
          </cell>
        </row>
        <row r="124">
          <cell r="AM124" t="str">
            <v>ANTIOQUIA</v>
          </cell>
        </row>
        <row r="125">
          <cell r="AM125" t="str">
            <v>ANTIOQUIA</v>
          </cell>
        </row>
        <row r="126">
          <cell r="AM126" t="str">
            <v>ANTIOQUIA</v>
          </cell>
        </row>
        <row r="127">
          <cell r="AM127" t="str">
            <v>ANTIOQUIA</v>
          </cell>
        </row>
        <row r="128">
          <cell r="AM128" t="str">
            <v>ANTIOQUIA</v>
          </cell>
        </row>
        <row r="129">
          <cell r="AM129" t="str">
            <v>ANTIOQUIA</v>
          </cell>
        </row>
        <row r="130">
          <cell r="AM130" t="str">
            <v>ANTIOQUIA</v>
          </cell>
        </row>
        <row r="131">
          <cell r="AM131" t="str">
            <v>ANTIOQUIA</v>
          </cell>
        </row>
        <row r="132">
          <cell r="AM132" t="str">
            <v>ANTIOQUIA</v>
          </cell>
        </row>
        <row r="133">
          <cell r="AM133" t="str">
            <v>ANTIOQUIA</v>
          </cell>
        </row>
        <row r="134">
          <cell r="AM134" t="str">
            <v>ANTIOQUIA</v>
          </cell>
        </row>
        <row r="135">
          <cell r="AM135" t="str">
            <v>ANTIOQUIA</v>
          </cell>
        </row>
        <row r="136">
          <cell r="AM136" t="str">
            <v>ANTIOQUIA</v>
          </cell>
        </row>
        <row r="137">
          <cell r="AM137" t="str">
            <v>ANTIOQUIA</v>
          </cell>
        </row>
        <row r="138">
          <cell r="AM138" t="str">
            <v>ANTIOQUIA</v>
          </cell>
        </row>
        <row r="139">
          <cell r="AM139" t="str">
            <v>ANTIOQUIA</v>
          </cell>
        </row>
        <row r="140">
          <cell r="AM140" t="str">
            <v>ARAUCA</v>
          </cell>
        </row>
        <row r="141">
          <cell r="AM141" t="str">
            <v>ARAUCA</v>
          </cell>
        </row>
        <row r="142">
          <cell r="AM142" t="str">
            <v>ARAUCA</v>
          </cell>
        </row>
        <row r="143">
          <cell r="AM143" t="str">
            <v>ARAUCA</v>
          </cell>
        </row>
        <row r="144">
          <cell r="AM144" t="str">
            <v>ARAUCA</v>
          </cell>
        </row>
        <row r="145">
          <cell r="AM145" t="str">
            <v>ARAUCA</v>
          </cell>
        </row>
        <row r="146">
          <cell r="AM146" t="str">
            <v>ARAUCA</v>
          </cell>
        </row>
        <row r="147">
          <cell r="AM147" t="str">
            <v>ARAUCA</v>
          </cell>
        </row>
        <row r="148">
          <cell r="AM148" t="str">
            <v>ATLANTICO</v>
          </cell>
        </row>
        <row r="149">
          <cell r="AM149" t="str">
            <v>ATLANTICO</v>
          </cell>
        </row>
        <row r="150">
          <cell r="AM150" t="str">
            <v>ATLANTICO</v>
          </cell>
        </row>
        <row r="151">
          <cell r="AM151" t="str">
            <v>ATLANTICO</v>
          </cell>
        </row>
        <row r="152">
          <cell r="AM152" t="str">
            <v>ATLANTICO</v>
          </cell>
        </row>
        <row r="153">
          <cell r="AM153" t="str">
            <v>ATLANTICO</v>
          </cell>
        </row>
        <row r="154">
          <cell r="AM154" t="str">
            <v>ATLANTICO</v>
          </cell>
        </row>
        <row r="155">
          <cell r="AM155" t="str">
            <v>ATLANTICO</v>
          </cell>
        </row>
        <row r="156">
          <cell r="AM156" t="str">
            <v>ATLANTICO</v>
          </cell>
        </row>
        <row r="157">
          <cell r="AM157" t="str">
            <v>ATLANTICO</v>
          </cell>
        </row>
        <row r="158">
          <cell r="AM158" t="str">
            <v>ATLANTICO</v>
          </cell>
        </row>
        <row r="159">
          <cell r="AM159" t="str">
            <v>ATLANTICO</v>
          </cell>
        </row>
        <row r="160">
          <cell r="AM160" t="str">
            <v>ATLANTICO</v>
          </cell>
        </row>
        <row r="161">
          <cell r="AM161" t="str">
            <v>ATLANTICO</v>
          </cell>
        </row>
        <row r="162">
          <cell r="AM162" t="str">
            <v>ATLANTICO</v>
          </cell>
        </row>
        <row r="163">
          <cell r="AM163" t="str">
            <v>ATLANTICO</v>
          </cell>
        </row>
        <row r="164">
          <cell r="AM164" t="str">
            <v>ATLANTICO</v>
          </cell>
        </row>
        <row r="165">
          <cell r="AM165" t="str">
            <v>ATLANTICO</v>
          </cell>
        </row>
        <row r="166">
          <cell r="AM166" t="str">
            <v>ATLANTICO</v>
          </cell>
        </row>
        <row r="167">
          <cell r="AM167" t="str">
            <v>ATLANTICO</v>
          </cell>
        </row>
        <row r="168">
          <cell r="AM168" t="str">
            <v>ATLANTICO</v>
          </cell>
        </row>
        <row r="169">
          <cell r="AM169" t="str">
            <v>ATLANTICO</v>
          </cell>
        </row>
        <row r="170">
          <cell r="AM170" t="str">
            <v>ATLANTICO</v>
          </cell>
        </row>
        <row r="171">
          <cell r="AM171" t="str">
            <v>ATLANTICO</v>
          </cell>
        </row>
        <row r="172">
          <cell r="AM172" t="str">
            <v>BOGOTA D.C.</v>
          </cell>
        </row>
        <row r="173">
          <cell r="AM173" t="str">
            <v>BOGOTA</v>
          </cell>
        </row>
        <row r="174">
          <cell r="AM174" t="str">
            <v>BOLIVAR</v>
          </cell>
        </row>
        <row r="175">
          <cell r="AM175" t="str">
            <v>BOLIVAR</v>
          </cell>
        </row>
        <row r="176">
          <cell r="AM176" t="str">
            <v>BOLIVAR</v>
          </cell>
        </row>
        <row r="177">
          <cell r="AM177" t="str">
            <v>BOLIVAR</v>
          </cell>
        </row>
        <row r="178">
          <cell r="AM178" t="str">
            <v>BOLIVAR</v>
          </cell>
        </row>
        <row r="179">
          <cell r="AM179" t="str">
            <v>BOLIVAR</v>
          </cell>
        </row>
        <row r="180">
          <cell r="AM180" t="str">
            <v>BOLIVAR</v>
          </cell>
        </row>
        <row r="181">
          <cell r="AM181" t="str">
            <v>BOLIVAR</v>
          </cell>
        </row>
        <row r="182">
          <cell r="AM182" t="str">
            <v>BOLIVAR</v>
          </cell>
        </row>
        <row r="183">
          <cell r="AM183" t="str">
            <v>BOLIVAR</v>
          </cell>
        </row>
        <row r="184">
          <cell r="AM184" t="str">
            <v>BOLIVAR</v>
          </cell>
        </row>
        <row r="185">
          <cell r="AM185" t="str">
            <v>BOLIVAR</v>
          </cell>
        </row>
        <row r="186">
          <cell r="AM186" t="str">
            <v>BOLIVAR</v>
          </cell>
        </row>
        <row r="187">
          <cell r="AM187" t="str">
            <v>BOLIVAR</v>
          </cell>
        </row>
        <row r="188">
          <cell r="AM188" t="str">
            <v>BOLIVAR</v>
          </cell>
        </row>
        <row r="189">
          <cell r="AM189" t="str">
            <v>BOLIVAR</v>
          </cell>
        </row>
        <row r="190">
          <cell r="AM190" t="str">
            <v>BOLIVAR</v>
          </cell>
        </row>
        <row r="191">
          <cell r="AM191" t="str">
            <v>BOLIVAR</v>
          </cell>
        </row>
        <row r="192">
          <cell r="AM192" t="str">
            <v>BOLIVAR</v>
          </cell>
        </row>
        <row r="193">
          <cell r="AM193" t="str">
            <v>BOLIVAR</v>
          </cell>
        </row>
        <row r="194">
          <cell r="AM194" t="str">
            <v>BOLIVAR</v>
          </cell>
        </row>
        <row r="195">
          <cell r="AM195" t="str">
            <v>BOLIVAR</v>
          </cell>
        </row>
        <row r="196">
          <cell r="AM196" t="str">
            <v>BOLIVAR</v>
          </cell>
        </row>
        <row r="197">
          <cell r="AM197" t="str">
            <v>BOLIVAR</v>
          </cell>
        </row>
        <row r="198">
          <cell r="AM198" t="str">
            <v>BOLIVAR</v>
          </cell>
        </row>
        <row r="199">
          <cell r="AM199" t="str">
            <v>BOLIVAR</v>
          </cell>
        </row>
        <row r="200">
          <cell r="AM200" t="str">
            <v>BOLIVAR</v>
          </cell>
        </row>
        <row r="201">
          <cell r="AM201" t="str">
            <v>BOLIVAR</v>
          </cell>
        </row>
        <row r="202">
          <cell r="AM202" t="str">
            <v>BOLIVAR</v>
          </cell>
        </row>
        <row r="203">
          <cell r="AM203" t="str">
            <v>BOLIVAR</v>
          </cell>
        </row>
        <row r="204">
          <cell r="AM204" t="str">
            <v>BOLIVAR</v>
          </cell>
        </row>
        <row r="205">
          <cell r="AM205" t="str">
            <v>BOLIVAR</v>
          </cell>
        </row>
        <row r="206">
          <cell r="AM206" t="str">
            <v>BOLIVAR</v>
          </cell>
        </row>
        <row r="207">
          <cell r="AM207" t="str">
            <v>BOLIVAR</v>
          </cell>
        </row>
        <row r="208">
          <cell r="AM208" t="str">
            <v>BOLIVAR</v>
          </cell>
        </row>
        <row r="209">
          <cell r="AM209" t="str">
            <v>BOLIVAR</v>
          </cell>
        </row>
        <row r="210">
          <cell r="AM210" t="str">
            <v>BOLIVAR</v>
          </cell>
        </row>
        <row r="211">
          <cell r="AM211" t="str">
            <v>BOLIVAR</v>
          </cell>
        </row>
        <row r="212">
          <cell r="AM212" t="str">
            <v>BOLIVAR</v>
          </cell>
        </row>
        <row r="213">
          <cell r="AM213" t="str">
            <v>BOLIVAR</v>
          </cell>
        </row>
        <row r="214">
          <cell r="AM214" t="str">
            <v>BOLIVAR</v>
          </cell>
        </row>
        <row r="215">
          <cell r="AM215" t="str">
            <v>BOLIVAR</v>
          </cell>
        </row>
        <row r="216">
          <cell r="AM216" t="str">
            <v>BOLIVAR</v>
          </cell>
        </row>
        <row r="217">
          <cell r="AM217" t="str">
            <v>BOLIVAR</v>
          </cell>
        </row>
        <row r="218">
          <cell r="AM218" t="str">
            <v>BOLIVAR</v>
          </cell>
        </row>
        <row r="219">
          <cell r="AM219" t="str">
            <v>BOLIVAR</v>
          </cell>
        </row>
        <row r="220">
          <cell r="AM220" t="str">
            <v>BOLIVAR</v>
          </cell>
        </row>
        <row r="221">
          <cell r="AM221" t="str">
            <v>BOYACA</v>
          </cell>
        </row>
        <row r="222">
          <cell r="AM222" t="str">
            <v>BOYACA</v>
          </cell>
        </row>
        <row r="223">
          <cell r="AM223" t="str">
            <v>BOYACA</v>
          </cell>
        </row>
        <row r="224">
          <cell r="AM224" t="str">
            <v>BOYACA</v>
          </cell>
        </row>
        <row r="225">
          <cell r="AM225" t="str">
            <v>BOYACA</v>
          </cell>
        </row>
        <row r="226">
          <cell r="AM226" t="str">
            <v>BOYACA</v>
          </cell>
        </row>
        <row r="227">
          <cell r="AM227" t="str">
            <v>BOYACA</v>
          </cell>
        </row>
        <row r="228">
          <cell r="AM228" t="str">
            <v>BOYACA</v>
          </cell>
        </row>
        <row r="229">
          <cell r="AM229" t="str">
            <v>BOYACA</v>
          </cell>
        </row>
        <row r="230">
          <cell r="AM230" t="str">
            <v>BOYACA</v>
          </cell>
        </row>
        <row r="231">
          <cell r="AM231" t="str">
            <v>BOYACA</v>
          </cell>
        </row>
        <row r="232">
          <cell r="AM232" t="str">
            <v>BOYACA</v>
          </cell>
        </row>
        <row r="233">
          <cell r="AM233" t="str">
            <v>BOYACA</v>
          </cell>
        </row>
        <row r="234">
          <cell r="AM234" t="str">
            <v>BOYACA</v>
          </cell>
        </row>
        <row r="235">
          <cell r="AM235" t="str">
            <v>BOYACA</v>
          </cell>
        </row>
        <row r="236">
          <cell r="AM236" t="str">
            <v>BOYACA</v>
          </cell>
        </row>
        <row r="237">
          <cell r="AM237" t="str">
            <v>BOYACA</v>
          </cell>
        </row>
        <row r="238">
          <cell r="AM238" t="str">
            <v>BOYACA</v>
          </cell>
        </row>
        <row r="239">
          <cell r="AM239" t="str">
            <v>BOYACA</v>
          </cell>
        </row>
        <row r="240">
          <cell r="AM240" t="str">
            <v>BOYACA</v>
          </cell>
        </row>
        <row r="241">
          <cell r="AM241" t="str">
            <v>BOYACA</v>
          </cell>
        </row>
        <row r="242">
          <cell r="AM242" t="str">
            <v>BOYACA</v>
          </cell>
        </row>
        <row r="243">
          <cell r="AM243" t="str">
            <v>BOYACA</v>
          </cell>
        </row>
        <row r="244">
          <cell r="AM244" t="str">
            <v>BOYACA</v>
          </cell>
        </row>
        <row r="245">
          <cell r="AM245" t="str">
            <v>BOYACA</v>
          </cell>
        </row>
        <row r="246">
          <cell r="AM246" t="str">
            <v>BOYACA</v>
          </cell>
        </row>
        <row r="247">
          <cell r="AM247" t="str">
            <v>BOYACA</v>
          </cell>
        </row>
        <row r="248">
          <cell r="AM248" t="str">
            <v>BOYACA</v>
          </cell>
        </row>
        <row r="249">
          <cell r="AM249" t="str">
            <v>BOYACA</v>
          </cell>
        </row>
        <row r="250">
          <cell r="AM250" t="str">
            <v>BOYACA</v>
          </cell>
        </row>
        <row r="251">
          <cell r="AM251" t="str">
            <v>BOYACA</v>
          </cell>
        </row>
        <row r="252">
          <cell r="AM252" t="str">
            <v>BOYACA</v>
          </cell>
        </row>
        <row r="253">
          <cell r="AM253" t="str">
            <v>BOYACA</v>
          </cell>
        </row>
        <row r="254">
          <cell r="AM254" t="str">
            <v>BOYACA</v>
          </cell>
        </row>
        <row r="255">
          <cell r="AM255" t="str">
            <v>BOYACA</v>
          </cell>
        </row>
        <row r="256">
          <cell r="AM256" t="str">
            <v>BOYACA</v>
          </cell>
        </row>
        <row r="257">
          <cell r="AM257" t="str">
            <v>BOYACA</v>
          </cell>
        </row>
        <row r="258">
          <cell r="AM258" t="str">
            <v>BOYACA</v>
          </cell>
        </row>
        <row r="259">
          <cell r="AM259" t="str">
            <v>BOYACA</v>
          </cell>
        </row>
        <row r="260">
          <cell r="AM260" t="str">
            <v>BOYACA</v>
          </cell>
        </row>
        <row r="261">
          <cell r="AM261" t="str">
            <v>BOYACA</v>
          </cell>
        </row>
        <row r="262">
          <cell r="AM262" t="str">
            <v>BOYACA</v>
          </cell>
        </row>
        <row r="263">
          <cell r="AM263" t="str">
            <v>BOYACA</v>
          </cell>
        </row>
        <row r="264">
          <cell r="AM264" t="str">
            <v>BOYACA</v>
          </cell>
        </row>
        <row r="265">
          <cell r="AM265" t="str">
            <v>BOYACA</v>
          </cell>
        </row>
        <row r="266">
          <cell r="AM266" t="str">
            <v>BOYACA</v>
          </cell>
        </row>
        <row r="267">
          <cell r="AM267" t="str">
            <v>BOYACA</v>
          </cell>
        </row>
        <row r="268">
          <cell r="AM268" t="str">
            <v>BOYACA</v>
          </cell>
        </row>
        <row r="269">
          <cell r="AM269" t="str">
            <v>BOYACA</v>
          </cell>
        </row>
        <row r="270">
          <cell r="AM270" t="str">
            <v>BOYACA</v>
          </cell>
        </row>
        <row r="271">
          <cell r="AM271" t="str">
            <v>BOYACA</v>
          </cell>
        </row>
        <row r="272">
          <cell r="AM272" t="str">
            <v>BOYACA</v>
          </cell>
        </row>
        <row r="273">
          <cell r="AM273" t="str">
            <v>BOYACA</v>
          </cell>
        </row>
        <row r="274">
          <cell r="AM274" t="str">
            <v>BOYACA</v>
          </cell>
        </row>
        <row r="275">
          <cell r="AM275" t="str">
            <v>BOYACA</v>
          </cell>
        </row>
        <row r="276">
          <cell r="AM276" t="str">
            <v>BOYACA</v>
          </cell>
        </row>
        <row r="277">
          <cell r="AM277" t="str">
            <v>BOYACA</v>
          </cell>
        </row>
        <row r="278">
          <cell r="AM278" t="str">
            <v>BOYACA</v>
          </cell>
        </row>
        <row r="279">
          <cell r="AM279" t="str">
            <v>BOYACA</v>
          </cell>
        </row>
        <row r="280">
          <cell r="AM280" t="str">
            <v>BOYACA</v>
          </cell>
        </row>
        <row r="281">
          <cell r="AM281" t="str">
            <v>BOYACA</v>
          </cell>
        </row>
        <row r="282">
          <cell r="AM282" t="str">
            <v>BOYACA</v>
          </cell>
        </row>
        <row r="283">
          <cell r="AM283" t="str">
            <v>BOYACA</v>
          </cell>
        </row>
        <row r="284">
          <cell r="AM284" t="str">
            <v>BOYACA</v>
          </cell>
        </row>
        <row r="285">
          <cell r="AM285" t="str">
            <v>BOYACA</v>
          </cell>
        </row>
        <row r="286">
          <cell r="AM286" t="str">
            <v>BOYACA</v>
          </cell>
        </row>
        <row r="287">
          <cell r="AM287" t="str">
            <v>BOYACA</v>
          </cell>
        </row>
        <row r="288">
          <cell r="AM288" t="str">
            <v>BOYACA</v>
          </cell>
        </row>
        <row r="289">
          <cell r="AM289" t="str">
            <v>BOYACA</v>
          </cell>
        </row>
        <row r="290">
          <cell r="AM290" t="str">
            <v>BOYACA</v>
          </cell>
        </row>
        <row r="291">
          <cell r="AM291" t="str">
            <v>BOYACA</v>
          </cell>
        </row>
        <row r="292">
          <cell r="AM292" t="str">
            <v>BOYACA</v>
          </cell>
        </row>
        <row r="293">
          <cell r="AM293" t="str">
            <v>BOYACA</v>
          </cell>
        </row>
        <row r="294">
          <cell r="AM294" t="str">
            <v>BOYACA</v>
          </cell>
        </row>
        <row r="295">
          <cell r="AM295" t="str">
            <v>BOYACA</v>
          </cell>
        </row>
        <row r="296">
          <cell r="AM296" t="str">
            <v>BOYACA</v>
          </cell>
        </row>
        <row r="297">
          <cell r="AM297" t="str">
            <v>BOYACA</v>
          </cell>
        </row>
        <row r="298">
          <cell r="AM298" t="str">
            <v>BOYACA</v>
          </cell>
        </row>
        <row r="299">
          <cell r="AM299" t="str">
            <v>BOYACA</v>
          </cell>
        </row>
        <row r="300">
          <cell r="AM300" t="str">
            <v>BOYACA</v>
          </cell>
        </row>
        <row r="301">
          <cell r="AM301" t="str">
            <v>BOYACA</v>
          </cell>
        </row>
        <row r="302">
          <cell r="AM302" t="str">
            <v>BOYACA</v>
          </cell>
        </row>
        <row r="303">
          <cell r="AM303" t="str">
            <v>BOYACA</v>
          </cell>
        </row>
        <row r="304">
          <cell r="AM304" t="str">
            <v>BOYACA</v>
          </cell>
        </row>
        <row r="305">
          <cell r="AM305" t="str">
            <v>BOYACA</v>
          </cell>
        </row>
        <row r="306">
          <cell r="AM306" t="str">
            <v>BOYACA</v>
          </cell>
        </row>
        <row r="307">
          <cell r="AM307" t="str">
            <v>BOYACA</v>
          </cell>
        </row>
        <row r="308">
          <cell r="AM308" t="str">
            <v>BOYACA</v>
          </cell>
        </row>
        <row r="309">
          <cell r="AM309" t="str">
            <v>BOYACA</v>
          </cell>
        </row>
        <row r="310">
          <cell r="AM310" t="str">
            <v>BOYACA</v>
          </cell>
        </row>
        <row r="311">
          <cell r="AM311" t="str">
            <v>BOYACA</v>
          </cell>
        </row>
        <row r="312">
          <cell r="AM312" t="str">
            <v>BOYACA</v>
          </cell>
        </row>
        <row r="313">
          <cell r="AM313" t="str">
            <v>BOYACA</v>
          </cell>
        </row>
        <row r="314">
          <cell r="AM314" t="str">
            <v>BOYACA</v>
          </cell>
        </row>
        <row r="315">
          <cell r="AM315" t="str">
            <v>BOYACA</v>
          </cell>
        </row>
        <row r="316">
          <cell r="AM316" t="str">
            <v>BOYACA</v>
          </cell>
        </row>
        <row r="317">
          <cell r="AM317" t="str">
            <v>BOYACA</v>
          </cell>
        </row>
        <row r="318">
          <cell r="AM318" t="str">
            <v>BOYACA</v>
          </cell>
        </row>
        <row r="319">
          <cell r="AM319" t="str">
            <v>BOYACA</v>
          </cell>
        </row>
        <row r="320">
          <cell r="AM320" t="str">
            <v>BOYACA</v>
          </cell>
        </row>
        <row r="321">
          <cell r="AM321" t="str">
            <v>BOYACA</v>
          </cell>
        </row>
        <row r="322">
          <cell r="AM322" t="str">
            <v>BOYACA</v>
          </cell>
        </row>
        <row r="323">
          <cell r="AM323" t="str">
            <v>BOYACA</v>
          </cell>
        </row>
        <row r="324">
          <cell r="AM324" t="str">
            <v>BOYACA</v>
          </cell>
        </row>
        <row r="325">
          <cell r="AM325" t="str">
            <v>BOYACA</v>
          </cell>
        </row>
        <row r="326">
          <cell r="AM326" t="str">
            <v>BOYACA</v>
          </cell>
        </row>
        <row r="327">
          <cell r="AM327" t="str">
            <v>BOYACA</v>
          </cell>
        </row>
        <row r="328">
          <cell r="AM328" t="str">
            <v>BOYACA</v>
          </cell>
        </row>
        <row r="329">
          <cell r="AM329" t="str">
            <v>BOYACA</v>
          </cell>
        </row>
        <row r="330">
          <cell r="AM330" t="str">
            <v>BOYACA</v>
          </cell>
        </row>
        <row r="331">
          <cell r="AM331" t="str">
            <v>BOYACA</v>
          </cell>
        </row>
        <row r="332">
          <cell r="AM332" t="str">
            <v>BOYACA</v>
          </cell>
        </row>
        <row r="333">
          <cell r="AM333" t="str">
            <v>BOYACA</v>
          </cell>
        </row>
        <row r="334">
          <cell r="AM334" t="str">
            <v>BOYACA</v>
          </cell>
        </row>
        <row r="335">
          <cell r="AM335" t="str">
            <v>BOYACA</v>
          </cell>
        </row>
        <row r="336">
          <cell r="AM336" t="str">
            <v>BOYACA</v>
          </cell>
        </row>
        <row r="337">
          <cell r="AM337" t="str">
            <v>BOYACA</v>
          </cell>
        </row>
        <row r="338">
          <cell r="AM338" t="str">
            <v>BOYACA</v>
          </cell>
        </row>
        <row r="339">
          <cell r="AM339" t="str">
            <v>BOYACA</v>
          </cell>
        </row>
        <row r="340">
          <cell r="AM340" t="str">
            <v>BOYACA</v>
          </cell>
        </row>
        <row r="341">
          <cell r="AM341" t="str">
            <v>BOYACA</v>
          </cell>
        </row>
        <row r="342">
          <cell r="AM342" t="str">
            <v>BOYACA</v>
          </cell>
        </row>
        <row r="343">
          <cell r="AM343" t="str">
            <v>BOYACA</v>
          </cell>
        </row>
        <row r="344">
          <cell r="AM344" t="str">
            <v>BOYACA</v>
          </cell>
        </row>
        <row r="345">
          <cell r="AM345" t="str">
            <v>CALDAS</v>
          </cell>
        </row>
        <row r="346">
          <cell r="AM346" t="str">
            <v>CALDAS</v>
          </cell>
        </row>
        <row r="347">
          <cell r="AM347" t="str">
            <v>CALDAS</v>
          </cell>
        </row>
        <row r="348">
          <cell r="AM348" t="str">
            <v>CALDAS</v>
          </cell>
        </row>
        <row r="349">
          <cell r="AM349" t="str">
            <v>CALDAS</v>
          </cell>
        </row>
        <row r="350">
          <cell r="AM350" t="str">
            <v>CALDAS</v>
          </cell>
        </row>
        <row r="351">
          <cell r="AM351" t="str">
            <v>CALDAS</v>
          </cell>
        </row>
        <row r="352">
          <cell r="AM352" t="str">
            <v>CALDAS</v>
          </cell>
        </row>
        <row r="353">
          <cell r="AM353" t="str">
            <v>CALDAS</v>
          </cell>
        </row>
        <row r="354">
          <cell r="AM354" t="str">
            <v>CALDAS</v>
          </cell>
        </row>
        <row r="355">
          <cell r="AM355" t="str">
            <v>CALDAS</v>
          </cell>
        </row>
        <row r="356">
          <cell r="AM356" t="str">
            <v>CALDAS</v>
          </cell>
        </row>
        <row r="357">
          <cell r="AM357" t="str">
            <v>CALDAS</v>
          </cell>
        </row>
        <row r="358">
          <cell r="AM358" t="str">
            <v>CALDAS</v>
          </cell>
        </row>
        <row r="359">
          <cell r="AM359" t="str">
            <v>CALDAS</v>
          </cell>
        </row>
        <row r="360">
          <cell r="AM360" t="str">
            <v>CALDAS</v>
          </cell>
        </row>
        <row r="361">
          <cell r="AM361" t="str">
            <v>CALDAS</v>
          </cell>
        </row>
        <row r="362">
          <cell r="AM362" t="str">
            <v>CALDAS</v>
          </cell>
        </row>
        <row r="363">
          <cell r="AM363" t="str">
            <v>CALDAS</v>
          </cell>
        </row>
        <row r="364">
          <cell r="AM364" t="str">
            <v>CALDAS</v>
          </cell>
        </row>
        <row r="365">
          <cell r="AM365" t="str">
            <v>CALDAS</v>
          </cell>
        </row>
        <row r="366">
          <cell r="AM366" t="str">
            <v>CALDAS</v>
          </cell>
        </row>
        <row r="367">
          <cell r="AM367" t="str">
            <v>CALDAS</v>
          </cell>
        </row>
        <row r="368">
          <cell r="AM368" t="str">
            <v>CALDAS</v>
          </cell>
        </row>
        <row r="369">
          <cell r="AM369" t="str">
            <v>CALDAS</v>
          </cell>
        </row>
        <row r="370">
          <cell r="AM370" t="str">
            <v>CALDAS</v>
          </cell>
        </row>
        <row r="371">
          <cell r="AM371" t="str">
            <v>CALDAS</v>
          </cell>
        </row>
        <row r="372">
          <cell r="AM372" t="str">
            <v>CALDAS</v>
          </cell>
        </row>
        <row r="373">
          <cell r="AM373" t="str">
            <v>CAQUETA</v>
          </cell>
        </row>
        <row r="374">
          <cell r="AM374" t="str">
            <v>CAQUETA</v>
          </cell>
        </row>
        <row r="375">
          <cell r="AM375" t="str">
            <v>CAQUETA</v>
          </cell>
        </row>
        <row r="376">
          <cell r="AM376" t="str">
            <v>CAQUETA</v>
          </cell>
        </row>
        <row r="377">
          <cell r="AM377" t="str">
            <v>CAQUETA</v>
          </cell>
        </row>
        <row r="378">
          <cell r="AM378" t="str">
            <v>CAQUETA</v>
          </cell>
        </row>
        <row r="379">
          <cell r="AM379" t="str">
            <v>CAQUETA</v>
          </cell>
        </row>
        <row r="380">
          <cell r="AM380" t="str">
            <v>CAQUETA</v>
          </cell>
        </row>
        <row r="381">
          <cell r="AM381" t="str">
            <v>CAQUETA</v>
          </cell>
        </row>
        <row r="382">
          <cell r="AM382" t="str">
            <v>CAQUETA</v>
          </cell>
        </row>
        <row r="383">
          <cell r="AM383" t="str">
            <v>CAQUETA</v>
          </cell>
        </row>
        <row r="384">
          <cell r="AM384" t="str">
            <v>CAQUETA</v>
          </cell>
        </row>
        <row r="385">
          <cell r="AM385" t="str">
            <v>CAQUETA</v>
          </cell>
        </row>
        <row r="386">
          <cell r="AM386" t="str">
            <v>CAQUETA</v>
          </cell>
        </row>
        <row r="387">
          <cell r="AM387" t="str">
            <v>CAQUETA</v>
          </cell>
        </row>
        <row r="388">
          <cell r="AM388" t="str">
            <v>CAQUETA</v>
          </cell>
        </row>
        <row r="389">
          <cell r="AM389" t="str">
            <v>CAQUETA</v>
          </cell>
        </row>
        <row r="390">
          <cell r="AM390" t="str">
            <v>CASANARE</v>
          </cell>
        </row>
        <row r="391">
          <cell r="AM391" t="str">
            <v>CASANARE</v>
          </cell>
        </row>
        <row r="392">
          <cell r="AM392" t="str">
            <v>CASANARE</v>
          </cell>
        </row>
        <row r="393">
          <cell r="AM393" t="str">
            <v>CASANARE</v>
          </cell>
        </row>
        <row r="394">
          <cell r="AM394" t="str">
            <v>CASANARE</v>
          </cell>
        </row>
        <row r="395">
          <cell r="AM395" t="str">
            <v>CASANARE</v>
          </cell>
        </row>
        <row r="396">
          <cell r="AM396" t="str">
            <v>CASANARE</v>
          </cell>
        </row>
        <row r="397">
          <cell r="AM397" t="str">
            <v>CASANARE</v>
          </cell>
        </row>
        <row r="398">
          <cell r="AM398" t="str">
            <v>CASANARE</v>
          </cell>
        </row>
        <row r="399">
          <cell r="AM399" t="str">
            <v>CASANARE</v>
          </cell>
        </row>
        <row r="400">
          <cell r="AM400" t="str">
            <v>CASANARE</v>
          </cell>
        </row>
        <row r="401">
          <cell r="AM401" t="str">
            <v>CASANARE</v>
          </cell>
        </row>
        <row r="402">
          <cell r="AM402" t="str">
            <v>CASANARE</v>
          </cell>
        </row>
        <row r="403">
          <cell r="AM403" t="str">
            <v>CASANARE</v>
          </cell>
        </row>
        <row r="404">
          <cell r="AM404" t="str">
            <v>CASANARE</v>
          </cell>
        </row>
        <row r="405">
          <cell r="AM405" t="str">
            <v>CASANARE</v>
          </cell>
        </row>
        <row r="406">
          <cell r="AM406" t="str">
            <v>CASANARE</v>
          </cell>
        </row>
        <row r="407">
          <cell r="AM407" t="str">
            <v>CASANARE</v>
          </cell>
        </row>
        <row r="408">
          <cell r="AM408" t="str">
            <v>CASANARE</v>
          </cell>
        </row>
        <row r="409">
          <cell r="AM409" t="str">
            <v>CASANARE</v>
          </cell>
        </row>
        <row r="410">
          <cell r="AM410" t="str">
            <v>CAUCA</v>
          </cell>
        </row>
        <row r="411">
          <cell r="AM411" t="str">
            <v>CAUCA</v>
          </cell>
        </row>
        <row r="412">
          <cell r="AM412" t="str">
            <v>CAUCA</v>
          </cell>
        </row>
        <row r="413">
          <cell r="AM413" t="str">
            <v>CAUCA</v>
          </cell>
        </row>
        <row r="414">
          <cell r="AM414" t="str">
            <v>CAUCA</v>
          </cell>
        </row>
        <row r="415">
          <cell r="AM415" t="str">
            <v>CAUCA</v>
          </cell>
        </row>
        <row r="416">
          <cell r="AM416" t="str">
            <v>CAUCA</v>
          </cell>
        </row>
        <row r="417">
          <cell r="AM417" t="str">
            <v>CAUCA</v>
          </cell>
        </row>
        <row r="418">
          <cell r="AM418" t="str">
            <v>CAUCA</v>
          </cell>
        </row>
        <row r="419">
          <cell r="AM419" t="str">
            <v>CAUCA</v>
          </cell>
        </row>
        <row r="420">
          <cell r="AM420" t="str">
            <v>CAUCA</v>
          </cell>
        </row>
        <row r="421">
          <cell r="AM421" t="str">
            <v>CAUCA</v>
          </cell>
        </row>
        <row r="422">
          <cell r="AM422" t="str">
            <v>CAUCA</v>
          </cell>
        </row>
        <row r="423">
          <cell r="AM423" t="str">
            <v>CAUCA</v>
          </cell>
        </row>
        <row r="424">
          <cell r="AM424" t="str">
            <v>CAUCA</v>
          </cell>
        </row>
        <row r="425">
          <cell r="AM425" t="str">
            <v>CAUCA</v>
          </cell>
        </row>
        <row r="426">
          <cell r="AM426" t="str">
            <v>CAUCA</v>
          </cell>
        </row>
        <row r="427">
          <cell r="AM427" t="str">
            <v>CAUCA</v>
          </cell>
        </row>
        <row r="428">
          <cell r="AM428" t="str">
            <v>CAUCA</v>
          </cell>
        </row>
        <row r="429">
          <cell r="AM429" t="str">
            <v>CAUCA</v>
          </cell>
        </row>
        <row r="430">
          <cell r="AM430" t="str">
            <v>CAUCA</v>
          </cell>
        </row>
        <row r="431">
          <cell r="AM431" t="str">
            <v>CAUCA</v>
          </cell>
        </row>
        <row r="432">
          <cell r="AM432" t="str">
            <v>CAUCA</v>
          </cell>
        </row>
        <row r="433">
          <cell r="AM433" t="str">
            <v>CAUCA</v>
          </cell>
        </row>
        <row r="434">
          <cell r="AM434" t="str">
            <v>CAUCA</v>
          </cell>
        </row>
        <row r="435">
          <cell r="AM435" t="str">
            <v>CAUCA</v>
          </cell>
        </row>
        <row r="436">
          <cell r="AM436" t="str">
            <v>CAUCA</v>
          </cell>
        </row>
        <row r="437">
          <cell r="AM437" t="str">
            <v>CAUCA</v>
          </cell>
        </row>
        <row r="438">
          <cell r="AM438" t="str">
            <v>CAUCA</v>
          </cell>
        </row>
        <row r="439">
          <cell r="AM439" t="str">
            <v>CAUCA</v>
          </cell>
        </row>
        <row r="440">
          <cell r="AM440" t="str">
            <v>CAUCA</v>
          </cell>
        </row>
        <row r="441">
          <cell r="AM441" t="str">
            <v>CAUCA</v>
          </cell>
        </row>
        <row r="442">
          <cell r="AM442" t="str">
            <v>CAUCA</v>
          </cell>
        </row>
        <row r="443">
          <cell r="AM443" t="str">
            <v>CAUCA</v>
          </cell>
        </row>
        <row r="444">
          <cell r="AM444" t="str">
            <v>CAUCA</v>
          </cell>
        </row>
        <row r="445">
          <cell r="AM445" t="str">
            <v>CAUCA</v>
          </cell>
        </row>
        <row r="446">
          <cell r="AM446" t="str">
            <v>CAUCA</v>
          </cell>
        </row>
        <row r="447">
          <cell r="AM447" t="str">
            <v>CAUCA</v>
          </cell>
        </row>
        <row r="448">
          <cell r="AM448" t="str">
            <v>CAUCA</v>
          </cell>
        </row>
        <row r="449">
          <cell r="AM449" t="str">
            <v>CAUCA</v>
          </cell>
        </row>
        <row r="450">
          <cell r="AM450" t="str">
            <v>CAUCA</v>
          </cell>
        </row>
        <row r="451">
          <cell r="AM451" t="str">
            <v>CAUCA</v>
          </cell>
        </row>
        <row r="452">
          <cell r="AM452" t="str">
            <v>CAUCA</v>
          </cell>
        </row>
        <row r="453">
          <cell r="AM453" t="str">
            <v>CESAR</v>
          </cell>
        </row>
        <row r="454">
          <cell r="AM454" t="str">
            <v>CESAR</v>
          </cell>
        </row>
        <row r="455">
          <cell r="AM455" t="str">
            <v>CESAR</v>
          </cell>
        </row>
        <row r="456">
          <cell r="AM456" t="str">
            <v>CESAR</v>
          </cell>
        </row>
        <row r="457">
          <cell r="AM457" t="str">
            <v>CESAR</v>
          </cell>
        </row>
        <row r="458">
          <cell r="AM458" t="str">
            <v>CESAR</v>
          </cell>
        </row>
        <row r="459">
          <cell r="AM459" t="str">
            <v>CESAR</v>
          </cell>
        </row>
        <row r="460">
          <cell r="AM460" t="str">
            <v>CESAR</v>
          </cell>
        </row>
        <row r="461">
          <cell r="AM461" t="str">
            <v>CESAR</v>
          </cell>
        </row>
        <row r="462">
          <cell r="AM462" t="str">
            <v>CESAR</v>
          </cell>
        </row>
        <row r="463">
          <cell r="AM463" t="str">
            <v>CESAR</v>
          </cell>
        </row>
        <row r="464">
          <cell r="AM464" t="str">
            <v>CESAR</v>
          </cell>
        </row>
        <row r="465">
          <cell r="AM465" t="str">
            <v>CESAR</v>
          </cell>
        </row>
        <row r="466">
          <cell r="AM466" t="str">
            <v>CESAR</v>
          </cell>
        </row>
        <row r="467">
          <cell r="AM467" t="str">
            <v>CESAR</v>
          </cell>
        </row>
        <row r="468">
          <cell r="AM468" t="str">
            <v>CESAR</v>
          </cell>
        </row>
        <row r="469">
          <cell r="AM469" t="str">
            <v>CESAR</v>
          </cell>
        </row>
        <row r="470">
          <cell r="AM470" t="str">
            <v>CESAR</v>
          </cell>
        </row>
        <row r="471">
          <cell r="AM471" t="str">
            <v>CESAR</v>
          </cell>
        </row>
        <row r="472">
          <cell r="AM472" t="str">
            <v>CESAR</v>
          </cell>
        </row>
        <row r="473">
          <cell r="AM473" t="str">
            <v>CESAR</v>
          </cell>
        </row>
        <row r="474">
          <cell r="AM474" t="str">
            <v>CESAR</v>
          </cell>
        </row>
        <row r="475">
          <cell r="AM475" t="str">
            <v>CESAR</v>
          </cell>
        </row>
        <row r="476">
          <cell r="AM476" t="str">
            <v>CESAR</v>
          </cell>
        </row>
        <row r="477">
          <cell r="AM477" t="str">
            <v>CESAR</v>
          </cell>
        </row>
        <row r="478">
          <cell r="AM478" t="str">
            <v>CESAR</v>
          </cell>
        </row>
        <row r="479">
          <cell r="AM479" t="str">
            <v>CHOCO</v>
          </cell>
        </row>
        <row r="480">
          <cell r="AM480" t="str">
            <v>CHOCO</v>
          </cell>
        </row>
        <row r="481">
          <cell r="AM481" t="str">
            <v>CHOCO</v>
          </cell>
        </row>
        <row r="482">
          <cell r="AM482" t="str">
            <v>CHOCO</v>
          </cell>
        </row>
        <row r="483">
          <cell r="AM483" t="str">
            <v>CHOCO</v>
          </cell>
        </row>
        <row r="484">
          <cell r="AM484" t="str">
            <v>CHOCO</v>
          </cell>
        </row>
        <row r="485">
          <cell r="AM485" t="str">
            <v>CHOCO</v>
          </cell>
        </row>
        <row r="486">
          <cell r="AM486" t="str">
            <v>CHOCO</v>
          </cell>
        </row>
        <row r="487">
          <cell r="AM487" t="str">
            <v>CHOCO</v>
          </cell>
        </row>
        <row r="488">
          <cell r="AM488" t="str">
            <v>CHOCO</v>
          </cell>
        </row>
        <row r="489">
          <cell r="AM489" t="str">
            <v>CHOCO</v>
          </cell>
        </row>
        <row r="490">
          <cell r="AM490" t="str">
            <v>CHOCO</v>
          </cell>
        </row>
        <row r="491">
          <cell r="AM491" t="str">
            <v>CHOCO</v>
          </cell>
        </row>
        <row r="492">
          <cell r="AM492" t="str">
            <v>CHOCO</v>
          </cell>
        </row>
        <row r="493">
          <cell r="AM493" t="str">
            <v>CHOCO</v>
          </cell>
        </row>
        <row r="494">
          <cell r="AM494" t="str">
            <v>CHOCO</v>
          </cell>
        </row>
        <row r="495">
          <cell r="AM495" t="str">
            <v>CHOCO</v>
          </cell>
        </row>
        <row r="496">
          <cell r="AM496" t="str">
            <v>CHOCO</v>
          </cell>
        </row>
        <row r="497">
          <cell r="AM497" t="str">
            <v>CHOCO</v>
          </cell>
        </row>
        <row r="498">
          <cell r="AM498" t="str">
            <v>CHOCO</v>
          </cell>
        </row>
        <row r="499">
          <cell r="AM499" t="str">
            <v>CHOCO</v>
          </cell>
        </row>
        <row r="500">
          <cell r="AM500" t="str">
            <v>CHOCO</v>
          </cell>
        </row>
        <row r="501">
          <cell r="AM501" t="str">
            <v>CHOCO</v>
          </cell>
        </row>
        <row r="502">
          <cell r="AM502" t="str">
            <v>CHOCO</v>
          </cell>
        </row>
        <row r="503">
          <cell r="AM503" t="str">
            <v>CHOCO</v>
          </cell>
        </row>
        <row r="504">
          <cell r="AM504" t="str">
            <v>CHOCO</v>
          </cell>
        </row>
        <row r="505">
          <cell r="AM505" t="str">
            <v>CHOCO</v>
          </cell>
        </row>
        <row r="506">
          <cell r="AM506" t="str">
            <v>CHOCO</v>
          </cell>
        </row>
        <row r="507">
          <cell r="AM507" t="str">
            <v>CHOCO</v>
          </cell>
        </row>
        <row r="508">
          <cell r="AM508" t="str">
            <v>CHOCO</v>
          </cell>
        </row>
        <row r="509">
          <cell r="AM509" t="str">
            <v>CHOCO</v>
          </cell>
        </row>
        <row r="510">
          <cell r="AM510" t="str">
            <v>CORDOBA</v>
          </cell>
        </row>
        <row r="511">
          <cell r="AM511" t="str">
            <v>CORDOBA</v>
          </cell>
        </row>
        <row r="512">
          <cell r="AM512" t="str">
            <v>CORDOBA</v>
          </cell>
        </row>
        <row r="513">
          <cell r="AM513" t="str">
            <v>CORDOBA</v>
          </cell>
        </row>
        <row r="514">
          <cell r="AM514" t="str">
            <v>CORDOBA</v>
          </cell>
        </row>
        <row r="515">
          <cell r="AM515" t="str">
            <v>CORDOBA</v>
          </cell>
        </row>
        <row r="516">
          <cell r="AM516" t="str">
            <v>CORDOBA</v>
          </cell>
        </row>
        <row r="517">
          <cell r="AM517" t="str">
            <v>CORDOBA</v>
          </cell>
        </row>
        <row r="518">
          <cell r="AM518" t="str">
            <v>CORDOBA</v>
          </cell>
        </row>
        <row r="519">
          <cell r="AM519" t="str">
            <v>CORDOBA</v>
          </cell>
        </row>
        <row r="520">
          <cell r="AM520" t="str">
            <v>CORDOBA</v>
          </cell>
        </row>
        <row r="521">
          <cell r="AM521" t="str">
            <v>CORDOBA</v>
          </cell>
        </row>
        <row r="522">
          <cell r="AM522" t="str">
            <v>CORDOBA</v>
          </cell>
        </row>
        <row r="523">
          <cell r="AM523" t="str">
            <v>CORDOBA</v>
          </cell>
        </row>
        <row r="524">
          <cell r="AM524" t="str">
            <v>CORDOBA</v>
          </cell>
        </row>
        <row r="525">
          <cell r="AM525" t="str">
            <v>CORDOBA</v>
          </cell>
        </row>
        <row r="526">
          <cell r="AM526" t="str">
            <v>CORDOBA</v>
          </cell>
        </row>
        <row r="527">
          <cell r="AM527" t="str">
            <v>CORDOBA</v>
          </cell>
        </row>
        <row r="528">
          <cell r="AM528" t="str">
            <v>CORDOBA</v>
          </cell>
        </row>
        <row r="529">
          <cell r="AM529" t="str">
            <v>CORDOBA</v>
          </cell>
        </row>
        <row r="530">
          <cell r="AM530" t="str">
            <v>CORDOBA</v>
          </cell>
        </row>
        <row r="531">
          <cell r="AM531" t="str">
            <v>CORDOBA</v>
          </cell>
        </row>
        <row r="532">
          <cell r="AM532" t="str">
            <v>CORDOBA</v>
          </cell>
        </row>
        <row r="533">
          <cell r="AM533" t="str">
            <v>CORDOBA</v>
          </cell>
        </row>
        <row r="534">
          <cell r="AM534" t="str">
            <v>CORDOBA</v>
          </cell>
        </row>
        <row r="535">
          <cell r="AM535" t="str">
            <v>CORDOBA</v>
          </cell>
        </row>
        <row r="536">
          <cell r="AM536" t="str">
            <v>CORDOBA</v>
          </cell>
        </row>
        <row r="537">
          <cell r="AM537" t="str">
            <v>CORDOBA</v>
          </cell>
        </row>
        <row r="538">
          <cell r="AM538" t="str">
            <v>CORDOBA</v>
          </cell>
        </row>
        <row r="539">
          <cell r="AM539" t="str">
            <v>CORDOBA</v>
          </cell>
        </row>
        <row r="540">
          <cell r="AM540" t="str">
            <v>CORDOBA</v>
          </cell>
        </row>
        <row r="541">
          <cell r="AM541" t="str">
            <v>CUNDINAMARCA</v>
          </cell>
        </row>
        <row r="542">
          <cell r="AM542" t="str">
            <v>CUNDINAMARCA</v>
          </cell>
        </row>
        <row r="543">
          <cell r="AM543" t="str">
            <v>CUNDINAMARCA</v>
          </cell>
        </row>
        <row r="544">
          <cell r="AM544" t="str">
            <v>CUNDINAMARCA</v>
          </cell>
        </row>
        <row r="545">
          <cell r="AM545" t="str">
            <v>CUNDINAMARCA</v>
          </cell>
        </row>
        <row r="546">
          <cell r="AM546" t="str">
            <v>CUNDINAMARCA</v>
          </cell>
        </row>
        <row r="547">
          <cell r="AM547" t="str">
            <v>CUNDINAMARCA</v>
          </cell>
        </row>
        <row r="548">
          <cell r="AM548" t="str">
            <v>CUNDINAMARCA</v>
          </cell>
        </row>
        <row r="549">
          <cell r="AM549" t="str">
            <v>CUNDINAMARCA</v>
          </cell>
        </row>
        <row r="550">
          <cell r="AM550" t="str">
            <v>CUNDINAMARCA</v>
          </cell>
        </row>
        <row r="551">
          <cell r="AM551" t="str">
            <v>CUNDINAMARCA</v>
          </cell>
        </row>
        <row r="552">
          <cell r="AM552" t="str">
            <v>CUNDINAMARCA</v>
          </cell>
        </row>
        <row r="553">
          <cell r="AM553" t="str">
            <v>CUNDINAMARCA</v>
          </cell>
        </row>
        <row r="554">
          <cell r="AM554" t="str">
            <v>CUNDINAMARCA</v>
          </cell>
        </row>
        <row r="555">
          <cell r="AM555" t="str">
            <v>CUNDINAMARCA</v>
          </cell>
        </row>
        <row r="556">
          <cell r="AM556" t="str">
            <v>CUNDINAMARCA</v>
          </cell>
        </row>
        <row r="557">
          <cell r="AM557" t="str">
            <v>CUNDINAMARCA</v>
          </cell>
        </row>
        <row r="558">
          <cell r="AM558" t="str">
            <v>CUNDINAMARCA</v>
          </cell>
        </row>
        <row r="559">
          <cell r="AM559" t="str">
            <v>CUNDINAMARCA</v>
          </cell>
        </row>
        <row r="560">
          <cell r="AM560" t="str">
            <v>CUNDINAMARCA</v>
          </cell>
        </row>
        <row r="561">
          <cell r="AM561" t="str">
            <v>CUNDINAMARCA</v>
          </cell>
        </row>
        <row r="562">
          <cell r="AM562" t="str">
            <v>CUNDINAMARCA</v>
          </cell>
        </row>
        <row r="563">
          <cell r="AM563" t="str">
            <v>CUNDINAMARCA</v>
          </cell>
        </row>
        <row r="564">
          <cell r="AM564" t="str">
            <v>CUNDINAMARCA</v>
          </cell>
        </row>
        <row r="565">
          <cell r="AM565" t="str">
            <v>CUNDINAMARCA</v>
          </cell>
        </row>
        <row r="566">
          <cell r="AM566" t="str">
            <v>CUNDINAMARCA</v>
          </cell>
        </row>
        <row r="567">
          <cell r="AM567" t="str">
            <v>CUNDINAMARCA</v>
          </cell>
        </row>
        <row r="568">
          <cell r="AM568" t="str">
            <v>CUNDINAMARCA</v>
          </cell>
        </row>
        <row r="569">
          <cell r="AM569" t="str">
            <v>CUNDINAMARCA</v>
          </cell>
        </row>
        <row r="570">
          <cell r="AM570" t="str">
            <v>CUNDINAMARCA</v>
          </cell>
        </row>
        <row r="571">
          <cell r="AM571" t="str">
            <v>CUNDINAMARCA</v>
          </cell>
        </row>
        <row r="572">
          <cell r="AM572" t="str">
            <v>CUNDINAMARCA</v>
          </cell>
        </row>
        <row r="573">
          <cell r="AM573" t="str">
            <v>CUNDINAMARCA</v>
          </cell>
        </row>
        <row r="574">
          <cell r="AM574" t="str">
            <v>CUNDINAMARCA</v>
          </cell>
        </row>
        <row r="575">
          <cell r="AM575" t="str">
            <v>CUNDINAMARCA</v>
          </cell>
        </row>
        <row r="576">
          <cell r="AM576" t="str">
            <v>CUNDINAMARCA</v>
          </cell>
        </row>
        <row r="577">
          <cell r="AM577" t="str">
            <v>CUNDINAMARCA</v>
          </cell>
        </row>
        <row r="578">
          <cell r="AM578" t="str">
            <v>CUNDINAMARCA</v>
          </cell>
        </row>
        <row r="579">
          <cell r="AM579" t="str">
            <v>CUNDINAMARCA</v>
          </cell>
        </row>
        <row r="580">
          <cell r="AM580" t="str">
            <v>CUNDINAMARCA</v>
          </cell>
        </row>
        <row r="581">
          <cell r="AM581" t="str">
            <v>CUNDINAMARCA</v>
          </cell>
        </row>
        <row r="582">
          <cell r="AM582" t="str">
            <v>CUNDINAMARCA</v>
          </cell>
        </row>
        <row r="583">
          <cell r="AM583" t="str">
            <v>CUNDINAMARCA</v>
          </cell>
        </row>
        <row r="584">
          <cell r="AM584" t="str">
            <v>CUNDINAMARCA</v>
          </cell>
        </row>
        <row r="585">
          <cell r="AM585" t="str">
            <v>CUNDINAMARCA</v>
          </cell>
        </row>
        <row r="586">
          <cell r="AM586" t="str">
            <v>CUNDINAMARCA</v>
          </cell>
        </row>
        <row r="587">
          <cell r="AM587" t="str">
            <v>CUNDINAMARCA</v>
          </cell>
        </row>
        <row r="588">
          <cell r="AM588" t="str">
            <v>CUNDINAMARCA</v>
          </cell>
        </row>
        <row r="589">
          <cell r="AM589" t="str">
            <v>CUNDINAMARCA</v>
          </cell>
        </row>
        <row r="590">
          <cell r="AM590" t="str">
            <v>CUNDINAMARCA</v>
          </cell>
        </row>
        <row r="591">
          <cell r="AM591" t="str">
            <v>CUNDINAMARCA</v>
          </cell>
        </row>
        <row r="592">
          <cell r="AM592" t="str">
            <v>CUNDINAMARCA</v>
          </cell>
        </row>
        <row r="593">
          <cell r="AM593" t="str">
            <v>CUNDINAMARCA</v>
          </cell>
        </row>
        <row r="594">
          <cell r="AM594" t="str">
            <v>CUNDINAMARCA</v>
          </cell>
        </row>
        <row r="595">
          <cell r="AM595" t="str">
            <v>CUNDINAMARCA</v>
          </cell>
        </row>
        <row r="596">
          <cell r="AM596" t="str">
            <v>CUNDINAMARCA</v>
          </cell>
        </row>
        <row r="597">
          <cell r="AM597" t="str">
            <v>CUNDINAMARCA</v>
          </cell>
        </row>
        <row r="598">
          <cell r="AM598" t="str">
            <v>CUNDINAMARCA</v>
          </cell>
        </row>
        <row r="599">
          <cell r="AM599" t="str">
            <v>CUNDINAMARCA</v>
          </cell>
        </row>
        <row r="600">
          <cell r="AM600" t="str">
            <v>CUNDINAMARCA</v>
          </cell>
        </row>
        <row r="601">
          <cell r="AM601" t="str">
            <v>CUNDINAMARCA</v>
          </cell>
        </row>
        <row r="602">
          <cell r="AM602" t="str">
            <v>CUNDINAMARCA</v>
          </cell>
        </row>
        <row r="603">
          <cell r="AM603" t="str">
            <v>CUNDINAMARCA</v>
          </cell>
        </row>
        <row r="604">
          <cell r="AM604" t="str">
            <v>CUNDINAMARCA</v>
          </cell>
        </row>
        <row r="605">
          <cell r="AM605" t="str">
            <v>CUNDINAMARCA</v>
          </cell>
        </row>
        <row r="606">
          <cell r="AM606" t="str">
            <v>CUNDINAMARCA</v>
          </cell>
        </row>
        <row r="607">
          <cell r="AM607" t="str">
            <v>CUNDINAMARCA</v>
          </cell>
        </row>
        <row r="608">
          <cell r="AM608" t="str">
            <v>CUNDINAMARCA</v>
          </cell>
        </row>
        <row r="609">
          <cell r="AM609" t="str">
            <v>CUNDINAMARCA</v>
          </cell>
        </row>
        <row r="610">
          <cell r="AM610" t="str">
            <v>CUNDINAMARCA</v>
          </cell>
        </row>
        <row r="611">
          <cell r="AM611" t="str">
            <v>CUNDINAMARCA</v>
          </cell>
        </row>
        <row r="612">
          <cell r="AM612" t="str">
            <v>CUNDINAMARCA</v>
          </cell>
        </row>
        <row r="613">
          <cell r="AM613" t="str">
            <v>CUNDINAMARCA</v>
          </cell>
        </row>
        <row r="614">
          <cell r="AM614" t="str">
            <v>CUNDINAMARCA</v>
          </cell>
        </row>
        <row r="615">
          <cell r="AM615" t="str">
            <v>CUNDINAMARCA</v>
          </cell>
        </row>
        <row r="616">
          <cell r="AM616" t="str">
            <v>CUNDINAMARCA</v>
          </cell>
        </row>
        <row r="617">
          <cell r="AM617" t="str">
            <v>CUNDINAMARCA</v>
          </cell>
        </row>
        <row r="618">
          <cell r="AM618" t="str">
            <v>CUNDINAMARCA</v>
          </cell>
        </row>
        <row r="619">
          <cell r="AM619" t="str">
            <v>CUNDINAMARCA</v>
          </cell>
        </row>
        <row r="620">
          <cell r="AM620" t="str">
            <v>CUNDINAMARCA</v>
          </cell>
        </row>
        <row r="621">
          <cell r="AM621" t="str">
            <v>CUNDINAMARCA</v>
          </cell>
        </row>
        <row r="622">
          <cell r="AM622" t="str">
            <v>CUNDINAMARCA</v>
          </cell>
        </row>
        <row r="623">
          <cell r="AM623" t="str">
            <v>CUNDINAMARCA</v>
          </cell>
        </row>
        <row r="624">
          <cell r="AM624" t="str">
            <v>CUNDINAMARCA</v>
          </cell>
        </row>
        <row r="625">
          <cell r="AM625" t="str">
            <v>CUNDINAMARCA</v>
          </cell>
        </row>
        <row r="626">
          <cell r="AM626" t="str">
            <v>CUNDINAMARCA</v>
          </cell>
        </row>
        <row r="627">
          <cell r="AM627" t="str">
            <v>CUNDINAMARCA</v>
          </cell>
        </row>
        <row r="628">
          <cell r="AM628" t="str">
            <v>CUNDINAMARCA</v>
          </cell>
        </row>
        <row r="629">
          <cell r="AM629" t="str">
            <v>CUNDINAMARCA</v>
          </cell>
        </row>
        <row r="630">
          <cell r="AM630" t="str">
            <v>CUNDINAMARCA</v>
          </cell>
        </row>
        <row r="631">
          <cell r="AM631" t="str">
            <v>CUNDINAMARCA</v>
          </cell>
        </row>
        <row r="632">
          <cell r="AM632" t="str">
            <v>CUNDINAMARCA</v>
          </cell>
        </row>
        <row r="633">
          <cell r="AM633" t="str">
            <v>CUNDINAMARCA</v>
          </cell>
        </row>
        <row r="634">
          <cell r="AM634" t="str">
            <v>CUNDINAMARCA</v>
          </cell>
        </row>
        <row r="635">
          <cell r="AM635" t="str">
            <v>CUNDINAMARCA</v>
          </cell>
        </row>
        <row r="636">
          <cell r="AM636" t="str">
            <v>CUNDINAMARCA</v>
          </cell>
        </row>
        <row r="637">
          <cell r="AM637" t="str">
            <v>CUNDINAMARCA</v>
          </cell>
        </row>
        <row r="638">
          <cell r="AM638" t="str">
            <v>CUNDINAMARCA</v>
          </cell>
        </row>
        <row r="639">
          <cell r="AM639" t="str">
            <v>CUNDINAMARCA</v>
          </cell>
        </row>
        <row r="640">
          <cell r="AM640" t="str">
            <v>CUNDINAMARCA</v>
          </cell>
        </row>
        <row r="641">
          <cell r="AM641" t="str">
            <v>CUNDINAMARCA</v>
          </cell>
        </row>
        <row r="642">
          <cell r="AM642" t="str">
            <v>CUNDINAMARCA</v>
          </cell>
        </row>
        <row r="643">
          <cell r="AM643" t="str">
            <v>CUNDINAMARCA</v>
          </cell>
        </row>
        <row r="644">
          <cell r="AM644" t="str">
            <v>CUNDINAMARCA</v>
          </cell>
        </row>
        <row r="645">
          <cell r="AM645" t="str">
            <v>CUNDINAMARCA</v>
          </cell>
        </row>
        <row r="646">
          <cell r="AM646" t="str">
            <v>CUNDINAMARCA</v>
          </cell>
        </row>
        <row r="647">
          <cell r="AM647" t="str">
            <v>CUNDINAMARCA</v>
          </cell>
        </row>
        <row r="648">
          <cell r="AM648" t="str">
            <v>CUNDINAMARCA</v>
          </cell>
        </row>
        <row r="649">
          <cell r="AM649" t="str">
            <v>CUNDINAMARCA</v>
          </cell>
        </row>
        <row r="650">
          <cell r="AM650" t="str">
            <v>CUNDINAMARCA</v>
          </cell>
        </row>
        <row r="651">
          <cell r="AM651" t="str">
            <v>CUNDINAMARCA</v>
          </cell>
        </row>
        <row r="652">
          <cell r="AM652" t="str">
            <v>CUNDINAMARCA</v>
          </cell>
        </row>
        <row r="653">
          <cell r="AM653" t="str">
            <v>CUNDINAMARCA</v>
          </cell>
        </row>
        <row r="654">
          <cell r="AM654" t="str">
            <v>CUNDINAMARCA</v>
          </cell>
        </row>
        <row r="655">
          <cell r="AM655" t="str">
            <v>CUNDINAMARCA</v>
          </cell>
        </row>
        <row r="656">
          <cell r="AM656" t="str">
            <v>CUNDINAMARCA</v>
          </cell>
        </row>
        <row r="657">
          <cell r="AM657" t="str">
            <v>CUNDINAMARCA</v>
          </cell>
        </row>
        <row r="658">
          <cell r="AM658" t="str">
            <v>GUAINIA</v>
          </cell>
        </row>
        <row r="659">
          <cell r="AM659" t="str">
            <v>GUAINIA</v>
          </cell>
        </row>
        <row r="660">
          <cell r="AM660" t="str">
            <v>GUAINIA</v>
          </cell>
        </row>
        <row r="661">
          <cell r="AM661" t="str">
            <v>GUAINIA</v>
          </cell>
        </row>
        <row r="662">
          <cell r="AM662" t="str">
            <v>GUAINIA</v>
          </cell>
        </row>
        <row r="663">
          <cell r="AM663" t="str">
            <v>GUAINIA</v>
          </cell>
        </row>
        <row r="664">
          <cell r="AM664" t="str">
            <v>GUAINIA</v>
          </cell>
        </row>
        <row r="665">
          <cell r="AM665" t="str">
            <v>GUAINIA</v>
          </cell>
        </row>
        <row r="666">
          <cell r="AM666" t="str">
            <v>GUAINIA</v>
          </cell>
        </row>
        <row r="667">
          <cell r="AM667" t="str">
            <v>GUAINIA</v>
          </cell>
        </row>
        <row r="668">
          <cell r="AM668" t="str">
            <v>GUAVIARE</v>
          </cell>
        </row>
        <row r="669">
          <cell r="AM669" t="str">
            <v>GUAVIARE</v>
          </cell>
        </row>
        <row r="670">
          <cell r="AM670" t="str">
            <v>GUAVIARE</v>
          </cell>
        </row>
        <row r="671">
          <cell r="AM671" t="str">
            <v>GUAVIARE</v>
          </cell>
        </row>
        <row r="672">
          <cell r="AM672" t="str">
            <v>GUAVIARE</v>
          </cell>
        </row>
        <row r="673">
          <cell r="AM673" t="str">
            <v>HUILA</v>
          </cell>
        </row>
        <row r="674">
          <cell r="AM674" t="str">
            <v>HUILA</v>
          </cell>
        </row>
        <row r="675">
          <cell r="AM675" t="str">
            <v>HUILA</v>
          </cell>
        </row>
        <row r="676">
          <cell r="AM676" t="str">
            <v>HUILA</v>
          </cell>
        </row>
        <row r="677">
          <cell r="AM677" t="str">
            <v>HUILA</v>
          </cell>
        </row>
        <row r="678">
          <cell r="AM678" t="str">
            <v>HUILA</v>
          </cell>
        </row>
        <row r="679">
          <cell r="AM679" t="str">
            <v>HUILA</v>
          </cell>
        </row>
        <row r="680">
          <cell r="AM680" t="str">
            <v>HUILA</v>
          </cell>
        </row>
        <row r="681">
          <cell r="AM681" t="str">
            <v>HUILA</v>
          </cell>
        </row>
        <row r="682">
          <cell r="AM682" t="str">
            <v>HUILA</v>
          </cell>
        </row>
        <row r="683">
          <cell r="AM683" t="str">
            <v>HUILA</v>
          </cell>
        </row>
        <row r="684">
          <cell r="AM684" t="str">
            <v>HUILA</v>
          </cell>
        </row>
        <row r="685">
          <cell r="AM685" t="str">
            <v>HUILA</v>
          </cell>
        </row>
        <row r="686">
          <cell r="AM686" t="str">
            <v>HUILA</v>
          </cell>
        </row>
        <row r="687">
          <cell r="AM687" t="str">
            <v>HUILA</v>
          </cell>
        </row>
        <row r="688">
          <cell r="AM688" t="str">
            <v>HUILA</v>
          </cell>
        </row>
        <row r="689">
          <cell r="AM689" t="str">
            <v>HUILA</v>
          </cell>
        </row>
        <row r="690">
          <cell r="AM690" t="str">
            <v>HUILA</v>
          </cell>
        </row>
        <row r="691">
          <cell r="AM691" t="str">
            <v>HUILA</v>
          </cell>
        </row>
        <row r="692">
          <cell r="AM692" t="str">
            <v>HUILA</v>
          </cell>
        </row>
        <row r="693">
          <cell r="AM693" t="str">
            <v>HUILA</v>
          </cell>
        </row>
        <row r="694">
          <cell r="AM694" t="str">
            <v>HUILA</v>
          </cell>
        </row>
        <row r="695">
          <cell r="AM695" t="str">
            <v>HUILA</v>
          </cell>
        </row>
        <row r="696">
          <cell r="AM696" t="str">
            <v>HUILA</v>
          </cell>
        </row>
        <row r="697">
          <cell r="AM697" t="str">
            <v>HUILA</v>
          </cell>
        </row>
        <row r="698">
          <cell r="AM698" t="str">
            <v>HUILA</v>
          </cell>
        </row>
        <row r="699">
          <cell r="AM699" t="str">
            <v>HUILA</v>
          </cell>
        </row>
        <row r="700">
          <cell r="AM700" t="str">
            <v>HUILA</v>
          </cell>
        </row>
        <row r="701">
          <cell r="AM701" t="str">
            <v>HUILA</v>
          </cell>
        </row>
        <row r="702">
          <cell r="AM702" t="str">
            <v>HUILA</v>
          </cell>
        </row>
        <row r="703">
          <cell r="AM703" t="str">
            <v>HUILA</v>
          </cell>
        </row>
        <row r="704">
          <cell r="AM704" t="str">
            <v>HUILA</v>
          </cell>
        </row>
        <row r="705">
          <cell r="AM705" t="str">
            <v>HUILA</v>
          </cell>
        </row>
        <row r="706">
          <cell r="AM706" t="str">
            <v>HUILA</v>
          </cell>
        </row>
        <row r="707">
          <cell r="AM707" t="str">
            <v>HUILA</v>
          </cell>
        </row>
        <row r="708">
          <cell r="AM708" t="str">
            <v>HUILA</v>
          </cell>
        </row>
        <row r="709">
          <cell r="AM709" t="str">
            <v>HUILA</v>
          </cell>
        </row>
        <row r="710">
          <cell r="AM710" t="str">
            <v>HUILA</v>
          </cell>
        </row>
        <row r="711">
          <cell r="AM711" t="str">
            <v>LA GUAJIRA</v>
          </cell>
        </row>
        <row r="712">
          <cell r="AM712" t="str">
            <v>LA GUAJIRA</v>
          </cell>
        </row>
        <row r="713">
          <cell r="AM713" t="str">
            <v>LA GUAJIRA</v>
          </cell>
        </row>
        <row r="714">
          <cell r="AM714" t="str">
            <v>LA GUAJIRA</v>
          </cell>
        </row>
        <row r="715">
          <cell r="AM715" t="str">
            <v>LA GUAJIRA</v>
          </cell>
        </row>
        <row r="716">
          <cell r="AM716" t="str">
            <v>LA GUAJIRA</v>
          </cell>
        </row>
        <row r="717">
          <cell r="AM717" t="str">
            <v>LA GUAJIRA</v>
          </cell>
        </row>
        <row r="718">
          <cell r="AM718" t="str">
            <v>LA GUAJIRA</v>
          </cell>
        </row>
        <row r="719">
          <cell r="AM719" t="str">
            <v>LA GUAJIRA</v>
          </cell>
        </row>
        <row r="720">
          <cell r="AM720" t="str">
            <v>LA GUAJIRA</v>
          </cell>
        </row>
        <row r="721">
          <cell r="AM721" t="str">
            <v>LA GUAJIRA</v>
          </cell>
        </row>
        <row r="722">
          <cell r="AM722" t="str">
            <v>LA GUAJIRA</v>
          </cell>
        </row>
        <row r="723">
          <cell r="AM723" t="str">
            <v>LA GUAJIRA</v>
          </cell>
        </row>
        <row r="724">
          <cell r="AM724" t="str">
            <v>LA GUAJIRA</v>
          </cell>
        </row>
        <row r="725">
          <cell r="AM725" t="str">
            <v>LA GUAJIRA</v>
          </cell>
        </row>
        <row r="726">
          <cell r="AM726" t="str">
            <v>LA GUAJIRA</v>
          </cell>
        </row>
        <row r="727">
          <cell r="AM727" t="str">
            <v>MAGDALENA</v>
          </cell>
        </row>
        <row r="728">
          <cell r="AM728" t="str">
            <v>MAGDALENA</v>
          </cell>
        </row>
        <row r="729">
          <cell r="AM729" t="str">
            <v>MAGDALENA</v>
          </cell>
        </row>
        <row r="730">
          <cell r="AM730" t="str">
            <v>MAGDALENA</v>
          </cell>
        </row>
        <row r="731">
          <cell r="AM731" t="str">
            <v>MAGDALENA</v>
          </cell>
        </row>
        <row r="732">
          <cell r="AM732" t="str">
            <v>MAGDALENA</v>
          </cell>
        </row>
        <row r="733">
          <cell r="AM733" t="str">
            <v>MAGDALENA</v>
          </cell>
        </row>
        <row r="734">
          <cell r="AM734" t="str">
            <v>MAGDALENA</v>
          </cell>
        </row>
        <row r="735">
          <cell r="AM735" t="str">
            <v>MAGDALENA</v>
          </cell>
        </row>
        <row r="736">
          <cell r="AM736" t="str">
            <v>MAGDALENA</v>
          </cell>
        </row>
        <row r="737">
          <cell r="AM737" t="str">
            <v>MAGDALENA</v>
          </cell>
        </row>
        <row r="738">
          <cell r="AM738" t="str">
            <v>MAGDALENA</v>
          </cell>
        </row>
        <row r="739">
          <cell r="AM739" t="str">
            <v>MAGDALENA</v>
          </cell>
        </row>
        <row r="740">
          <cell r="AM740" t="str">
            <v>MAGDALENA</v>
          </cell>
        </row>
        <row r="741">
          <cell r="AM741" t="str">
            <v>MAGDALENA</v>
          </cell>
        </row>
        <row r="742">
          <cell r="AM742" t="str">
            <v>MAGDALENA</v>
          </cell>
        </row>
        <row r="743">
          <cell r="AM743" t="str">
            <v>MAGDALENA</v>
          </cell>
        </row>
        <row r="744">
          <cell r="AM744" t="str">
            <v>MAGDALENA</v>
          </cell>
        </row>
        <row r="745">
          <cell r="AM745" t="str">
            <v>MAGDALENA</v>
          </cell>
        </row>
        <row r="746">
          <cell r="AM746" t="str">
            <v>MAGDALENA</v>
          </cell>
        </row>
        <row r="747">
          <cell r="AM747" t="str">
            <v>MAGDALENA</v>
          </cell>
        </row>
        <row r="748">
          <cell r="AM748" t="str">
            <v>MAGDALENA</v>
          </cell>
        </row>
        <row r="749">
          <cell r="AM749" t="str">
            <v>MAGDALENA</v>
          </cell>
        </row>
        <row r="750">
          <cell r="AM750" t="str">
            <v>MAGDALENA</v>
          </cell>
        </row>
        <row r="751">
          <cell r="AM751" t="str">
            <v>MAGDALENA</v>
          </cell>
        </row>
        <row r="752">
          <cell r="AM752" t="str">
            <v>MAGDALENA</v>
          </cell>
        </row>
        <row r="753">
          <cell r="AM753" t="str">
            <v>MAGDALENA</v>
          </cell>
        </row>
        <row r="754">
          <cell r="AM754" t="str">
            <v>MAGDALENA</v>
          </cell>
        </row>
        <row r="755">
          <cell r="AM755" t="str">
            <v>MAGDALENA</v>
          </cell>
        </row>
        <row r="756">
          <cell r="AM756" t="str">
            <v>MAGDALENA</v>
          </cell>
        </row>
        <row r="757">
          <cell r="AM757" t="str">
            <v>MAGDALENA</v>
          </cell>
        </row>
        <row r="758">
          <cell r="AM758" t="str">
            <v>META</v>
          </cell>
        </row>
        <row r="759">
          <cell r="AM759" t="str">
            <v>META</v>
          </cell>
        </row>
        <row r="760">
          <cell r="AM760" t="str">
            <v>META</v>
          </cell>
        </row>
        <row r="761">
          <cell r="AM761" t="str">
            <v>META</v>
          </cell>
        </row>
        <row r="762">
          <cell r="AM762" t="str">
            <v>META</v>
          </cell>
        </row>
        <row r="763">
          <cell r="AM763" t="str">
            <v>META</v>
          </cell>
        </row>
        <row r="764">
          <cell r="AM764" t="str">
            <v>META</v>
          </cell>
        </row>
        <row r="765">
          <cell r="AM765" t="str">
            <v>META</v>
          </cell>
        </row>
        <row r="766">
          <cell r="AM766" t="str">
            <v>META</v>
          </cell>
        </row>
        <row r="767">
          <cell r="AM767" t="str">
            <v>META</v>
          </cell>
        </row>
        <row r="768">
          <cell r="AM768" t="str">
            <v>META</v>
          </cell>
        </row>
        <row r="769">
          <cell r="AM769" t="str">
            <v>META</v>
          </cell>
        </row>
        <row r="770">
          <cell r="AM770" t="str">
            <v>META</v>
          </cell>
        </row>
        <row r="771">
          <cell r="AM771" t="str">
            <v>META</v>
          </cell>
        </row>
        <row r="772">
          <cell r="AM772" t="str">
            <v>META</v>
          </cell>
        </row>
        <row r="773">
          <cell r="AM773" t="str">
            <v>META</v>
          </cell>
        </row>
        <row r="774">
          <cell r="AM774" t="str">
            <v>META</v>
          </cell>
        </row>
        <row r="775">
          <cell r="AM775" t="str">
            <v>META</v>
          </cell>
        </row>
        <row r="776">
          <cell r="AM776" t="str">
            <v>META</v>
          </cell>
        </row>
        <row r="777">
          <cell r="AM777" t="str">
            <v>META</v>
          </cell>
        </row>
        <row r="778">
          <cell r="AM778" t="str">
            <v>META</v>
          </cell>
        </row>
        <row r="779">
          <cell r="AM779" t="str">
            <v>META</v>
          </cell>
        </row>
        <row r="780">
          <cell r="AM780" t="str">
            <v>META</v>
          </cell>
        </row>
        <row r="781">
          <cell r="AM781" t="str">
            <v>META</v>
          </cell>
        </row>
        <row r="782">
          <cell r="AM782" t="str">
            <v>META</v>
          </cell>
        </row>
        <row r="783">
          <cell r="AM783" t="str">
            <v>META</v>
          </cell>
        </row>
        <row r="784">
          <cell r="AM784" t="str">
            <v>META</v>
          </cell>
        </row>
        <row r="785">
          <cell r="AM785" t="str">
            <v>META</v>
          </cell>
        </row>
        <row r="786">
          <cell r="AM786" t="str">
            <v>META</v>
          </cell>
        </row>
        <row r="787">
          <cell r="AM787" t="str">
            <v>META</v>
          </cell>
        </row>
        <row r="788">
          <cell r="AM788" t="str">
            <v>NARIÑO</v>
          </cell>
        </row>
        <row r="789">
          <cell r="AM789" t="str">
            <v>NARIÑO</v>
          </cell>
        </row>
        <row r="790">
          <cell r="AM790" t="str">
            <v>NARIÑO</v>
          </cell>
        </row>
        <row r="791">
          <cell r="AM791" t="str">
            <v>NARIÑO</v>
          </cell>
        </row>
        <row r="792">
          <cell r="AM792" t="str">
            <v>NARIÑO</v>
          </cell>
        </row>
        <row r="793">
          <cell r="AM793" t="str">
            <v>NARIÑO</v>
          </cell>
        </row>
        <row r="794">
          <cell r="AM794" t="str">
            <v>NARIÑO</v>
          </cell>
        </row>
        <row r="795">
          <cell r="AM795" t="str">
            <v>NARIÑO</v>
          </cell>
        </row>
        <row r="796">
          <cell r="AM796" t="str">
            <v>NARIÑO</v>
          </cell>
        </row>
        <row r="797">
          <cell r="AM797" t="str">
            <v>NARIÑO</v>
          </cell>
        </row>
        <row r="798">
          <cell r="AM798" t="str">
            <v>NARIÑO</v>
          </cell>
        </row>
        <row r="799">
          <cell r="AM799" t="str">
            <v>NARIÑO</v>
          </cell>
        </row>
        <row r="800">
          <cell r="AM800" t="str">
            <v>NARIÑO</v>
          </cell>
        </row>
        <row r="801">
          <cell r="AM801" t="str">
            <v>NARIÑO</v>
          </cell>
        </row>
        <row r="802">
          <cell r="AM802" t="str">
            <v>NARIÑO</v>
          </cell>
        </row>
        <row r="803">
          <cell r="AM803" t="str">
            <v>NARIÑO</v>
          </cell>
        </row>
        <row r="804">
          <cell r="AM804" t="str">
            <v>NARIÑO</v>
          </cell>
        </row>
        <row r="805">
          <cell r="AM805" t="str">
            <v>NARIÑO</v>
          </cell>
        </row>
        <row r="806">
          <cell r="AM806" t="str">
            <v>NARIÑO</v>
          </cell>
        </row>
        <row r="807">
          <cell r="AM807" t="str">
            <v>NARIÑO</v>
          </cell>
        </row>
        <row r="808">
          <cell r="AM808" t="str">
            <v>NARIÑO</v>
          </cell>
        </row>
        <row r="809">
          <cell r="AM809" t="str">
            <v>NARIÑO</v>
          </cell>
        </row>
        <row r="810">
          <cell r="AM810" t="str">
            <v>NARIÑO</v>
          </cell>
        </row>
        <row r="811">
          <cell r="AM811" t="str">
            <v>NARIÑO</v>
          </cell>
        </row>
        <row r="812">
          <cell r="AM812" t="str">
            <v>NARIÑO</v>
          </cell>
        </row>
        <row r="813">
          <cell r="AM813" t="str">
            <v>NARIÑO</v>
          </cell>
        </row>
        <row r="814">
          <cell r="AM814" t="str">
            <v>NARIÑO</v>
          </cell>
        </row>
        <row r="815">
          <cell r="AM815" t="str">
            <v>NARIÑO</v>
          </cell>
        </row>
        <row r="816">
          <cell r="AM816" t="str">
            <v>NARIÑO</v>
          </cell>
        </row>
        <row r="817">
          <cell r="AM817" t="str">
            <v>NARIÑO</v>
          </cell>
        </row>
        <row r="818">
          <cell r="AM818" t="str">
            <v>NARIÑO</v>
          </cell>
        </row>
        <row r="819">
          <cell r="AM819" t="str">
            <v>NARIÑO</v>
          </cell>
        </row>
        <row r="820">
          <cell r="AM820" t="str">
            <v>NARIÑO</v>
          </cell>
        </row>
        <row r="821">
          <cell r="AM821" t="str">
            <v>NARIÑO</v>
          </cell>
        </row>
        <row r="822">
          <cell r="AM822" t="str">
            <v>NARIÑO</v>
          </cell>
        </row>
        <row r="823">
          <cell r="AM823" t="str">
            <v>NARIÑO</v>
          </cell>
        </row>
        <row r="824">
          <cell r="AM824" t="str">
            <v>NARIÑO</v>
          </cell>
        </row>
        <row r="825">
          <cell r="AM825" t="str">
            <v>NARIÑO</v>
          </cell>
        </row>
        <row r="826">
          <cell r="AM826" t="str">
            <v>NARIÑO</v>
          </cell>
        </row>
        <row r="827">
          <cell r="AM827" t="str">
            <v>NARIÑO</v>
          </cell>
        </row>
        <row r="828">
          <cell r="AM828" t="str">
            <v>NARIÑO</v>
          </cell>
        </row>
        <row r="829">
          <cell r="AM829" t="str">
            <v>NARIÑO</v>
          </cell>
        </row>
        <row r="830">
          <cell r="AM830" t="str">
            <v>NARIÑO</v>
          </cell>
        </row>
        <row r="831">
          <cell r="AM831" t="str">
            <v>NARIÑO</v>
          </cell>
        </row>
        <row r="832">
          <cell r="AM832" t="str">
            <v>NARIÑO</v>
          </cell>
        </row>
        <row r="833">
          <cell r="AM833" t="str">
            <v>NARIÑO</v>
          </cell>
        </row>
        <row r="834">
          <cell r="AM834" t="str">
            <v>NARIÑO</v>
          </cell>
        </row>
        <row r="835">
          <cell r="AM835" t="str">
            <v>NARIÑO</v>
          </cell>
        </row>
        <row r="836">
          <cell r="AM836" t="str">
            <v>NARIÑO</v>
          </cell>
        </row>
        <row r="837">
          <cell r="AM837" t="str">
            <v>NARIÑO</v>
          </cell>
        </row>
        <row r="838">
          <cell r="AM838" t="str">
            <v>NARIÑO</v>
          </cell>
        </row>
        <row r="839">
          <cell r="AM839" t="str">
            <v>NARIÑO</v>
          </cell>
        </row>
        <row r="840">
          <cell r="AM840" t="str">
            <v>NARIÑO</v>
          </cell>
        </row>
        <row r="841">
          <cell r="AM841" t="str">
            <v>NARIÑO</v>
          </cell>
        </row>
        <row r="842">
          <cell r="AM842" t="str">
            <v>NARIÑO</v>
          </cell>
        </row>
        <row r="843">
          <cell r="AM843" t="str">
            <v>NARIÑO</v>
          </cell>
        </row>
        <row r="844">
          <cell r="AM844" t="str">
            <v>NARIÑO</v>
          </cell>
        </row>
        <row r="845">
          <cell r="AM845" t="str">
            <v>NARIÑO</v>
          </cell>
        </row>
        <row r="846">
          <cell r="AM846" t="str">
            <v>NARIÑO</v>
          </cell>
        </row>
        <row r="847">
          <cell r="AM847" t="str">
            <v>NARIÑO</v>
          </cell>
        </row>
        <row r="848">
          <cell r="AM848" t="str">
            <v>NARIÑO</v>
          </cell>
        </row>
        <row r="849">
          <cell r="AM849" t="str">
            <v>NARIÑO</v>
          </cell>
        </row>
        <row r="850">
          <cell r="AM850" t="str">
            <v>NARIÑO</v>
          </cell>
        </row>
        <row r="851">
          <cell r="AM851" t="str">
            <v>NARIÑO</v>
          </cell>
        </row>
        <row r="852">
          <cell r="AM852" t="str">
            <v>NARIÑO</v>
          </cell>
        </row>
        <row r="853">
          <cell r="AM853" t="str">
            <v>NTE SANTANDER</v>
          </cell>
        </row>
        <row r="854">
          <cell r="AM854" t="str">
            <v>NTE SANTANDER</v>
          </cell>
        </row>
        <row r="855">
          <cell r="AM855" t="str">
            <v>NTE SANTANDER</v>
          </cell>
        </row>
        <row r="856">
          <cell r="AM856" t="str">
            <v>NTE SANTANDER</v>
          </cell>
        </row>
        <row r="857">
          <cell r="AM857" t="str">
            <v>NTE SANTANDER</v>
          </cell>
        </row>
        <row r="858">
          <cell r="AM858" t="str">
            <v>NTE SANTANDER</v>
          </cell>
        </row>
        <row r="859">
          <cell r="AM859" t="str">
            <v>NTE SANTANDER</v>
          </cell>
        </row>
        <row r="860">
          <cell r="AM860" t="str">
            <v>NTE SANTANDER</v>
          </cell>
        </row>
        <row r="861">
          <cell r="AM861" t="str">
            <v>NTE SANTANDER</v>
          </cell>
        </row>
        <row r="862">
          <cell r="AM862" t="str">
            <v>NTE SANTANDER</v>
          </cell>
        </row>
        <row r="863">
          <cell r="AM863" t="str">
            <v>NTE SANTANDER</v>
          </cell>
        </row>
        <row r="864">
          <cell r="AM864" t="str">
            <v>NTE SANTANDER</v>
          </cell>
        </row>
        <row r="865">
          <cell r="AM865" t="str">
            <v>NTE SANTANDER</v>
          </cell>
        </row>
        <row r="866">
          <cell r="AM866" t="str">
            <v>NTE SANTANDER</v>
          </cell>
        </row>
        <row r="867">
          <cell r="AM867" t="str">
            <v>NTE SANTANDER</v>
          </cell>
        </row>
        <row r="868">
          <cell r="AM868" t="str">
            <v>NTE SANTANDER</v>
          </cell>
        </row>
        <row r="869">
          <cell r="AM869" t="str">
            <v>NTE SANTANDER</v>
          </cell>
        </row>
        <row r="870">
          <cell r="AM870" t="str">
            <v>NTE SANTANDER</v>
          </cell>
        </row>
        <row r="871">
          <cell r="AM871" t="str">
            <v>NTE SANTANDER</v>
          </cell>
        </row>
        <row r="872">
          <cell r="AM872" t="str">
            <v>NTE SANTANDER</v>
          </cell>
        </row>
        <row r="873">
          <cell r="AM873" t="str">
            <v>NTE SANTANDER</v>
          </cell>
        </row>
        <row r="874">
          <cell r="AM874" t="str">
            <v>NTE SANTANDER</v>
          </cell>
        </row>
        <row r="875">
          <cell r="AM875" t="str">
            <v>NTE SANTANDER</v>
          </cell>
        </row>
        <row r="876">
          <cell r="AM876" t="str">
            <v>NTE SANTANDER</v>
          </cell>
        </row>
        <row r="877">
          <cell r="AM877" t="str">
            <v>NTE SANTANDER</v>
          </cell>
        </row>
        <row r="878">
          <cell r="AM878" t="str">
            <v>NTE SANTANDER</v>
          </cell>
        </row>
        <row r="879">
          <cell r="AM879" t="str">
            <v>NTE SANTANDER</v>
          </cell>
        </row>
        <row r="880">
          <cell r="AM880" t="str">
            <v>NTE SANTANDER</v>
          </cell>
        </row>
        <row r="881">
          <cell r="AM881" t="str">
            <v>NTE SANTANDER</v>
          </cell>
        </row>
        <row r="882">
          <cell r="AM882" t="str">
            <v>NTE SANTANDER</v>
          </cell>
        </row>
        <row r="883">
          <cell r="AM883" t="str">
            <v>NTE SANTANDER</v>
          </cell>
        </row>
        <row r="884">
          <cell r="AM884" t="str">
            <v>NTE SANTANDER</v>
          </cell>
        </row>
        <row r="885">
          <cell r="AM885" t="str">
            <v>NTE SANTANDER</v>
          </cell>
        </row>
        <row r="886">
          <cell r="AM886" t="str">
            <v>NTE SANTANDER</v>
          </cell>
        </row>
        <row r="887">
          <cell r="AM887" t="str">
            <v>NTE SANTANDER</v>
          </cell>
        </row>
        <row r="888">
          <cell r="AM888" t="str">
            <v>NTE SANTANDER</v>
          </cell>
        </row>
        <row r="889">
          <cell r="AM889" t="str">
            <v>NTE SANTANDER</v>
          </cell>
        </row>
        <row r="890">
          <cell r="AM890" t="str">
            <v>NTE SANTANDER</v>
          </cell>
        </row>
        <row r="891">
          <cell r="AM891" t="str">
            <v>NTE SANTANDER</v>
          </cell>
        </row>
        <row r="892">
          <cell r="AM892" t="str">
            <v>NTE SANTANDER</v>
          </cell>
        </row>
        <row r="893">
          <cell r="AM893" t="str">
            <v>NTE SANTANDER</v>
          </cell>
        </row>
        <row r="894">
          <cell r="AM894" t="str">
            <v>PUTUMAYO</v>
          </cell>
        </row>
        <row r="895">
          <cell r="AM895" t="str">
            <v>PUTUMAYO</v>
          </cell>
        </row>
        <row r="896">
          <cell r="AM896" t="str">
            <v>PUTUMAYO</v>
          </cell>
        </row>
        <row r="897">
          <cell r="AM897" t="str">
            <v>PUTUMAYO</v>
          </cell>
        </row>
        <row r="898">
          <cell r="AM898" t="str">
            <v>PUTUMAYO</v>
          </cell>
        </row>
        <row r="899">
          <cell r="AM899" t="str">
            <v>PUTUMAYO</v>
          </cell>
        </row>
        <row r="900">
          <cell r="AM900" t="str">
            <v>PUTUMAYO</v>
          </cell>
        </row>
        <row r="901">
          <cell r="AM901" t="str">
            <v>PUTUMAYO</v>
          </cell>
        </row>
        <row r="902">
          <cell r="AM902" t="str">
            <v>PUTUMAYO</v>
          </cell>
        </row>
        <row r="903">
          <cell r="AM903" t="str">
            <v>PUTUMAYO</v>
          </cell>
        </row>
        <row r="904">
          <cell r="AM904" t="str">
            <v>PUTUMAYO</v>
          </cell>
        </row>
        <row r="905">
          <cell r="AM905" t="str">
            <v>PUTUMAYO</v>
          </cell>
        </row>
        <row r="906">
          <cell r="AM906" t="str">
            <v>PUTUMAYO</v>
          </cell>
        </row>
        <row r="907">
          <cell r="AM907" t="str">
            <v>PUTUMAYO</v>
          </cell>
        </row>
        <row r="908">
          <cell r="AM908" t="str">
            <v>QUINDIO</v>
          </cell>
        </row>
        <row r="909">
          <cell r="AM909" t="str">
            <v>QUINDIO</v>
          </cell>
        </row>
        <row r="910">
          <cell r="AM910" t="str">
            <v>QUINDIO</v>
          </cell>
        </row>
        <row r="911">
          <cell r="AM911" t="str">
            <v>QUINDIO</v>
          </cell>
        </row>
        <row r="912">
          <cell r="AM912" t="str">
            <v>QUINDIO</v>
          </cell>
        </row>
        <row r="913">
          <cell r="AM913" t="str">
            <v>QUINDIO</v>
          </cell>
        </row>
        <row r="914">
          <cell r="AM914" t="str">
            <v>QUINDIO</v>
          </cell>
        </row>
        <row r="915">
          <cell r="AM915" t="str">
            <v>QUINDIO</v>
          </cell>
        </row>
        <row r="916">
          <cell r="AM916" t="str">
            <v>QUINDIO</v>
          </cell>
        </row>
        <row r="917">
          <cell r="AM917" t="str">
            <v>QUINDIO</v>
          </cell>
        </row>
        <row r="918">
          <cell r="AM918" t="str">
            <v>QUINDIO</v>
          </cell>
        </row>
        <row r="919">
          <cell r="AM919" t="str">
            <v>QUINDIO</v>
          </cell>
        </row>
        <row r="920">
          <cell r="AM920" t="str">
            <v>QUINDIO</v>
          </cell>
        </row>
        <row r="921">
          <cell r="AM921" t="str">
            <v>RISARALDA</v>
          </cell>
        </row>
        <row r="922">
          <cell r="AM922" t="str">
            <v>RISARALDA</v>
          </cell>
        </row>
        <row r="923">
          <cell r="AM923" t="str">
            <v>RISARALDA</v>
          </cell>
        </row>
        <row r="924">
          <cell r="AM924" t="str">
            <v>RISARALDA</v>
          </cell>
        </row>
        <row r="925">
          <cell r="AM925" t="str">
            <v>RISARALDA</v>
          </cell>
        </row>
        <row r="926">
          <cell r="AM926" t="str">
            <v>RISARALDA</v>
          </cell>
        </row>
        <row r="927">
          <cell r="AM927" t="str">
            <v>RISARALDA</v>
          </cell>
        </row>
        <row r="928">
          <cell r="AM928" t="str">
            <v>RISARALDA</v>
          </cell>
        </row>
        <row r="929">
          <cell r="AM929" t="str">
            <v>RISARALDA</v>
          </cell>
        </row>
        <row r="930">
          <cell r="AM930" t="str">
            <v>RISARALDA</v>
          </cell>
        </row>
        <row r="931">
          <cell r="AM931" t="str">
            <v>RISARALDA</v>
          </cell>
        </row>
        <row r="932">
          <cell r="AM932" t="str">
            <v>RISARALDA</v>
          </cell>
        </row>
        <row r="933">
          <cell r="AM933" t="str">
            <v>RISARALDA</v>
          </cell>
        </row>
        <row r="934">
          <cell r="AM934" t="str">
            <v>RISARALDA</v>
          </cell>
        </row>
        <row r="935">
          <cell r="AM935" t="str">
            <v>RISARALDA</v>
          </cell>
        </row>
        <row r="936">
          <cell r="AM936" t="str">
            <v>SAN ANDRES ISLAS</v>
          </cell>
        </row>
        <row r="937">
          <cell r="AM937" t="str">
            <v>SAN ANDRES ISLAS</v>
          </cell>
        </row>
        <row r="938">
          <cell r="AM938" t="str">
            <v>SAN ANDRES ISLAS</v>
          </cell>
        </row>
        <row r="939">
          <cell r="AM939" t="str">
            <v>SANTANDER</v>
          </cell>
        </row>
        <row r="940">
          <cell r="AM940" t="str">
            <v>SANTANDER</v>
          </cell>
        </row>
        <row r="941">
          <cell r="AM941" t="str">
            <v>SANTANDER</v>
          </cell>
        </row>
        <row r="942">
          <cell r="AM942" t="str">
            <v>SANTANDER</v>
          </cell>
        </row>
        <row r="943">
          <cell r="AM943" t="str">
            <v>SANTANDER</v>
          </cell>
        </row>
        <row r="944">
          <cell r="AM944" t="str">
            <v>SANTANDER</v>
          </cell>
        </row>
        <row r="945">
          <cell r="AM945" t="str">
            <v>SANTANDER</v>
          </cell>
        </row>
        <row r="946">
          <cell r="AM946" t="str">
            <v>SANTANDER</v>
          </cell>
        </row>
        <row r="947">
          <cell r="AM947" t="str">
            <v>SANTANDER</v>
          </cell>
        </row>
        <row r="948">
          <cell r="AM948" t="str">
            <v>SANTANDER</v>
          </cell>
        </row>
        <row r="949">
          <cell r="AM949" t="str">
            <v>SANTANDER</v>
          </cell>
        </row>
        <row r="950">
          <cell r="AM950" t="str">
            <v>SANTANDER</v>
          </cell>
        </row>
        <row r="951">
          <cell r="AM951" t="str">
            <v>SANTANDER</v>
          </cell>
        </row>
        <row r="952">
          <cell r="AM952" t="str">
            <v>SANTANDER</v>
          </cell>
        </row>
        <row r="953">
          <cell r="AM953" t="str">
            <v>SANTANDER</v>
          </cell>
        </row>
        <row r="954">
          <cell r="AM954" t="str">
            <v>SANTANDER</v>
          </cell>
        </row>
        <row r="955">
          <cell r="AM955" t="str">
            <v>SANTANDER</v>
          </cell>
        </row>
        <row r="956">
          <cell r="AM956" t="str">
            <v>SANTANDER</v>
          </cell>
        </row>
        <row r="957">
          <cell r="AM957" t="str">
            <v>SANTANDER</v>
          </cell>
        </row>
        <row r="958">
          <cell r="AM958" t="str">
            <v>SANTANDER</v>
          </cell>
        </row>
        <row r="959">
          <cell r="AM959" t="str">
            <v>SANTANDER</v>
          </cell>
        </row>
        <row r="960">
          <cell r="AM960" t="str">
            <v>SANTANDER</v>
          </cell>
        </row>
        <row r="961">
          <cell r="AM961" t="str">
            <v>SANTANDER</v>
          </cell>
        </row>
        <row r="962">
          <cell r="AM962" t="str">
            <v>SANTANDER</v>
          </cell>
        </row>
        <row r="963">
          <cell r="AM963" t="str">
            <v>SANTANDER</v>
          </cell>
        </row>
        <row r="964">
          <cell r="AM964" t="str">
            <v>SANTANDER</v>
          </cell>
        </row>
        <row r="965">
          <cell r="AM965" t="str">
            <v>SANTANDER</v>
          </cell>
        </row>
        <row r="966">
          <cell r="AM966" t="str">
            <v>SANTANDER</v>
          </cell>
        </row>
        <row r="967">
          <cell r="AM967" t="str">
            <v>SANTANDER</v>
          </cell>
        </row>
        <row r="968">
          <cell r="AM968" t="str">
            <v>SANTANDER</v>
          </cell>
        </row>
        <row r="969">
          <cell r="AM969" t="str">
            <v>SANTANDER</v>
          </cell>
        </row>
        <row r="970">
          <cell r="AM970" t="str">
            <v>SANTANDER</v>
          </cell>
        </row>
        <row r="971">
          <cell r="AM971" t="str">
            <v>SANTANDER</v>
          </cell>
        </row>
        <row r="972">
          <cell r="AM972" t="str">
            <v>SANTANDER</v>
          </cell>
        </row>
        <row r="973">
          <cell r="AM973" t="str">
            <v>SANTANDER</v>
          </cell>
        </row>
        <row r="974">
          <cell r="AM974" t="str">
            <v>SANTANDER</v>
          </cell>
        </row>
        <row r="975">
          <cell r="AM975" t="str">
            <v>SANTANDER</v>
          </cell>
        </row>
        <row r="976">
          <cell r="AM976" t="str">
            <v>SANTANDER</v>
          </cell>
        </row>
        <row r="977">
          <cell r="AM977" t="str">
            <v>SANTANDER</v>
          </cell>
        </row>
        <row r="978">
          <cell r="AM978" t="str">
            <v>SANTANDER</v>
          </cell>
        </row>
        <row r="979">
          <cell r="AM979" t="str">
            <v>SANTANDER</v>
          </cell>
        </row>
        <row r="980">
          <cell r="AM980" t="str">
            <v>SANTANDER</v>
          </cell>
        </row>
        <row r="981">
          <cell r="AM981" t="str">
            <v>SANTANDER</v>
          </cell>
        </row>
        <row r="982">
          <cell r="AM982" t="str">
            <v>SANTANDER</v>
          </cell>
        </row>
        <row r="983">
          <cell r="AM983" t="str">
            <v>SANTANDER</v>
          </cell>
        </row>
        <row r="984">
          <cell r="AM984" t="str">
            <v>SANTANDER</v>
          </cell>
        </row>
        <row r="985">
          <cell r="AM985" t="str">
            <v>SANTANDER</v>
          </cell>
        </row>
        <row r="986">
          <cell r="AM986" t="str">
            <v>SANTANDER</v>
          </cell>
        </row>
        <row r="987">
          <cell r="AM987" t="str">
            <v>SANTANDER</v>
          </cell>
        </row>
        <row r="988">
          <cell r="AM988" t="str">
            <v>SANTANDER</v>
          </cell>
        </row>
        <row r="989">
          <cell r="AM989" t="str">
            <v>SANTANDER</v>
          </cell>
        </row>
        <row r="990">
          <cell r="AM990" t="str">
            <v>SANTANDER</v>
          </cell>
        </row>
        <row r="991">
          <cell r="AM991" t="str">
            <v>SANTANDER</v>
          </cell>
        </row>
        <row r="992">
          <cell r="AM992" t="str">
            <v>SANTANDER</v>
          </cell>
        </row>
        <row r="993">
          <cell r="AM993" t="str">
            <v>SANTANDER</v>
          </cell>
        </row>
        <row r="994">
          <cell r="AM994" t="str">
            <v>SANTANDER</v>
          </cell>
        </row>
        <row r="995">
          <cell r="AM995" t="str">
            <v>SANTANDER</v>
          </cell>
        </row>
        <row r="996">
          <cell r="AM996" t="str">
            <v>SANTANDER</v>
          </cell>
        </row>
        <row r="997">
          <cell r="AM997" t="str">
            <v>SANTANDER</v>
          </cell>
        </row>
        <row r="998">
          <cell r="AM998" t="str">
            <v>SANTANDER</v>
          </cell>
        </row>
        <row r="999">
          <cell r="AM999" t="str">
            <v>SANTANDER</v>
          </cell>
        </row>
        <row r="1000">
          <cell r="AM1000" t="str">
            <v>SANTANDER</v>
          </cell>
        </row>
        <row r="1001">
          <cell r="AM1001" t="str">
            <v>SANTANDER</v>
          </cell>
        </row>
        <row r="1002">
          <cell r="AM1002" t="str">
            <v>SANTANDER</v>
          </cell>
        </row>
        <row r="1003">
          <cell r="AM1003" t="str">
            <v>SANTANDER</v>
          </cell>
        </row>
        <row r="1004">
          <cell r="AM1004" t="str">
            <v>SANTANDER</v>
          </cell>
        </row>
        <row r="1005">
          <cell r="AM1005" t="str">
            <v>SANTANDER</v>
          </cell>
        </row>
        <row r="1006">
          <cell r="AM1006" t="str">
            <v>SANTANDER</v>
          </cell>
        </row>
        <row r="1007">
          <cell r="AM1007" t="str">
            <v>SANTANDER</v>
          </cell>
        </row>
        <row r="1008">
          <cell r="AM1008" t="str">
            <v>SANTANDER</v>
          </cell>
        </row>
        <row r="1009">
          <cell r="AM1009" t="str">
            <v>SANTANDER</v>
          </cell>
        </row>
        <row r="1010">
          <cell r="AM1010" t="str">
            <v>SANTANDER</v>
          </cell>
        </row>
        <row r="1011">
          <cell r="AM1011" t="str">
            <v>SANTANDER</v>
          </cell>
        </row>
        <row r="1012">
          <cell r="AM1012" t="str">
            <v>SANTANDER</v>
          </cell>
        </row>
        <row r="1013">
          <cell r="AM1013" t="str">
            <v>SANTANDER</v>
          </cell>
        </row>
        <row r="1014">
          <cell r="AM1014" t="str">
            <v>SANTANDER</v>
          </cell>
        </row>
        <row r="1015">
          <cell r="AM1015" t="str">
            <v>SANTANDER</v>
          </cell>
        </row>
        <row r="1016">
          <cell r="AM1016" t="str">
            <v>SANTANDER</v>
          </cell>
        </row>
        <row r="1017">
          <cell r="AM1017" t="str">
            <v>SANTANDER</v>
          </cell>
        </row>
        <row r="1018">
          <cell r="AM1018" t="str">
            <v>SANTANDER</v>
          </cell>
        </row>
        <row r="1019">
          <cell r="AM1019" t="str">
            <v>SANTANDER</v>
          </cell>
        </row>
        <row r="1020">
          <cell r="AM1020" t="str">
            <v>SANTANDER</v>
          </cell>
        </row>
        <row r="1021">
          <cell r="AM1021" t="str">
            <v>SANTANDER</v>
          </cell>
        </row>
        <row r="1022">
          <cell r="AM1022" t="str">
            <v>SANTANDER</v>
          </cell>
        </row>
        <row r="1023">
          <cell r="AM1023" t="str">
            <v>SANTANDER</v>
          </cell>
        </row>
        <row r="1024">
          <cell r="AM1024" t="str">
            <v>SANTANDER</v>
          </cell>
        </row>
        <row r="1025">
          <cell r="AM1025" t="str">
            <v>SANTANDER</v>
          </cell>
        </row>
        <row r="1026">
          <cell r="AM1026" t="str">
            <v>SANTANDER</v>
          </cell>
        </row>
        <row r="1027">
          <cell r="AM1027" t="str">
            <v>SUCRE</v>
          </cell>
        </row>
        <row r="1028">
          <cell r="AM1028" t="str">
            <v>SUCRE</v>
          </cell>
        </row>
        <row r="1029">
          <cell r="AM1029" t="str">
            <v>SUCRE</v>
          </cell>
        </row>
        <row r="1030">
          <cell r="AM1030" t="str">
            <v>SUCRE</v>
          </cell>
        </row>
        <row r="1031">
          <cell r="AM1031" t="str">
            <v>SUCRE</v>
          </cell>
        </row>
        <row r="1032">
          <cell r="AM1032" t="str">
            <v>SUCRE</v>
          </cell>
        </row>
        <row r="1033">
          <cell r="AM1033" t="str">
            <v>SUCRE</v>
          </cell>
        </row>
        <row r="1034">
          <cell r="AM1034" t="str">
            <v>SUCRE</v>
          </cell>
        </row>
        <row r="1035">
          <cell r="AM1035" t="str">
            <v>SUCRE</v>
          </cell>
        </row>
        <row r="1036">
          <cell r="AM1036" t="str">
            <v>SUCRE</v>
          </cell>
        </row>
        <row r="1037">
          <cell r="AM1037" t="str">
            <v>SUCRE</v>
          </cell>
        </row>
        <row r="1038">
          <cell r="AM1038" t="str">
            <v>SUCRE</v>
          </cell>
        </row>
        <row r="1039">
          <cell r="AM1039" t="str">
            <v>SUCRE</v>
          </cell>
        </row>
        <row r="1040">
          <cell r="AM1040" t="str">
            <v>SUCRE</v>
          </cell>
        </row>
        <row r="1041">
          <cell r="AM1041" t="str">
            <v>SUCRE</v>
          </cell>
        </row>
        <row r="1042">
          <cell r="AM1042" t="str">
            <v>SUCRE</v>
          </cell>
        </row>
        <row r="1043">
          <cell r="AM1043" t="str">
            <v>SUCRE</v>
          </cell>
        </row>
        <row r="1044">
          <cell r="AM1044" t="str">
            <v>SUCRE</v>
          </cell>
        </row>
        <row r="1045">
          <cell r="AM1045" t="str">
            <v>SUCRE</v>
          </cell>
        </row>
        <row r="1046">
          <cell r="AM1046" t="str">
            <v>SUCRE</v>
          </cell>
        </row>
        <row r="1047">
          <cell r="AM1047" t="str">
            <v>SUCRE</v>
          </cell>
        </row>
        <row r="1048">
          <cell r="AM1048" t="str">
            <v>SUCRE</v>
          </cell>
        </row>
        <row r="1049">
          <cell r="AM1049" t="str">
            <v>SUCRE</v>
          </cell>
        </row>
        <row r="1050">
          <cell r="AM1050" t="str">
            <v>SUCRE</v>
          </cell>
        </row>
        <row r="1051">
          <cell r="AM1051" t="str">
            <v>SUCRE</v>
          </cell>
        </row>
        <row r="1052">
          <cell r="AM1052" t="str">
            <v>SUCRE</v>
          </cell>
        </row>
        <row r="1053">
          <cell r="AM1053" t="str">
            <v>SUCRE</v>
          </cell>
        </row>
        <row r="1054">
          <cell r="AM1054" t="str">
            <v>TOLIMA</v>
          </cell>
        </row>
        <row r="1055">
          <cell r="AM1055" t="str">
            <v>TOLIMA</v>
          </cell>
        </row>
        <row r="1056">
          <cell r="AM1056" t="str">
            <v>TOLIMA</v>
          </cell>
        </row>
        <row r="1057">
          <cell r="AM1057" t="str">
            <v>TOLIMA</v>
          </cell>
        </row>
        <row r="1058">
          <cell r="AM1058" t="str">
            <v>TOLIMA</v>
          </cell>
        </row>
        <row r="1059">
          <cell r="AM1059" t="str">
            <v>TOLIMA</v>
          </cell>
        </row>
        <row r="1060">
          <cell r="AM1060" t="str">
            <v>TOLIMA</v>
          </cell>
        </row>
        <row r="1061">
          <cell r="AM1061" t="str">
            <v>TOLIMA</v>
          </cell>
        </row>
        <row r="1062">
          <cell r="AM1062" t="str">
            <v>TOLIMA</v>
          </cell>
        </row>
        <row r="1063">
          <cell r="AM1063" t="str">
            <v>TOLIMA</v>
          </cell>
        </row>
        <row r="1064">
          <cell r="AM1064" t="str">
            <v>TOLIMA</v>
          </cell>
        </row>
        <row r="1065">
          <cell r="AM1065" t="str">
            <v>TOLIMA</v>
          </cell>
        </row>
        <row r="1066">
          <cell r="AM1066" t="str">
            <v>TOLIMA</v>
          </cell>
        </row>
        <row r="1067">
          <cell r="AM1067" t="str">
            <v>TOLIMA</v>
          </cell>
        </row>
        <row r="1068">
          <cell r="AM1068" t="str">
            <v>TOLIMA</v>
          </cell>
        </row>
        <row r="1069">
          <cell r="AM1069" t="str">
            <v>TOLIMA</v>
          </cell>
        </row>
        <row r="1070">
          <cell r="AM1070" t="str">
            <v>TOLIMA</v>
          </cell>
        </row>
        <row r="1071">
          <cell r="AM1071" t="str">
            <v>TOLIMA</v>
          </cell>
        </row>
        <row r="1072">
          <cell r="AM1072" t="str">
            <v>TOLIMA</v>
          </cell>
        </row>
        <row r="1073">
          <cell r="AM1073" t="str">
            <v>TOLIMA</v>
          </cell>
        </row>
        <row r="1074">
          <cell r="AM1074" t="str">
            <v>TOLIMA</v>
          </cell>
        </row>
        <row r="1075">
          <cell r="AM1075" t="str">
            <v>TOLIMA</v>
          </cell>
        </row>
        <row r="1076">
          <cell r="AM1076" t="str">
            <v>TOLIMA</v>
          </cell>
        </row>
        <row r="1077">
          <cell r="AM1077" t="str">
            <v>TOLIMA</v>
          </cell>
        </row>
        <row r="1078">
          <cell r="AM1078" t="str">
            <v>TOLIMA</v>
          </cell>
        </row>
        <row r="1079">
          <cell r="AM1079" t="str">
            <v>TOLIMA</v>
          </cell>
        </row>
        <row r="1080">
          <cell r="AM1080" t="str">
            <v>TOLIMA</v>
          </cell>
        </row>
        <row r="1081">
          <cell r="AM1081" t="str">
            <v>TOLIMA</v>
          </cell>
        </row>
        <row r="1082">
          <cell r="AM1082" t="str">
            <v>TOLIMA</v>
          </cell>
        </row>
        <row r="1083">
          <cell r="AM1083" t="str">
            <v>TOLIMA</v>
          </cell>
        </row>
        <row r="1084">
          <cell r="AM1084" t="str">
            <v>TOLIMA</v>
          </cell>
        </row>
        <row r="1085">
          <cell r="AM1085" t="str">
            <v>TOLIMA</v>
          </cell>
        </row>
        <row r="1086">
          <cell r="AM1086" t="str">
            <v>TOLIMA</v>
          </cell>
        </row>
        <row r="1087">
          <cell r="AM1087" t="str">
            <v>TOLIMA</v>
          </cell>
        </row>
        <row r="1088">
          <cell r="AM1088" t="str">
            <v>TOLIMA</v>
          </cell>
        </row>
        <row r="1089">
          <cell r="AM1089" t="str">
            <v>TOLIMA</v>
          </cell>
        </row>
        <row r="1090">
          <cell r="AM1090" t="str">
            <v>TOLIMA</v>
          </cell>
        </row>
        <row r="1091">
          <cell r="AM1091" t="str">
            <v>TOLIMA</v>
          </cell>
        </row>
        <row r="1092">
          <cell r="AM1092" t="str">
            <v>TOLIMA</v>
          </cell>
        </row>
        <row r="1093">
          <cell r="AM1093" t="str">
            <v>TOLIMA</v>
          </cell>
        </row>
        <row r="1094">
          <cell r="AM1094" t="str">
            <v>TOLIMA</v>
          </cell>
        </row>
        <row r="1095">
          <cell r="AM1095" t="str">
            <v>TOLIMA</v>
          </cell>
        </row>
        <row r="1096">
          <cell r="AM1096" t="str">
            <v>TOLIMA</v>
          </cell>
        </row>
        <row r="1097">
          <cell r="AM1097" t="str">
            <v>TOLIMA</v>
          </cell>
        </row>
        <row r="1098">
          <cell r="AM1098" t="str">
            <v>TOLIMA</v>
          </cell>
        </row>
        <row r="1099">
          <cell r="AM1099" t="str">
            <v>TOLIMA</v>
          </cell>
        </row>
        <row r="1100">
          <cell r="AM1100" t="str">
            <v>TOLIMA</v>
          </cell>
        </row>
        <row r="1101">
          <cell r="AM1101" t="str">
            <v>TOLIMA</v>
          </cell>
        </row>
        <row r="1102">
          <cell r="AM1102" t="str">
            <v>VALLE</v>
          </cell>
        </row>
        <row r="1103">
          <cell r="AM1103" t="str">
            <v>VALLE</v>
          </cell>
        </row>
        <row r="1104">
          <cell r="AM1104" t="str">
            <v>VALLE</v>
          </cell>
        </row>
        <row r="1105">
          <cell r="AM1105" t="str">
            <v>VALLE</v>
          </cell>
        </row>
        <row r="1106">
          <cell r="AM1106" t="str">
            <v>VALLE</v>
          </cell>
        </row>
        <row r="1107">
          <cell r="AM1107" t="str">
            <v>VALLE</v>
          </cell>
        </row>
        <row r="1108">
          <cell r="AM1108" t="str">
            <v>VALLE</v>
          </cell>
        </row>
        <row r="1109">
          <cell r="AM1109" t="str">
            <v>VALLE</v>
          </cell>
        </row>
        <row r="1110">
          <cell r="AM1110" t="str">
            <v>VALLE</v>
          </cell>
        </row>
        <row r="1111">
          <cell r="AM1111" t="str">
            <v>VALLE</v>
          </cell>
        </row>
        <row r="1112">
          <cell r="AM1112" t="str">
            <v>VALLE</v>
          </cell>
        </row>
        <row r="1113">
          <cell r="AM1113" t="str">
            <v>VALLE</v>
          </cell>
        </row>
        <row r="1114">
          <cell r="AM1114" t="str">
            <v>VALLE</v>
          </cell>
        </row>
        <row r="1115">
          <cell r="AM1115" t="str">
            <v>VALLE</v>
          </cell>
        </row>
        <row r="1116">
          <cell r="AM1116" t="str">
            <v>VALLE</v>
          </cell>
        </row>
        <row r="1117">
          <cell r="AM1117" t="str">
            <v>VALLE</v>
          </cell>
        </row>
        <row r="1118">
          <cell r="AM1118" t="str">
            <v>VALLE</v>
          </cell>
        </row>
        <row r="1119">
          <cell r="AM1119" t="str">
            <v>VALLE</v>
          </cell>
        </row>
        <row r="1120">
          <cell r="AM1120" t="str">
            <v>VALLE</v>
          </cell>
        </row>
        <row r="1121">
          <cell r="AM1121" t="str">
            <v>VALLE</v>
          </cell>
        </row>
        <row r="1122">
          <cell r="AM1122" t="str">
            <v>VALLE</v>
          </cell>
        </row>
        <row r="1123">
          <cell r="AM1123" t="str">
            <v>VALLE</v>
          </cell>
        </row>
        <row r="1124">
          <cell r="AM1124" t="str">
            <v>VALLE</v>
          </cell>
        </row>
        <row r="1125">
          <cell r="AM1125" t="str">
            <v>VALLE</v>
          </cell>
        </row>
        <row r="1126">
          <cell r="AM1126" t="str">
            <v>VALLE</v>
          </cell>
        </row>
        <row r="1127">
          <cell r="AM1127" t="str">
            <v>VALLE</v>
          </cell>
        </row>
        <row r="1128">
          <cell r="AM1128" t="str">
            <v>VALLE</v>
          </cell>
        </row>
        <row r="1129">
          <cell r="AM1129" t="str">
            <v>VALLE</v>
          </cell>
        </row>
        <row r="1130">
          <cell r="AM1130" t="str">
            <v>VALLE</v>
          </cell>
        </row>
        <row r="1131">
          <cell r="AM1131" t="str">
            <v>VALLE</v>
          </cell>
        </row>
        <row r="1132">
          <cell r="AM1132" t="str">
            <v>VALLE</v>
          </cell>
        </row>
        <row r="1133">
          <cell r="AM1133" t="str">
            <v>VALLE</v>
          </cell>
        </row>
        <row r="1134">
          <cell r="AM1134" t="str">
            <v>VALLE</v>
          </cell>
        </row>
        <row r="1135">
          <cell r="AM1135" t="str">
            <v>VALLE</v>
          </cell>
        </row>
        <row r="1136">
          <cell r="AM1136" t="str">
            <v>VALLE</v>
          </cell>
        </row>
        <row r="1137">
          <cell r="AM1137" t="str">
            <v>VALLE</v>
          </cell>
        </row>
        <row r="1138">
          <cell r="AM1138" t="str">
            <v>VALLE</v>
          </cell>
        </row>
        <row r="1139">
          <cell r="AM1139" t="str">
            <v>VALLE</v>
          </cell>
        </row>
        <row r="1140">
          <cell r="AM1140" t="str">
            <v>VALLE</v>
          </cell>
        </row>
        <row r="1141">
          <cell r="AM1141" t="str">
            <v>VALLE</v>
          </cell>
        </row>
        <row r="1142">
          <cell r="AM1142" t="str">
            <v>VALLE</v>
          </cell>
        </row>
        <row r="1143">
          <cell r="AM1143" t="str">
            <v>VALLE</v>
          </cell>
        </row>
        <row r="1144">
          <cell r="AM1144" t="str">
            <v>VALLE</v>
          </cell>
        </row>
        <row r="1145">
          <cell r="AM1145" t="str">
            <v>VAUPES</v>
          </cell>
        </row>
        <row r="1146">
          <cell r="AM1146" t="str">
            <v>VAUPES</v>
          </cell>
        </row>
        <row r="1147">
          <cell r="AM1147" t="str">
            <v>VAUPES</v>
          </cell>
        </row>
        <row r="1148">
          <cell r="AM1148" t="str">
            <v>VAUPES</v>
          </cell>
        </row>
        <row r="1149">
          <cell r="AM1149" t="str">
            <v>VAUPES</v>
          </cell>
        </row>
        <row r="1150">
          <cell r="AM1150" t="str">
            <v>VAUPES</v>
          </cell>
        </row>
        <row r="1151">
          <cell r="AM1151" t="str">
            <v>VAUPES</v>
          </cell>
        </row>
        <row r="1152">
          <cell r="AM1152" t="str">
            <v>VICHADA</v>
          </cell>
        </row>
        <row r="1153">
          <cell r="AM1153" t="str">
            <v>VICHADA</v>
          </cell>
        </row>
        <row r="1154">
          <cell r="AM1154" t="str">
            <v>VICHADA</v>
          </cell>
        </row>
        <row r="1155">
          <cell r="AM1155" t="str">
            <v>VICHADA</v>
          </cell>
        </row>
        <row r="1156">
          <cell r="AM1156" t="str">
            <v>VICHADA</v>
          </cell>
        </row>
        <row r="1157">
          <cell r="AM1157" t="str">
            <v>VICHADA</v>
          </cell>
        </row>
      </sheetData>
      <sheetData sheetId="12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_Gob"/>
      <sheetName val="Localización"/>
      <sheetName val="ExcavaciónH"/>
      <sheetName val="ExcavaciónC"/>
      <sheetName val="Ciclopeo"/>
      <sheetName val="ConcretoImp"/>
      <sheetName val="Concreto"/>
      <sheetName val="Acero"/>
      <sheetName val="Rejilla"/>
      <sheetName val="coladera"/>
      <sheetName val="Sanitaria 3"/>
      <sheetName val="HG 3"/>
      <sheetName val="PVC2"/>
      <sheetName val="Valvula"/>
      <sheetName val="Relleno"/>
      <sheetName val="Muro"/>
      <sheetName val="PañeteImp"/>
      <sheetName val="Pañete"/>
      <sheetName val="ASccesorioD"/>
      <sheetName val="lOMO"/>
      <sheetName val="Anticipo"/>
      <sheetName val="AIU"/>
      <sheetName val="Experiencia"/>
      <sheetName val="Insumos"/>
    </sheetNames>
    <sheetDataSet>
      <sheetData sheetId="0">
        <row r="3">
          <cell r="B3" t="str">
            <v xml:space="preserve">CONSTRUCCIÓN PEQUEÑO ABASTO DE AGUA VEREDA SANTA ROSA DEL MUNICIPIO DE COPER - BOYACÁ </v>
          </cell>
        </row>
        <row r="5">
          <cell r="B5" t="str">
            <v>CONCURSO PUBLICO AMC-28-2004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OPUESTA"/>
      <sheetName val="PRECIOSNO 1"/>
      <sheetName val="SA MODIFICACION 1"/>
      <sheetName val="MODIFICACION"/>
      <sheetName val="SA MODIFICACION 2"/>
      <sheetName val="PREACTA"/>
      <sheetName val="SA PARCIAL N 1"/>
      <sheetName val="PARCIAL 1"/>
      <sheetName val="SA PARCIAL N 2"/>
      <sheetName val="PREACTA F"/>
      <sheetName val="SA FINAL"/>
      <sheetName val="FINAL"/>
      <sheetName val="LIQUIDA"/>
    </sheetNames>
    <sheetDataSet>
      <sheetData sheetId="0" refreshError="1">
        <row r="1">
          <cell r="B1" t="str">
            <v>092 DE 2014</v>
          </cell>
        </row>
        <row r="2">
          <cell r="B2" t="str">
            <v>CONSTRUCCIÓN DE PUENTE PEATONAL SOBRE LA QUEBRADA GRANDE SECTOR LLANO DE PALMAS VEREDA CENTRO Y CONSTRUCCIÓN DE BATEA SOBRE LA QUEBRADA EL ANSELMO VEREDA EL PALMAR MUNICIPIO DE MARIPI BOYACÁ.</v>
          </cell>
        </row>
        <row r="3">
          <cell r="B3" t="str">
            <v>ING. ISDUAR HUMBERTO PAEZ RAMOS</v>
          </cell>
        </row>
        <row r="6">
          <cell r="B6" t="str">
            <v>28 DE OCTUBRE DE 2014</v>
          </cell>
        </row>
        <row r="10">
          <cell r="B10" t="str">
            <v>4 DE NOVIEMRE DE 2014</v>
          </cell>
        </row>
        <row r="16">
          <cell r="B16" t="str">
            <v>28 DE DICIEMBRE DE 2014</v>
          </cell>
        </row>
        <row r="17">
          <cell r="B17" t="str">
            <v>23 DE DICIEMBRE DE 2014</v>
          </cell>
        </row>
        <row r="18">
          <cell r="B18" t="str">
            <v>31 DE DICIEMBRE DE 2014</v>
          </cell>
        </row>
        <row r="19">
          <cell r="B19">
            <v>78982948</v>
          </cell>
        </row>
        <row r="21">
          <cell r="B21">
            <v>78982948</v>
          </cell>
        </row>
        <row r="22">
          <cell r="B22" t="str">
            <v>DOS (2) MESES</v>
          </cell>
        </row>
        <row r="23">
          <cell r="B2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istanc"/>
      <sheetName val="Equipo"/>
      <sheetName val="materiales"/>
      <sheetName val="INDICE"/>
      <sheetName val="PORTADA"/>
      <sheetName val="PRESUPUESTO GENERAL"/>
      <sheetName val="ManoObra"/>
      <sheetName val="MODELO BASICO"/>
      <sheetName val="ELABORACION CCTO CLASE A"/>
      <sheetName val="ELABORACION CCTO CLASE B"/>
      <sheetName val="ELABORACION CCTO CLASE C"/>
      <sheetName val="ELABORACION CCTO CLASE D"/>
      <sheetName val="ELABORACION CCTO CLASE E"/>
      <sheetName val="ELABORACION CCTO CLASE F"/>
      <sheetName val="ELABORACION CCTO CLASE G"/>
      <sheetName val="ELABORACION CCTO CLASE D TREMI"/>
      <sheetName val="MORTERO 1-3"/>
      <sheetName val="MORTERO 1-4"/>
      <sheetName val="Mod_Item"/>
      <sheetName val="200.1"/>
      <sheetName val="200.2"/>
      <sheetName val="201.1"/>
      <sheetName val="201.2"/>
      <sheetName val="201.3"/>
      <sheetName val="201.4"/>
      <sheetName val="201.5"/>
      <sheetName val="201.6"/>
      <sheetName val="201.7"/>
      <sheetName val="201.8"/>
      <sheetName val="201.8P"/>
      <sheetName val="201.9"/>
      <sheetName val="201.10"/>
      <sheetName val="201.12"/>
      <sheetName val="201.11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3.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1400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1000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1000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3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1000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3000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1400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1400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1400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1000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500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1000</v>
          </cell>
        </row>
        <row r="19">
          <cell r="B19" t="str">
            <v>201.6</v>
          </cell>
          <cell r="C19" t="str">
            <v xml:space="preserve">DEMOLICION DE ESTRUCTURAS </v>
          </cell>
          <cell r="D19" t="str">
            <v>U</v>
          </cell>
          <cell r="E19">
            <v>111307.5475</v>
          </cell>
        </row>
      </sheetData>
      <sheetData sheetId="4" refreshError="1">
        <row r="7">
          <cell r="B7" t="str">
            <v>Andamios 4 cuerpos tubular</v>
          </cell>
          <cell r="C7" t="str">
            <v>$/HORA</v>
          </cell>
          <cell r="D7">
            <v>1500</v>
          </cell>
        </row>
        <row r="8">
          <cell r="B8" t="str">
            <v>Aspersor manual</v>
          </cell>
          <cell r="C8" t="str">
            <v>$/HORA</v>
          </cell>
          <cell r="D8">
            <v>2000</v>
          </cell>
        </row>
        <row r="9">
          <cell r="B9" t="str">
            <v>Barredora mecánica de cepillo</v>
          </cell>
          <cell r="C9" t="str">
            <v>$/HORA</v>
          </cell>
          <cell r="D9">
            <v>53000</v>
          </cell>
        </row>
        <row r="10">
          <cell r="B10" t="str">
            <v>Bomba de concreto</v>
          </cell>
          <cell r="C10" t="str">
            <v>$/HORA</v>
          </cell>
          <cell r="D10">
            <v>30000</v>
          </cell>
        </row>
        <row r="11">
          <cell r="B11" t="str">
            <v>Bomba de inyección de lechada</v>
          </cell>
          <cell r="C11" t="str">
            <v>$/HORA</v>
          </cell>
          <cell r="D11">
            <v>16000</v>
          </cell>
        </row>
        <row r="12">
          <cell r="B12" t="str">
            <v>Bomba para gato de tensionamiento</v>
          </cell>
          <cell r="C12" t="str">
            <v>$/HORA</v>
          </cell>
          <cell r="D12">
            <v>37000</v>
          </cell>
        </row>
        <row r="13">
          <cell r="B13" t="str">
            <v>Buldozer D4</v>
          </cell>
          <cell r="C13" t="str">
            <v>$/HORA</v>
          </cell>
          <cell r="D13">
            <v>80000</v>
          </cell>
        </row>
        <row r="14">
          <cell r="B14" t="str">
            <v>Buldozer D6</v>
          </cell>
          <cell r="C14" t="str">
            <v>$/HORA</v>
          </cell>
          <cell r="D14">
            <v>120000</v>
          </cell>
        </row>
        <row r="15">
          <cell r="B15" t="str">
            <v>Buldozer D8 (incluido Ripper)</v>
          </cell>
          <cell r="C15" t="str">
            <v>$/HORA</v>
          </cell>
          <cell r="D15">
            <v>140000</v>
          </cell>
        </row>
        <row r="16">
          <cell r="B16" t="str">
            <v>Calentador a gas</v>
          </cell>
          <cell r="C16" t="str">
            <v>$/HORA</v>
          </cell>
          <cell r="D16">
            <v>6000</v>
          </cell>
        </row>
        <row r="17">
          <cell r="B17" t="str">
            <v>Camabaja</v>
          </cell>
          <cell r="C17" t="str">
            <v>$/HORA</v>
          </cell>
          <cell r="D17">
            <v>250000</v>
          </cell>
        </row>
        <row r="18">
          <cell r="B18" t="str">
            <v>Camion 350</v>
          </cell>
          <cell r="C18" t="str">
            <v>$/HORA</v>
          </cell>
          <cell r="D18">
            <v>40000</v>
          </cell>
        </row>
        <row r="19">
          <cell r="B19" t="str">
            <v>Camión de Slurry</v>
          </cell>
          <cell r="C19" t="str">
            <v>$/HORA</v>
          </cell>
          <cell r="D19">
            <v>75000</v>
          </cell>
        </row>
        <row r="20">
          <cell r="B20" t="str">
            <v>Camión Doble troque</v>
          </cell>
          <cell r="C20" t="str">
            <v>$/HORA</v>
          </cell>
          <cell r="D20">
            <v>95000</v>
          </cell>
        </row>
        <row r="21">
          <cell r="B21" t="str">
            <v>Camioneta D-300</v>
          </cell>
          <cell r="C21" t="str">
            <v>$/HORA</v>
          </cell>
          <cell r="D21">
            <v>30000</v>
          </cell>
        </row>
        <row r="22">
          <cell r="B22" t="str">
            <v>Cargador 920 o equivalente</v>
          </cell>
          <cell r="C22" t="str">
            <v>$/HORA</v>
          </cell>
          <cell r="D22">
            <v>80000</v>
          </cell>
        </row>
        <row r="23">
          <cell r="B23" t="str">
            <v>Cargador 930 o equivalente</v>
          </cell>
          <cell r="C23" t="str">
            <v>$/HORA</v>
          </cell>
          <cell r="D23">
            <v>100000</v>
          </cell>
        </row>
        <row r="24">
          <cell r="B24" t="str">
            <v>Carrotanque de agua (1000 galones)</v>
          </cell>
          <cell r="C24" t="str">
            <v>$/HORA</v>
          </cell>
          <cell r="D24">
            <v>50000</v>
          </cell>
        </row>
        <row r="25">
          <cell r="B25" t="str">
            <v>Carrotanque Irrigador de asfalto</v>
          </cell>
          <cell r="C25" t="str">
            <v>$/HORA</v>
          </cell>
          <cell r="D25">
            <v>75000</v>
          </cell>
        </row>
        <row r="26">
          <cell r="B26" t="str">
            <v>Cizalla</v>
          </cell>
          <cell r="C26" t="str">
            <v>$/HORA</v>
          </cell>
          <cell r="D26">
            <v>4000</v>
          </cell>
        </row>
        <row r="27">
          <cell r="B27" t="str">
            <v>Compactador Benitin</v>
          </cell>
          <cell r="C27" t="str">
            <v>$/HORA</v>
          </cell>
          <cell r="D27">
            <v>45000</v>
          </cell>
        </row>
        <row r="28">
          <cell r="B28" t="str">
            <v>Compactador manual (RANA)</v>
          </cell>
          <cell r="C28" t="str">
            <v>$/HORA</v>
          </cell>
          <cell r="D28">
            <v>10000</v>
          </cell>
        </row>
        <row r="29">
          <cell r="B29" t="str">
            <v>Compactador manual (SALTARIN)</v>
          </cell>
          <cell r="C29" t="str">
            <v>$/HORA</v>
          </cell>
          <cell r="D29">
            <v>12000</v>
          </cell>
        </row>
        <row r="30">
          <cell r="B30" t="str">
            <v>Compactador manual de rodillo</v>
          </cell>
          <cell r="C30" t="str">
            <v>$/HORA</v>
          </cell>
          <cell r="D30">
            <v>12000</v>
          </cell>
        </row>
        <row r="31">
          <cell r="B31" t="str">
            <v>Compactador neumatico 12 TN</v>
          </cell>
          <cell r="C31" t="str">
            <v>$/HORA</v>
          </cell>
          <cell r="D31">
            <v>110000</v>
          </cell>
        </row>
        <row r="32">
          <cell r="B32" t="str">
            <v>Compactador tipo CA 15 o similar autopropulsado</v>
          </cell>
          <cell r="C32" t="str">
            <v>$/HORA</v>
          </cell>
          <cell r="D32">
            <v>95000</v>
          </cell>
        </row>
        <row r="33">
          <cell r="B33" t="str">
            <v>Compactador vobratorio tipo DD-20</v>
          </cell>
          <cell r="C33" t="str">
            <v>$/HORA</v>
          </cell>
          <cell r="D33">
            <v>40000</v>
          </cell>
        </row>
        <row r="34">
          <cell r="B34" t="str">
            <v>Compresor (barrido y soplado)</v>
          </cell>
          <cell r="C34" t="str">
            <v>$/HORA</v>
          </cell>
          <cell r="D34">
            <v>35000</v>
          </cell>
        </row>
        <row r="35">
          <cell r="B35" t="str">
            <v>Compresor 125 pies3 con martillo</v>
          </cell>
          <cell r="C35" t="str">
            <v>$/HORA</v>
          </cell>
          <cell r="D35">
            <v>40000</v>
          </cell>
        </row>
        <row r="36">
          <cell r="B36" t="str">
            <v xml:space="preserve">Compresor 250 pies3 </v>
          </cell>
          <cell r="C36" t="str">
            <v>$/HORA</v>
          </cell>
          <cell r="D36">
            <v>60000</v>
          </cell>
        </row>
        <row r="37">
          <cell r="B37" t="str">
            <v>Compresor para penetrar roca</v>
          </cell>
          <cell r="C37" t="str">
            <v>$/HORA</v>
          </cell>
          <cell r="D37">
            <v>75000</v>
          </cell>
        </row>
        <row r="38">
          <cell r="B38" t="str">
            <v>Cortadora de Concreto e = 5 cm</v>
          </cell>
          <cell r="C38" t="str">
            <v>ML</v>
          </cell>
          <cell r="D38">
            <v>10000</v>
          </cell>
        </row>
        <row r="39">
          <cell r="B39" t="str">
            <v>Cortadora de Concreto hidraulico</v>
          </cell>
          <cell r="C39" t="str">
            <v>$/HORA</v>
          </cell>
          <cell r="D39">
            <v>65000</v>
          </cell>
        </row>
        <row r="40">
          <cell r="B40" t="str">
            <v>Cortadora de pavimento</v>
          </cell>
          <cell r="C40" t="str">
            <v>$/HORA</v>
          </cell>
          <cell r="D40">
            <v>40000</v>
          </cell>
        </row>
        <row r="41">
          <cell r="B41" t="str">
            <v>Diferencial de 2 ton.</v>
          </cell>
          <cell r="C41" t="str">
            <v>$/HORA</v>
          </cell>
          <cell r="D41">
            <v>2000</v>
          </cell>
        </row>
        <row r="42">
          <cell r="B42" t="str">
            <v>Diferencial de 3 ton</v>
          </cell>
          <cell r="C42" t="str">
            <v>$/HORA</v>
          </cell>
          <cell r="D42">
            <v>3000</v>
          </cell>
        </row>
        <row r="43">
          <cell r="B43" t="str">
            <v>Equipo de Chorro de Arena (sand blastig)</v>
          </cell>
          <cell r="C43" t="str">
            <v>HORA</v>
          </cell>
          <cell r="D43">
            <v>65000</v>
          </cell>
        </row>
        <row r="44">
          <cell r="B44" t="str">
            <v>Equipo de control (bandas sonoras reduce velocidad) (Termohigometros, Termómetros, Galgas, etc)</v>
          </cell>
          <cell r="C44" t="str">
            <v>$/HORA</v>
          </cell>
          <cell r="D44">
            <v>0</v>
          </cell>
        </row>
        <row r="45">
          <cell r="B45" t="str">
            <v>Equipo de Golpe para Anclajes</v>
          </cell>
          <cell r="C45" t="str">
            <v>HORA</v>
          </cell>
          <cell r="D45">
            <v>20000</v>
          </cell>
        </row>
        <row r="46">
          <cell r="B46" t="str">
            <v>Equipo de oxicorte</v>
          </cell>
          <cell r="C46" t="str">
            <v>$/HORA</v>
          </cell>
          <cell r="D46">
            <v>17000</v>
          </cell>
        </row>
        <row r="47">
          <cell r="B47" t="str">
            <v>Equipo de perforación (TRACKDRILL)</v>
          </cell>
          <cell r="C47" t="str">
            <v>$/HORA</v>
          </cell>
          <cell r="D47">
            <v>150000</v>
          </cell>
        </row>
        <row r="48">
          <cell r="B48" t="str">
            <v>Equipo de pintura (Compresor)</v>
          </cell>
          <cell r="C48" t="str">
            <v>$/HORA</v>
          </cell>
          <cell r="D48">
            <v>12000</v>
          </cell>
        </row>
        <row r="49">
          <cell r="B49" t="str">
            <v>Equipo de rayos X y/o Ultrasonido</v>
          </cell>
          <cell r="C49" t="str">
            <v>$/HORA</v>
          </cell>
          <cell r="D49">
            <v>50000</v>
          </cell>
        </row>
        <row r="50">
          <cell r="B50" t="str">
            <v>Equipo de soldadura 250 AMP</v>
          </cell>
          <cell r="C50" t="str">
            <v>$/HORA</v>
          </cell>
          <cell r="D50">
            <v>12000</v>
          </cell>
        </row>
        <row r="51">
          <cell r="B51" t="str">
            <v>Equipo de soldadura 400</v>
          </cell>
          <cell r="C51" t="str">
            <v>$/HORA</v>
          </cell>
          <cell r="D51">
            <v>25000</v>
          </cell>
        </row>
        <row r="52">
          <cell r="B52" t="str">
            <v>Equipo de soldadura 600</v>
          </cell>
          <cell r="C52" t="str">
            <v>$/HORA</v>
          </cell>
          <cell r="D52">
            <v>32000</v>
          </cell>
        </row>
        <row r="53">
          <cell r="B53" t="str">
            <v>Equipo de soldadura electrica con planta o gasolina</v>
          </cell>
          <cell r="C53" t="str">
            <v>HORA</v>
          </cell>
          <cell r="D53">
            <v>16000</v>
          </cell>
        </row>
        <row r="54">
          <cell r="B54" t="str">
            <v>Equipo de topografía</v>
          </cell>
          <cell r="C54" t="str">
            <v>$/HORA</v>
          </cell>
          <cell r="D54">
            <v>17000</v>
          </cell>
        </row>
        <row r="55">
          <cell r="B55" t="str">
            <v>Equipo manual aplicador (bandas sonoras reduce velocidad)</v>
          </cell>
          <cell r="C55" t="str">
            <v>$/HORA</v>
          </cell>
          <cell r="D55">
            <v>25000</v>
          </cell>
        </row>
        <row r="56">
          <cell r="B56" t="str">
            <v>Esparcidor de gravilla</v>
          </cell>
          <cell r="C56" t="str">
            <v>$/HORA</v>
          </cell>
          <cell r="D56">
            <v>75000</v>
          </cell>
        </row>
        <row r="57">
          <cell r="B57" t="str">
            <v>Estación</v>
          </cell>
          <cell r="C57" t="str">
            <v>$/HORA</v>
          </cell>
          <cell r="D57">
            <v>30000</v>
          </cell>
        </row>
        <row r="58">
          <cell r="B58" t="str">
            <v>Formaleta metálica (concreto hidraulico)</v>
          </cell>
          <cell r="C58" t="str">
            <v>$/HORA</v>
          </cell>
          <cell r="D58">
            <v>150</v>
          </cell>
        </row>
        <row r="59">
          <cell r="B59" t="str">
            <v>Formaleta metálica (tuberia de concreto reforzado)</v>
          </cell>
          <cell r="C59" t="str">
            <v>$/HORA</v>
          </cell>
          <cell r="D59">
            <v>11000</v>
          </cell>
        </row>
        <row r="60">
          <cell r="B60" t="str">
            <v>Formaleta para camisa de pilote</v>
          </cell>
          <cell r="C60" t="str">
            <v>$/HORA</v>
          </cell>
          <cell r="D60">
            <v>14000</v>
          </cell>
        </row>
        <row r="61">
          <cell r="B61" t="str">
            <v>Fresadora de pavimento</v>
          </cell>
          <cell r="C61" t="str">
            <v>$/HORA</v>
          </cell>
          <cell r="D61">
            <v>1400000</v>
          </cell>
        </row>
        <row r="62">
          <cell r="B62" t="str">
            <v>Fresadora y recicladora de pavimento</v>
          </cell>
          <cell r="C62" t="str">
            <v>$/HORA</v>
          </cell>
          <cell r="D62">
            <v>600000</v>
          </cell>
        </row>
        <row r="63">
          <cell r="B63" t="str">
            <v>Gato para tensionamiento</v>
          </cell>
          <cell r="C63" t="str">
            <v>$/HORA</v>
          </cell>
          <cell r="D63">
            <v>110000</v>
          </cell>
        </row>
        <row r="64">
          <cell r="B64" t="str">
            <v>Grua (capacidad 15 ton)</v>
          </cell>
          <cell r="C64" t="str">
            <v>$/HORA</v>
          </cell>
          <cell r="D64">
            <v>100000</v>
          </cell>
        </row>
        <row r="65">
          <cell r="B65" t="str">
            <v>Grua 10 ton</v>
          </cell>
          <cell r="C65" t="str">
            <v>$/HORA</v>
          </cell>
          <cell r="D65">
            <v>100000</v>
          </cell>
        </row>
        <row r="66">
          <cell r="B66" t="str">
            <v>Grua con torre</v>
          </cell>
          <cell r="C66" t="str">
            <v>$/HORA</v>
          </cell>
          <cell r="D66">
            <v>120000</v>
          </cell>
        </row>
        <row r="67">
          <cell r="B67" t="str">
            <v>Grua telescópica</v>
          </cell>
          <cell r="C67" t="str">
            <v>$/HORA</v>
          </cell>
          <cell r="D67">
            <v>130000</v>
          </cell>
        </row>
        <row r="68">
          <cell r="B68" t="str">
            <v>Guadañadora</v>
          </cell>
          <cell r="C68" t="str">
            <v>$/HORA</v>
          </cell>
          <cell r="D68">
            <v>5000</v>
          </cell>
        </row>
        <row r="69">
          <cell r="B69" t="str">
            <v>Lanzas de aire comprimido caliente</v>
          </cell>
          <cell r="C69" t="str">
            <v>$/HORA</v>
          </cell>
          <cell r="D69">
            <v>700</v>
          </cell>
        </row>
        <row r="70">
          <cell r="B70" t="str">
            <v>Malacate de poleas</v>
          </cell>
          <cell r="C70" t="str">
            <v>$/HORA</v>
          </cell>
          <cell r="D70">
            <v>6000</v>
          </cell>
        </row>
        <row r="71">
          <cell r="B71" t="str">
            <v>Maquina térmica pegatachas</v>
          </cell>
          <cell r="C71" t="str">
            <v>$/HORA</v>
          </cell>
          <cell r="D71">
            <v>26000</v>
          </cell>
        </row>
        <row r="72">
          <cell r="B72" t="str">
            <v>Mezcladora de concreto (1bulto)</v>
          </cell>
          <cell r="C72" t="str">
            <v>$/HORA</v>
          </cell>
          <cell r="D72">
            <v>10000</v>
          </cell>
        </row>
        <row r="73">
          <cell r="B73" t="str">
            <v>Montacargas</v>
          </cell>
          <cell r="C73" t="str">
            <v>$/HORA</v>
          </cell>
          <cell r="D73">
            <v>45000</v>
          </cell>
        </row>
        <row r="74">
          <cell r="B74" t="str">
            <v>Motobomba 3"</v>
          </cell>
          <cell r="C74" t="str">
            <v>$/HORA</v>
          </cell>
          <cell r="D74">
            <v>5000</v>
          </cell>
        </row>
        <row r="75">
          <cell r="B75" t="str">
            <v>Motobomba 4 "</v>
          </cell>
          <cell r="C75" t="str">
            <v>$/HORA</v>
          </cell>
          <cell r="D75">
            <v>8000</v>
          </cell>
        </row>
        <row r="76">
          <cell r="B76" t="str">
            <v>Motobomba de concreto</v>
          </cell>
          <cell r="C76" t="str">
            <v>$/HORA</v>
          </cell>
          <cell r="D76">
            <v>60000</v>
          </cell>
        </row>
        <row r="77">
          <cell r="B77" t="str">
            <v>Motobomba permanente 6" de diametro de bombeo.</v>
          </cell>
          <cell r="C77" t="str">
            <v>$/HORA</v>
          </cell>
          <cell r="D77">
            <v>15000</v>
          </cell>
        </row>
        <row r="78">
          <cell r="B78" t="str">
            <v>Motoniveladora</v>
          </cell>
          <cell r="C78" t="str">
            <v>$/HORA</v>
          </cell>
          <cell r="D78">
            <v>120000</v>
          </cell>
        </row>
        <row r="79">
          <cell r="B79" t="str">
            <v>Motosierra</v>
          </cell>
          <cell r="C79" t="str">
            <v>$/HORA</v>
          </cell>
          <cell r="D79">
            <v>13000</v>
          </cell>
        </row>
        <row r="80">
          <cell r="B80" t="str">
            <v>Pala auxiliar de piloteadora</v>
          </cell>
          <cell r="C80" t="str">
            <v>$/HORA</v>
          </cell>
          <cell r="D80">
            <v>300000</v>
          </cell>
        </row>
        <row r="81">
          <cell r="B81" t="str">
            <v>Pala grua con martillos</v>
          </cell>
          <cell r="C81" t="str">
            <v>$/HORA</v>
          </cell>
          <cell r="D81">
            <v>250000</v>
          </cell>
        </row>
        <row r="82">
          <cell r="B82" t="str">
            <v>Piloteadora</v>
          </cell>
          <cell r="C82" t="str">
            <v>$/HORA</v>
          </cell>
          <cell r="D82">
            <v>480000</v>
          </cell>
        </row>
        <row r="83">
          <cell r="B83" t="str">
            <v>Pistola aplicadora de epóxico con soplador</v>
          </cell>
          <cell r="C83" t="str">
            <v>$/HORA</v>
          </cell>
          <cell r="D83">
            <v>1800</v>
          </cell>
        </row>
        <row r="84">
          <cell r="B84" t="str">
            <v>Planta de asfalto en caliente</v>
          </cell>
          <cell r="C84" t="str">
            <v>$/HORA</v>
          </cell>
          <cell r="D84">
            <v>650000</v>
          </cell>
        </row>
        <row r="85">
          <cell r="B85" t="str">
            <v>Planta de asfalto en frio</v>
          </cell>
          <cell r="C85" t="str">
            <v>$/HORA</v>
          </cell>
          <cell r="D85">
            <v>200000</v>
          </cell>
        </row>
        <row r="86">
          <cell r="B86" t="str">
            <v>Planta eléctrica</v>
          </cell>
          <cell r="C86" t="str">
            <v>$/HORA</v>
          </cell>
          <cell r="D86">
            <v>20000</v>
          </cell>
        </row>
        <row r="87">
          <cell r="B87" t="str">
            <v>Planta trituradora</v>
          </cell>
          <cell r="C87" t="str">
            <v>$/HORA</v>
          </cell>
          <cell r="D87">
            <v>650000</v>
          </cell>
        </row>
        <row r="88">
          <cell r="B88" t="str">
            <v>Pluma</v>
          </cell>
          <cell r="C88" t="str">
            <v>$/HORA</v>
          </cell>
          <cell r="D88">
            <v>8000</v>
          </cell>
        </row>
        <row r="89">
          <cell r="B89" t="str">
            <v>Puente Grúa</v>
          </cell>
          <cell r="C89" t="str">
            <v>$/HORA</v>
          </cell>
          <cell r="D89">
            <v>125000</v>
          </cell>
        </row>
        <row r="90">
          <cell r="B90" t="str">
            <v>Pulidora (8500 REV)</v>
          </cell>
          <cell r="C90" t="str">
            <v>$/HORA</v>
          </cell>
          <cell r="D90">
            <v>4000</v>
          </cell>
        </row>
        <row r="91">
          <cell r="B91" t="str">
            <v>Pulvimixer</v>
          </cell>
          <cell r="C91" t="str">
            <v>$/HORA</v>
          </cell>
          <cell r="D91">
            <v>80000</v>
          </cell>
        </row>
        <row r="92">
          <cell r="B92" t="str">
            <v>Recicladora</v>
          </cell>
          <cell r="C92" t="str">
            <v>$/HORA</v>
          </cell>
          <cell r="D92">
            <v>450000</v>
          </cell>
        </row>
        <row r="93">
          <cell r="B93" t="str">
            <v>Regla vibratoria L=3m</v>
          </cell>
          <cell r="C93" t="str">
            <v>$/HORA</v>
          </cell>
          <cell r="D93">
            <v>40000</v>
          </cell>
        </row>
        <row r="94">
          <cell r="B94" t="str">
            <v>Retrocargador</v>
          </cell>
          <cell r="C94" t="str">
            <v>$/HORA</v>
          </cell>
          <cell r="D94">
            <v>100000</v>
          </cell>
        </row>
        <row r="95">
          <cell r="B95" t="str">
            <v>Retroexcavadora 428 doble trasmisión</v>
          </cell>
          <cell r="C95" t="str">
            <v>$/HORA</v>
          </cell>
          <cell r="D95">
            <v>120000</v>
          </cell>
        </row>
        <row r="96">
          <cell r="B96" t="str">
            <v>Retroexcavadora A25C</v>
          </cell>
          <cell r="C96" t="str">
            <v>$/HORA</v>
          </cell>
          <cell r="D96">
            <v>140000</v>
          </cell>
        </row>
        <row r="97">
          <cell r="B97" t="str">
            <v>Retroexcavadora CAT 320</v>
          </cell>
          <cell r="C97" t="str">
            <v>$/HORA</v>
          </cell>
          <cell r="D97">
            <v>130000</v>
          </cell>
        </row>
        <row r="98">
          <cell r="B98" t="str">
            <v>Retroexcavadora E-200 con martillo neumatico</v>
          </cell>
          <cell r="C98" t="str">
            <v>$/HORA</v>
          </cell>
          <cell r="D98">
            <v>190000</v>
          </cell>
        </row>
        <row r="99">
          <cell r="B99" t="str">
            <v>Retroexcavadora E-200 sobre orugas</v>
          </cell>
          <cell r="C99" t="str">
            <v>$/HORA</v>
          </cell>
          <cell r="D99">
            <v>140000</v>
          </cell>
        </row>
        <row r="100">
          <cell r="B100" t="str">
            <v>Retroexcavadora E-200 sobre orugas RIO</v>
          </cell>
          <cell r="C100" t="str">
            <v>$/HORA</v>
          </cell>
          <cell r="D100">
            <v>140000</v>
          </cell>
        </row>
        <row r="101">
          <cell r="B101" t="str">
            <v>Retroexcavadora sobre llantas JD 410</v>
          </cell>
          <cell r="C101" t="str">
            <v>$/HORA</v>
          </cell>
          <cell r="D101">
            <v>100000</v>
          </cell>
        </row>
        <row r="102">
          <cell r="B102" t="str">
            <v>Riego</v>
          </cell>
          <cell r="C102" t="str">
            <v>$/HORA</v>
          </cell>
          <cell r="D102">
            <v>200</v>
          </cell>
        </row>
        <row r="103">
          <cell r="B103" t="str">
            <v>Ruteadora</v>
          </cell>
          <cell r="C103" t="str">
            <v>$/HORA</v>
          </cell>
          <cell r="D103">
            <v>3000</v>
          </cell>
        </row>
        <row r="104">
          <cell r="B104" t="str">
            <v>Señales preventivas y de Pare y Siga</v>
          </cell>
          <cell r="C104" t="str">
            <v>$/HORA</v>
          </cell>
          <cell r="D104">
            <v>500</v>
          </cell>
        </row>
        <row r="105">
          <cell r="B105" t="str">
            <v>Taco metálico o puntal (escamas en concreto)</v>
          </cell>
          <cell r="C105" t="str">
            <v>$/HORA</v>
          </cell>
          <cell r="D105">
            <v>30</v>
          </cell>
        </row>
        <row r="106">
          <cell r="B106" t="str">
            <v>Taladro, incluye brocas</v>
          </cell>
          <cell r="C106" t="str">
            <v>$/HORA</v>
          </cell>
          <cell r="D106">
            <v>7000</v>
          </cell>
        </row>
        <row r="107">
          <cell r="B107" t="str">
            <v>Terminadora de asfalto (Finisher)</v>
          </cell>
          <cell r="C107" t="str">
            <v>$/HORA</v>
          </cell>
          <cell r="D107">
            <v>350000</v>
          </cell>
        </row>
        <row r="108">
          <cell r="B108" t="str">
            <v>Vehiculo delineador</v>
          </cell>
          <cell r="C108" t="str">
            <v>$/HORA</v>
          </cell>
          <cell r="D108">
            <v>85000</v>
          </cell>
        </row>
        <row r="109">
          <cell r="B109" t="str">
            <v>Vibrador de concreto</v>
          </cell>
          <cell r="C109" t="str">
            <v>$/HORA</v>
          </cell>
          <cell r="D109">
            <v>7000</v>
          </cell>
        </row>
        <row r="110">
          <cell r="B110" t="str">
            <v>Vibrocompatador Dynapac (10 ton)</v>
          </cell>
          <cell r="C110" t="str">
            <v>$/HORA</v>
          </cell>
          <cell r="D110">
            <v>100000</v>
          </cell>
        </row>
        <row r="111">
          <cell r="B111" t="str">
            <v>Volqueta 6 m3</v>
          </cell>
          <cell r="C111" t="str">
            <v>$/HORA</v>
          </cell>
          <cell r="D111">
            <v>50000</v>
          </cell>
        </row>
      </sheetData>
      <sheetData sheetId="5" refreshError="1">
        <row r="7">
          <cell r="B7" t="str">
            <v>Acero A-36 para estructura metalica</v>
          </cell>
          <cell r="C7" t="str">
            <v>KG</v>
          </cell>
          <cell r="D7">
            <v>3700</v>
          </cell>
        </row>
        <row r="8">
          <cell r="B8" t="str">
            <v>Acero A-37</v>
          </cell>
          <cell r="C8" t="str">
            <v>KG</v>
          </cell>
          <cell r="D8">
            <v>3200</v>
          </cell>
        </row>
        <row r="9">
          <cell r="B9" t="str">
            <v>Acero A-40</v>
          </cell>
          <cell r="C9" t="str">
            <v>KG</v>
          </cell>
          <cell r="D9">
            <v>3400</v>
          </cell>
        </row>
        <row r="10">
          <cell r="B10" t="str">
            <v>Acero PDR-60</v>
          </cell>
          <cell r="C10" t="str">
            <v>KG</v>
          </cell>
          <cell r="D10">
            <v>3400</v>
          </cell>
        </row>
        <row r="11">
          <cell r="B11" t="str">
            <v>Aditivo (Acelerante plastificante para concretos (plastocrete 169 HE)</v>
          </cell>
          <cell r="C11" t="str">
            <v>KG</v>
          </cell>
          <cell r="D11">
            <v>3600</v>
          </cell>
        </row>
        <row r="12">
          <cell r="B12" t="str">
            <v>Aditivo (Retardante plastificante redutor de fraguado) (sikament 320)</v>
          </cell>
          <cell r="C12" t="str">
            <v>KG</v>
          </cell>
          <cell r="D12">
            <v>8200</v>
          </cell>
        </row>
        <row r="13">
          <cell r="B13" t="str">
            <v>Adoquin color 10X20X6</v>
          </cell>
          <cell r="C13" t="str">
            <v>U</v>
          </cell>
          <cell r="D13">
            <v>800</v>
          </cell>
        </row>
        <row r="14">
          <cell r="B14" t="str">
            <v>Adoquin e=5cm</v>
          </cell>
          <cell r="C14" t="str">
            <v>M2</v>
          </cell>
          <cell r="D14">
            <v>41000</v>
          </cell>
        </row>
        <row r="15">
          <cell r="B15" t="str">
            <v>Adoquin grama 10X20X6</v>
          </cell>
          <cell r="C15" t="str">
            <v>U</v>
          </cell>
          <cell r="D15">
            <v>700</v>
          </cell>
        </row>
        <row r="16">
          <cell r="B16" t="str">
            <v>Agregado para concreto hidraulico (Triturado)</v>
          </cell>
          <cell r="C16" t="str">
            <v>M3</v>
          </cell>
          <cell r="D16">
            <v>44000</v>
          </cell>
        </row>
        <row r="17">
          <cell r="B17" t="str">
            <v>Agregado para tratamiento superf. Doble</v>
          </cell>
          <cell r="C17" t="str">
            <v>M3</v>
          </cell>
          <cell r="D17">
            <v>44000</v>
          </cell>
        </row>
        <row r="18">
          <cell r="B18" t="str">
            <v>Agregado para tratamiento superf. Simple</v>
          </cell>
          <cell r="C18" t="str">
            <v>M3</v>
          </cell>
          <cell r="D18">
            <v>44000</v>
          </cell>
        </row>
        <row r="19">
          <cell r="B19" t="str">
            <v>Agregado petreo para mezclas asfálticas</v>
          </cell>
          <cell r="C19" t="str">
            <v>M3</v>
          </cell>
          <cell r="D19">
            <v>44000</v>
          </cell>
        </row>
        <row r="20">
          <cell r="B20" t="str">
            <v>Agregado petreo para triturar (crudo)</v>
          </cell>
          <cell r="C20" t="str">
            <v>M3</v>
          </cell>
          <cell r="D20">
            <v>18400</v>
          </cell>
        </row>
        <row r="21">
          <cell r="B21" t="str">
            <v>Agregado tipo LA1 (lechadas)</v>
          </cell>
          <cell r="C21" t="str">
            <v>M3</v>
          </cell>
          <cell r="D21">
            <v>44600</v>
          </cell>
        </row>
        <row r="22">
          <cell r="B22" t="str">
            <v>Agregado tipo LA2 (lechadas)</v>
          </cell>
          <cell r="C22" t="str">
            <v>M3</v>
          </cell>
          <cell r="D22">
            <v>44600</v>
          </cell>
        </row>
        <row r="23">
          <cell r="B23" t="str">
            <v>Agregado tipo LA3 (lechadas)</v>
          </cell>
          <cell r="C23" t="str">
            <v>M3</v>
          </cell>
          <cell r="D23">
            <v>58400</v>
          </cell>
        </row>
        <row r="24">
          <cell r="B24" t="str">
            <v>Agregado tipo LA4 (lechadas)</v>
          </cell>
          <cell r="C24" t="str">
            <v>M3</v>
          </cell>
          <cell r="D24">
            <v>58400</v>
          </cell>
        </row>
        <row r="25">
          <cell r="B25" t="str">
            <v>Agregados seleccionados (tamaño máximo 1") (bandas sonoras)</v>
          </cell>
          <cell r="C25" t="str">
            <v>M3</v>
          </cell>
          <cell r="D25">
            <v>44000</v>
          </cell>
        </row>
        <row r="26">
          <cell r="B26" t="str">
            <v>Agua</v>
          </cell>
          <cell r="C26" t="str">
            <v>LT</v>
          </cell>
          <cell r="D26">
            <v>100</v>
          </cell>
        </row>
        <row r="27">
          <cell r="B27" t="str">
            <v>Alambre de pua calibre 12 (340 m)</v>
          </cell>
          <cell r="C27" t="str">
            <v>M</v>
          </cell>
          <cell r="D27">
            <v>400</v>
          </cell>
        </row>
        <row r="28">
          <cell r="B28" t="str">
            <v>Alambre galvanizado No. 12</v>
          </cell>
          <cell r="C28" t="str">
            <v>KG</v>
          </cell>
          <cell r="D28">
            <v>4600</v>
          </cell>
        </row>
        <row r="29">
          <cell r="B29" t="str">
            <v>Alambre negro para amarre</v>
          </cell>
          <cell r="C29" t="str">
            <v>KG</v>
          </cell>
          <cell r="D29">
            <v>3600</v>
          </cell>
        </row>
        <row r="30">
          <cell r="B30" t="str">
            <v>Almohadillas de neopreno dureza 60 (25cm*25cm*1.5cm con 1 laminas de 3mm)</v>
          </cell>
          <cell r="C30" t="str">
            <v>U</v>
          </cell>
          <cell r="D30">
            <v>61500</v>
          </cell>
        </row>
        <row r="31">
          <cell r="B31" t="str">
            <v>Almohadillas de neopreno dureza 60 (45cm*35cm*5cm con 2 laminas de 3mm)</v>
          </cell>
          <cell r="C31" t="str">
            <v>U</v>
          </cell>
          <cell r="D31">
            <v>240700</v>
          </cell>
        </row>
        <row r="32">
          <cell r="B32" t="str">
            <v>Almohadillas de neopreno dureza 60 (50cm*30cm*5cm con 2 laminas de 3mm)</v>
          </cell>
          <cell r="C32" t="str">
            <v>U</v>
          </cell>
          <cell r="D32">
            <v>245900</v>
          </cell>
        </row>
        <row r="33">
          <cell r="B33" t="str">
            <v>Almohadillas de neopreno dureza 60 (60cm*30cm*5cm con 2 laminas de 3mm)</v>
          </cell>
          <cell r="C33" t="str">
            <v>U</v>
          </cell>
          <cell r="D33">
            <v>307300</v>
          </cell>
        </row>
        <row r="34">
          <cell r="B34" t="str">
            <v>Almohadillas de neopreno dureza 60 (70cm*50cm*5cm con 2 laminas de 3mm)</v>
          </cell>
          <cell r="C34" t="str">
            <v>U</v>
          </cell>
          <cell r="D34">
            <v>594200</v>
          </cell>
        </row>
        <row r="35">
          <cell r="B35" t="str">
            <v>Amortiguadores</v>
          </cell>
          <cell r="C35" t="str">
            <v>U</v>
          </cell>
          <cell r="D35">
            <v>29700</v>
          </cell>
        </row>
        <row r="36">
          <cell r="B36" t="str">
            <v>Anfo</v>
          </cell>
          <cell r="C36" t="str">
            <v>KG</v>
          </cell>
          <cell r="D36">
            <v>2900</v>
          </cell>
        </row>
        <row r="37">
          <cell r="B37" t="str">
            <v>Angulo de 1-1/2" x 1/4" (cerramiento en malla)</v>
          </cell>
          <cell r="C37" t="str">
            <v>M</v>
          </cell>
          <cell r="D37">
            <v>13300</v>
          </cell>
        </row>
        <row r="38">
          <cell r="B38" t="str">
            <v>Antisol blanco (presentacion 20 kg)</v>
          </cell>
          <cell r="C38" t="str">
            <v>KG</v>
          </cell>
          <cell r="D38">
            <v>6700</v>
          </cell>
        </row>
        <row r="39">
          <cell r="B39" t="str">
            <v>Arbol de 0.6 m</v>
          </cell>
          <cell r="C39" t="str">
            <v>U</v>
          </cell>
          <cell r="D39">
            <v>8700</v>
          </cell>
        </row>
        <row r="40">
          <cell r="B40" t="str">
            <v>Arbol de 1.2 m</v>
          </cell>
          <cell r="C40" t="str">
            <v>U</v>
          </cell>
          <cell r="D40">
            <v>15400</v>
          </cell>
        </row>
        <row r="41">
          <cell r="B41" t="str">
            <v>Arena de sello (fina)</v>
          </cell>
          <cell r="C41" t="str">
            <v>M3</v>
          </cell>
          <cell r="D41">
            <v>44600</v>
          </cell>
        </row>
        <row r="42">
          <cell r="B42" t="str">
            <v>Arena de soporte (media)</v>
          </cell>
          <cell r="C42" t="str">
            <v>M3</v>
          </cell>
          <cell r="D42">
            <v>44600</v>
          </cell>
        </row>
        <row r="43">
          <cell r="B43" t="str">
            <v>Arena de trituracion (sellos de arena-afalto)</v>
          </cell>
          <cell r="C43" t="str">
            <v>M3</v>
          </cell>
          <cell r="D43">
            <v>45600</v>
          </cell>
        </row>
        <row r="44">
          <cell r="B44" t="str">
            <v>Arena lavada</v>
          </cell>
          <cell r="C44" t="str">
            <v>M3</v>
          </cell>
          <cell r="D44">
            <v>42000</v>
          </cell>
        </row>
        <row r="45">
          <cell r="B45" t="str">
            <v>Asfalto AP 190 (BREA)</v>
          </cell>
          <cell r="C45" t="str">
            <v>KG</v>
          </cell>
          <cell r="D45">
            <v>3200</v>
          </cell>
        </row>
        <row r="46">
          <cell r="B46" t="str">
            <v>Asfalto liquido RC 250</v>
          </cell>
          <cell r="C46" t="str">
            <v>GL</v>
          </cell>
          <cell r="D46">
            <v>4600</v>
          </cell>
        </row>
        <row r="47">
          <cell r="B47" t="str">
            <v>Barras de transferencia de carga</v>
          </cell>
          <cell r="C47" t="str">
            <v>KG</v>
          </cell>
          <cell r="D47">
            <v>3400</v>
          </cell>
        </row>
        <row r="48">
          <cell r="B48" t="str">
            <v>Barras de unión de 1/2"</v>
          </cell>
          <cell r="C48" t="str">
            <v>KG</v>
          </cell>
          <cell r="D48">
            <v>3400</v>
          </cell>
        </row>
        <row r="49">
          <cell r="B49" t="str">
            <v>Bentonita</v>
          </cell>
          <cell r="C49" t="str">
            <v>KG</v>
          </cell>
          <cell r="D49">
            <v>700</v>
          </cell>
        </row>
        <row r="50">
          <cell r="B50" t="str">
            <v>Biomanto</v>
          </cell>
          <cell r="C50" t="str">
            <v>M2</v>
          </cell>
          <cell r="D50">
            <v>68600</v>
          </cell>
        </row>
        <row r="51">
          <cell r="B51" t="str">
            <v>Bolsacreto de 1m3</v>
          </cell>
          <cell r="C51" t="str">
            <v>M3</v>
          </cell>
          <cell r="D51">
            <v>25600</v>
          </cell>
        </row>
        <row r="52">
          <cell r="B52" t="str">
            <v>Cable de 1/2" (para anclajes)</v>
          </cell>
          <cell r="C52" t="str">
            <v>M</v>
          </cell>
          <cell r="D52">
            <v>4100</v>
          </cell>
        </row>
        <row r="53">
          <cell r="B53" t="str">
            <v>Cal</v>
          </cell>
          <cell r="C53" t="str">
            <v>KG</v>
          </cell>
          <cell r="D53">
            <v>700</v>
          </cell>
        </row>
        <row r="54">
          <cell r="B54" t="str">
            <v>Camisa metálica en acero A-37</v>
          </cell>
          <cell r="C54" t="str">
            <v>KG</v>
          </cell>
          <cell r="D54">
            <v>8200</v>
          </cell>
        </row>
        <row r="55">
          <cell r="B55" t="str">
            <v>Camisas y formaleta para anillos caisson</v>
          </cell>
          <cell r="C55" t="str">
            <v>M</v>
          </cell>
          <cell r="D55">
            <v>30700</v>
          </cell>
        </row>
        <row r="56">
          <cell r="B56" t="str">
            <v>Captafaro</v>
          </cell>
          <cell r="C56" t="str">
            <v>U</v>
          </cell>
          <cell r="D56">
            <v>10200</v>
          </cell>
        </row>
        <row r="57">
          <cell r="B57" t="str">
            <v>Cemento Asfaltico 60-70</v>
          </cell>
          <cell r="C57" t="str">
            <v>KG</v>
          </cell>
          <cell r="D57">
            <v>1050</v>
          </cell>
        </row>
        <row r="58">
          <cell r="B58" t="str">
            <v>Cemento Asfaltico 80-100</v>
          </cell>
          <cell r="C58" t="str">
            <v>KG</v>
          </cell>
          <cell r="D58">
            <v>1050</v>
          </cell>
        </row>
        <row r="59">
          <cell r="B59" t="str">
            <v>Cemento asfaltico modificado con polimeros tipo I</v>
          </cell>
          <cell r="C59" t="str">
            <v>KG</v>
          </cell>
          <cell r="D59">
            <v>1500</v>
          </cell>
        </row>
        <row r="60">
          <cell r="B60" t="str">
            <v>Cemento asfaltico modificado con polimeros tipo II</v>
          </cell>
          <cell r="C60" t="str">
            <v>KG</v>
          </cell>
          <cell r="D60">
            <v>1500</v>
          </cell>
        </row>
        <row r="61">
          <cell r="B61" t="str">
            <v>Cemento asfaltico modificado con polimeros tipo III</v>
          </cell>
          <cell r="C61" t="str">
            <v>KG</v>
          </cell>
          <cell r="D61">
            <v>1600</v>
          </cell>
        </row>
        <row r="62">
          <cell r="B62" t="str">
            <v>Cemento asfaltico modificado con polimeros tipo IV</v>
          </cell>
          <cell r="C62" t="str">
            <v>KG</v>
          </cell>
          <cell r="D62">
            <v>1700</v>
          </cell>
        </row>
        <row r="63">
          <cell r="B63" t="str">
            <v>Cemento asfaltico modificado con polimeros tipo V</v>
          </cell>
          <cell r="C63" t="str">
            <v>KG</v>
          </cell>
          <cell r="D63">
            <v>1800</v>
          </cell>
        </row>
        <row r="64">
          <cell r="B64" t="str">
            <v>Cemento gris</v>
          </cell>
          <cell r="C64" t="str">
            <v>KG</v>
          </cell>
          <cell r="D64">
            <v>500</v>
          </cell>
        </row>
        <row r="65">
          <cell r="B65" t="str">
            <v>Cespedones</v>
          </cell>
          <cell r="C65" t="str">
            <v>M2</v>
          </cell>
          <cell r="D65">
            <v>3300</v>
          </cell>
        </row>
        <row r="66">
          <cell r="B66" t="str">
            <v>Cicatrizante (para remoción de especies vegetales)</v>
          </cell>
          <cell r="C66" t="str">
            <v>KG</v>
          </cell>
          <cell r="D66">
            <v>27100</v>
          </cell>
        </row>
        <row r="67">
          <cell r="B67" t="str">
            <v>Cinta Sika PVC 0,22</v>
          </cell>
          <cell r="C67" t="str">
            <v>M</v>
          </cell>
          <cell r="D67">
            <v>30700</v>
          </cell>
        </row>
        <row r="68">
          <cell r="B68" t="str">
            <v>Cintilla de poliuretano (sikarod)</v>
          </cell>
          <cell r="C68" t="str">
            <v>M</v>
          </cell>
          <cell r="D68">
            <v>600</v>
          </cell>
        </row>
        <row r="69">
          <cell r="B69" t="str">
            <v>Cloruro de calcio líquido</v>
          </cell>
          <cell r="C69" t="str">
            <v>LT</v>
          </cell>
          <cell r="D69">
            <v>1000</v>
          </cell>
        </row>
        <row r="70">
          <cell r="B70" t="str">
            <v>Cloruro de calcio sólido</v>
          </cell>
          <cell r="C70" t="str">
            <v>KG</v>
          </cell>
          <cell r="D70">
            <v>1000</v>
          </cell>
        </row>
        <row r="71">
          <cell r="B71" t="str">
            <v>Concreto hidraulico para pavimento MR-43</v>
          </cell>
          <cell r="C71" t="str">
            <v>M3</v>
          </cell>
          <cell r="D71">
            <v>409800</v>
          </cell>
        </row>
        <row r="72">
          <cell r="B72" t="str">
            <v>Concreto hidraulico para pavimento MR-43 ACELERADO 24 HORAS</v>
          </cell>
          <cell r="C72" t="str">
            <v>M3</v>
          </cell>
          <cell r="D72">
            <v>461000</v>
          </cell>
        </row>
        <row r="73">
          <cell r="B73" t="str">
            <v>Cordón detonante</v>
          </cell>
          <cell r="C73" t="str">
            <v>M</v>
          </cell>
          <cell r="D73">
            <v>1200</v>
          </cell>
        </row>
        <row r="74">
          <cell r="B74" t="str">
            <v>Costal de fibra o fique</v>
          </cell>
          <cell r="C74" t="str">
            <v>M2</v>
          </cell>
          <cell r="D74">
            <v>900</v>
          </cell>
        </row>
        <row r="75">
          <cell r="B75" t="str">
            <v>Cuñas para el tensionamiento (Anclajes)</v>
          </cell>
          <cell r="C75" t="str">
            <v>U</v>
          </cell>
          <cell r="D75">
            <v>4300</v>
          </cell>
        </row>
        <row r="76">
          <cell r="B76" t="str">
            <v>Defensa Matálica (Tramo de 3,81 m)</v>
          </cell>
          <cell r="C76" t="str">
            <v>ML</v>
          </cell>
          <cell r="D76">
            <v>74800</v>
          </cell>
        </row>
        <row r="77">
          <cell r="B77" t="str">
            <v>Derechos de explotación y/o disposición de material</v>
          </cell>
          <cell r="C77" t="str">
            <v>M3</v>
          </cell>
          <cell r="D77">
            <v>4100</v>
          </cell>
        </row>
        <row r="78">
          <cell r="B78" t="str">
            <v>Disolvente para pintura (especificar el tipo de disolvente que está utilizando) Tinner</v>
          </cell>
          <cell r="C78" t="str">
            <v>GL</v>
          </cell>
          <cell r="D78">
            <v>18400</v>
          </cell>
        </row>
        <row r="79">
          <cell r="B79" t="str">
            <v>Disolvente para pintura (especificar el tipo de disolvente que está utilizando) Xilol</v>
          </cell>
          <cell r="C79" t="str">
            <v>GL</v>
          </cell>
          <cell r="D79">
            <v>9200</v>
          </cell>
        </row>
        <row r="80">
          <cell r="B80" t="str">
            <v>Disolvente para pintura (especificar el tipo de disolvente que está utilizando)Varsol</v>
          </cell>
          <cell r="C80" t="str">
            <v>GL</v>
          </cell>
          <cell r="D80">
            <v>9200</v>
          </cell>
        </row>
        <row r="81">
          <cell r="B81" t="str">
            <v>Ductos para tensionamiento</v>
          </cell>
          <cell r="C81" t="str">
            <v>M</v>
          </cell>
          <cell r="D81">
            <v>9200</v>
          </cell>
        </row>
        <row r="82">
          <cell r="B82" t="str">
            <v>Elaboración de Concreto clase  C  (280 kg/cm3, 4000PSI)</v>
          </cell>
          <cell r="C82" t="str">
            <v>M3</v>
          </cell>
          <cell r="D82">
            <v>383600</v>
          </cell>
        </row>
        <row r="83">
          <cell r="B83" t="str">
            <v>Elaboración de concreto clase A</v>
          </cell>
          <cell r="C83" t="str">
            <v>M3</v>
          </cell>
          <cell r="D83">
            <v>479700</v>
          </cell>
        </row>
        <row r="84">
          <cell r="B84" t="str">
            <v>Elaboración de Concreto clase B</v>
          </cell>
          <cell r="C84" t="str">
            <v>M3</v>
          </cell>
          <cell r="D84">
            <v>433500</v>
          </cell>
        </row>
        <row r="85">
          <cell r="B85" t="str">
            <v>Elaboración de Concreto clase D</v>
          </cell>
          <cell r="C85" t="str">
            <v>M3</v>
          </cell>
          <cell r="D85">
            <v>346000</v>
          </cell>
        </row>
        <row r="86">
          <cell r="B86" t="str">
            <v>Elaboración de Concreto clase D (tremie)</v>
          </cell>
          <cell r="C86" t="str">
            <v>M3</v>
          </cell>
          <cell r="D86">
            <v>346000</v>
          </cell>
        </row>
        <row r="87">
          <cell r="B87" t="str">
            <v>Elaboración de Concreto clase E</v>
          </cell>
          <cell r="C87" t="str">
            <v>M3</v>
          </cell>
          <cell r="D87">
            <v>324500</v>
          </cell>
        </row>
        <row r="88">
          <cell r="B88" t="str">
            <v xml:space="preserve">Elaboración de Concreto clase F </v>
          </cell>
          <cell r="C88" t="str">
            <v>M3</v>
          </cell>
          <cell r="D88">
            <v>306100</v>
          </cell>
        </row>
        <row r="89">
          <cell r="B89" t="str">
            <v>Elaboración de Concreto clase G</v>
          </cell>
          <cell r="C89" t="str">
            <v>M3</v>
          </cell>
          <cell r="D89">
            <v>268800</v>
          </cell>
        </row>
        <row r="90">
          <cell r="B90" t="str">
            <v>Emulsión CRL-0</v>
          </cell>
          <cell r="C90" t="str">
            <v>LT</v>
          </cell>
          <cell r="D90">
            <v>900</v>
          </cell>
        </row>
        <row r="91">
          <cell r="B91" t="str">
            <v>Emulsión CRL-1</v>
          </cell>
          <cell r="C91" t="str">
            <v>LT</v>
          </cell>
          <cell r="D91">
            <v>900</v>
          </cell>
        </row>
        <row r="92">
          <cell r="B92" t="str">
            <v>Emulsión CRL-1h</v>
          </cell>
          <cell r="C92" t="str">
            <v>LT</v>
          </cell>
          <cell r="D92">
            <v>1100</v>
          </cell>
        </row>
        <row r="93">
          <cell r="B93" t="str">
            <v>Emulsión CRL-1hm</v>
          </cell>
          <cell r="C93" t="str">
            <v>LT</v>
          </cell>
          <cell r="D93">
            <v>1500</v>
          </cell>
        </row>
        <row r="94">
          <cell r="B94" t="str">
            <v>Emulsión CRM</v>
          </cell>
          <cell r="C94" t="str">
            <v>LT</v>
          </cell>
          <cell r="D94">
            <v>1000</v>
          </cell>
        </row>
        <row r="95">
          <cell r="B95" t="str">
            <v>Emulsión CRR-1</v>
          </cell>
          <cell r="C95" t="str">
            <v>LT</v>
          </cell>
          <cell r="D95">
            <v>1000</v>
          </cell>
        </row>
        <row r="96">
          <cell r="B96" t="str">
            <v>Emulsión CRR-1m</v>
          </cell>
          <cell r="C96" t="str">
            <v>LT</v>
          </cell>
          <cell r="D96">
            <v>1200</v>
          </cell>
        </row>
        <row r="97">
          <cell r="B97" t="str">
            <v>Emulsión CRR-2</v>
          </cell>
          <cell r="C97" t="str">
            <v>LT</v>
          </cell>
          <cell r="D97">
            <v>1000</v>
          </cell>
        </row>
        <row r="98">
          <cell r="B98" t="str">
            <v>Emulsión CRR-2m</v>
          </cell>
          <cell r="C98" t="str">
            <v>LT</v>
          </cell>
          <cell r="D98">
            <v>1200</v>
          </cell>
        </row>
        <row r="99">
          <cell r="B99" t="str">
            <v>Emulsión modificada con polimeros CRMm</v>
          </cell>
          <cell r="C99" t="str">
            <v>LT</v>
          </cell>
          <cell r="D99">
            <v>1500</v>
          </cell>
        </row>
        <row r="100">
          <cell r="B100" t="str">
            <v>Epóxico para anclajes</v>
          </cell>
          <cell r="C100" t="str">
            <v>KG</v>
          </cell>
          <cell r="D100">
            <v>82000</v>
          </cell>
        </row>
        <row r="101">
          <cell r="B101" t="str">
            <v>Escolta y transporte</v>
          </cell>
          <cell r="D101">
            <v>46100</v>
          </cell>
        </row>
        <row r="102">
          <cell r="B102" t="str">
            <v>Esferas reflectivas</v>
          </cell>
          <cell r="C102" t="str">
            <v>KG</v>
          </cell>
          <cell r="D102">
            <v>3800</v>
          </cell>
        </row>
        <row r="103">
          <cell r="B103" t="str">
            <v>Estacas, Pintura, Tachuelas, Hilo (localización de estructuras y carreteras)</v>
          </cell>
          <cell r="C103" t="str">
            <v>GLOBAL</v>
          </cell>
          <cell r="D103">
            <v>100</v>
          </cell>
        </row>
        <row r="104">
          <cell r="B104" t="str">
            <v>Explosivos  75% (INDUGEL)</v>
          </cell>
          <cell r="C104" t="str">
            <v>LB</v>
          </cell>
          <cell r="D104">
            <v>4600</v>
          </cell>
        </row>
        <row r="105">
          <cell r="B105" t="str">
            <v>Formaleta (gaviones, juntas de bordillos, juntas de cunetas, muros, concretos clase D,E, F y G)</v>
          </cell>
          <cell r="C105" t="str">
            <v>M2</v>
          </cell>
          <cell r="D105">
            <v>9200</v>
          </cell>
        </row>
        <row r="106">
          <cell r="B106" t="str">
            <v>Formaleta concreto clase A,B y C</v>
          </cell>
          <cell r="C106" t="str">
            <v>M2</v>
          </cell>
          <cell r="D106">
            <v>15400</v>
          </cell>
        </row>
        <row r="107">
          <cell r="B107" t="str">
            <v>Formaleta para baranda de concreto</v>
          </cell>
          <cell r="C107" t="str">
            <v>M</v>
          </cell>
          <cell r="D107">
            <v>20500</v>
          </cell>
        </row>
        <row r="108">
          <cell r="B108" t="str">
            <v>Formaleta para muros</v>
          </cell>
          <cell r="C108" t="str">
            <v>M2</v>
          </cell>
          <cell r="D108">
            <v>15400</v>
          </cell>
        </row>
        <row r="109">
          <cell r="B109" t="str">
            <v>Formaleta, platina y accesorios (escamas en concreto)</v>
          </cell>
          <cell r="C109" t="str">
            <v>GLOBAL</v>
          </cell>
          <cell r="D109">
            <v>133200</v>
          </cell>
        </row>
        <row r="110">
          <cell r="B110" t="str">
            <v>Fulminantes</v>
          </cell>
          <cell r="C110" t="str">
            <v>U</v>
          </cell>
          <cell r="D110">
            <v>1500</v>
          </cell>
        </row>
        <row r="111">
          <cell r="B111" t="str">
            <v>Fundente</v>
          </cell>
          <cell r="C111" t="str">
            <v>KG</v>
          </cell>
          <cell r="D111">
            <v>25600</v>
          </cell>
        </row>
        <row r="112">
          <cell r="B112" t="str">
            <v>Gas propano</v>
          </cell>
          <cell r="C112" t="str">
            <v>KG</v>
          </cell>
          <cell r="D112">
            <v>900</v>
          </cell>
        </row>
        <row r="113">
          <cell r="B113" t="str">
            <v>Geoterxtil T-2400 o similar (provedores Lafayet, Tensar, Omnes u otros)</v>
          </cell>
          <cell r="C113" t="str">
            <v>M2</v>
          </cell>
          <cell r="D113">
            <v>4600</v>
          </cell>
        </row>
        <row r="114">
          <cell r="B114" t="str">
            <v>Geotextil NT REPAV 450 o similar (provedores Lafayet, Tensar, Omnes u otros)</v>
          </cell>
          <cell r="C114" t="str">
            <v>M2</v>
          </cell>
          <cell r="D114">
            <v>3600</v>
          </cell>
        </row>
        <row r="115">
          <cell r="B115" t="str">
            <v>Geotextil NT-2500 o similar (provedores, Tensar, Omnes u otros)</v>
          </cell>
          <cell r="C115" t="str">
            <v>M2</v>
          </cell>
          <cell r="D115">
            <v>3600</v>
          </cell>
        </row>
        <row r="116">
          <cell r="B116" t="str">
            <v>Geotextil T-2100 o similar (provedores Lafayet, Tensar, Omnes u otros)</v>
          </cell>
          <cell r="C116" t="str">
            <v>M2</v>
          </cell>
          <cell r="D116">
            <v>3600</v>
          </cell>
        </row>
        <row r="117">
          <cell r="B117" t="str">
            <v>Gestion permiso y traslado de elementos ante la entidad correspondiente</v>
          </cell>
          <cell r="C117" t="str">
            <v>U</v>
          </cell>
          <cell r="D117">
            <v>122900</v>
          </cell>
        </row>
        <row r="118">
          <cell r="B118" t="str">
            <v>Grapas</v>
          </cell>
          <cell r="C118" t="str">
            <v>KG</v>
          </cell>
          <cell r="D118">
            <v>4600</v>
          </cell>
        </row>
        <row r="119">
          <cell r="B119" t="str">
            <v>Grata de limpieza</v>
          </cell>
          <cell r="C119" t="str">
            <v>U</v>
          </cell>
          <cell r="D119">
            <v>3600</v>
          </cell>
        </row>
        <row r="120">
          <cell r="B120" t="str">
            <v>Lechada para ductos (tensionamiento)</v>
          </cell>
          <cell r="C120" t="str">
            <v>LT</v>
          </cell>
          <cell r="D120">
            <v>900</v>
          </cell>
        </row>
        <row r="121">
          <cell r="B121" t="str">
            <v>Limpiador 1/4 de galón (anclajes)</v>
          </cell>
          <cell r="C121" t="str">
            <v>U</v>
          </cell>
          <cell r="D121">
            <v>17400</v>
          </cell>
        </row>
        <row r="122">
          <cell r="B122" t="str">
            <v>Listón en guadua para empradizar</v>
          </cell>
          <cell r="C122" t="str">
            <v>M</v>
          </cell>
          <cell r="D122">
            <v>1200</v>
          </cell>
        </row>
        <row r="123">
          <cell r="B123" t="str">
            <v>Malla eslabonada, calibre 10, 6 ojos</v>
          </cell>
          <cell r="C123" t="str">
            <v>M2</v>
          </cell>
          <cell r="D123">
            <v>10200</v>
          </cell>
        </row>
        <row r="124">
          <cell r="B124" t="str">
            <v>Malla para gaviones (2M3)</v>
          </cell>
          <cell r="C124" t="str">
            <v>U</v>
          </cell>
          <cell r="D124">
            <v>58400</v>
          </cell>
        </row>
        <row r="125">
          <cell r="B125" t="str">
            <v>Malla tipo angeo</v>
          </cell>
          <cell r="C125" t="str">
            <v>M2</v>
          </cell>
          <cell r="D125">
            <v>5600</v>
          </cell>
        </row>
        <row r="126">
          <cell r="B126" t="str">
            <v>Manguera de polietileno de 3"</v>
          </cell>
          <cell r="C126" t="str">
            <v>M</v>
          </cell>
          <cell r="D126">
            <v>3900</v>
          </cell>
        </row>
        <row r="127">
          <cell r="B127" t="str">
            <v>Material de afirmado</v>
          </cell>
          <cell r="C127" t="str">
            <v>M3</v>
          </cell>
          <cell r="D127">
            <v>15900</v>
          </cell>
        </row>
        <row r="128">
          <cell r="B128" t="str">
            <v>Material de afirmado de la zona</v>
          </cell>
          <cell r="C128" t="str">
            <v>M3</v>
          </cell>
          <cell r="D128">
            <v>14900</v>
          </cell>
        </row>
        <row r="129">
          <cell r="B129" t="str">
            <v>Material de base</v>
          </cell>
          <cell r="C129" t="str">
            <v>M3</v>
          </cell>
          <cell r="D129">
            <v>41000</v>
          </cell>
        </row>
        <row r="130">
          <cell r="B130" t="str">
            <v>Material de base (gradación 1)</v>
          </cell>
          <cell r="C130" t="str">
            <v>M3</v>
          </cell>
          <cell r="D130">
            <v>41000</v>
          </cell>
        </row>
        <row r="131">
          <cell r="B131" t="str">
            <v>Material de base (gradación 2)</v>
          </cell>
          <cell r="C131" t="str">
            <v>M3</v>
          </cell>
          <cell r="D131">
            <v>41000</v>
          </cell>
        </row>
        <row r="132">
          <cell r="B132" t="str">
            <v>Material de base (gradación 3)</v>
          </cell>
          <cell r="C132" t="str">
            <v>M3</v>
          </cell>
          <cell r="D132">
            <v>41000</v>
          </cell>
        </row>
        <row r="133">
          <cell r="B133" t="str">
            <v>Material de la zona (para estabilizar bases)</v>
          </cell>
          <cell r="C133" t="str">
            <v>M3</v>
          </cell>
          <cell r="D133">
            <v>30700</v>
          </cell>
        </row>
        <row r="134">
          <cell r="B134" t="str">
            <v>Material de Sub- Base CBR=20%</v>
          </cell>
          <cell r="C134" t="str">
            <v>M3</v>
          </cell>
          <cell r="D134">
            <v>30700</v>
          </cell>
        </row>
        <row r="135">
          <cell r="B135" t="str">
            <v>Material de Sub- Base CBR=30%</v>
          </cell>
          <cell r="C135" t="str">
            <v>M3</v>
          </cell>
          <cell r="D135">
            <v>38900</v>
          </cell>
        </row>
        <row r="136">
          <cell r="B136" t="str">
            <v>Material de Sub- Base CBR=40%</v>
          </cell>
          <cell r="C136" t="str">
            <v>M3</v>
          </cell>
          <cell r="D136">
            <v>38900</v>
          </cell>
        </row>
        <row r="137">
          <cell r="B137" t="str">
            <v>Material de Sub- Base para bacheo</v>
          </cell>
          <cell r="C137" t="str">
            <v>M3</v>
          </cell>
          <cell r="D137">
            <v>38900</v>
          </cell>
        </row>
        <row r="138">
          <cell r="B138" t="str">
            <v>Material drenante (3")</v>
          </cell>
          <cell r="C138" t="str">
            <v>M3</v>
          </cell>
          <cell r="D138">
            <v>41000</v>
          </cell>
        </row>
        <row r="139">
          <cell r="B139" t="str">
            <v>Material filtrante (6")</v>
          </cell>
          <cell r="C139" t="str">
            <v>M3</v>
          </cell>
          <cell r="D139">
            <v>41000</v>
          </cell>
        </row>
        <row r="140">
          <cell r="B140" t="str">
            <v>Material para pedraplén</v>
          </cell>
          <cell r="C140" t="str">
            <v>M3</v>
          </cell>
          <cell r="D140">
            <v>32800</v>
          </cell>
        </row>
        <row r="141">
          <cell r="B141" t="str">
            <v>Material seleccionado del Relleno</v>
          </cell>
          <cell r="C141" t="str">
            <v>M3</v>
          </cell>
          <cell r="D141">
            <v>19000</v>
          </cell>
        </row>
        <row r="142">
          <cell r="B142" t="str">
            <v>Mecha Lenta</v>
          </cell>
          <cell r="C142" t="str">
            <v>M</v>
          </cell>
          <cell r="D142">
            <v>600</v>
          </cell>
        </row>
        <row r="143">
          <cell r="B143" t="str">
            <v>Mezcla abierta en caliente MAC-1</v>
          </cell>
          <cell r="C143" t="str">
            <v>M3</v>
          </cell>
          <cell r="D143">
            <v>331900</v>
          </cell>
        </row>
        <row r="144">
          <cell r="B144" t="str">
            <v>Mezcla abierta en caliente MAC-2</v>
          </cell>
          <cell r="C144" t="str">
            <v>M3</v>
          </cell>
          <cell r="D144">
            <v>331900</v>
          </cell>
        </row>
        <row r="145">
          <cell r="B145" t="str">
            <v>Mezcla abierta en caliente MAC-3</v>
          </cell>
          <cell r="C145" t="str">
            <v>M3</v>
          </cell>
          <cell r="D145">
            <v>331900</v>
          </cell>
        </row>
        <row r="146">
          <cell r="B146" t="str">
            <v>mezcla abierta en frio MAF-1</v>
          </cell>
          <cell r="C146" t="str">
            <v>M3</v>
          </cell>
          <cell r="D146">
            <v>331900</v>
          </cell>
        </row>
        <row r="147">
          <cell r="B147" t="str">
            <v>mezcla abierta en frio MAF-2</v>
          </cell>
          <cell r="C147" t="str">
            <v>M3</v>
          </cell>
          <cell r="D147">
            <v>331900</v>
          </cell>
        </row>
        <row r="148">
          <cell r="B148" t="str">
            <v>mezcla abierta en frio MAF-3</v>
          </cell>
          <cell r="C148" t="str">
            <v>M3</v>
          </cell>
          <cell r="D148">
            <v>331900</v>
          </cell>
        </row>
        <row r="149">
          <cell r="B149" t="str">
            <v>Mezcla densa en caliente MDC-0</v>
          </cell>
          <cell r="C149" t="str">
            <v>M3</v>
          </cell>
          <cell r="D149">
            <v>331900</v>
          </cell>
        </row>
        <row r="150">
          <cell r="B150" t="str">
            <v>Mezcla densa en caliente MDC-1</v>
          </cell>
          <cell r="C150" t="str">
            <v>M3</v>
          </cell>
          <cell r="D150">
            <v>331900</v>
          </cell>
        </row>
        <row r="151">
          <cell r="B151" t="str">
            <v>Mezcla densa en caliente MDC-2</v>
          </cell>
          <cell r="C151" t="str">
            <v>M3</v>
          </cell>
          <cell r="D151">
            <v>331900</v>
          </cell>
        </row>
        <row r="152">
          <cell r="B152" t="str">
            <v>Mezcla densa en caliente MDC-3</v>
          </cell>
          <cell r="C152" t="str">
            <v>M3</v>
          </cell>
          <cell r="D152">
            <v>331900</v>
          </cell>
        </row>
        <row r="153">
          <cell r="B153" t="str">
            <v>Mezcla densa en frio MDF-1</v>
          </cell>
          <cell r="C153" t="str">
            <v>M3</v>
          </cell>
          <cell r="D153">
            <v>331900</v>
          </cell>
        </row>
        <row r="154">
          <cell r="B154" t="str">
            <v>Mezcla densa en frio MDF-2</v>
          </cell>
          <cell r="C154" t="str">
            <v>M3</v>
          </cell>
          <cell r="D154">
            <v>331900</v>
          </cell>
        </row>
        <row r="155">
          <cell r="B155" t="str">
            <v>Mezcla densa en frio MDF-3</v>
          </cell>
          <cell r="C155" t="str">
            <v>M3</v>
          </cell>
          <cell r="D155">
            <v>331900</v>
          </cell>
        </row>
        <row r="156">
          <cell r="B156" t="str">
            <v>Mezcla discontinua en caliente F-1</v>
          </cell>
          <cell r="C156" t="str">
            <v>M3</v>
          </cell>
          <cell r="D156">
            <v>331900</v>
          </cell>
        </row>
        <row r="157">
          <cell r="B157" t="str">
            <v>Mezcla discontinua en caliente F-2</v>
          </cell>
          <cell r="C157" t="str">
            <v>M3</v>
          </cell>
          <cell r="D157">
            <v>331900</v>
          </cell>
        </row>
        <row r="158">
          <cell r="B158" t="str">
            <v>Mezcla discontinua en caliente M-1</v>
          </cell>
          <cell r="C158" t="str">
            <v>M3</v>
          </cell>
          <cell r="D158">
            <v>331900</v>
          </cell>
        </row>
        <row r="159">
          <cell r="B159" t="str">
            <v>Mezcla discontinua en caliente M-2</v>
          </cell>
          <cell r="C159" t="str">
            <v>M3</v>
          </cell>
          <cell r="D159">
            <v>331900</v>
          </cell>
        </row>
        <row r="160">
          <cell r="B160" t="str">
            <v>Mortero 1:3</v>
          </cell>
          <cell r="C160" t="str">
            <v>M3</v>
          </cell>
          <cell r="D160">
            <v>384200</v>
          </cell>
        </row>
        <row r="161">
          <cell r="B161" t="str">
            <v>Mortero 1:4</v>
          </cell>
          <cell r="C161" t="str">
            <v>M3</v>
          </cell>
          <cell r="D161">
            <v>337300</v>
          </cell>
        </row>
        <row r="162">
          <cell r="B162" t="str">
            <v>Nutrientes (para remoción de especies vegetales) (dap, triple 15 o similar) (item 201.9)</v>
          </cell>
          <cell r="C162" t="str">
            <v>KG</v>
          </cell>
          <cell r="D162">
            <v>1700</v>
          </cell>
        </row>
        <row r="163">
          <cell r="B163" t="str">
            <v>Obra falsa concreto clase A y B (incluye puntal de 3m metálico)</v>
          </cell>
          <cell r="C163" t="str">
            <v>M2</v>
          </cell>
          <cell r="D163">
            <v>35900</v>
          </cell>
        </row>
        <row r="164">
          <cell r="B164" t="str">
            <v>Oxigeno industrial</v>
          </cell>
          <cell r="C164" t="str">
            <v>KG</v>
          </cell>
          <cell r="D164">
            <v>1500</v>
          </cell>
        </row>
        <row r="165">
          <cell r="B165" t="str">
            <v>Paral en madera rolliza de 3" (tablestacados)</v>
          </cell>
          <cell r="C165" t="str">
            <v>M</v>
          </cell>
          <cell r="D165">
            <v>4100</v>
          </cell>
        </row>
        <row r="166">
          <cell r="B166" t="str">
            <v>Paral en madera rolliza de 5" y 4,5m de longitud (tablestacados)</v>
          </cell>
          <cell r="C166" t="str">
            <v>U</v>
          </cell>
          <cell r="D166">
            <v>13300</v>
          </cell>
        </row>
        <row r="167">
          <cell r="B167" t="str">
            <v>Paral en madera rolliza de 6" y 5m de longitud (tablestacados)</v>
          </cell>
          <cell r="C167" t="str">
            <v>U</v>
          </cell>
          <cell r="D167">
            <v>13300</v>
          </cell>
        </row>
        <row r="168">
          <cell r="B168" t="str">
            <v>Paral en madera rolliza de 6" y 8m de longitud (tablestacados)</v>
          </cell>
          <cell r="C168" t="str">
            <v>U</v>
          </cell>
          <cell r="D168">
            <v>27700</v>
          </cell>
        </row>
        <row r="169">
          <cell r="B169" t="str">
            <v>Pegante epóxico</v>
          </cell>
          <cell r="C169" t="str">
            <v>KG</v>
          </cell>
          <cell r="D169">
            <v>66600</v>
          </cell>
        </row>
        <row r="170">
          <cell r="B170" t="str">
            <v>Piedra para concreto ciclópeo (rajón o canto rodado)</v>
          </cell>
          <cell r="C170" t="str">
            <v>M3</v>
          </cell>
          <cell r="D170">
            <v>35900</v>
          </cell>
        </row>
        <row r="171">
          <cell r="B171" t="str">
            <v>Piedra para gavión</v>
          </cell>
          <cell r="C171" t="str">
            <v>M3</v>
          </cell>
          <cell r="D171">
            <v>35900</v>
          </cell>
        </row>
        <row r="172">
          <cell r="B172" t="str">
            <v>Pilote en madera barbosco de 15*15</v>
          </cell>
          <cell r="C172" t="str">
            <v>M</v>
          </cell>
          <cell r="D172">
            <v>32800</v>
          </cell>
        </row>
        <row r="173">
          <cell r="B173" t="str">
            <v>Pintura acrilica pura para tráfico</v>
          </cell>
          <cell r="C173" t="str">
            <v>GL</v>
          </cell>
          <cell r="D173">
            <v>64500</v>
          </cell>
        </row>
        <row r="174">
          <cell r="B174" t="str">
            <v xml:space="preserve">Pintura acrilica, esmalte o similar </v>
          </cell>
          <cell r="C174" t="str">
            <v>GL</v>
          </cell>
          <cell r="D174">
            <v>46100</v>
          </cell>
        </row>
        <row r="175">
          <cell r="B175" t="str">
            <v>Pintura anticorrosiva</v>
          </cell>
          <cell r="C175" t="str">
            <v>GL</v>
          </cell>
          <cell r="D175">
            <v>34800</v>
          </cell>
        </row>
        <row r="176">
          <cell r="B176" t="str">
            <v>Platina de 1" x 1/4" (cerramiento en malla)</v>
          </cell>
          <cell r="C176" t="str">
            <v>M</v>
          </cell>
          <cell r="D176">
            <v>4100</v>
          </cell>
        </row>
        <row r="177">
          <cell r="B177" t="str">
            <v>Poste de ángulo 2x2x1/4</v>
          </cell>
          <cell r="C177" t="str">
            <v>M</v>
          </cell>
          <cell r="D177">
            <v>16400</v>
          </cell>
        </row>
        <row r="178">
          <cell r="B178" t="str">
            <v xml:space="preserve">Poste de madera para cercas </v>
          </cell>
          <cell r="C178" t="str">
            <v>U</v>
          </cell>
          <cell r="D178">
            <v>12300</v>
          </cell>
        </row>
        <row r="179">
          <cell r="B179" t="str">
            <v>Poste de referenciación</v>
          </cell>
          <cell r="C179" t="str">
            <v>U</v>
          </cell>
          <cell r="D179">
            <v>92200</v>
          </cell>
        </row>
        <row r="180">
          <cell r="B180" t="str">
            <v>Poste en angulo de 2*2*1/4 de 3,5m para señal</v>
          </cell>
          <cell r="C180" t="str">
            <v>U</v>
          </cell>
          <cell r="D180">
            <v>56300</v>
          </cell>
        </row>
        <row r="181">
          <cell r="B181" t="str">
            <v>Postes de concreto para cercas</v>
          </cell>
          <cell r="C181" t="str">
            <v>U</v>
          </cell>
          <cell r="D181">
            <v>25600</v>
          </cell>
        </row>
        <row r="182">
          <cell r="B182" t="str">
            <v>Postes para defensa metálica (1,80m)</v>
          </cell>
          <cell r="C182" t="str">
            <v>U</v>
          </cell>
          <cell r="D182">
            <v>136700</v>
          </cell>
        </row>
        <row r="183">
          <cell r="B183" t="str">
            <v>Quimico estabilizante (PROBASE)</v>
          </cell>
          <cell r="C183" t="str">
            <v>LT</v>
          </cell>
          <cell r="D183">
            <v>51200</v>
          </cell>
        </row>
        <row r="184">
          <cell r="B184" t="str">
            <v xml:space="preserve">Resina termoplastica </v>
          </cell>
          <cell r="C184" t="str">
            <v>KG</v>
          </cell>
          <cell r="D184">
            <v>4600</v>
          </cell>
        </row>
        <row r="185">
          <cell r="B185" t="str">
            <v>Salida en PVC D=2"</v>
          </cell>
          <cell r="C185" t="str">
            <v>U</v>
          </cell>
          <cell r="D185">
            <v>800</v>
          </cell>
        </row>
        <row r="186">
          <cell r="B186" t="str">
            <v>Sección final, y seccion de tope de defensa metálica</v>
          </cell>
          <cell r="C186" t="str">
            <v>U</v>
          </cell>
          <cell r="D186">
            <v>65600</v>
          </cell>
        </row>
        <row r="187">
          <cell r="B187" t="str">
            <v>Sello de silicona o sellador autonivelante</v>
          </cell>
          <cell r="C187" t="str">
            <v>M</v>
          </cell>
          <cell r="D187">
            <v>1500</v>
          </cell>
        </row>
        <row r="188">
          <cell r="B188" t="str">
            <v>Semillas para empradizar</v>
          </cell>
          <cell r="C188" t="str">
            <v>KG</v>
          </cell>
          <cell r="D188">
            <v>32800</v>
          </cell>
        </row>
        <row r="189">
          <cell r="B189" t="str">
            <v>Señal (grupo 1). Tablero en lámina galvanizada de 75cm*75cm, calibre 16, reflectivo tipo 1.</v>
          </cell>
          <cell r="C189" t="str">
            <v>M2</v>
          </cell>
          <cell r="D189">
            <v>210000</v>
          </cell>
        </row>
        <row r="190">
          <cell r="B190" t="str">
            <v xml:space="preserve">Señal (grupo 2). Tablero en lámina galvanizado de 1,2m*0,4m, calibre 16, reflectivo tipo 1. </v>
          </cell>
          <cell r="C190" t="str">
            <v>U</v>
          </cell>
          <cell r="D190">
            <v>128100</v>
          </cell>
        </row>
        <row r="191">
          <cell r="B191" t="str">
            <v xml:space="preserve">Señal (grupo 3 ferrocarril) (SP-54). Tablero en lámina galvanizado de 2,4m*0,3m, calibre 16, reflectivo tipo 1. </v>
          </cell>
          <cell r="C191" t="str">
            <v>U</v>
          </cell>
          <cell r="D191">
            <v>169000</v>
          </cell>
        </row>
        <row r="192">
          <cell r="B192" t="str">
            <v>Señal (grupo 4). Tablero en lámina galvanizado de 60cm*75cm, calibre 16, reflectivo tipo 1. (delineador de curva horizontal)</v>
          </cell>
          <cell r="C192" t="str">
            <v>U</v>
          </cell>
          <cell r="D192">
            <v>169000</v>
          </cell>
        </row>
        <row r="193">
          <cell r="B193" t="str">
            <v xml:space="preserve">Señal (grupo 5). Tablero en lámina galvanizado de 1x1, calibre 22, reflectivo tipo 1. </v>
          </cell>
          <cell r="C193" t="str">
            <v>M2</v>
          </cell>
          <cell r="D193">
            <v>256100</v>
          </cell>
        </row>
        <row r="194">
          <cell r="B194" t="str">
            <v>Soldadura 6013 de 1/8</v>
          </cell>
          <cell r="C194" t="str">
            <v>KG</v>
          </cell>
          <cell r="D194">
            <v>9200</v>
          </cell>
        </row>
        <row r="195">
          <cell r="B195" t="str">
            <v>Soldadura 7018</v>
          </cell>
          <cell r="C195" t="str">
            <v>KG</v>
          </cell>
          <cell r="D195">
            <v>10200</v>
          </cell>
        </row>
        <row r="196">
          <cell r="B196" t="str">
            <v>Soldadura E70XX</v>
          </cell>
          <cell r="C196" t="str">
            <v>KG</v>
          </cell>
          <cell r="D196">
            <v>30700</v>
          </cell>
        </row>
        <row r="197">
          <cell r="B197" t="str">
            <v>Soldadura en PVC 1/8 de galón (anclajes)</v>
          </cell>
          <cell r="C197" t="str">
            <v>U</v>
          </cell>
          <cell r="D197">
            <v>30700</v>
          </cell>
        </row>
        <row r="198">
          <cell r="B198" t="str">
            <v>Soldadura L-70</v>
          </cell>
          <cell r="C198" t="str">
            <v>KG</v>
          </cell>
          <cell r="D198">
            <v>13300</v>
          </cell>
        </row>
        <row r="199">
          <cell r="B199" t="str">
            <v>Superplastificante sikament</v>
          </cell>
          <cell r="C199" t="str">
            <v>GL</v>
          </cell>
          <cell r="D199">
            <v>28700</v>
          </cell>
        </row>
        <row r="200">
          <cell r="B200" t="str">
            <v>Tablestaca en madera aserrada (0,25*0,03*5)</v>
          </cell>
          <cell r="C200" t="str">
            <v>U</v>
          </cell>
          <cell r="D200">
            <v>13800</v>
          </cell>
        </row>
        <row r="201">
          <cell r="B201" t="str">
            <v>Tablestaca en madera aserrada (0,3*0,03*3)</v>
          </cell>
          <cell r="C201" t="str">
            <v>U</v>
          </cell>
          <cell r="D201">
            <v>12300</v>
          </cell>
        </row>
        <row r="202">
          <cell r="B202" t="str">
            <v>Tablestaca metálica (riel de 70 lb/yarda)</v>
          </cell>
          <cell r="C202" t="str">
            <v>U</v>
          </cell>
          <cell r="D202">
            <v>35900</v>
          </cell>
        </row>
        <row r="203">
          <cell r="B203" t="str">
            <v>Tacha reflectiva</v>
          </cell>
          <cell r="C203" t="str">
            <v>U</v>
          </cell>
          <cell r="D203">
            <v>5100</v>
          </cell>
        </row>
        <row r="204">
          <cell r="B204" t="str">
            <v>Tapón en PVC RD21 de 1" (para anclaje)</v>
          </cell>
          <cell r="C204" t="str">
            <v>U</v>
          </cell>
          <cell r="D204">
            <v>700</v>
          </cell>
        </row>
        <row r="205">
          <cell r="B205" t="str">
            <v xml:space="preserve">Tierra abonada </v>
          </cell>
          <cell r="C205" t="str">
            <v>M3</v>
          </cell>
          <cell r="D205">
            <v>36900</v>
          </cell>
        </row>
        <row r="206">
          <cell r="B206" t="str">
            <v>Tornillos para defensa metálica</v>
          </cell>
          <cell r="C206" t="str">
            <v>U</v>
          </cell>
          <cell r="D206">
            <v>1200</v>
          </cell>
        </row>
        <row r="207">
          <cell r="B207" t="str">
            <v>Torón de tensionmiento 1/2" o 5/8"</v>
          </cell>
          <cell r="C207" t="str">
            <v>KG</v>
          </cell>
          <cell r="D207">
            <v>4600</v>
          </cell>
        </row>
        <row r="208">
          <cell r="B208" t="str">
            <v>Tramo recto para defensas métalicas (3,81m)</v>
          </cell>
          <cell r="C208" t="str">
            <v>M</v>
          </cell>
          <cell r="D208">
            <v>56300</v>
          </cell>
        </row>
        <row r="209">
          <cell r="B209" t="str">
            <v>Trompetas de 12 torones (tensionamiento)</v>
          </cell>
          <cell r="C209" t="str">
            <v>KG</v>
          </cell>
          <cell r="D209">
            <v>46100</v>
          </cell>
        </row>
        <row r="210">
          <cell r="B210" t="str">
            <v>Tubería D=4" tipo pesado, E=2mm (baranda metálica)</v>
          </cell>
          <cell r="C210" t="str">
            <v>M</v>
          </cell>
          <cell r="D210">
            <v>20500</v>
          </cell>
        </row>
        <row r="211">
          <cell r="B211" t="str">
            <v>Tuberia de 10" para vaciado tremi de 4 mts</v>
          </cell>
          <cell r="C211" t="str">
            <v>U</v>
          </cell>
          <cell r="D211">
            <v>48700</v>
          </cell>
        </row>
        <row r="212">
          <cell r="B212" t="str">
            <v>Tubería en H de D=1/4", H=1.40m, A=0.20m (baranda metálica)</v>
          </cell>
          <cell r="C212" t="str">
            <v>M</v>
          </cell>
          <cell r="D212">
            <v>49200</v>
          </cell>
        </row>
        <row r="213">
          <cell r="B213" t="str">
            <v>Tuberia en PVC de 4"</v>
          </cell>
          <cell r="C213" t="str">
            <v>M</v>
          </cell>
          <cell r="D213">
            <v>12300</v>
          </cell>
        </row>
        <row r="214">
          <cell r="B214" t="str">
            <v>Tuberia Perforada en PVC de 2"</v>
          </cell>
          <cell r="C214" t="str">
            <v>M</v>
          </cell>
          <cell r="D214">
            <v>9200</v>
          </cell>
        </row>
        <row r="215">
          <cell r="B215" t="str">
            <v>Tuberia PVC de 1" (para escamas en concreto)</v>
          </cell>
          <cell r="C215" t="str">
            <v>M</v>
          </cell>
          <cell r="D215">
            <v>3900</v>
          </cell>
        </row>
        <row r="216">
          <cell r="B216" t="str">
            <v>Tuberia PVC RD21 de 1" (para anclajes)</v>
          </cell>
          <cell r="C216" t="str">
            <v>M</v>
          </cell>
          <cell r="D216">
            <v>3700</v>
          </cell>
        </row>
        <row r="217">
          <cell r="B217" t="str">
            <v>Tubo concreto reforzado 900mm (tipo 1)</v>
          </cell>
          <cell r="C217" t="str">
            <v>M</v>
          </cell>
          <cell r="D217">
            <v>179300</v>
          </cell>
        </row>
        <row r="218">
          <cell r="B218" t="str">
            <v>Tubo concreto reforzado 900mm (tipo 2)</v>
          </cell>
          <cell r="C218" t="str">
            <v>M</v>
          </cell>
          <cell r="D218">
            <v>186400</v>
          </cell>
        </row>
        <row r="219">
          <cell r="B219" t="str">
            <v>Tubo concreto simple 450 mm</v>
          </cell>
          <cell r="C219" t="str">
            <v>M</v>
          </cell>
          <cell r="D219">
            <v>41000</v>
          </cell>
        </row>
        <row r="220">
          <cell r="B220" t="str">
            <v>Tubo concreto simple 600 mm</v>
          </cell>
          <cell r="C220" t="str">
            <v>M</v>
          </cell>
          <cell r="D220">
            <v>63500</v>
          </cell>
        </row>
        <row r="221">
          <cell r="B221" t="str">
            <v>Tubo concreto simple 750 mm</v>
          </cell>
          <cell r="C221" t="str">
            <v>M</v>
          </cell>
          <cell r="D221">
            <v>92200</v>
          </cell>
        </row>
        <row r="222">
          <cell r="B222" t="str">
            <v>Tubo corrugado de acero galvanizado MP-68</v>
          </cell>
          <cell r="C222" t="str">
            <v>M</v>
          </cell>
          <cell r="D222">
            <v>107600</v>
          </cell>
        </row>
        <row r="223">
          <cell r="B223" t="str">
            <v>Tubo en concreto clase A, d= 0.25 m</v>
          </cell>
          <cell r="C223" t="str">
            <v>M</v>
          </cell>
          <cell r="D223">
            <v>56300</v>
          </cell>
        </row>
        <row r="224">
          <cell r="B224" t="str">
            <v>Tubo en concreto clase C, d= 0.25 m</v>
          </cell>
          <cell r="C224" t="str">
            <v>M</v>
          </cell>
          <cell r="D224">
            <v>41000</v>
          </cell>
        </row>
        <row r="225">
          <cell r="B225" t="str">
            <v>Tubo para cerramiento, calibre 16 de 2,7m (cerramientos en malla)</v>
          </cell>
          <cell r="C225" t="str">
            <v>U</v>
          </cell>
          <cell r="D225">
            <v>28700</v>
          </cell>
        </row>
        <row r="226">
          <cell r="B226" t="str">
            <v>Unión en PVC D=2"</v>
          </cell>
          <cell r="C226" t="str">
            <v>U</v>
          </cell>
          <cell r="D226">
            <v>2700</v>
          </cell>
        </row>
        <row r="227">
          <cell r="B227" t="str">
            <v>Unión en PVC RD21 de 1" (para anclajes)</v>
          </cell>
          <cell r="C227" t="str">
            <v>U</v>
          </cell>
          <cell r="D227">
            <v>500</v>
          </cell>
        </row>
      </sheetData>
      <sheetData sheetId="6" refreshError="1"/>
      <sheetData sheetId="7" refreshError="1">
        <row r="45">
          <cell r="B45" t="str">
            <v>PROCESO DT-MET-XXXXX-201X</v>
          </cell>
        </row>
      </sheetData>
      <sheetData sheetId="8" refreshError="1"/>
      <sheetData sheetId="9" refreshError="1">
        <row r="6">
          <cell r="B6" t="str">
            <v>Acarreo de material sobrante de Obra M3-Km</v>
          </cell>
        </row>
        <row r="39">
          <cell r="A39" t="str">
            <v>Cadenero</v>
          </cell>
          <cell r="B39">
            <v>0.65</v>
          </cell>
          <cell r="C39">
            <v>36300</v>
          </cell>
          <cell r="D39">
            <v>26862</v>
          </cell>
          <cell r="E39">
            <v>63162</v>
          </cell>
          <cell r="F39">
            <v>7895.25</v>
          </cell>
          <cell r="G39">
            <v>1089000</v>
          </cell>
        </row>
        <row r="40">
          <cell r="A40" t="str">
            <v>Carpintero</v>
          </cell>
          <cell r="B40">
            <v>1</v>
          </cell>
          <cell r="C40">
            <v>44000</v>
          </cell>
          <cell r="D40">
            <v>32560</v>
          </cell>
          <cell r="E40">
            <v>76560</v>
          </cell>
          <cell r="F40">
            <v>9570</v>
          </cell>
          <cell r="G40">
            <v>1320000</v>
          </cell>
        </row>
        <row r="41">
          <cell r="A41" t="str">
            <v>Conductor</v>
          </cell>
          <cell r="B41">
            <v>0.3</v>
          </cell>
          <cell r="C41">
            <v>28600</v>
          </cell>
          <cell r="D41">
            <v>21164</v>
          </cell>
          <cell r="E41">
            <v>49764</v>
          </cell>
          <cell r="F41">
            <v>6220.5</v>
          </cell>
          <cell r="G41">
            <v>858000</v>
          </cell>
        </row>
        <row r="42">
          <cell r="A42" t="str">
            <v>Cuadrilla de Fabricación(Estructuras Metálicas)</v>
          </cell>
          <cell r="B42">
            <v>4.63</v>
          </cell>
          <cell r="C42">
            <v>123750</v>
          </cell>
          <cell r="D42">
            <v>91575</v>
          </cell>
          <cell r="E42">
            <v>215325</v>
          </cell>
          <cell r="F42">
            <v>26915.625</v>
          </cell>
          <cell r="G42">
            <v>3712500</v>
          </cell>
        </row>
        <row r="43">
          <cell r="A43" t="str">
            <v>Dibujante</v>
          </cell>
          <cell r="B43">
            <v>0.15</v>
          </cell>
          <cell r="C43">
            <v>25300</v>
          </cell>
          <cell r="D43">
            <v>18722</v>
          </cell>
          <cell r="E43">
            <v>44022</v>
          </cell>
          <cell r="F43">
            <v>5502.75</v>
          </cell>
          <cell r="G43">
            <v>759000</v>
          </cell>
        </row>
        <row r="44">
          <cell r="A44" t="str">
            <v>Ingeniero Calculista</v>
          </cell>
          <cell r="B44">
            <v>6.8957348729792098</v>
          </cell>
          <cell r="C44">
            <v>173700</v>
          </cell>
          <cell r="D44">
            <v>128538</v>
          </cell>
          <cell r="E44">
            <v>302238</v>
          </cell>
          <cell r="F44">
            <v>37779.75</v>
          </cell>
          <cell r="G44">
            <v>5211000</v>
          </cell>
        </row>
        <row r="45">
          <cell r="A45" t="str">
            <v>Ingeniero Geotecnista</v>
          </cell>
          <cell r="B45">
            <v>6.8957348729792098</v>
          </cell>
          <cell r="C45">
            <v>173700</v>
          </cell>
          <cell r="D45">
            <v>128538</v>
          </cell>
          <cell r="E45">
            <v>302238</v>
          </cell>
          <cell r="F45">
            <v>37779.75</v>
          </cell>
          <cell r="G45">
            <v>5211000</v>
          </cell>
        </row>
        <row r="46">
          <cell r="A46" t="str">
            <v>Ingeniero Supervisor</v>
          </cell>
          <cell r="B46">
            <v>4.5301340177906662</v>
          </cell>
          <cell r="C46">
            <v>121700</v>
          </cell>
          <cell r="D46">
            <v>90058</v>
          </cell>
          <cell r="E46">
            <v>211758</v>
          </cell>
          <cell r="F46">
            <v>26469.75</v>
          </cell>
          <cell r="G46">
            <v>3651000</v>
          </cell>
        </row>
        <row r="47">
          <cell r="A47" t="str">
            <v>Inspector de fabricacion y montaje</v>
          </cell>
          <cell r="B47">
            <v>1.65</v>
          </cell>
          <cell r="C47">
            <v>58300</v>
          </cell>
          <cell r="D47">
            <v>43142</v>
          </cell>
          <cell r="E47">
            <v>101442</v>
          </cell>
          <cell r="F47">
            <v>12680.25</v>
          </cell>
          <cell r="G47">
            <v>1749000</v>
          </cell>
        </row>
        <row r="48">
          <cell r="A48" t="str">
            <v>Maestro de obra</v>
          </cell>
          <cell r="B48">
            <v>1.5</v>
          </cell>
          <cell r="C48">
            <v>55000</v>
          </cell>
          <cell r="D48">
            <v>40700</v>
          </cell>
          <cell r="E48">
            <v>95700</v>
          </cell>
          <cell r="F48">
            <v>11962.5</v>
          </cell>
          <cell r="G48">
            <v>1650000</v>
          </cell>
        </row>
        <row r="49">
          <cell r="A49" t="str">
            <v>Obrero</v>
          </cell>
          <cell r="B49">
            <v>0.05</v>
          </cell>
          <cell r="C49">
            <v>23100</v>
          </cell>
          <cell r="D49">
            <v>17094</v>
          </cell>
          <cell r="E49">
            <v>40194</v>
          </cell>
          <cell r="F49">
            <v>5024.25</v>
          </cell>
          <cell r="G49">
            <v>693000</v>
          </cell>
        </row>
        <row r="50">
          <cell r="A50" t="str">
            <v>Oficial</v>
          </cell>
          <cell r="B50">
            <v>0.65</v>
          </cell>
          <cell r="C50">
            <v>36300</v>
          </cell>
          <cell r="D50">
            <v>26862</v>
          </cell>
          <cell r="E50">
            <v>63162</v>
          </cell>
          <cell r="F50">
            <v>7895.62</v>
          </cell>
          <cell r="G50">
            <v>1089000</v>
          </cell>
        </row>
        <row r="51">
          <cell r="A51" t="str">
            <v>Oficial experto en desmontaje</v>
          </cell>
          <cell r="B51">
            <v>1.3</v>
          </cell>
          <cell r="C51">
            <v>50600</v>
          </cell>
          <cell r="D51">
            <v>37444</v>
          </cell>
          <cell r="E51">
            <v>88044</v>
          </cell>
          <cell r="F51">
            <v>11005.5</v>
          </cell>
          <cell r="G51">
            <v>1518000</v>
          </cell>
        </row>
        <row r="52">
          <cell r="A52" t="str">
            <v>Operador equipo de vias</v>
          </cell>
          <cell r="B52">
            <v>0.42</v>
          </cell>
          <cell r="C52">
            <v>31200</v>
          </cell>
          <cell r="D52">
            <v>23088</v>
          </cell>
          <cell r="E52">
            <v>54288</v>
          </cell>
          <cell r="F52">
            <v>6786</v>
          </cell>
          <cell r="G52">
            <v>936000</v>
          </cell>
        </row>
        <row r="53">
          <cell r="A53" t="str">
            <v>Paletero</v>
          </cell>
          <cell r="B53">
            <v>0.05</v>
          </cell>
          <cell r="C53">
            <v>23100</v>
          </cell>
          <cell r="D53">
            <v>17094</v>
          </cell>
          <cell r="E53">
            <v>40194</v>
          </cell>
          <cell r="F53">
            <v>5024.25</v>
          </cell>
          <cell r="G53">
            <v>693000</v>
          </cell>
        </row>
        <row r="54">
          <cell r="A54" t="str">
            <v>Rastrillero</v>
          </cell>
          <cell r="B54">
            <v>0.15</v>
          </cell>
          <cell r="C54">
            <v>25300</v>
          </cell>
          <cell r="D54">
            <v>18722</v>
          </cell>
          <cell r="E54">
            <v>44022</v>
          </cell>
          <cell r="F54">
            <v>5502.75</v>
          </cell>
          <cell r="G54">
            <v>759000</v>
          </cell>
        </row>
        <row r="55">
          <cell r="A55" t="str">
            <v>Secretaria</v>
          </cell>
          <cell r="B55">
            <v>0.05</v>
          </cell>
          <cell r="C55">
            <v>23100</v>
          </cell>
          <cell r="D55">
            <v>17094</v>
          </cell>
          <cell r="E55">
            <v>40194</v>
          </cell>
          <cell r="F55">
            <v>5024.25</v>
          </cell>
          <cell r="G55">
            <v>693000</v>
          </cell>
        </row>
        <row r="56">
          <cell r="A56" t="str">
            <v>Soldador</v>
          </cell>
          <cell r="B56">
            <v>0.65</v>
          </cell>
          <cell r="C56">
            <v>36300</v>
          </cell>
          <cell r="D56">
            <v>26862</v>
          </cell>
          <cell r="E56">
            <v>63162</v>
          </cell>
          <cell r="F56">
            <v>7895.25</v>
          </cell>
          <cell r="G56">
            <v>1089000</v>
          </cell>
        </row>
        <row r="57">
          <cell r="A57" t="str">
            <v>Topografo</v>
          </cell>
          <cell r="B57">
            <v>1.65</v>
          </cell>
          <cell r="C57">
            <v>58300</v>
          </cell>
          <cell r="D57">
            <v>43142</v>
          </cell>
          <cell r="E57">
            <v>101442</v>
          </cell>
          <cell r="F57">
            <v>12680.25</v>
          </cell>
          <cell r="G57">
            <v>1749000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"/>
    </sheetNames>
    <sheetDataSet>
      <sheetData sheetId="0"/>
      <sheetData sheetId="1"/>
      <sheetData sheetId="2" refreshError="1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CIONES"/>
      <sheetName val="BASE"/>
      <sheetName val="BASE_Concretos"/>
      <sheetName val="Redes General"/>
      <sheetName val="APU_Redes"/>
      <sheetName val="Domiciliarias"/>
      <sheetName val="APU Domiciliarias"/>
      <sheetName val="RESUMEN OBRA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  <sheetData sheetId="13" refreshError="1"/>
      <sheetData sheetId="14">
        <row r="1">
          <cell r="A1" t="str">
            <v>Name</v>
          </cell>
        </row>
      </sheetData>
      <sheetData sheetId="15">
        <row r="1">
          <cell r="A1" t="str">
            <v>Name</v>
          </cell>
        </row>
      </sheetData>
      <sheetData sheetId="16"/>
      <sheetData sheetId="17"/>
      <sheetData sheetId="18">
        <row r="1">
          <cell r="A1" t="str">
            <v>Name</v>
          </cell>
        </row>
      </sheetData>
      <sheetData sheetId="19">
        <row r="1">
          <cell r="A1" t="str">
            <v>Name</v>
          </cell>
        </row>
      </sheetData>
      <sheetData sheetId="20">
        <row r="1">
          <cell r="A1" t="str">
            <v>Name</v>
          </cell>
        </row>
      </sheetData>
      <sheetData sheetId="21">
        <row r="1">
          <cell r="A1" t="str">
            <v>Name</v>
          </cell>
        </row>
      </sheetData>
      <sheetData sheetId="22">
        <row r="1">
          <cell r="A1" t="str">
            <v>Name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2"/>
      <sheetName val="AREAS_(2)2"/>
      <sheetName val="Base_de_Diseño2"/>
      <sheetName val="Design_(3)"/>
      <sheetName val="AREAS_(2)"/>
      <sheetName val="Base_de_Diseño"/>
      <sheetName val="Design_(3)1"/>
      <sheetName val="AREAS_(2)1"/>
      <sheetName val="Base_de_Diseño1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>
            <v>0</v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>
            <v>0</v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>
            <v>0</v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>
            <v>0</v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>
            <v>0</v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>
            <v>0</v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>
            <v>0</v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>
            <v>0</v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1.1671964236528531</v>
          </cell>
          <cell r="AW30">
            <v>185.63457031085673</v>
          </cell>
          <cell r="AX30">
            <v>0</v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1.1004840207873858</v>
          </cell>
          <cell r="BN30">
            <v>0</v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>
            <v>0</v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>
            <v>0</v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1.1671964236528531</v>
          </cell>
          <cell r="AW31">
            <v>185.63457031085673</v>
          </cell>
          <cell r="AX31">
            <v>0</v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>
            <v>0</v>
          </cell>
          <cell r="BK31">
            <v>0</v>
          </cell>
          <cell r="BL31">
            <v>0</v>
          </cell>
          <cell r="BM31">
            <v>1.1005158192416571</v>
          </cell>
          <cell r="BN31">
            <v>0</v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>
            <v>0</v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>
            <v>0</v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10.554935394568046</v>
          </cell>
          <cell r="AW32">
            <v>1678.6899419186741</v>
          </cell>
          <cell r="AX32">
            <v>0</v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>
            <v>0</v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>
            <v>0</v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8.5185595128479807</v>
          </cell>
          <cell r="AW33">
            <v>1354.8183517269902</v>
          </cell>
          <cell r="AX33">
            <v>0</v>
          </cell>
          <cell r="AY33">
            <v>150.4994376613574</v>
          </cell>
          <cell r="AZ33" t="str">
            <v>00°00'00''</v>
          </cell>
          <cell r="BA33">
            <v>1000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>
            <v>0</v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>
            <v>0</v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1.3129305471944275</v>
          </cell>
          <cell r="AW34">
            <v>208.81258118806932</v>
          </cell>
          <cell r="AX34">
            <v>0</v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>
            <v>0</v>
          </cell>
          <cell r="BK34">
            <v>0</v>
          </cell>
          <cell r="BL34">
            <v>0</v>
          </cell>
          <cell r="BM34">
            <v>1.1635873442743006</v>
          </cell>
          <cell r="BN34">
            <v>0</v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>
            <v>0</v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>
            <v>0</v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9.2051959495256561</v>
          </cell>
          <cell r="AW35">
            <v>3542.5745563108298</v>
          </cell>
          <cell r="AX35">
            <v>0</v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>
            <v>0</v>
          </cell>
          <cell r="BK35">
            <v>0</v>
          </cell>
          <cell r="BL35">
            <v>0</v>
          </cell>
          <cell r="BM35">
            <v>1.9886500545321404</v>
          </cell>
          <cell r="BN35">
            <v>0</v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>
            <v>0</v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>
            <v>0</v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10.915187647171557</v>
          </cell>
          <cell r="AW36">
            <v>4200.6564823012577</v>
          </cell>
          <cell r="AX36">
            <v>0</v>
          </cell>
          <cell r="AY36">
            <v>114.73715898942989</v>
          </cell>
          <cell r="AZ36" t="str">
            <v>00°00'00''</v>
          </cell>
          <cell r="BA36">
            <v>1000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>
            <v>0</v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>
            <v>0</v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6.630265807271055</v>
          </cell>
          <cell r="AW37">
            <v>1874.6634916323314</v>
          </cell>
          <cell r="AX37">
            <v>0</v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>
            <v>0</v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1.74</v>
          </cell>
          <cell r="AK38">
            <v>12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674.87300000000005</v>
          </cell>
          <cell r="BP38">
            <v>0</v>
          </cell>
          <cell r="BQ38">
            <v>674.87300000000005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>
            <v>0</v>
          </cell>
          <cell r="G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S39">
            <v>0</v>
          </cell>
          <cell r="U39">
            <v>0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22.27</v>
          </cell>
          <cell r="AK39">
            <v>8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>
            <v>0</v>
          </cell>
          <cell r="F40">
            <v>0</v>
          </cell>
          <cell r="G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S40">
            <v>0</v>
          </cell>
          <cell r="U40">
            <v>0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22.35</v>
          </cell>
          <cell r="AK40">
            <v>8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>
            <v>0</v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>
            <v>0</v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>
            <v>0</v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>
            <v>0</v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>
            <v>0</v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>
            <v>0</v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>
            <v>0</v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16.149999999999999</v>
          </cell>
          <cell r="AK46">
            <v>8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691.31299999999999</v>
          </cell>
          <cell r="BP46">
            <v>0</v>
          </cell>
          <cell r="BQ46">
            <v>691.31299999999999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>
            <v>0</v>
          </cell>
          <cell r="F47">
            <v>0</v>
          </cell>
          <cell r="G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2.12</v>
          </cell>
          <cell r="AK47">
            <v>8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-0.09</v>
          </cell>
          <cell r="BP47">
            <v>0</v>
          </cell>
          <cell r="BQ47">
            <v>-0.09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>
            <v>0</v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>
            <v>0</v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>
            <v>0</v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>
            <v>0</v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>
            <v>0</v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>
            <v>0</v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0.02</v>
          </cell>
          <cell r="AK52">
            <v>30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721.06299999999987</v>
          </cell>
          <cell r="BP52">
            <v>0</v>
          </cell>
          <cell r="BQ52">
            <v>721.06299999999987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>
            <v>0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0.02</v>
          </cell>
          <cell r="AK53">
            <v>30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>
            <v>0</v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>
            <v>0</v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>
            <v>0</v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0.02</v>
          </cell>
          <cell r="AK56">
            <v>30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718.44299999999987</v>
          </cell>
          <cell r="BP56">
            <v>0</v>
          </cell>
          <cell r="BQ56">
            <v>718.44299999999987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0.02</v>
          </cell>
          <cell r="AK57">
            <v>30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0.02</v>
          </cell>
          <cell r="AK58">
            <v>30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>
            <v>0</v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>
            <v>0</v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>
            <v>0</v>
          </cell>
          <cell r="BG59">
            <v>1.0664386366702769</v>
          </cell>
          <cell r="BH59">
            <v>1.9999999999999996</v>
          </cell>
          <cell r="BI59">
            <v>1.3</v>
          </cell>
          <cell r="BJ59">
            <v>0</v>
          </cell>
          <cell r="BK59">
            <v>0</v>
          </cell>
          <cell r="BL59">
            <v>0</v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>
            <v>0</v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>
            <v>0</v>
          </cell>
          <cell r="BK60">
            <v>0</v>
          </cell>
          <cell r="BL60">
            <v>0</v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>
            <v>0</v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>
            <v>0</v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>
            <v>0</v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>
            <v>0</v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>
            <v>0</v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>
            <v>0</v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>
            <v>0</v>
          </cell>
          <cell r="BK63">
            <v>0</v>
          </cell>
          <cell r="BL63">
            <v>0</v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>
            <v>0</v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0.02</v>
          </cell>
          <cell r="AK64">
            <v>30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662.77300000000002</v>
          </cell>
          <cell r="BP64">
            <v>0</v>
          </cell>
          <cell r="BQ64">
            <v>662.77300000000002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>
            <v>0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0.02</v>
          </cell>
          <cell r="AK65">
            <v>30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>
            <v>0</v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>
            <v>0</v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>
            <v>0</v>
          </cell>
          <cell r="BG66">
            <v>0.96081913019759546</v>
          </cell>
          <cell r="BH66">
            <v>2.6666666666666665</v>
          </cell>
          <cell r="BI66">
            <v>1.2</v>
          </cell>
          <cell r="BJ66">
            <v>0</v>
          </cell>
          <cell r="BK66">
            <v>0</v>
          </cell>
          <cell r="BL66">
            <v>0</v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>
            <v>0</v>
          </cell>
          <cell r="AA12">
            <v>0</v>
          </cell>
          <cell r="AB12">
            <v>0</v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>
            <v>0</v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>
            <v>0</v>
          </cell>
          <cell r="AA13">
            <v>0</v>
          </cell>
          <cell r="AB13">
            <v>0</v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>
            <v>0</v>
          </cell>
          <cell r="BK13">
            <v>0</v>
          </cell>
          <cell r="BL13">
            <v>0</v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>
            <v>0</v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>
            <v>0</v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>
            <v>0</v>
          </cell>
          <cell r="AA14">
            <v>0</v>
          </cell>
          <cell r="AB14">
            <v>0</v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>
            <v>0</v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>
            <v>0</v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>
            <v>0</v>
          </cell>
          <cell r="AA15">
            <v>0</v>
          </cell>
          <cell r="AB15">
            <v>0</v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>
            <v>0</v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>
            <v>0</v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>
            <v>0</v>
          </cell>
          <cell r="AA16">
            <v>0</v>
          </cell>
          <cell r="AB16">
            <v>0</v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>
            <v>0</v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>
            <v>0</v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>
            <v>0</v>
          </cell>
          <cell r="AA17">
            <v>0</v>
          </cell>
          <cell r="AB17">
            <v>0</v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>
            <v>0</v>
          </cell>
          <cell r="BK17">
            <v>0</v>
          </cell>
          <cell r="BL17">
            <v>0</v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>
            <v>0</v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>
            <v>0</v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>
            <v>0</v>
          </cell>
          <cell r="AA18">
            <v>0</v>
          </cell>
          <cell r="AB18">
            <v>0</v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>
            <v>0</v>
          </cell>
          <cell r="BK18">
            <v>0</v>
          </cell>
          <cell r="BL18">
            <v>0</v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>
            <v>0</v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>
            <v>0</v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>
            <v>0</v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>
            <v>0</v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>
            <v>0</v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>
            <v>0</v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>
            <v>0</v>
          </cell>
          <cell r="AA22">
            <v>0</v>
          </cell>
          <cell r="AB22">
            <v>0</v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>
            <v>0</v>
          </cell>
          <cell r="BK22">
            <v>0</v>
          </cell>
          <cell r="BL22">
            <v>0</v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>
            <v>0</v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>
            <v>0</v>
          </cell>
          <cell r="K23">
            <v>0</v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>
            <v>0</v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>
            <v>0</v>
          </cell>
          <cell r="K24">
            <v>0</v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>
            <v>0</v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>
            <v>0</v>
          </cell>
          <cell r="K25">
            <v>0</v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>
            <v>0</v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>
            <v>0</v>
          </cell>
          <cell r="K26">
            <v>0</v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>
            <v>0</v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>
            <v>0</v>
          </cell>
          <cell r="K27">
            <v>0</v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>
            <v>0</v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>
            <v>0</v>
          </cell>
          <cell r="K28">
            <v>0</v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>
            <v>0</v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>
            <v>0</v>
          </cell>
          <cell r="K29">
            <v>0</v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>
            <v>0</v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>
            <v>0</v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>
            <v>0</v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>
            <v>0</v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>
            <v>0</v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>
            <v>0</v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>
            <v>0</v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>
            <v>0</v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>
            <v>0</v>
          </cell>
          <cell r="G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S34">
            <v>0</v>
          </cell>
          <cell r="T34">
            <v>98</v>
          </cell>
          <cell r="U34">
            <v>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670.05300000000022</v>
          </cell>
          <cell r="BP34">
            <v>0</v>
          </cell>
          <cell r="BQ34">
            <v>670.05300000000022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>
            <v>0</v>
          </cell>
          <cell r="F35">
            <v>0</v>
          </cell>
          <cell r="G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S35">
            <v>0</v>
          </cell>
          <cell r="T35">
            <v>98</v>
          </cell>
          <cell r="U35">
            <v>0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>
            <v>0</v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>
            <v>0</v>
          </cell>
          <cell r="BG36">
            <v>1.3992256904642315</v>
          </cell>
          <cell r="BH36">
            <v>3.4285714285714279</v>
          </cell>
          <cell r="BI36">
            <v>1.2</v>
          </cell>
          <cell r="BJ36">
            <v>0</v>
          </cell>
          <cell r="BK36">
            <v>0</v>
          </cell>
          <cell r="BL36">
            <v>0</v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>
            <v>0</v>
          </cell>
          <cell r="G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S37">
            <v>0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731.01300000000015</v>
          </cell>
          <cell r="BP37">
            <v>0</v>
          </cell>
          <cell r="BQ37">
            <v>731.01300000000015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>
            <v>0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>
            <v>0</v>
          </cell>
          <cell r="K39">
            <v>0</v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>
            <v>0</v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>
            <v>0</v>
          </cell>
          <cell r="BG39">
            <v>1.0634840016004636</v>
          </cell>
          <cell r="BH39">
            <v>2.6666666666666665</v>
          </cell>
          <cell r="BI39">
            <v>1.2</v>
          </cell>
          <cell r="BJ39">
            <v>0</v>
          </cell>
          <cell r="BK39">
            <v>0</v>
          </cell>
          <cell r="BL39">
            <v>0</v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>
            <v>0</v>
          </cell>
          <cell r="K40">
            <v>0</v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>
            <v>0</v>
          </cell>
          <cell r="BK40">
            <v>0</v>
          </cell>
          <cell r="BL40">
            <v>0</v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>
            <v>0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S41">
            <v>0</v>
          </cell>
          <cell r="U41">
            <v>0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707.60299999999995</v>
          </cell>
          <cell r="BP41">
            <v>0</v>
          </cell>
          <cell r="BQ41">
            <v>707.60299999999995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>
            <v>0</v>
          </cell>
          <cell r="K42">
            <v>0</v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>
            <v>0</v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>
            <v>0</v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>
            <v>0</v>
          </cell>
          <cell r="K43">
            <v>0</v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>
            <v>0</v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</v>
          </cell>
          <cell r="U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681.12300000000027</v>
          </cell>
          <cell r="BP44">
            <v>0</v>
          </cell>
          <cell r="BQ44">
            <v>681.12300000000027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S45">
            <v>0</v>
          </cell>
          <cell r="U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>
            <v>0</v>
          </cell>
          <cell r="G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>
            <v>0</v>
          </cell>
          <cell r="G48">
            <v>0</v>
          </cell>
          <cell r="H48" t="b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b">
            <v>1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 t="str">
            <v/>
          </cell>
          <cell r="X48">
            <v>0</v>
          </cell>
          <cell r="Y48">
            <v>0</v>
          </cell>
          <cell r="Z48" t="b">
            <v>1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4.170511198008438E-67</v>
          </cell>
          <cell r="AK48" t="str">
            <v>M. DE O. PREPARACIÓN MEZCLAS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>
            <v>0</v>
          </cell>
          <cell r="G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S49">
            <v>0</v>
          </cell>
          <cell r="U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>
            <v>0</v>
          </cell>
          <cell r="G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</v>
          </cell>
          <cell r="U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>
            <v>0</v>
          </cell>
          <cell r="G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S51">
            <v>0</v>
          </cell>
          <cell r="U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S54">
            <v>0</v>
          </cell>
          <cell r="U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S55">
            <v>0</v>
          </cell>
          <cell r="U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>
            <v>0</v>
          </cell>
          <cell r="G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>
            <v>0</v>
          </cell>
          <cell r="G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>
            <v>0</v>
          </cell>
          <cell r="G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>
            <v>0</v>
          </cell>
          <cell r="G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>
            <v>0</v>
          </cell>
          <cell r="G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>
            <v>0</v>
          </cell>
          <cell r="G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>
            <v>0</v>
          </cell>
          <cell r="G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S67">
            <v>0</v>
          </cell>
          <cell r="U67">
            <v>0</v>
          </cell>
          <cell r="X67">
            <v>0</v>
          </cell>
          <cell r="Y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>
            <v>0</v>
          </cell>
          <cell r="G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S68">
            <v>0</v>
          </cell>
          <cell r="U68">
            <v>0</v>
          </cell>
          <cell r="X68">
            <v>0</v>
          </cell>
          <cell r="Y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>
            <v>0</v>
          </cell>
          <cell r="G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S69">
            <v>0</v>
          </cell>
          <cell r="U69">
            <v>0</v>
          </cell>
          <cell r="X69">
            <v>0</v>
          </cell>
          <cell r="Y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>
            <v>0</v>
          </cell>
          <cell r="G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S70">
            <v>0</v>
          </cell>
          <cell r="U70">
            <v>0</v>
          </cell>
          <cell r="X70">
            <v>0</v>
          </cell>
          <cell r="Y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>
            <v>0</v>
          </cell>
          <cell r="G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S71">
            <v>0</v>
          </cell>
          <cell r="U71">
            <v>0</v>
          </cell>
          <cell r="X71">
            <v>0</v>
          </cell>
          <cell r="Y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 CAR COMPLE (2)"/>
      <sheetName val="PRESU CAR COMPLE (3)"/>
      <sheetName val="PRESU COMPLETO"/>
      <sheetName val="INTERVENTORIA DISEÑOS"/>
      <sheetName val="INTERVENTORIA OBRA"/>
      <sheetName val="INTERVENTORIA PUESTA"/>
      <sheetName val="FASE  I AJUSTES DE DISEÑO"/>
      <sheetName val="FASE 3 PUESTA EN MARCHA"/>
      <sheetName val="Factor Multiplicador"/>
      <sheetName val="A.I.U"/>
      <sheetName val="TABLA IPC"/>
      <sheetName val="FASE  2 OBRA APU"/>
      <sheetName val="EQUIPOS"/>
      <sheetName val="ACCESORIOS"/>
      <sheetName val="PRESU_CAR_COMPLE_(2)"/>
      <sheetName val="PRESU_CAR_COMPLE_(3)"/>
      <sheetName val="PRESU_COMPLETO"/>
      <sheetName val="INTERVENTORIA_DISEÑOS"/>
      <sheetName val="INTERVENTORIA_OBRA"/>
      <sheetName val="INTERVENTORIA_PUESTA"/>
      <sheetName val="FASE__I_AJUSTES_DE_DISEÑO"/>
      <sheetName val="FASE_3_PUESTA_EN_MARCHA"/>
      <sheetName val="Factor_Multiplicador"/>
      <sheetName val="A_I_U"/>
      <sheetName val="TABLA_IPC"/>
      <sheetName val="FASE__2_OBR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>
            <v>3400</v>
          </cell>
          <cell r="I2">
            <v>3600</v>
          </cell>
          <cell r="J2">
            <v>4.5999999999999996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 CAR COMPLE (2)"/>
      <sheetName val="PRESU CAR COMPLE (3)"/>
      <sheetName val="PRESU COMPLETO"/>
      <sheetName val="INTERVENTORIA DISEÑOS"/>
      <sheetName val="INTERVENTORIA OBRA"/>
      <sheetName val="INTERVENTORIA PUESTA"/>
      <sheetName val="FASE  I AJUSTES DE DISEÑO"/>
      <sheetName val="FASE 3 PUESTA EN MARCHA"/>
      <sheetName val="Factor Multiplicador"/>
      <sheetName val="A.I.U"/>
      <sheetName val="TABLA IPC"/>
      <sheetName val="FASE  2 OBRA APU"/>
      <sheetName val="EQUIPOS"/>
      <sheetName val="ACCESORIOS"/>
      <sheetName val="PRESU_CAR_COMPLE_(2)"/>
      <sheetName val="PRESU_CAR_COMPLE_(3)"/>
      <sheetName val="PRESU_COMPLETO"/>
      <sheetName val="INTERVENTORIA_DISEÑOS"/>
      <sheetName val="INTERVENTORIA_OBRA"/>
      <sheetName val="INTERVENTORIA_PUESTA"/>
      <sheetName val="FASE__I_AJUSTES_DE_DISEÑO"/>
      <sheetName val="FASE_3_PUESTA_EN_MARCHA"/>
      <sheetName val="Factor_Multiplicador"/>
      <sheetName val="A_I_U"/>
      <sheetName val="TABLA_IPC"/>
      <sheetName val="FASE__2_OBR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>
            <v>3400</v>
          </cell>
          <cell r="I2">
            <v>3600</v>
          </cell>
          <cell r="J2">
            <v>4.5999999999999996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RESUMEN_PRECIOS"/>
      <sheetName val="Av__Cali_K4+880_-_K4+970"/>
      <sheetName val="AIU_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RESUMEN_PRECIOS"/>
      <sheetName val="Av__Cali_K4+880_-_K4+970"/>
      <sheetName val="AIU_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Mar_EEPPM2"/>
      <sheetName val="Ene-Mar_Contrato2"/>
      <sheetName val="Rendimientos_Sur_03-00(JC)2"/>
      <sheetName val="Ene-Mar_EEPPM"/>
      <sheetName val="Ene-Mar_Contrato"/>
      <sheetName val="Rendimientos_Sur_03-00(JC)"/>
      <sheetName val="Ene-Mar_EEPPM1"/>
      <sheetName val="Ene-Mar_Contrato1"/>
      <sheetName val="Rendimientos_Sur_03-00(JC)1"/>
      <sheetName val="DATOS EPANET"/>
      <sheetName val="Presupuesto_Via_distribuidora"/>
    </sheetNames>
    <sheetDataSet>
      <sheetData sheetId="0" refreshError="1">
        <row r="12">
          <cell r="A12" t="str">
            <v>CAMBIO ACOMETIDAS CONTRATO</v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>
            <v>0</v>
          </cell>
          <cell r="G37">
            <v>0</v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>
            <v>0</v>
          </cell>
          <cell r="G51">
            <v>0</v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>
            <v>0</v>
          </cell>
          <cell r="G36">
            <v>0</v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>
            <v>0</v>
          </cell>
          <cell r="G51">
            <v>0</v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>
            <v>0</v>
          </cell>
          <cell r="G36">
            <v>0</v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>
            <v>0</v>
          </cell>
          <cell r="G40">
            <v>0</v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>
            <v>0</v>
          </cell>
          <cell r="G51">
            <v>0</v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  <sheetName val="GRUPO 3"/>
      <sheetName val="Liquidación de Obra x Administr"/>
      <sheetName val="28oct"/>
      <sheetName val="Hoja1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>
            <v>0</v>
          </cell>
          <cell r="G14">
            <v>0</v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>
            <v>0</v>
          </cell>
          <cell r="G18">
            <v>0</v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>
            <v>0</v>
          </cell>
          <cell r="G19">
            <v>0</v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>
            <v>0</v>
          </cell>
          <cell r="G21">
            <v>0</v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>
            <v>0</v>
          </cell>
          <cell r="G26">
            <v>0</v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>
            <v>0</v>
          </cell>
          <cell r="G27">
            <v>0</v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>
            <v>0</v>
          </cell>
          <cell r="G28">
            <v>0</v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>
            <v>0</v>
          </cell>
          <cell r="G29">
            <v>0</v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>
            <v>0</v>
          </cell>
          <cell r="G30">
            <v>0</v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>
            <v>0</v>
          </cell>
          <cell r="G31">
            <v>0</v>
          </cell>
          <cell r="H31">
            <v>1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>
            <v>0</v>
          </cell>
          <cell r="G33">
            <v>0</v>
          </cell>
          <cell r="H33">
            <v>0.34846530822801136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>
            <v>0</v>
          </cell>
          <cell r="G14">
            <v>0</v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>
            <v>0</v>
          </cell>
          <cell r="G18">
            <v>0</v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>
            <v>0</v>
          </cell>
          <cell r="G19">
            <v>0</v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>
            <v>0</v>
          </cell>
          <cell r="G20">
            <v>0</v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>
            <v>0</v>
          </cell>
          <cell r="G21">
            <v>0</v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>
            <v>0</v>
          </cell>
          <cell r="G24">
            <v>0</v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>
            <v>0</v>
          </cell>
          <cell r="G26">
            <v>0</v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>
            <v>0</v>
          </cell>
          <cell r="G28">
            <v>0</v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>
            <v>0</v>
          </cell>
          <cell r="G30">
            <v>0</v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>
            <v>0</v>
          </cell>
          <cell r="G33">
            <v>0</v>
          </cell>
          <cell r="H33">
            <v>0.36821798890764407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F12">
            <v>0</v>
          </cell>
          <cell r="G12">
            <v>0</v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F15">
            <v>0</v>
          </cell>
          <cell r="G15">
            <v>0</v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>
            <v>0</v>
          </cell>
          <cell r="G19">
            <v>0</v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>
            <v>0</v>
          </cell>
          <cell r="G20">
            <v>0</v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>
            <v>0</v>
          </cell>
          <cell r="G22">
            <v>0</v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>
            <v>0</v>
          </cell>
          <cell r="G24">
            <v>0</v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>
            <v>0</v>
          </cell>
          <cell r="G27">
            <v>0</v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>
            <v>0</v>
          </cell>
          <cell r="G28">
            <v>0</v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>
            <v>0</v>
          </cell>
          <cell r="G31">
            <v>0</v>
          </cell>
          <cell r="H31">
            <v>0.29389759176993219</v>
          </cell>
        </row>
        <row r="32">
          <cell r="F32">
            <v>0</v>
          </cell>
          <cell r="G32">
            <v>0</v>
          </cell>
          <cell r="H32">
            <v>0</v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>
            <v>0</v>
          </cell>
          <cell r="G19">
            <v>0</v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>
            <v>0</v>
          </cell>
          <cell r="G20">
            <v>0</v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>
            <v>0</v>
          </cell>
          <cell r="G21">
            <v>0</v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F23">
            <v>0</v>
          </cell>
          <cell r="G23">
            <v>0</v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F26">
            <v>0</v>
          </cell>
          <cell r="G26">
            <v>0</v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>
            <v>0</v>
          </cell>
          <cell r="G28">
            <v>0</v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</v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>
            <v>0</v>
          </cell>
          <cell r="G15">
            <v>0</v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>
            <v>0</v>
          </cell>
          <cell r="G19">
            <v>0</v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>
            <v>0</v>
          </cell>
          <cell r="G20">
            <v>0</v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>
            <v>0</v>
          </cell>
          <cell r="G23">
            <v>0</v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>
            <v>0</v>
          </cell>
          <cell r="G26">
            <v>0</v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0.2729986431478969</v>
          </cell>
        </row>
        <row r="30">
          <cell r="F30">
            <v>0</v>
          </cell>
          <cell r="G30">
            <v>0</v>
          </cell>
          <cell r="H30">
            <v>0</v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>
            <v>0</v>
          </cell>
          <cell r="G12">
            <v>0</v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>
            <v>0</v>
          </cell>
          <cell r="G15">
            <v>0</v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>
            <v>0</v>
          </cell>
          <cell r="G19">
            <v>0</v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>
            <v>0</v>
          </cell>
          <cell r="G20">
            <v>0</v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>
            <v>0</v>
          </cell>
          <cell r="G23">
            <v>0</v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>
            <v>0</v>
          </cell>
          <cell r="G26">
            <v>0</v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>
            <v>0</v>
          </cell>
          <cell r="G33">
            <v>0</v>
          </cell>
          <cell r="H33">
            <v>0.33040497107349476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Presupuesto Consultoria"/>
      <sheetName val="A. Profesional "/>
      <sheetName val="B.Técnico-Tecnólogo"/>
      <sheetName val="C.Operario-Apoyo "/>
      <sheetName val="D. Equipos "/>
      <sheetName val="E. Ensayos de Laboratorio"/>
      <sheetName val="Factor Multiplicador dePersonal"/>
    </sheetNames>
    <sheetDataSet>
      <sheetData sheetId="0">
        <row r="1002">
          <cell r="Z1002">
            <v>1</v>
          </cell>
          <cell r="AA1002">
            <v>1689000</v>
          </cell>
        </row>
        <row r="1003">
          <cell r="Z1003">
            <v>2</v>
          </cell>
          <cell r="AA1003">
            <v>1700000</v>
          </cell>
        </row>
        <row r="1004">
          <cell r="Z1004">
            <v>3</v>
          </cell>
          <cell r="AA1004">
            <v>2810000</v>
          </cell>
        </row>
        <row r="1005">
          <cell r="Z1005">
            <v>4</v>
          </cell>
          <cell r="AA1005">
            <v>3429000</v>
          </cell>
        </row>
        <row r="1006">
          <cell r="Z1006">
            <v>5</v>
          </cell>
          <cell r="AA1006">
            <v>4810000</v>
          </cell>
        </row>
        <row r="1007">
          <cell r="Z1007">
            <v>6</v>
          </cell>
          <cell r="AA1007">
            <v>6225000</v>
          </cell>
        </row>
        <row r="1008">
          <cell r="Z1008">
            <v>7</v>
          </cell>
          <cell r="AA1008">
            <v>3000000</v>
          </cell>
        </row>
        <row r="1009">
          <cell r="Z1009">
            <v>8</v>
          </cell>
          <cell r="AA1009">
            <v>4134000.0000000005</v>
          </cell>
        </row>
        <row r="1010">
          <cell r="Z1010">
            <v>9</v>
          </cell>
          <cell r="AA1010">
            <v>4718000</v>
          </cell>
        </row>
        <row r="1011">
          <cell r="Z1011">
            <v>10</v>
          </cell>
          <cell r="AA1011">
            <v>5640000</v>
          </cell>
        </row>
        <row r="1012">
          <cell r="Z1012">
            <v>11</v>
          </cell>
          <cell r="AA1012">
            <v>3962000</v>
          </cell>
        </row>
        <row r="1013">
          <cell r="Z1013">
            <v>12</v>
          </cell>
          <cell r="AA1013">
            <v>4834000</v>
          </cell>
        </row>
        <row r="1014">
          <cell r="Z1014">
            <v>13</v>
          </cell>
          <cell r="AA1014">
            <v>5311000</v>
          </cell>
        </row>
        <row r="1015">
          <cell r="Z1015">
            <v>14</v>
          </cell>
          <cell r="AA1015">
            <v>6377000</v>
          </cell>
        </row>
        <row r="1016">
          <cell r="Z1016">
            <v>15</v>
          </cell>
          <cell r="AA1016">
            <v>4492000</v>
          </cell>
        </row>
        <row r="1017">
          <cell r="Z1017">
            <v>16</v>
          </cell>
          <cell r="AA1017">
            <v>5294000</v>
          </cell>
        </row>
        <row r="1018">
          <cell r="Z1018">
            <v>17</v>
          </cell>
          <cell r="AA1018">
            <v>6084000</v>
          </cell>
        </row>
        <row r="1019">
          <cell r="Z1019">
            <v>18</v>
          </cell>
          <cell r="AA1019">
            <v>7000000</v>
          </cell>
        </row>
        <row r="1020">
          <cell r="Z1020">
            <v>19</v>
          </cell>
          <cell r="AA1020">
            <v>5172000</v>
          </cell>
        </row>
        <row r="1021">
          <cell r="Z1021">
            <v>20</v>
          </cell>
          <cell r="AA1021">
            <v>6098000</v>
          </cell>
        </row>
        <row r="1022">
          <cell r="Z1022">
            <v>21</v>
          </cell>
          <cell r="AA1022">
            <v>7275000</v>
          </cell>
        </row>
        <row r="1023">
          <cell r="Z1023">
            <v>22</v>
          </cell>
          <cell r="AA1023">
            <v>8898000</v>
          </cell>
        </row>
        <row r="1024">
          <cell r="Z1024">
            <v>23</v>
          </cell>
          <cell r="AA1024">
            <v>5946000</v>
          </cell>
        </row>
        <row r="1025">
          <cell r="Z1025">
            <v>24</v>
          </cell>
          <cell r="AA1025">
            <v>7009000</v>
          </cell>
        </row>
        <row r="1026">
          <cell r="Z1026">
            <v>25</v>
          </cell>
          <cell r="AA1026">
            <v>8616000</v>
          </cell>
        </row>
        <row r="1027">
          <cell r="Z1027">
            <v>26</v>
          </cell>
          <cell r="AA1027">
            <v>9540000</v>
          </cell>
        </row>
        <row r="1028">
          <cell r="Z1028">
            <v>27</v>
          </cell>
          <cell r="AA1028">
            <v>7184000</v>
          </cell>
        </row>
        <row r="1029">
          <cell r="Z1029">
            <v>28</v>
          </cell>
          <cell r="AA1029">
            <v>9020000</v>
          </cell>
        </row>
        <row r="1030">
          <cell r="Z1030">
            <v>29</v>
          </cell>
          <cell r="AA1030">
            <v>10500000</v>
          </cell>
        </row>
        <row r="1031">
          <cell r="Z1031">
            <v>30</v>
          </cell>
          <cell r="AA1031">
            <v>11859000</v>
          </cell>
        </row>
        <row r="1032">
          <cell r="Z1032">
            <v>31</v>
          </cell>
          <cell r="AA1032">
            <v>9000000</v>
          </cell>
        </row>
        <row r="1033">
          <cell r="Z1033">
            <v>32</v>
          </cell>
          <cell r="AA1033">
            <v>10640000</v>
          </cell>
        </row>
        <row r="1034">
          <cell r="Z1034">
            <v>33</v>
          </cell>
          <cell r="AA1034">
            <v>12038000</v>
          </cell>
        </row>
        <row r="1035">
          <cell r="Z1035">
            <v>34</v>
          </cell>
          <cell r="AA1035">
            <v>13250000</v>
          </cell>
        </row>
        <row r="1036">
          <cell r="Z1036">
            <v>35</v>
          </cell>
          <cell r="AA1036">
            <v>10994000</v>
          </cell>
        </row>
        <row r="1037">
          <cell r="Z1037">
            <v>36</v>
          </cell>
          <cell r="AA1037">
            <v>12775000</v>
          </cell>
        </row>
        <row r="1038">
          <cell r="Z1038">
            <v>37</v>
          </cell>
          <cell r="AA1038">
            <v>14415000</v>
          </cell>
        </row>
        <row r="1039">
          <cell r="Z1039">
            <v>38</v>
          </cell>
          <cell r="AA1039">
            <v>15450000</v>
          </cell>
        </row>
        <row r="1043">
          <cell r="Z1043">
            <v>12</v>
          </cell>
          <cell r="AA1043">
            <v>3625000</v>
          </cell>
        </row>
        <row r="1044">
          <cell r="Z1044">
            <v>11</v>
          </cell>
          <cell r="AA1044">
            <v>3000000</v>
          </cell>
        </row>
        <row r="1045">
          <cell r="Z1045">
            <v>10</v>
          </cell>
          <cell r="AA1045">
            <v>3017000</v>
          </cell>
        </row>
        <row r="1046">
          <cell r="Z1046">
            <v>9</v>
          </cell>
          <cell r="AA1046">
            <v>2320000</v>
          </cell>
        </row>
        <row r="1047">
          <cell r="Z1047">
            <v>8</v>
          </cell>
          <cell r="AA1047">
            <v>2412500</v>
          </cell>
        </row>
        <row r="1048">
          <cell r="Z1048">
            <v>7</v>
          </cell>
          <cell r="AA1048">
            <v>1900000</v>
          </cell>
        </row>
        <row r="1049">
          <cell r="Z1049">
            <v>6</v>
          </cell>
          <cell r="AA1049">
            <v>3725000</v>
          </cell>
        </row>
        <row r="1050">
          <cell r="Z1050">
            <v>5</v>
          </cell>
          <cell r="AA1050">
            <v>2888000</v>
          </cell>
        </row>
        <row r="1051">
          <cell r="Z1051">
            <v>4</v>
          </cell>
          <cell r="AA1051">
            <v>3159000</v>
          </cell>
        </row>
        <row r="1052">
          <cell r="Z1052">
            <v>3</v>
          </cell>
          <cell r="AA1052">
            <v>2000000</v>
          </cell>
        </row>
        <row r="1053">
          <cell r="Z1053">
            <v>2</v>
          </cell>
          <cell r="AA1053">
            <v>2662000</v>
          </cell>
        </row>
        <row r="1054">
          <cell r="Z1054">
            <v>1</v>
          </cell>
          <cell r="AA1054">
            <v>1780000</v>
          </cell>
        </row>
        <row r="1058">
          <cell r="Z1058">
            <v>54</v>
          </cell>
          <cell r="AA1058">
            <v>2474000</v>
          </cell>
        </row>
        <row r="1059">
          <cell r="Z1059">
            <v>53</v>
          </cell>
          <cell r="AA1059">
            <v>2190000</v>
          </cell>
        </row>
        <row r="1060">
          <cell r="Z1060">
            <v>52</v>
          </cell>
          <cell r="AA1060">
            <v>2040000</v>
          </cell>
        </row>
        <row r="1061">
          <cell r="Z1061">
            <v>51</v>
          </cell>
          <cell r="AA1061">
            <v>1706000</v>
          </cell>
        </row>
        <row r="1062">
          <cell r="Z1062">
            <v>50</v>
          </cell>
          <cell r="AA1062">
            <v>1703000</v>
          </cell>
        </row>
        <row r="1063">
          <cell r="Z1063">
            <v>49</v>
          </cell>
          <cell r="AA1063">
            <v>1383000</v>
          </cell>
        </row>
        <row r="1064">
          <cell r="Z1064">
            <v>48</v>
          </cell>
          <cell r="AA1064">
            <v>2515000</v>
          </cell>
        </row>
        <row r="1065">
          <cell r="Z1065">
            <v>47</v>
          </cell>
          <cell r="AA1065">
            <v>2800000</v>
          </cell>
        </row>
        <row r="1066">
          <cell r="Z1066">
            <v>46</v>
          </cell>
          <cell r="AA1066">
            <v>2578000</v>
          </cell>
        </row>
        <row r="1067">
          <cell r="Z1067">
            <v>45</v>
          </cell>
          <cell r="AA1067">
            <v>2770000</v>
          </cell>
        </row>
        <row r="1068">
          <cell r="Z1068">
            <v>44</v>
          </cell>
          <cell r="AA1068">
            <v>2069999.9999999998</v>
          </cell>
        </row>
        <row r="1069">
          <cell r="Z1069">
            <v>43</v>
          </cell>
          <cell r="AA1069">
            <v>2470000</v>
          </cell>
        </row>
        <row r="1070">
          <cell r="Z1070">
            <v>42</v>
          </cell>
          <cell r="AA1070">
            <v>2060000</v>
          </cell>
        </row>
        <row r="1071">
          <cell r="Z1071">
            <v>41</v>
          </cell>
          <cell r="AA1071">
            <v>2435000</v>
          </cell>
        </row>
        <row r="1072">
          <cell r="Z1072">
            <v>40</v>
          </cell>
          <cell r="AA1072">
            <v>2420000</v>
          </cell>
        </row>
        <row r="1073">
          <cell r="Z1073">
            <v>39</v>
          </cell>
          <cell r="AA1073">
            <v>2016000</v>
          </cell>
        </row>
        <row r="1074">
          <cell r="Z1074">
            <v>38</v>
          </cell>
          <cell r="AA1074">
            <v>2049999.9999999998</v>
          </cell>
        </row>
        <row r="1075">
          <cell r="Z1075">
            <v>37</v>
          </cell>
          <cell r="AA1075">
            <v>2350000</v>
          </cell>
        </row>
        <row r="1076">
          <cell r="Z1076">
            <v>36</v>
          </cell>
          <cell r="AA1076">
            <v>1920000</v>
          </cell>
        </row>
        <row r="1077">
          <cell r="Z1077">
            <v>35</v>
          </cell>
          <cell r="AA1077">
            <v>2410000</v>
          </cell>
        </row>
        <row r="1078">
          <cell r="Z1078">
            <v>34</v>
          </cell>
          <cell r="AA1078">
            <v>1702000</v>
          </cell>
        </row>
        <row r="1079">
          <cell r="Z1079">
            <v>33</v>
          </cell>
          <cell r="AA1079">
            <v>2017000</v>
          </cell>
        </row>
        <row r="1080">
          <cell r="Z1080">
            <v>32</v>
          </cell>
          <cell r="AA1080">
            <v>1680000</v>
          </cell>
        </row>
        <row r="1081">
          <cell r="Z1081">
            <v>31</v>
          </cell>
          <cell r="AA1081">
            <v>1900000</v>
          </cell>
        </row>
        <row r="1082">
          <cell r="Z1082">
            <v>30</v>
          </cell>
          <cell r="AA1082">
            <v>1950000</v>
          </cell>
        </row>
        <row r="1083">
          <cell r="Z1083">
            <v>29</v>
          </cell>
          <cell r="AA1083">
            <v>1680000</v>
          </cell>
        </row>
        <row r="1084">
          <cell r="Z1084">
            <v>28</v>
          </cell>
          <cell r="AA1084">
            <v>1700000</v>
          </cell>
        </row>
        <row r="1085">
          <cell r="Z1085">
            <v>27</v>
          </cell>
          <cell r="AA1085">
            <v>2125000</v>
          </cell>
        </row>
        <row r="1086">
          <cell r="Z1086">
            <v>26</v>
          </cell>
          <cell r="AA1086">
            <v>1600000</v>
          </cell>
        </row>
        <row r="1087">
          <cell r="Z1087">
            <v>25</v>
          </cell>
          <cell r="AA1087">
            <v>2073999.9999999998</v>
          </cell>
        </row>
        <row r="1088">
          <cell r="Z1088">
            <v>24</v>
          </cell>
          <cell r="AA1088">
            <v>1500000</v>
          </cell>
        </row>
        <row r="1089">
          <cell r="Z1089">
            <v>23</v>
          </cell>
          <cell r="AA1089">
            <v>1700000</v>
          </cell>
        </row>
        <row r="1090">
          <cell r="Z1090">
            <v>22</v>
          </cell>
          <cell r="AA1090">
            <v>1400000</v>
          </cell>
        </row>
        <row r="1091">
          <cell r="Z1091">
            <v>21</v>
          </cell>
          <cell r="AA1091">
            <v>1680000</v>
          </cell>
        </row>
        <row r="1092">
          <cell r="Z1092">
            <v>20</v>
          </cell>
          <cell r="AA1092">
            <v>1667000</v>
          </cell>
        </row>
        <row r="1093">
          <cell r="Z1093">
            <v>19</v>
          </cell>
          <cell r="AA1093">
            <v>1500000</v>
          </cell>
        </row>
        <row r="1094">
          <cell r="Z1094">
            <v>18</v>
          </cell>
          <cell r="AA1094">
            <v>1588000</v>
          </cell>
        </row>
        <row r="1095">
          <cell r="Z1095">
            <v>17</v>
          </cell>
          <cell r="AA1095">
            <v>1373000</v>
          </cell>
        </row>
        <row r="1096">
          <cell r="Z1096">
            <v>16</v>
          </cell>
          <cell r="AA1096">
            <v>1838000</v>
          </cell>
        </row>
        <row r="1097">
          <cell r="Z1097">
            <v>15</v>
          </cell>
          <cell r="AA1097">
            <v>1575000</v>
          </cell>
        </row>
        <row r="1098">
          <cell r="Z1098">
            <v>14</v>
          </cell>
          <cell r="AA1098">
            <v>1350000</v>
          </cell>
        </row>
        <row r="1099">
          <cell r="Z1099">
            <v>13</v>
          </cell>
          <cell r="AA1099">
            <v>1150000</v>
          </cell>
        </row>
        <row r="1100">
          <cell r="Z1100">
            <v>12</v>
          </cell>
          <cell r="AA1100">
            <v>1377000</v>
          </cell>
        </row>
        <row r="1101">
          <cell r="Z1101">
            <v>11</v>
          </cell>
          <cell r="AA1101">
            <v>1196000</v>
          </cell>
        </row>
        <row r="1102">
          <cell r="Z1102">
            <v>10</v>
          </cell>
          <cell r="AA1102">
            <v>1358000</v>
          </cell>
        </row>
        <row r="1103">
          <cell r="Z1103">
            <v>9</v>
          </cell>
          <cell r="AA1103">
            <v>1200000</v>
          </cell>
        </row>
        <row r="1104">
          <cell r="Z1104">
            <v>8</v>
          </cell>
          <cell r="AA1104">
            <v>1100000</v>
          </cell>
        </row>
        <row r="1105">
          <cell r="Z1105">
            <v>7</v>
          </cell>
          <cell r="AA1105">
            <v>1008999.9999999999</v>
          </cell>
        </row>
        <row r="1106">
          <cell r="Z1106">
            <v>6</v>
          </cell>
          <cell r="AA1106">
            <v>1281000</v>
          </cell>
        </row>
        <row r="1107">
          <cell r="Z1107">
            <v>5</v>
          </cell>
          <cell r="AA1107">
            <v>1051000</v>
          </cell>
        </row>
        <row r="1108">
          <cell r="Z1108">
            <v>4</v>
          </cell>
          <cell r="AA1108">
            <v>1200000</v>
          </cell>
        </row>
        <row r="1109">
          <cell r="Z1109">
            <v>3</v>
          </cell>
          <cell r="AA1109">
            <v>864000</v>
          </cell>
        </row>
        <row r="1110">
          <cell r="Z1110">
            <v>2</v>
          </cell>
          <cell r="AA1110">
            <v>975000</v>
          </cell>
        </row>
        <row r="1111">
          <cell r="Z1111">
            <v>1</v>
          </cell>
          <cell r="AA1111">
            <v>864000</v>
          </cell>
        </row>
        <row r="1134">
          <cell r="AA1134" t="str">
            <v>Día</v>
          </cell>
        </row>
        <row r="1135">
          <cell r="AA1135" t="str">
            <v>Mes</v>
          </cell>
        </row>
        <row r="1139">
          <cell r="Z1139">
            <v>1</v>
          </cell>
          <cell r="AA1139" t="str">
            <v>Humedad natural</v>
          </cell>
          <cell r="AB1139" t="str">
            <v>un</v>
          </cell>
          <cell r="AC1139">
            <v>10800</v>
          </cell>
        </row>
        <row r="1140">
          <cell r="Z1140">
            <v>2</v>
          </cell>
          <cell r="AA1140" t="str">
            <v>Peso unitario por desplazamiento</v>
          </cell>
          <cell r="AB1140" t="str">
            <v>un</v>
          </cell>
          <cell r="AC1140">
            <v>26900</v>
          </cell>
        </row>
        <row r="1141">
          <cell r="Z1141">
            <v>3</v>
          </cell>
          <cell r="AA1141" t="str">
            <v>Peso unitario por peso y volumen</v>
          </cell>
          <cell r="AB1141" t="str">
            <v>un</v>
          </cell>
          <cell r="AC1141">
            <v>20100</v>
          </cell>
        </row>
        <row r="1142">
          <cell r="Z1142">
            <v>4</v>
          </cell>
          <cell r="AA1142" t="str">
            <v>Peso específico suelos finos por picnómetro</v>
          </cell>
          <cell r="AB1142" t="str">
            <v>un</v>
          </cell>
          <cell r="AC1142">
            <v>49000</v>
          </cell>
        </row>
        <row r="1143">
          <cell r="Z1143">
            <v>5</v>
          </cell>
          <cell r="AA1143" t="str">
            <v>Granulométria por tamizado con Lavado</v>
          </cell>
          <cell r="AB1143" t="str">
            <v>un</v>
          </cell>
          <cell r="AC1143">
            <v>55400.000000000007</v>
          </cell>
        </row>
        <row r="1144">
          <cell r="Z1144">
            <v>6</v>
          </cell>
          <cell r="AA1144" t="str">
            <v>Granulometria por tamizado sin lavado</v>
          </cell>
          <cell r="AB1144" t="str">
            <v>un</v>
          </cell>
          <cell r="AC1144">
            <v>53900</v>
          </cell>
        </row>
        <row r="1145">
          <cell r="Z1145">
            <v>7</v>
          </cell>
          <cell r="AA1145" t="str">
            <v>Granulometria por Hidrometro</v>
          </cell>
          <cell r="AB1145" t="str">
            <v>un</v>
          </cell>
          <cell r="AC1145">
            <v>111000.00000000001</v>
          </cell>
        </row>
        <row r="1146">
          <cell r="Z1146">
            <v>8</v>
          </cell>
          <cell r="AA1146" t="str">
            <v>Lavado sobre tamiz No 200</v>
          </cell>
          <cell r="AB1146" t="str">
            <v>un</v>
          </cell>
          <cell r="AC1146">
            <v>40000</v>
          </cell>
        </row>
        <row r="1147">
          <cell r="Z1147">
            <v>9</v>
          </cell>
          <cell r="AA1147" t="str">
            <v>Limites de consistencia (liquido y plastico) y humedad</v>
          </cell>
          <cell r="AB1147" t="str">
            <v>un</v>
          </cell>
          <cell r="AC1147">
            <v>50000</v>
          </cell>
        </row>
        <row r="1148">
          <cell r="Z1148">
            <v>10</v>
          </cell>
          <cell r="AA1148" t="str">
            <v>Limite de contraccion</v>
          </cell>
          <cell r="AB1148" t="str">
            <v>un</v>
          </cell>
          <cell r="AC1148">
            <v>50000</v>
          </cell>
        </row>
        <row r="1149">
          <cell r="Z1149">
            <v>11</v>
          </cell>
          <cell r="AA1149" t="str">
            <v>Contenido de materia organica por ignicion</v>
          </cell>
          <cell r="AB1149" t="str">
            <v>un</v>
          </cell>
          <cell r="AC1149">
            <v>73800</v>
          </cell>
        </row>
        <row r="1150">
          <cell r="Z1150">
            <v>12</v>
          </cell>
          <cell r="AA1150" t="str">
            <v>Compactación Próctor modificado o normal. Suelos finos o granulares</v>
          </cell>
          <cell r="AB1150" t="str">
            <v>un</v>
          </cell>
          <cell r="AC1150">
            <v>99800</v>
          </cell>
        </row>
        <row r="1151">
          <cell r="Z1151">
            <v>13</v>
          </cell>
          <cell r="AA1151" t="str">
            <v>Densidades en el terreno. Metodo del cono y la arena (en Bogota, no incluye transporte)</v>
          </cell>
          <cell r="AB1151" t="str">
            <v>un</v>
          </cell>
          <cell r="AC1151">
            <v>58399.999999999993</v>
          </cell>
        </row>
        <row r="1152">
          <cell r="Z1152">
            <v>14</v>
          </cell>
          <cell r="AA1152" t="str">
            <v>Permeabilidad, Cabeza constante en suelos granulares, con lecturas de piezometro para cada densidad (max. 2m)</v>
          </cell>
          <cell r="AB1152" t="str">
            <v>un</v>
          </cell>
          <cell r="AC1152">
            <v>259000</v>
          </cell>
        </row>
        <row r="1153">
          <cell r="Z1153">
            <v>15</v>
          </cell>
          <cell r="AA1153" t="str">
            <v>Permeabilidad, cabeza variable ó constante, suelos granulares o finos, en molde proctor (incluye preparacion de muestra)</v>
          </cell>
          <cell r="AB1153" t="str">
            <v>un</v>
          </cell>
          <cell r="AC1153">
            <v>279300</v>
          </cell>
        </row>
        <row r="1154">
          <cell r="Z1154">
            <v>16</v>
          </cell>
          <cell r="AA1154" t="str">
            <v>Ensayo de percolacion</v>
          </cell>
          <cell r="AB1154" t="str">
            <v>un</v>
          </cell>
          <cell r="AC1154">
            <v>178500</v>
          </cell>
        </row>
        <row r="1155">
          <cell r="Z1155">
            <v>17</v>
          </cell>
          <cell r="AA1155" t="str">
            <v>Consolidacion rapida con descarga, incluye grafica e.vs.log esf.</v>
          </cell>
          <cell r="AB1155" t="str">
            <v>un</v>
          </cell>
          <cell r="AC1155">
            <v>280000</v>
          </cell>
        </row>
        <row r="1156">
          <cell r="Z1156">
            <v>18</v>
          </cell>
          <cell r="AA1156" t="str">
            <v>Consolidacion lenta con descarga, incluye grafica e.vs.log esf y cv.vs.log esf</v>
          </cell>
          <cell r="AB1156" t="str">
            <v>un</v>
          </cell>
          <cell r="AC1156">
            <v>350000</v>
          </cell>
        </row>
        <row r="1157">
          <cell r="Z1157">
            <v>19</v>
          </cell>
          <cell r="AA1157" t="str">
            <v>Consolidacion lenta doble etapa carga, incluye grafica e.vs.log esf y cv.vs.log CSF</v>
          </cell>
          <cell r="AB1157" t="str">
            <v>un</v>
          </cell>
          <cell r="AC1157">
            <v>479300</v>
          </cell>
        </row>
        <row r="1158">
          <cell r="Z1158">
            <v>20</v>
          </cell>
          <cell r="AA1158" t="str">
            <v>Expansion libre en consolidometro o controlada en consolidometro ó presion de expansion en aparato de lambe o en consolidometro</v>
          </cell>
          <cell r="AB1158" t="str">
            <v>un</v>
          </cell>
          <cell r="AC1158">
            <v>179000</v>
          </cell>
        </row>
        <row r="1159">
          <cell r="Z1159">
            <v>21</v>
          </cell>
          <cell r="AA1159" t="str">
            <v>Expansion controlada en consolidometro</v>
          </cell>
          <cell r="AB1159" t="str">
            <v>un</v>
          </cell>
          <cell r="AC1159">
            <v>168600</v>
          </cell>
        </row>
        <row r="1160">
          <cell r="Z1160">
            <v>22</v>
          </cell>
          <cell r="AA1160" t="str">
            <v>Expansion libre en consolidometro</v>
          </cell>
          <cell r="AB1160" t="str">
            <v>un</v>
          </cell>
          <cell r="AC1160">
            <v>118000</v>
          </cell>
        </row>
        <row r="1161">
          <cell r="Z1161">
            <v>23</v>
          </cell>
          <cell r="AA1161" t="str">
            <v>Potencial de expansion en aparato de Lambe</v>
          </cell>
          <cell r="AB1161" t="str">
            <v>un</v>
          </cell>
          <cell r="AC1161">
            <v>244499.99999999997</v>
          </cell>
        </row>
        <row r="1162">
          <cell r="Z1162">
            <v>24</v>
          </cell>
          <cell r="AA1162" t="str">
            <v>Penetrometro manual</v>
          </cell>
          <cell r="AB1162" t="str">
            <v>un</v>
          </cell>
          <cell r="AC1162">
            <v>15000</v>
          </cell>
        </row>
        <row r="1163">
          <cell r="Z1163">
            <v>25</v>
          </cell>
          <cell r="AA1163" t="str">
            <v>Veleta de Laboratorio</v>
          </cell>
          <cell r="AB1163" t="str">
            <v>un</v>
          </cell>
          <cell r="AC1163">
            <v>15000</v>
          </cell>
        </row>
        <row r="1164">
          <cell r="Z1164">
            <v>26</v>
          </cell>
          <cell r="AA1164" t="str">
            <v>CBR- Muestra inalterada con humedad natural, por punto</v>
          </cell>
          <cell r="AB1164" t="str">
            <v>un</v>
          </cell>
          <cell r="AC1164">
            <v>100600</v>
          </cell>
        </row>
        <row r="1165">
          <cell r="Z1165">
            <v>27</v>
          </cell>
          <cell r="AA1165" t="str">
            <v>CBR- Muestra inalterada con inmersion, por punto</v>
          </cell>
          <cell r="AB1165" t="str">
            <v>un</v>
          </cell>
          <cell r="AC1165">
            <v>106700</v>
          </cell>
        </row>
        <row r="1166">
          <cell r="Z1166">
            <v>28</v>
          </cell>
          <cell r="AA1166" t="str">
            <v>CBR- Muestra inalterada con humedad natural e inmersion, por punto</v>
          </cell>
          <cell r="AB1166" t="str">
            <v>un</v>
          </cell>
          <cell r="AC1166">
            <v>150000</v>
          </cell>
        </row>
        <row r="1167">
          <cell r="Z1167">
            <v>29</v>
          </cell>
          <cell r="AA1167" t="str">
            <v>CBR- Material granular - metodo i. siete puntos, sin inmersion</v>
          </cell>
          <cell r="AB1167" t="str">
            <v>un</v>
          </cell>
          <cell r="AC1167">
            <v>300000</v>
          </cell>
        </row>
        <row r="1168">
          <cell r="Z1168">
            <v>30</v>
          </cell>
          <cell r="AA1168" t="str">
            <v>CBR- Material cohesio - metodo ii. Nueve puntos, con inmersion</v>
          </cell>
          <cell r="AB1168" t="str">
            <v>un</v>
          </cell>
          <cell r="AC1168">
            <v>497499.99999999994</v>
          </cell>
        </row>
        <row r="1169">
          <cell r="Z1169">
            <v>31</v>
          </cell>
          <cell r="AA1169" t="str">
            <v>CD - No consolidado No drenado, tiempo de falla hasta 2 horas</v>
          </cell>
          <cell r="AB1169" t="str">
            <v>un</v>
          </cell>
          <cell r="AC1169">
            <v>430999.99999999994</v>
          </cell>
        </row>
        <row r="1170">
          <cell r="Z1170">
            <v>32</v>
          </cell>
          <cell r="AA1170" t="str">
            <v>CD - Consolidado No drenado, fallado en 2 horas</v>
          </cell>
          <cell r="AB1170" t="str">
            <v>un</v>
          </cell>
          <cell r="AC1170">
            <v>579500</v>
          </cell>
        </row>
        <row r="1171">
          <cell r="Z1171">
            <v>33</v>
          </cell>
          <cell r="AA1171" t="str">
            <v>CD - Consolidado, Drenado, tiempo de falla en 5 horas</v>
          </cell>
          <cell r="AB1171" t="str">
            <v>un</v>
          </cell>
          <cell r="AC1171">
            <v>834000</v>
          </cell>
        </row>
        <row r="1172">
          <cell r="Z1172">
            <v>34</v>
          </cell>
          <cell r="AA1172" t="str">
            <v>CD - Precortado, resistencia residual por cada ciclo (con preparacion de muestra y saturacion 24 horas)</v>
          </cell>
          <cell r="AB1172" t="str">
            <v>un</v>
          </cell>
          <cell r="AC1172">
            <v>284800</v>
          </cell>
        </row>
        <row r="1173">
          <cell r="Z1173">
            <v>35</v>
          </cell>
          <cell r="AA1173" t="str">
            <v>CD - suelos NO cohesivos Consolidado  -Drenado (tres ptos)</v>
          </cell>
          <cell r="AB1173" t="str">
            <v>un</v>
          </cell>
          <cell r="AC1173">
            <v>413000</v>
          </cell>
        </row>
        <row r="1174">
          <cell r="Z1174">
            <v>36</v>
          </cell>
          <cell r="AA1174" t="str">
            <v>CD - Suelos cohesivos No consolidado No Drenado UU (tres ptos)</v>
          </cell>
          <cell r="AB1174" t="str">
            <v>un</v>
          </cell>
          <cell r="AC1174">
            <v>273000</v>
          </cell>
        </row>
        <row r="1175">
          <cell r="Z1175">
            <v>37</v>
          </cell>
          <cell r="AA1175" t="str">
            <v>CD - Suelos cohesivos Consolidado No Drenado CU (tres ptos)</v>
          </cell>
          <cell r="AB1175" t="str">
            <v>un</v>
          </cell>
          <cell r="AC1175">
            <v>494900</v>
          </cell>
        </row>
        <row r="1176">
          <cell r="Z1176">
            <v>38</v>
          </cell>
          <cell r="AA1176" t="str">
            <v>Dterminacion de resistencia al corte: metodo del corte directo en suelos cohesivos Consolidado Drenado CD (tres ptos)</v>
          </cell>
          <cell r="AB1176" t="str">
            <v>un</v>
          </cell>
          <cell r="AC1176">
            <v>1650000</v>
          </cell>
        </row>
        <row r="1177">
          <cell r="Z1177">
            <v>39</v>
          </cell>
          <cell r="AA1177" t="str">
            <v>Parametros de resitencia del suelo mediante compresion triaxial: Compresion triaxial estatica No Consolidado No Drenado UU (tres ptos)</v>
          </cell>
          <cell r="AB1177" t="str">
            <v>un</v>
          </cell>
          <cell r="AC1177">
            <v>531000</v>
          </cell>
        </row>
        <row r="1178">
          <cell r="Z1178">
            <v>40</v>
          </cell>
          <cell r="AA1178" t="str">
            <v>Parametros de resitencia del suelo mediante compresion triaxial: Compresion triaxial estatica Consolidado No Drenado CU (tres ptos)</v>
          </cell>
          <cell r="AB1178" t="str">
            <v>un</v>
          </cell>
          <cell r="AC1178">
            <v>871000.00000000012</v>
          </cell>
        </row>
        <row r="1179">
          <cell r="Z1179">
            <v>41</v>
          </cell>
          <cell r="AA1179" t="str">
            <v>Modulo resilente de suelos de subrasante (granulares o cohesivos)</v>
          </cell>
          <cell r="AB1179" t="str">
            <v>un</v>
          </cell>
          <cell r="AC1179">
            <v>788500</v>
          </cell>
        </row>
        <row r="1180">
          <cell r="Z1180">
            <v>42</v>
          </cell>
          <cell r="AA1180" t="str">
            <v>Compresion triaxial ciclica (un pto,incluye consolidacion, saturando la muestra)</v>
          </cell>
          <cell r="AB1180" t="str">
            <v>un</v>
          </cell>
          <cell r="AC1180">
            <v>1146800</v>
          </cell>
        </row>
        <row r="1181">
          <cell r="Z1181">
            <v>43</v>
          </cell>
          <cell r="AA1181" t="str">
            <v>Compresión Inconfinada (tabala, curva CSF - def. Humedad, peso unitario y preparacion de muestra)</v>
          </cell>
          <cell r="AB1181" t="str">
            <v>un</v>
          </cell>
          <cell r="AC1181">
            <v>123500.00000000001</v>
          </cell>
        </row>
        <row r="1182">
          <cell r="Z1182">
            <v>44</v>
          </cell>
          <cell r="AA1182" t="str">
            <v>Compresion triaxial en suelos arcillosos no consolidado no drenado (por pto)</v>
          </cell>
          <cell r="AB1182" t="str">
            <v>un</v>
          </cell>
          <cell r="AC1182">
            <v>423600</v>
          </cell>
        </row>
        <row r="1183">
          <cell r="Z1183">
            <v>45</v>
          </cell>
          <cell r="AA1183" t="str">
            <v>Compresion triaxial en suelos arcillosos consolidado no drenado midiendo presion de poros (por pto)</v>
          </cell>
          <cell r="AB1183" t="str">
            <v>un</v>
          </cell>
          <cell r="AC1183">
            <v>789000</v>
          </cell>
        </row>
        <row r="1184">
          <cell r="Z1184">
            <v>46</v>
          </cell>
          <cell r="AA1184" t="str">
            <v>Compresiopn triaxial en suelos arcillosos Consolidado Drenado (por pto)</v>
          </cell>
          <cell r="AB1184" t="str">
            <v>un</v>
          </cell>
          <cell r="AC1184">
            <v>977000</v>
          </cell>
        </row>
        <row r="1185">
          <cell r="Z1185">
            <v>47</v>
          </cell>
          <cell r="AA1185" t="str">
            <v>Compresion triaxial en suelos arenosos Consolidado Drenado</v>
          </cell>
          <cell r="AB1185" t="str">
            <v>un</v>
          </cell>
          <cell r="AC1185">
            <v>550000</v>
          </cell>
        </row>
        <row r="1186">
          <cell r="Z1186">
            <v>48</v>
          </cell>
          <cell r="AA1186" t="str">
            <v>Medicion de velocidad de onda de cortante o de compresion por medio del Bender Element</v>
          </cell>
          <cell r="AB1186" t="str">
            <v>un</v>
          </cell>
          <cell r="AC1186">
            <v>384800</v>
          </cell>
        </row>
        <row r="1187">
          <cell r="Z1187">
            <v>49</v>
          </cell>
          <cell r="AA1187" t="str">
            <v>Compresion triaxial ciclica con Bender (un pto incluye consolidacion saturando la muestra)</v>
          </cell>
          <cell r="AB1187" t="str">
            <v>un</v>
          </cell>
          <cell r="AC1187">
            <v>1309000</v>
          </cell>
        </row>
        <row r="1188">
          <cell r="Z1188">
            <v>50</v>
          </cell>
          <cell r="AA1188" t="str">
            <v>Rocas - Rotura de granos</v>
          </cell>
          <cell r="AB1188" t="str">
            <v>un</v>
          </cell>
          <cell r="AC1188">
            <v>50500</v>
          </cell>
        </row>
        <row r="1189">
          <cell r="Z1189">
            <v>51</v>
          </cell>
          <cell r="AA1189" t="str">
            <v>Dureza de Rocas con el martillo dSchmidt (10 lecturas)</v>
          </cell>
          <cell r="AB1189" t="str">
            <v>un</v>
          </cell>
          <cell r="AC1189">
            <v>100000</v>
          </cell>
        </row>
        <row r="1190">
          <cell r="Z1190">
            <v>52</v>
          </cell>
          <cell r="AA1190" t="str">
            <v>Carga puntual en rocas (10 fragmentos, no incluye trituracion)</v>
          </cell>
          <cell r="AB1190" t="str">
            <v>un</v>
          </cell>
          <cell r="AC1190">
            <v>91000</v>
          </cell>
        </row>
        <row r="1191">
          <cell r="Z1191">
            <v>53</v>
          </cell>
          <cell r="AA1191" t="str">
            <v>Desleimiento - durabilidad de rocas (metodo del I S R M)</v>
          </cell>
          <cell r="AB1191" t="str">
            <v>un</v>
          </cell>
          <cell r="AC1191">
            <v>101299.99999999999</v>
          </cell>
        </row>
        <row r="1192">
          <cell r="Z1192">
            <v>54</v>
          </cell>
          <cell r="AA1192" t="str">
            <v>Fracturamiento de arena</v>
          </cell>
          <cell r="AB1192" t="str">
            <v>un</v>
          </cell>
          <cell r="AC1192">
            <v>97500</v>
          </cell>
        </row>
        <row r="1193">
          <cell r="Z1193">
            <v>55</v>
          </cell>
          <cell r="AA1193" t="str">
            <v>Indices de forma y fracturacion en rocas</v>
          </cell>
          <cell r="AB1193" t="str">
            <v>un</v>
          </cell>
          <cell r="AC1193">
            <v>153500</v>
          </cell>
        </row>
        <row r="1194">
          <cell r="Z1194">
            <v>56</v>
          </cell>
          <cell r="AA1194" t="str">
            <v>Rocas-Tension indirecta metodo brasilero</v>
          </cell>
          <cell r="AB1194" t="str">
            <v>un</v>
          </cell>
          <cell r="AC1194">
            <v>65000</v>
          </cell>
        </row>
        <row r="1195">
          <cell r="Z1195">
            <v>57</v>
          </cell>
          <cell r="AA1195" t="str">
            <v>Compresion simple en rocas con valor maximo y peso unitario</v>
          </cell>
          <cell r="AB1195" t="str">
            <v>un</v>
          </cell>
          <cell r="AC1195">
            <v>110000.00000000001</v>
          </cell>
        </row>
        <row r="1196">
          <cell r="Z1196">
            <v>58</v>
          </cell>
          <cell r="AA1196" t="str">
            <v>Compresion simple en rocas con medida de deformacion axial (tabla, curva esfuerzo-deformacion y peso unitario)</v>
          </cell>
          <cell r="AB1196" t="str">
            <v>un</v>
          </cell>
          <cell r="AC1196">
            <v>280000</v>
          </cell>
        </row>
        <row r="1197">
          <cell r="Z1197">
            <v>59</v>
          </cell>
          <cell r="AA1197" t="str">
            <v>Compresion simple con medida de deformacion axial y lateral (modulo de elasticidad, ralacion de poisson, tabla, grafica CSF - def. y peso unitario)</v>
          </cell>
          <cell r="AB1197" t="str">
            <v>un</v>
          </cell>
          <cell r="AC1197">
            <v>434999.99999999994</v>
          </cell>
        </row>
        <row r="1198">
          <cell r="Z1198">
            <v>60</v>
          </cell>
          <cell r="AA1198" t="str">
            <v>Compresion triaxial con deformimetros electricos (por pto)</v>
          </cell>
          <cell r="AB1198" t="str">
            <v>un</v>
          </cell>
          <cell r="AC1198">
            <v>966000</v>
          </cell>
        </row>
        <row r="1199">
          <cell r="Z1199">
            <v>61</v>
          </cell>
          <cell r="AA1199" t="str">
            <v>Ultrasonido en rocas</v>
          </cell>
          <cell r="AB1199" t="str">
            <v>un</v>
          </cell>
          <cell r="AC1199">
            <v>150000</v>
          </cell>
        </row>
        <row r="1200">
          <cell r="Z1200">
            <v>62</v>
          </cell>
          <cell r="AA1200" t="str">
            <v>CD - rocas blandas, resistencia residual (con preparacion de muestra, saturadas y consolidada no drenada)</v>
          </cell>
          <cell r="AB1200" t="str">
            <v>un</v>
          </cell>
          <cell r="AC1200">
            <v>262500</v>
          </cell>
        </row>
        <row r="1201">
          <cell r="Z1201">
            <v>63</v>
          </cell>
          <cell r="AA1201" t="str">
            <v>Extraccion de nucleos en rocas-diametro NX y relacion L/D aprox. 2,5</v>
          </cell>
          <cell r="AB1201" t="str">
            <v>un</v>
          </cell>
          <cell r="AC1201">
            <v>200000</v>
          </cell>
        </row>
        <row r="1202">
          <cell r="Z1202">
            <v>64</v>
          </cell>
          <cell r="AA1202" t="str">
            <v>Prepacion de rocas para ensayo de corte directo (por pto)</v>
          </cell>
          <cell r="AB1202" t="str">
            <v>un</v>
          </cell>
          <cell r="AC1202">
            <v>84500</v>
          </cell>
        </row>
        <row r="1203">
          <cell r="Z1203">
            <v>65</v>
          </cell>
          <cell r="AA1203" t="str">
            <v>Peso especifico en asfalto solido</v>
          </cell>
          <cell r="AB1203" t="str">
            <v>un</v>
          </cell>
          <cell r="AC1203">
            <v>38400</v>
          </cell>
        </row>
        <row r="1204">
          <cell r="Z1204">
            <v>66</v>
          </cell>
          <cell r="AA1204" t="str">
            <v>Ductilidad o penetracion o flotacion o punto de ablandamiento en asfaltos</v>
          </cell>
          <cell r="AB1204" t="str">
            <v>un</v>
          </cell>
          <cell r="AC1204">
            <v>90000</v>
          </cell>
        </row>
        <row r="1205">
          <cell r="Z1205">
            <v>67</v>
          </cell>
          <cell r="AA1205" t="str">
            <v>Punto de llama asfalto liquido</v>
          </cell>
          <cell r="AB1205" t="str">
            <v>un</v>
          </cell>
          <cell r="AC1205">
            <v>65000</v>
          </cell>
        </row>
        <row r="1206">
          <cell r="Z1206">
            <v>68</v>
          </cell>
          <cell r="AA1206" t="str">
            <v>Perdidas por calentamiento en asfaltos</v>
          </cell>
          <cell r="AB1206" t="str">
            <v>un</v>
          </cell>
          <cell r="AC1206">
            <v>286000</v>
          </cell>
        </row>
        <row r="1207">
          <cell r="Z1207">
            <v>69</v>
          </cell>
          <cell r="AA1207" t="str">
            <v>Indice de penetracion en asfalto (por pto)</v>
          </cell>
          <cell r="AB1207" t="str">
            <v>un</v>
          </cell>
          <cell r="AC1207">
            <v>63300</v>
          </cell>
        </row>
        <row r="1208">
          <cell r="Z1208">
            <v>70</v>
          </cell>
          <cell r="AA1208" t="str">
            <v>Viscosidad Brookfield a 2 temperaturas</v>
          </cell>
          <cell r="AB1208" t="str">
            <v>un</v>
          </cell>
          <cell r="AC1208">
            <v>231999.99999999997</v>
          </cell>
        </row>
        <row r="1209">
          <cell r="Z1209">
            <v>71</v>
          </cell>
          <cell r="AA1209" t="str">
            <v>Curva geologica</v>
          </cell>
          <cell r="AB1209" t="str">
            <v>un</v>
          </cell>
          <cell r="AC1209">
            <v>505999.99999999994</v>
          </cell>
        </row>
        <row r="1210">
          <cell r="Z1210">
            <v>72</v>
          </cell>
          <cell r="AA1210" t="str">
            <v>Contenido de asfalto en mezclas</v>
          </cell>
          <cell r="AB1210" t="str">
            <v>un</v>
          </cell>
          <cell r="AC1210">
            <v>119800</v>
          </cell>
        </row>
        <row r="1211">
          <cell r="Z1211">
            <v>73</v>
          </cell>
          <cell r="AA1211" t="str">
            <v>Recuperacion de asfalto utilizando rota vapor (incluye pruebas de penetracion, punto de ablandamiento y ductilidad, sobre el asfalto recuperado)</v>
          </cell>
          <cell r="AB1211" t="str">
            <v>un</v>
          </cell>
          <cell r="AC1211">
            <v>445300.00000000006</v>
          </cell>
        </row>
        <row r="1212">
          <cell r="Z1212">
            <v>74</v>
          </cell>
          <cell r="AA1212" t="str">
            <v>Adherencia en bandeja de mezclas asfalticas</v>
          </cell>
          <cell r="AB1212" t="str">
            <v>un</v>
          </cell>
          <cell r="AC1212">
            <v>91000</v>
          </cell>
        </row>
        <row r="1213">
          <cell r="Z1213">
            <v>75</v>
          </cell>
          <cell r="AA1213" t="str">
            <v>Peso especifico metodo Rice (por cada contenido de asflato)</v>
          </cell>
          <cell r="AB1213" t="str">
            <v>un</v>
          </cell>
          <cell r="AC1213">
            <v>80900</v>
          </cell>
        </row>
        <row r="1214">
          <cell r="Z1214">
            <v>76</v>
          </cell>
          <cell r="AA1214" t="str">
            <v>Cubrimiento de los agregados con materiales asfalticos en presencia de agua</v>
          </cell>
          <cell r="AB1214" t="str">
            <v>un</v>
          </cell>
          <cell r="AC1214">
            <v>130000</v>
          </cell>
        </row>
        <row r="1215">
          <cell r="Z1215">
            <v>77</v>
          </cell>
          <cell r="AA1215" t="str">
            <v>Peso unitario briqueta o bloque - mezclas asfalticas</v>
          </cell>
          <cell r="AB1215" t="str">
            <v>un</v>
          </cell>
          <cell r="AC1215">
            <v>26000</v>
          </cell>
        </row>
        <row r="1216">
          <cell r="Z1216">
            <v>78</v>
          </cell>
          <cell r="AA1216" t="str">
            <v>Estabilidad y flujo Marshall una briqueta - mezclas asfalticas</v>
          </cell>
          <cell r="AB1216" t="str">
            <v>un</v>
          </cell>
          <cell r="AC1216">
            <v>45000</v>
          </cell>
        </row>
        <row r="1217">
          <cell r="Z1217">
            <v>79</v>
          </cell>
          <cell r="AA1217" t="str">
            <v>Preparacion de una briqueta - mezclas asfalticas</v>
          </cell>
          <cell r="AB1217" t="str">
            <v>un</v>
          </cell>
          <cell r="AC1217">
            <v>56499.999999999993</v>
          </cell>
        </row>
        <row r="1218">
          <cell r="Z1218">
            <v>80</v>
          </cell>
          <cell r="AA1218" t="str">
            <v>Diseño Marshall de concreto asfaltico</v>
          </cell>
          <cell r="AB1218" t="str">
            <v>un</v>
          </cell>
          <cell r="AC1218">
            <v>847000.00000000012</v>
          </cell>
        </row>
        <row r="1219">
          <cell r="Z1219">
            <v>81</v>
          </cell>
          <cell r="AA1219" t="str">
            <v>inmersion compresion en mezclas asfalticas</v>
          </cell>
          <cell r="AB1219" t="str">
            <v>un</v>
          </cell>
          <cell r="AC1219">
            <v>842500.00000000012</v>
          </cell>
        </row>
        <row r="1220">
          <cell r="Z1220">
            <v>82</v>
          </cell>
          <cell r="AA1220" t="str">
            <v>Extraccion de nucleo de pavimento asfaltico (no incluye transporte)</v>
          </cell>
          <cell r="AB1220" t="str">
            <v>un</v>
          </cell>
          <cell r="AC1220">
            <v>130000</v>
          </cell>
        </row>
        <row r="1221">
          <cell r="Z1221">
            <v>83</v>
          </cell>
          <cell r="AA1221" t="str">
            <v>Granulometria de material asfaltico recuperado</v>
          </cell>
          <cell r="AB1221" t="str">
            <v>un</v>
          </cell>
          <cell r="AC1221">
            <v>62000</v>
          </cell>
        </row>
        <row r="1222">
          <cell r="Z1222">
            <v>84</v>
          </cell>
          <cell r="AA1222" t="str">
            <v>FWD (incluye logistica para la toma de datos e informe con deflexiones corregidas por carga y temperatura</v>
          </cell>
          <cell r="AB1222" t="str">
            <v>Dia</v>
          </cell>
          <cell r="AC1222">
            <v>4950000</v>
          </cell>
        </row>
        <row r="1223">
          <cell r="Z1223">
            <v>85</v>
          </cell>
          <cell r="AA1223" t="str">
            <v>Georadar (incluye logistica para la toma de datos e informe co9n interpretacion de espesores)</v>
          </cell>
          <cell r="AB1223" t="str">
            <v>Dia</v>
          </cell>
          <cell r="AC1223">
            <v>7984000</v>
          </cell>
        </row>
        <row r="1224">
          <cell r="Z1224">
            <v>86</v>
          </cell>
          <cell r="AA1224" t="str">
            <v>Determinación de propiedades físicas de agregados. Pruebas físicas de muestra de grava o arena, incluye: granulometría, peso específico, absorción, pesos volumétricos suelto y varillado, materia orgánica y pérdida por lavado</v>
          </cell>
          <cell r="AB1224" t="str">
            <v>un</v>
          </cell>
          <cell r="AC1224">
            <v>288200</v>
          </cell>
        </row>
        <row r="1225">
          <cell r="Z1225">
            <v>87</v>
          </cell>
          <cell r="AA1225" t="str">
            <v xml:space="preserve">Prueba de abrasión, maquina de los ángeles. </v>
          </cell>
          <cell r="AB1225" t="str">
            <v>un</v>
          </cell>
          <cell r="AC1225">
            <v>99000</v>
          </cell>
        </row>
        <row r="1226">
          <cell r="Z1226">
            <v>88</v>
          </cell>
          <cell r="AA1226" t="str">
            <v xml:space="preserve">Límites de consistencia y contracción lineal. </v>
          </cell>
          <cell r="AB1226" t="str">
            <v>un</v>
          </cell>
          <cell r="AC1226">
            <v>50700</v>
          </cell>
        </row>
        <row r="1227">
          <cell r="Z1227">
            <v>89</v>
          </cell>
          <cell r="AA1227" t="str">
            <v xml:space="preserve">Equivalentes de arena. </v>
          </cell>
          <cell r="AB1227" t="str">
            <v>un</v>
          </cell>
          <cell r="AC1227">
            <v>63300</v>
          </cell>
        </row>
        <row r="1228">
          <cell r="Z1228">
            <v>90</v>
          </cell>
          <cell r="AA1228" t="str">
            <v xml:space="preserve">Coeficiente de forma. </v>
          </cell>
          <cell r="AB1228" t="str">
            <v>un</v>
          </cell>
          <cell r="AC1228">
            <v>150000</v>
          </cell>
        </row>
        <row r="1229">
          <cell r="Z1229">
            <v>91</v>
          </cell>
          <cell r="AA1229" t="str">
            <v xml:space="preserve">Partículas planas y alargadas. </v>
          </cell>
          <cell r="AB1229" t="str">
            <v>un</v>
          </cell>
          <cell r="AC1229">
            <v>90100</v>
          </cell>
        </row>
        <row r="1230">
          <cell r="Z1230">
            <v>92</v>
          </cell>
          <cell r="AA1230" t="str">
            <v xml:space="preserve">Efecto de materia orgánica. </v>
          </cell>
          <cell r="AB1230" t="str">
            <v>un</v>
          </cell>
          <cell r="AC1230">
            <v>90000</v>
          </cell>
        </row>
        <row r="1231">
          <cell r="Z1231">
            <v>93</v>
          </cell>
          <cell r="AA1231" t="str">
            <v xml:space="preserve">Análisis Petrográficos. </v>
          </cell>
          <cell r="AB1231" t="str">
            <v>un</v>
          </cell>
          <cell r="AC1231">
            <v>714000</v>
          </cell>
        </row>
        <row r="1232">
          <cell r="Z1232">
            <v>94</v>
          </cell>
          <cell r="AA1232" t="str">
            <v>Determinación del contenido de sales solubles en agua (cloruros y sulfatos).</v>
          </cell>
          <cell r="AB1232" t="str">
            <v>un</v>
          </cell>
          <cell r="AC1232">
            <v>150000</v>
          </cell>
        </row>
        <row r="1233">
          <cell r="Z1233">
            <v>95</v>
          </cell>
          <cell r="AA1233" t="str">
            <v xml:space="preserve">Reactividad potencial (Método Químico). </v>
          </cell>
          <cell r="AB1233" t="str">
            <v>un</v>
          </cell>
          <cell r="AC1233">
            <v>135000</v>
          </cell>
        </row>
        <row r="1234">
          <cell r="Z1234">
            <v>96</v>
          </cell>
          <cell r="AA1234" t="str">
            <v xml:space="preserve">Reactividad potencial (Método de las barras de mortero). </v>
          </cell>
          <cell r="AB1234" t="str">
            <v>un</v>
          </cell>
          <cell r="AC1234">
            <v>350000</v>
          </cell>
        </row>
        <row r="1235">
          <cell r="Z1235">
            <v>97</v>
          </cell>
          <cell r="AA1235" t="str">
            <v xml:space="preserve">Intemperismo acelerado. </v>
          </cell>
          <cell r="AB1235" t="str">
            <v>un</v>
          </cell>
          <cell r="AC1235">
            <v>250000</v>
          </cell>
        </row>
        <row r="1236">
          <cell r="Z1236">
            <v>98</v>
          </cell>
          <cell r="AA1236" t="str">
            <v xml:space="preserve">Determinación de grumos de arcilla y partículas deleznables. </v>
          </cell>
          <cell r="AB1236" t="str">
            <v>un</v>
          </cell>
          <cell r="AC1236">
            <v>75400</v>
          </cell>
        </row>
        <row r="1237">
          <cell r="Z1237">
            <v>99</v>
          </cell>
          <cell r="AA1237" t="str">
            <v xml:space="preserve">Determinación de partículas ligeras. </v>
          </cell>
          <cell r="AB1237" t="str">
            <v>un</v>
          </cell>
          <cell r="AC1237">
            <v>67100</v>
          </cell>
        </row>
        <row r="1238">
          <cell r="Z1238">
            <v>100</v>
          </cell>
          <cell r="AA1238" t="str">
            <v xml:space="preserve">Determinación del contenido de aire. </v>
          </cell>
          <cell r="AB1238" t="str">
            <v>un</v>
          </cell>
          <cell r="AC1238">
            <v>120000</v>
          </cell>
        </row>
        <row r="1239">
          <cell r="Z1239">
            <v>101</v>
          </cell>
          <cell r="AA1239" t="str">
            <v>Muestreo de Agua ACEITES Y GRASAS (Incluye personal para toma de muestras, equipos, tecnicos que instalaran los equipos, desplazamientos, analisis de laboratorio, informe final)</v>
          </cell>
          <cell r="AB1239" t="str">
            <v>Punto</v>
          </cell>
          <cell r="AC1239">
            <v>139000</v>
          </cell>
        </row>
        <row r="1240">
          <cell r="Z1240">
            <v>102</v>
          </cell>
          <cell r="AA1240" t="str">
            <v>Muestreo de Agua DEMANDA QUIMICA DE OXIGENO (Incluye personal para toma de muestras, equipos, tecnicos que instalaran los equipos, desplazamientos, analisis de laboratorio, informe final)</v>
          </cell>
          <cell r="AB1240" t="str">
            <v>Punto</v>
          </cell>
          <cell r="AC1240">
            <v>126000</v>
          </cell>
        </row>
        <row r="1241">
          <cell r="Z1241">
            <v>103</v>
          </cell>
          <cell r="AA1241" t="str">
            <v>Muestreo de Agua DEMANDA BIOLOGICA DE OXIGENO - DBO (Incluye personal para toma de muestras, equipos, tecnicos que instalaran los equipos, desplazamientos, analisis de laboratorio, informe final)</v>
          </cell>
          <cell r="AB1241" t="str">
            <v>Punto</v>
          </cell>
          <cell r="AC1241">
            <v>222200</v>
          </cell>
        </row>
        <row r="1242">
          <cell r="Z1242">
            <v>104</v>
          </cell>
          <cell r="AA1242" t="str">
            <v>Muestreo de Agua OXIGENO DISUELTO (Incluye personal para toma de muestras, equipos, tecnicos que instalaran los equipos, desplazamientos, analisis de laboratorio, informe final)</v>
          </cell>
          <cell r="AB1242" t="str">
            <v>Punto</v>
          </cell>
          <cell r="AC1242">
            <v>85000</v>
          </cell>
        </row>
        <row r="1243">
          <cell r="Z1243">
            <v>105</v>
          </cell>
          <cell r="AA1243" t="str">
            <v>Muestreo de Agua SOLIDOS DISUELTOS (Incluye personal para toma de muestras, equipos, tecnicos que instalaran los equipos, desplazamientos, analisis de laboratorio, informe final)</v>
          </cell>
          <cell r="AB1243" t="str">
            <v>Punto</v>
          </cell>
          <cell r="AC1243">
            <v>73300</v>
          </cell>
        </row>
        <row r="1244">
          <cell r="Z1244">
            <v>106</v>
          </cell>
          <cell r="AA1244" t="str">
            <v>Muestreo de Agua SOLIDOS SEDIMENTABLES (Incluye personal para toma de muestras, equipos, tecnicos que instalaran los equipos, desplazamientos, analisis de laboratorio, informe final)</v>
          </cell>
          <cell r="AB1244" t="str">
            <v>Punto</v>
          </cell>
          <cell r="AC1244">
            <v>76300</v>
          </cell>
        </row>
        <row r="1245">
          <cell r="Z1245">
            <v>107</v>
          </cell>
          <cell r="AA1245" t="str">
            <v>Muestreo de Agua TURBIEDAD (Incluye personal para toma de muestras, equipos, tecnicos que instalaran los equipos, desplazamientos, analisis de laboratorio, informe final)</v>
          </cell>
          <cell r="AB1245" t="str">
            <v>Punto</v>
          </cell>
          <cell r="AC1245">
            <v>67300</v>
          </cell>
        </row>
        <row r="1246">
          <cell r="Z1246">
            <v>108</v>
          </cell>
          <cell r="AA1246" t="str">
            <v>Muestreo de Agua PH (Incluye personal para toma de muestras, equipos, tecnicos que instalaran los equipos, desplazamientos, analisis de laboratorio, informe final)</v>
          </cell>
          <cell r="AB1246" t="str">
            <v>Punto</v>
          </cell>
          <cell r="AC1246">
            <v>62000</v>
          </cell>
        </row>
        <row r="1247">
          <cell r="Z1247">
            <v>109</v>
          </cell>
          <cell r="AA1247" t="str">
            <v>Muestreo de Agua SOLIDOS SUSPENDIDOS TOTALES (Incluye personal para toma de muestras, equipos, tecnicos que instalaran los equipos, desplazamientos, analisis de laboratorio, informe final)</v>
          </cell>
          <cell r="AB1247" t="str">
            <v>Punto</v>
          </cell>
          <cell r="AC1247">
            <v>76300</v>
          </cell>
        </row>
        <row r="1248">
          <cell r="Z1248">
            <v>110</v>
          </cell>
          <cell r="AA1248" t="str">
            <v>Muestreo PUNTUAL de Agua (Incluye personal para toma de muestras, equipos, tecnicos que instalaran los equipos, desplazamientos, analisis de laboratorio, informe final)</v>
          </cell>
          <cell r="AB1248" t="str">
            <v>Punto</v>
          </cell>
          <cell r="AC1248">
            <v>782800</v>
          </cell>
        </row>
        <row r="1249">
          <cell r="Z1249">
            <v>111</v>
          </cell>
          <cell r="AA1249" t="str">
            <v>Muestreo COMPUESTO de Agua (Incluye personal para toma de muestras, equipos, tecnicos que instalaran los equipos, desplazamientos, analisis de laboratorio, informe final)</v>
          </cell>
          <cell r="AB1249" t="str">
            <v>Punto</v>
          </cell>
          <cell r="AC1249">
            <v>1132800</v>
          </cell>
        </row>
        <row r="1250">
          <cell r="Z1250">
            <v>112</v>
          </cell>
          <cell r="AA1250" t="str">
            <v>Muestreo de Ruido en dos periodos (diurno y nocturno) en día laboral y festivo. (Incluye personal para toma de muestras, equipos, tecnicos para toma de muestras, desplazamientos, informe final). No tiene limite de puntos de muestreo.</v>
          </cell>
          <cell r="AB1250" t="str">
            <v>Muestreo</v>
          </cell>
          <cell r="AC1250">
            <v>5100000</v>
          </cell>
        </row>
        <row r="1251">
          <cell r="Z1251">
            <v>113</v>
          </cell>
          <cell r="AA1251" t="str">
            <v>Mapa de Ruido</v>
          </cell>
          <cell r="AB1251" t="str">
            <v>Mapa</v>
          </cell>
          <cell r="AC1251">
            <v>5100000</v>
          </cell>
        </row>
        <row r="1252">
          <cell r="Z1252">
            <v>114</v>
          </cell>
          <cell r="AA1252" t="str">
            <v>Muestreo de Aire (por dia-por estacion) PM10 - 1 estacion (Incluye personal para toma de muestras, equipos, tecnicos que instalaran los equipos, desplazamientos, analisis de laboratorio, informe final)</v>
          </cell>
          <cell r="AB1252" t="str">
            <v>Muestra / Dia</v>
          </cell>
          <cell r="AC1252">
            <v>846000.00000000012</v>
          </cell>
        </row>
        <row r="1253">
          <cell r="Z1253">
            <v>115</v>
          </cell>
          <cell r="AA1253" t="str">
            <v>Muestreo de Aire (por dia-por estacion) TSP - 1 estacion (Incluye personal para toma de muestras, equipos, tecnicos que instalaran los equipos, desplazamientos, analisis de laboratorio, informe final)</v>
          </cell>
          <cell r="AB1253" t="str">
            <v>Muestra / Dia</v>
          </cell>
          <cell r="AC1253">
            <v>1500000</v>
          </cell>
        </row>
        <row r="1254">
          <cell r="Z1254">
            <v>116</v>
          </cell>
          <cell r="AA1254" t="str">
            <v>Muestreo de Aire (por dia-por estacion) CO - 1 estacion (Incluye personal para toma de muestras, equipos, tecnicos que instalaran los equipos, desplazamientos, analisis de laboratorio, informe final)</v>
          </cell>
          <cell r="AB1254" t="str">
            <v>Muestra / Dia</v>
          </cell>
          <cell r="AC1254">
            <v>151900</v>
          </cell>
        </row>
        <row r="1255">
          <cell r="Z1255">
            <v>117</v>
          </cell>
          <cell r="AA1255" t="str">
            <v>Muestreo de Aire (por dia-por estacion) NOx - 1 estacion (Incluye personal para toma de muestras, equipos, tecnicos que instalaran los equipos, desplazamientos, analisis de laboratorio, informe final)</v>
          </cell>
          <cell r="AB1255" t="str">
            <v>Muestra / Dia</v>
          </cell>
          <cell r="AC1255">
            <v>409999.99999999994</v>
          </cell>
        </row>
        <row r="1256">
          <cell r="Z1256">
            <v>118</v>
          </cell>
          <cell r="AA1256" t="str">
            <v>Muestreo de Aire (por dia-por estacion) SOx - 1 estacion (Incluye personal para toma de muestras, equipos, tecnicos que instalaran los equipos, desplazamientos, analisis de laboratorio, informe final)</v>
          </cell>
          <cell r="AB1256" t="str">
            <v>Muestra / Dia</v>
          </cell>
          <cell r="AC1256">
            <v>640000</v>
          </cell>
        </row>
        <row r="1257">
          <cell r="Z1257">
            <v>119</v>
          </cell>
          <cell r="AA1257" t="str">
            <v>Modelacion de contaminantes (modelo avalado por EPA)</v>
          </cell>
          <cell r="AB1257" t="str">
            <v>Modelo</v>
          </cell>
          <cell r="AC1257">
            <v>3500000</v>
          </cell>
        </row>
        <row r="1258">
          <cell r="Z1258">
            <v>120</v>
          </cell>
          <cell r="AA1258" t="str">
            <v>Estimacion de resistencia del concreto con esclerometro</v>
          </cell>
          <cell r="AB1258" t="str">
            <v>un</v>
          </cell>
          <cell r="AC1258">
            <v>33800</v>
          </cell>
        </row>
        <row r="1259">
          <cell r="Z1259">
            <v>121</v>
          </cell>
          <cell r="AA1259" t="str">
            <v>Medicion de espesor de elementos metalicos por ultrasonido</v>
          </cell>
          <cell r="AB1259" t="str">
            <v>un</v>
          </cell>
          <cell r="AC1259">
            <v>81100</v>
          </cell>
        </row>
        <row r="1260">
          <cell r="Z1260">
            <v>122</v>
          </cell>
          <cell r="AA1260" t="str">
            <v>Deteccion de refuerzo con PS20</v>
          </cell>
          <cell r="AB1260" t="str">
            <v>Dia</v>
          </cell>
          <cell r="AC1260">
            <v>228300</v>
          </cell>
        </row>
        <row r="1261">
          <cell r="Z1261">
            <v>123</v>
          </cell>
          <cell r="AA1261" t="str">
            <v>Deteccion de l refuerzo utilizando FERROSCAN (lectura por elemento)</v>
          </cell>
          <cell r="AB1261" t="str">
            <v>un</v>
          </cell>
          <cell r="AC1261">
            <v>226500</v>
          </cell>
        </row>
        <row r="1262">
          <cell r="Z1262">
            <v>124</v>
          </cell>
          <cell r="AA1262" t="str">
            <v>Deteccion de l refuerzo utilizando FERROSCAN (por dia)</v>
          </cell>
          <cell r="AB1262" t="str">
            <v>Dia</v>
          </cell>
          <cell r="AC1262">
            <v>567000</v>
          </cell>
        </row>
        <row r="1263">
          <cell r="Z1263">
            <v>125</v>
          </cell>
          <cell r="AA1263" t="str">
            <v>Profundidad de carbonatacion</v>
          </cell>
          <cell r="AB1263" t="str">
            <v>un</v>
          </cell>
          <cell r="AC1263">
            <v>29099.999999999996</v>
          </cell>
        </row>
        <row r="1264">
          <cell r="Z1264">
            <v>126</v>
          </cell>
          <cell r="AA1264" t="str">
            <v>Extraccion de nucleos de concreto (Ø= 2",3", 4" y 6")</v>
          </cell>
          <cell r="AB1264" t="str">
            <v>un</v>
          </cell>
          <cell r="AC1264">
            <v>180000</v>
          </cell>
        </row>
        <row r="1265">
          <cell r="Z1265">
            <v>127</v>
          </cell>
          <cell r="AA1265" t="str">
            <v>Extraccion de nucleos de concreto asfaltico (Ø= 2",3", 4" y 6")</v>
          </cell>
          <cell r="AB1265" t="str">
            <v>un</v>
          </cell>
          <cell r="AC1265">
            <v>85000</v>
          </cell>
        </row>
        <row r="1266">
          <cell r="Z1266">
            <v>128</v>
          </cell>
          <cell r="AA1266" t="str">
            <v>Relleno de hueco nucleo extraido</v>
          </cell>
          <cell r="AB1266" t="str">
            <v>un</v>
          </cell>
          <cell r="AC1266">
            <v>70100</v>
          </cell>
        </row>
        <row r="1267">
          <cell r="Z1267">
            <v>129</v>
          </cell>
          <cell r="AA1267" t="str">
            <v>Regatas para deteccion de refuerzo</v>
          </cell>
          <cell r="AB1267" t="str">
            <v>ml</v>
          </cell>
          <cell r="AC1267">
            <v>60000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FACTOR_PRESTACIONAL_2010"/>
      <sheetName val="TARIFA_VIGILANCIA_MENSUAL_2010"/>
      <sheetName val="TARIFAS_REGISTRO_DISTRITAL_2010"/>
      <sheetName val="COSTOS_OFICINA"/>
      <sheetName val="COSTOS_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FACTOR_PRESTACIONAL_2010"/>
      <sheetName val="TARIFA_VIGILANCIA_MENSUAL_2010"/>
      <sheetName val="TARIFAS_REGISTRO_DISTRITAL_2010"/>
      <sheetName val="COSTOS_OFICINA"/>
      <sheetName val="COSTOS_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  <sheetName val="Liquidación_de_Obra_x_Administr"/>
      <sheetName val="Presupuesto_Via_distribuidora"/>
      <sheetName val="Liquidación_de_Obra_x_Administ2"/>
      <sheetName val="Liquidación_de_Obra_x_Administ1"/>
    </sheetNames>
    <sheetDataSet>
      <sheetData sheetId="0"/>
      <sheetData sheetId="1"/>
      <sheetData sheetId="2" refreshError="1"/>
      <sheetData sheetId="3"/>
      <sheetData sheetId="4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Design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INSUMOS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>
        <row r="5">
          <cell r="C5">
            <v>0.06</v>
          </cell>
        </row>
        <row r="69">
          <cell r="D69">
            <v>27534.92</v>
          </cell>
        </row>
        <row r="71">
          <cell r="D71">
            <v>57107.96</v>
          </cell>
        </row>
        <row r="302">
          <cell r="D302">
            <v>269120</v>
          </cell>
        </row>
        <row r="306">
          <cell r="D306">
            <v>646120</v>
          </cell>
        </row>
        <row r="344">
          <cell r="D344">
            <v>8700</v>
          </cell>
        </row>
      </sheetData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Formular"/>
      <sheetName val="Recursos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C5">
            <v>0.06</v>
          </cell>
        </row>
      </sheetData>
      <sheetData sheetId="15" refreshError="1">
        <row r="5">
          <cell r="C5">
            <v>0.06</v>
          </cell>
        </row>
        <row r="63">
          <cell r="D63">
            <v>348000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Desig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INSUMOS"/>
      <sheetName val="PRESUPUESTO"/>
      <sheetName val="Hoja2"/>
    </sheetNames>
    <sheetDataSet>
      <sheetData sheetId="0"/>
      <sheetData sheetId="1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108 x 140 x 86 mm CON TAPA Y CIERRE POR TORNILLO 1/4 DE VUELTA IP-55 IK-07, Y CUBIERTA OPACA.</v>
          </cell>
        </row>
        <row r="214">
          <cell r="A214" t="str">
            <v>CAJA PLASTICA DE 31 x 24 x 12,4 cm CON 24 ENTRADAS 18 de 32 mm y 6 de 40 mm DE DIAMETRO</v>
          </cell>
        </row>
        <row r="215">
          <cell r="A215" t="str">
            <v>CAJA PLEXO ATLANTIC EN ACERO LAMINADO EN FRIO IP-66, IK-10. DIMENSIONES 30 x 30 x 12 cm</v>
          </cell>
        </row>
        <row r="216">
          <cell r="A216" t="str">
            <v xml:space="preserve">CAJA TRIFÁSICA TIPO INTEMPERIE PARA ACOMETIDAS DE BT </v>
          </cell>
        </row>
        <row r="217">
          <cell r="A217" t="str">
            <v xml:space="preserve">CAPACETE ROSCADO EN ALUMINIO PARA TUBERIA IMC GALVANIZADA DE 1" </v>
          </cell>
        </row>
        <row r="218">
          <cell r="A218" t="str">
            <v xml:space="preserve">CAPACETE ROSCADO EN ALUMINIO PARA TUBERIA IMC GALVANIZADA DE 2" </v>
          </cell>
        </row>
        <row r="219">
          <cell r="A219" t="str">
            <v xml:space="preserve">CAPACETE ROSCADO EN ALUMINIO PARA TUBERIA IMC GALVANIZADA DE 3" </v>
          </cell>
        </row>
        <row r="220">
          <cell r="A220" t="str">
            <v>CAPUCHON PARA SELLAR PUNTA DE CABLE 2- 4/0 EN FRIO RED TRENZADA</v>
          </cell>
        </row>
        <row r="221">
          <cell r="A221" t="str">
            <v>CAPUCHON TERMOENCONGIBLE PARA SELLAR PUNTAS DE CABLES DE  6 A 3/0</v>
          </cell>
        </row>
        <row r="222">
          <cell r="A222" t="str">
            <v xml:space="preserve">CINTA DE ACERO INOXIDABLE 3/4" </v>
          </cell>
        </row>
        <row r="223">
          <cell r="A223" t="str">
            <v xml:space="preserve">CINTA DE ACERO INOXIDABLE 5/8" </v>
          </cell>
        </row>
        <row r="224">
          <cell r="A224" t="str">
            <v>CINTA EN ACERO INOXIDABLE 1/2"</v>
          </cell>
        </row>
        <row r="225">
          <cell r="A225" t="str">
            <v>CINTA EN ACERO INOXIDABLE 3/8"</v>
          </cell>
        </row>
        <row r="226">
          <cell r="A226" t="str">
            <v>CLAVIJA RECTA, 250V, 16A, 3P+T, IP 67, P17 Tempra</v>
          </cell>
        </row>
        <row r="227">
          <cell r="A227" t="str">
            <v>CLAVIJA RECTA, 250V, 32A, 3P+N+T, IP 67, P17 Tempra</v>
          </cell>
        </row>
        <row r="228">
          <cell r="A228" t="str">
            <v>CLAVIJA RECTA, 250V, 63A, 3P+N+T, IP 67, P17 Tempra</v>
          </cell>
        </row>
        <row r="229">
          <cell r="A229" t="str">
            <v>CONCRETO CICLOPEO 3,000 PSI</v>
          </cell>
        </row>
        <row r="230">
          <cell r="A230" t="str">
            <v>CONCRETO POBRE MEZCLADO 1:3:6</v>
          </cell>
        </row>
        <row r="231">
          <cell r="A231" t="str">
            <v>CONDULETA EN T 1/2" NPT</v>
          </cell>
        </row>
        <row r="232">
          <cell r="A232" t="str">
            <v>CONECTOR BIMETALICO CABLE VARILLA  REFERENCIA 226/ZV-CU</v>
          </cell>
        </row>
        <row r="233">
          <cell r="A233" t="str">
            <v>CONECTOR BIMETALICO TIPO PALA 2/0 AWG, 2HUECO 1/2"</v>
          </cell>
        </row>
        <row r="234">
          <cell r="A234" t="str">
            <v>CONECTOR DE COMPRESIÓN DE RANURAS PARALELAS, TIPO 1</v>
          </cell>
        </row>
        <row r="235">
          <cell r="A235" t="str">
            <v>CONECTOR DE TORNILLO CON CHAQUETA AISLANTE</v>
          </cell>
        </row>
        <row r="236">
          <cell r="A236" t="str">
            <v xml:space="preserve">CONECTOR TIPO CODO 200A - 1/0 AWG - 15 kV </v>
          </cell>
        </row>
        <row r="237">
          <cell r="A237" t="str">
            <v xml:space="preserve">CONECTOR TIPO CODO 200A - 2 AWG - 15 kV </v>
          </cell>
        </row>
        <row r="238">
          <cell r="A238" t="str">
            <v xml:space="preserve">CONECTOR TIPO CODO 200A - 4/0 AWG - 15 kV </v>
          </cell>
        </row>
        <row r="239">
          <cell r="A239" t="str">
            <v>CONECTOR TIPO COMPRESION 200A 1/0 AWG 15kV</v>
          </cell>
        </row>
        <row r="240">
          <cell r="A240" t="str">
            <v>CONECTOR TIPO COMPRESION 200A 2 AWG 15kV</v>
          </cell>
        </row>
        <row r="241">
          <cell r="A241" t="str">
            <v>CONECTOR TIPO COMPRESION 200A 2/0 AWG 15kV</v>
          </cell>
        </row>
        <row r="242">
          <cell r="A242" t="str">
            <v>CONECTOR TIPO COMPRESION 200A 4/0 AWG 15kV</v>
          </cell>
        </row>
        <row r="243">
          <cell r="A243" t="str">
            <v>CONECTOR TIPO COMPRESION 600A 2 AWG 15kV</v>
          </cell>
        </row>
        <row r="244">
          <cell r="A244" t="str">
            <v>CONECTOR TIPO COMPRESION 600A 2/0 AWG 15kV</v>
          </cell>
        </row>
        <row r="245">
          <cell r="A245" t="str">
            <v>CONECTOR TIPO COMPRESION 600A 4/0 AWG 15kV</v>
          </cell>
        </row>
        <row r="246">
          <cell r="A246" t="str">
            <v>CONECTOR TIPO CUÑA</v>
          </cell>
        </row>
        <row r="247">
          <cell r="A247" t="str">
            <v>CONECTOR TIPO TORNILLO PARA  VARILLA DE PUESTA A TIERRA EN COBRE</v>
          </cell>
        </row>
        <row r="248">
          <cell r="A248" t="str">
            <v xml:space="preserve">CONECTOR TRANSVERSAL DE PUESTA A TIERRA TIPO TGC PARA VARILLA COOPER WELD (Varilla 5/8 - Cable # 2 o # 4) </v>
          </cell>
        </row>
        <row r="249">
          <cell r="A249" t="str">
            <v xml:space="preserve">CONECTOR VARILLA-CABLE  ACERO GALVANIZADO REF 280 OBO </v>
          </cell>
        </row>
        <row r="250">
          <cell r="A250" t="str">
            <v>CONECTORES CABLE REFERENCIA OBO</v>
          </cell>
        </row>
        <row r="251">
          <cell r="A251" t="str">
            <v>CONFIGURACIÓN EQUIPO RECONECTADOR -INGENIERO ESPECIALISTA</v>
          </cell>
        </row>
        <row r="252">
          <cell r="A252" t="str">
            <v>CONTROL DE VELOCIDAD DE TRES VENTILADORES</v>
          </cell>
        </row>
        <row r="253">
          <cell r="A253" t="str">
            <v>CORTACIRCUITOS 15 kV-100 A</v>
          </cell>
        </row>
        <row r="254">
          <cell r="A254" t="str">
            <v>CRUCETA METÁLICA DE ÁNGULO GALVANIZADO DE  2 ½" x 3/16" x 2,0 m</v>
          </cell>
        </row>
        <row r="255">
          <cell r="A255" t="str">
            <v>CRUCETA METÁLICA DE ÁNGULO GALVANIZADO DE  2 ½" x 3/16" x 2,5 m</v>
          </cell>
        </row>
        <row r="256">
          <cell r="A256" t="str">
            <v>CRUCETA METALICA DE ANGULO GALVANIZADO DE 2 ½" x 1/4 "x  1,5 m</v>
          </cell>
        </row>
        <row r="257">
          <cell r="A257" t="str">
            <v>CRUCETA METALICA DE ANGULO GALVANIZADO DE 2 ½" x 1/4 "x  2,0 m</v>
          </cell>
        </row>
        <row r="258">
          <cell r="A258" t="str">
            <v>CRUCETA METALICA DE ANGULO GALVANIZADO DE 2 ½" x 1/4 "x  2,5 m</v>
          </cell>
        </row>
        <row r="259">
          <cell r="A259" t="str">
            <v>CRUCETA METALICA DE ANGULO GALVANIZADO DE 2 ½" x 3/16" x 1,5 m</v>
          </cell>
        </row>
        <row r="260">
          <cell r="A260" t="str">
            <v>CRUCETA METALICA DE ANGULO GALVANIZADO DE 3" x 1/4" x 2 m</v>
          </cell>
        </row>
        <row r="261">
          <cell r="A261" t="str">
            <v>CRUCETA METALICA DE ANGULO GALVANIZADO DE 3" x 1/4" x 2,4 m</v>
          </cell>
        </row>
        <row r="262">
          <cell r="A262" t="str">
            <v>CRUCETA METALICA DE ANGULO GALVANIZADO DE 3" x 1/4" x 3 m</v>
          </cell>
        </row>
        <row r="263">
          <cell r="A263" t="str">
            <v>CRUCETA METALICA DE ANGULO GALVANIZADO DE 3" x 1/4" x 6 m</v>
          </cell>
        </row>
        <row r="264">
          <cell r="A264" t="str">
            <v>CUADRILLA ELECTRICA EXTERNA</v>
          </cell>
        </row>
        <row r="265">
          <cell r="A265" t="str">
            <v>CUADRILLA ELECTRICA INTERNA</v>
          </cell>
        </row>
        <row r="266">
          <cell r="A266" t="str">
            <v>CURVA EMT  1 1/2" x 90°</v>
          </cell>
        </row>
        <row r="267">
          <cell r="A267" t="str">
            <v>CURVA EMT  1 1/4" x 90°</v>
          </cell>
        </row>
        <row r="268">
          <cell r="A268" t="str">
            <v>CURVA EMT  1/2” x 90º</v>
          </cell>
        </row>
        <row r="269">
          <cell r="A269" t="str">
            <v>CURVA EMT  1” x 90°</v>
          </cell>
        </row>
        <row r="270">
          <cell r="A270" t="str">
            <v>CURVA EMT  2" x 90°</v>
          </cell>
        </row>
        <row r="271">
          <cell r="A271" t="str">
            <v>CURVA EMT  3/4” x 90º</v>
          </cell>
        </row>
        <row r="272">
          <cell r="A272" t="str">
            <v>CURVA EMT  3” x 90°</v>
          </cell>
        </row>
        <row r="273">
          <cell r="A273" t="str">
            <v>CURVA IMC GALVANIZADO  1 1/2" x 90°</v>
          </cell>
        </row>
        <row r="274">
          <cell r="A274" t="str">
            <v>CURVA IMC GALVANIZADO  1 1/4" x 90°</v>
          </cell>
        </row>
        <row r="275">
          <cell r="A275" t="str">
            <v>CURVA IMC GALVANIZADO  1/2” x 90º</v>
          </cell>
        </row>
        <row r="276">
          <cell r="A276" t="str">
            <v>CURVA IMC GALVANIZADO  1” x 90°</v>
          </cell>
        </row>
        <row r="277">
          <cell r="A277" t="str">
            <v>CURVA IMC GALVANIZADO  2" x 90°</v>
          </cell>
        </row>
        <row r="278">
          <cell r="A278" t="str">
            <v>CURVA IMC GALVANIZADO  3/4” x 90º</v>
          </cell>
        </row>
        <row r="279">
          <cell r="A279" t="str">
            <v>CURVA IMC GALVANIZADO  3” x 90°</v>
          </cell>
        </row>
        <row r="280">
          <cell r="A280" t="str">
            <v>CURVA PVC  1 1/2" x 90°</v>
          </cell>
        </row>
        <row r="281">
          <cell r="A281" t="str">
            <v>CURVA PVC  1 1/4" x 90°</v>
          </cell>
        </row>
        <row r="282">
          <cell r="A282" t="str">
            <v>CURVA PVC  1/2” x 90º</v>
          </cell>
        </row>
        <row r="283">
          <cell r="A283" t="str">
            <v>CURVA PVC  1” x 90°</v>
          </cell>
        </row>
        <row r="284">
          <cell r="A284" t="str">
            <v>CURVA PVC  2" x 90°</v>
          </cell>
        </row>
        <row r="285">
          <cell r="A285" t="str">
            <v>CURVA PVC  3/4” x 90º</v>
          </cell>
        </row>
        <row r="286">
          <cell r="A286" t="str">
            <v>CURVA PVC  3” x 90°</v>
          </cell>
        </row>
        <row r="287">
          <cell r="A287" t="str">
            <v>CURVA PVC  4” x 90°</v>
          </cell>
        </row>
        <row r="288">
          <cell r="A288" t="str">
            <v>DESCARGADOR DE SOBRETENSION DE LINEA 10kV- 10kA- POLIMERICO, OXIDO DE ZINC</v>
          </cell>
        </row>
        <row r="289">
          <cell r="A289" t="str">
            <v>DESCARGADOR DE SOBRETENSION DE LINEA 12kV- 10kA- POLIMERICO, OXIDO DE ZINC</v>
          </cell>
        </row>
        <row r="290">
          <cell r="A290" t="str">
            <v>DIAGONAL CON DOBLEZ 1-1/2 x 3/16 CRUCETA MADERA 64 cm</v>
          </cell>
        </row>
        <row r="291">
          <cell r="A291" t="str">
            <v>DIAGONAL RECTA DE ÁNGULO DE HIERRO GALVANIZADO DE 38X38X5 mm (1 ½" X 1 ½" X 3/16")  110 cm</v>
          </cell>
        </row>
        <row r="292">
          <cell r="A292" t="str">
            <v>DIAGONAL RECTA DE ÁNGULO DE HIERRO GALVANIZADO DE 38X38X5 mm (1 ½" X 1 ½" X 3/16") 68 cm</v>
          </cell>
        </row>
        <row r="293">
          <cell r="A293" t="str">
            <v>DINTELES EN CONCRETO h=0.15m x 0.2m (2500 PSI Mezcla 1:3:3)</v>
          </cell>
        </row>
        <row r="294">
          <cell r="A294" t="str">
            <v>DISPOSITIVO DE FOTOCONTROL (FOTOCELDA)</v>
          </cell>
        </row>
        <row r="295">
          <cell r="A295" t="str">
            <v>ELECTRODO DE PUESTA A TIERRA DE ACERO GALVANIZADO Ø20 mm, referencia BATTERMANN 219/20</v>
          </cell>
        </row>
        <row r="296">
          <cell r="A296" t="str">
            <v>EMPALME TIPO RECTO O EN DERIVACIÓN</v>
          </cell>
        </row>
        <row r="297">
          <cell r="A297" t="str">
            <v>ESLABON DE ANGULAR</v>
          </cell>
        </row>
        <row r="298">
          <cell r="A298" t="str">
            <v>ESPARRAGO 5/8" x 10"</v>
          </cell>
        </row>
        <row r="299">
          <cell r="A299" t="str">
            <v>ESPARRAGO 5/8" x 12"</v>
          </cell>
        </row>
        <row r="300">
          <cell r="A300" t="str">
            <v>ESPARRAGO 5/8" x 14"</v>
          </cell>
        </row>
        <row r="301">
          <cell r="A301" t="str">
            <v>ESPARRAGO 5/8" x 16"</v>
          </cell>
        </row>
        <row r="302">
          <cell r="A302" t="str">
            <v>ESPARRAGO 5/8" x 18"</v>
          </cell>
        </row>
        <row r="303">
          <cell r="A303" t="str">
            <v>ESPARRAGO 5/8" x 20"</v>
          </cell>
        </row>
        <row r="304">
          <cell r="A304" t="str">
            <v>ESPARRAGO 5/8" x 22"</v>
          </cell>
        </row>
        <row r="305">
          <cell r="A305" t="str">
            <v>ESPARRAGO 5/8" x 24"</v>
          </cell>
        </row>
        <row r="306">
          <cell r="A306" t="str">
            <v>ESPARRAGO 5/8" x 4"</v>
          </cell>
        </row>
        <row r="307">
          <cell r="A307" t="str">
            <v>ESPARRAGO 5/8" x 6"</v>
          </cell>
        </row>
        <row r="308">
          <cell r="A308" t="str">
            <v>ESPARRAGO 5/8" x 8"</v>
          </cell>
        </row>
        <row r="309">
          <cell r="A309" t="str">
            <v>ESPIGO CRUCETA MADERA DE 5/8" x 10" PARA 13,2 kV</v>
          </cell>
        </row>
        <row r="310">
          <cell r="A310" t="str">
            <v>ESPIGO CRUCETA METALICA DE 5/8" x 8" PARA 13,2 kV</v>
          </cell>
        </row>
        <row r="311">
          <cell r="A311" t="str">
            <v>ESPIGO DE ACERO GALVANIZADO PARA CRUCETA METÁLICA</v>
          </cell>
        </row>
        <row r="312">
          <cell r="A312" t="str">
            <v>ESPIGO PARA AISLADOR DE 38 mm</v>
          </cell>
        </row>
        <row r="313">
          <cell r="A313" t="str">
            <v>ESTRIBO 2 AWG CON CONECTOR CUÑA 4/0 AWG</v>
          </cell>
        </row>
        <row r="314">
          <cell r="A314" t="str">
            <v>ESTRIBO DE MEDIA TENSION PARA CABLE COBRE 1/0 + conectores bimetálicos</v>
          </cell>
        </row>
        <row r="315">
          <cell r="A315" t="str">
            <v>EXCAVACION MANUAL</v>
          </cell>
        </row>
        <row r="316">
          <cell r="A316" t="str">
            <v>EXTRACTOR AXIAL DE AIRE TIPO INDUSTRIAL DE 8" CON REJILLAS Y PINTURA ELECTROESTATICA</v>
          </cell>
        </row>
        <row r="317">
          <cell r="A317" t="str">
            <v>FILTRO DE DRENAJE 0.5 x 0.5 CON RELLENO EN GRAVILLA DE RIO 3/4" - 1" (SIN EXCAVACIÓN)</v>
          </cell>
        </row>
        <row r="318">
          <cell r="A318" t="str">
            <v>GRAPA DE OPERAR EN CALIENTE</v>
          </cell>
        </row>
        <row r="319">
          <cell r="A319" t="str">
            <v>GRAPA DE RETENCION PARA CABLE DE GUARDA</v>
          </cell>
        </row>
        <row r="320">
          <cell r="A320" t="str">
            <v>GRAPA DE SUSPENSIÓN PARA CABLE TRENZADO DE B.T.</v>
          </cell>
        </row>
        <row r="321">
          <cell r="A321" t="str">
            <v>GRAPA PARA SUJETAR ACOMETIDA</v>
          </cell>
        </row>
        <row r="322">
          <cell r="A322" t="str">
            <v xml:space="preserve">GRAPA PRENSADORA DE 1 1/2 x 1/4 x 6  3 TORNILLOS </v>
          </cell>
        </row>
        <row r="323">
          <cell r="A323" t="str">
            <v xml:space="preserve">GRAPA PRENSADORA DE 1-1/2 x 3/8 x 6 3 TORNILLOS </v>
          </cell>
        </row>
        <row r="324">
          <cell r="A324" t="str">
            <v xml:space="preserve">GRAPA PRENSADORA DE TRES TORNILLOS </v>
          </cell>
        </row>
        <row r="325">
          <cell r="A325" t="str">
            <v>GRAPA RETENCION ACERO TIPO PISTOLA 4 - 336</v>
          </cell>
        </row>
        <row r="326">
          <cell r="A326" t="str">
            <v>GRAPA RETENCION ALUMINIO TIPO PISTOLA 6 - 2/0</v>
          </cell>
        </row>
        <row r="327">
          <cell r="A327" t="str">
            <v>GRAPA TERMINAL TIPO RECTO 3/0 – 266,8</v>
          </cell>
        </row>
        <row r="328">
          <cell r="A328" t="str">
            <v>GRAPA T-GRILLETE P TEMPLETE 1/2 LA-551</v>
          </cell>
        </row>
        <row r="329">
          <cell r="A329" t="str">
            <v>GRUA</v>
          </cell>
        </row>
        <row r="330">
          <cell r="A330" t="str">
            <v>GUARDACABO PARA RETENDIDAS</v>
          </cell>
        </row>
        <row r="331">
          <cell r="A331" t="str">
            <v>HEBILLA DE ACERO INOXIDABLE 1/2"</v>
          </cell>
        </row>
        <row r="332">
          <cell r="A332" t="str">
            <v>HEBILLA DE ACERO INOXIDABLE 3/4"</v>
          </cell>
        </row>
        <row r="333">
          <cell r="A333" t="str">
            <v>HEBILLA DE ACERO INOXIDABLE 3/8"</v>
          </cell>
        </row>
        <row r="334">
          <cell r="A334" t="str">
            <v>HEBILLA DE ACERO INOXIDABLE 5/8"</v>
          </cell>
        </row>
        <row r="335">
          <cell r="A335" t="str">
            <v>HERRAJE PARA TEMPLETE CUERDA DE GUITARRA</v>
          </cell>
        </row>
        <row r="336">
          <cell r="A336" t="str">
            <v xml:space="preserve">HERRAMIENTA MENOR </v>
          </cell>
        </row>
        <row r="337">
          <cell r="A337" t="str">
            <v>HILO FUSIBLE TIPO H 15 LUHFSER</v>
          </cell>
        </row>
        <row r="338">
          <cell r="A338" t="str">
            <v>HILO FUSIBLE TIPO K 15 LUHFSER</v>
          </cell>
        </row>
        <row r="339">
          <cell r="A339" t="str">
            <v>HILO FUSIBLE TIPO SR 15 LUHFSER</v>
          </cell>
        </row>
        <row r="340">
          <cell r="A340" t="str">
            <v>HILO FUSIBLE TIPO T 15 LUHFSER</v>
          </cell>
        </row>
        <row r="341">
          <cell r="A341" t="str">
            <v>HILO FUSIBLE TIPO VS 15 LUHFSER</v>
          </cell>
        </row>
        <row r="342">
          <cell r="A342" t="str">
            <v>INDICADOR DE FALLA AÉREO MONOFÁSICO 400A</v>
          </cell>
        </row>
        <row r="343">
          <cell r="A343" t="str">
            <v>INTERRUPTOR DOBLE</v>
          </cell>
        </row>
        <row r="344">
          <cell r="A344" t="str">
            <v xml:space="preserve">INTERRUPTOR DOBLE CONMUTABLE </v>
          </cell>
        </row>
        <row r="345">
          <cell r="A345" t="str">
            <v>INTERRUPTOR ENCHUFABLE DE 1  x  20A - 240V - 10kA</v>
          </cell>
        </row>
        <row r="346">
          <cell r="A346" t="str">
            <v>INTERRUPTOR ENCHUFABLE DE 1 x 100A - 240V - 10kA</v>
          </cell>
        </row>
        <row r="347">
          <cell r="A347" t="str">
            <v>INTERRUPTOR ENCHUFABLE DE 1 x 15A - 240V - 10kA</v>
          </cell>
        </row>
        <row r="348">
          <cell r="A348" t="str">
            <v>INTERRUPTOR ENCHUFABLE DE 1 x 30A - 240V - 10kA</v>
          </cell>
        </row>
        <row r="349">
          <cell r="A349" t="str">
            <v>INTERRUPTOR ENCHUFABLE DE 1 x 40A - 240V - 10kA</v>
          </cell>
        </row>
        <row r="350">
          <cell r="A350" t="str">
            <v>INTERRUPTOR ENCHUFABLE DE 1 x 50A - 240V - 10kA</v>
          </cell>
        </row>
        <row r="351">
          <cell r="A351" t="str">
            <v>INTERRUPTOR ENCHUFABLE DE 1 x 60A - 240V - 10kA</v>
          </cell>
        </row>
        <row r="352">
          <cell r="A352" t="str">
            <v>INTERRUPTOR ENCHUFABLE DE 1 x 70A - 240V - 10kA</v>
          </cell>
        </row>
        <row r="353">
          <cell r="A353" t="str">
            <v>INTERRUPTOR ENCHUFABLE DE 2 x 100A - 240V - 10kA</v>
          </cell>
        </row>
        <row r="354">
          <cell r="A354" t="str">
            <v>INTERRUPTOR ENCHUFABLE DE 2 x 20A - 240V - 10kA</v>
          </cell>
        </row>
        <row r="355">
          <cell r="A355" t="str">
            <v>INTERRUPTOR ENCHUFABLE DE 2 x 30A - 240V - 10kA</v>
          </cell>
        </row>
        <row r="356">
          <cell r="A356" t="str">
            <v>INTERRUPTOR ENCHUFABLE DE 2 x 40A - 240V - 10kA</v>
          </cell>
        </row>
        <row r="357">
          <cell r="A357" t="str">
            <v>INTERRUPTOR ENCHUFABLE DE 2 x 50A - 240V - 10kA</v>
          </cell>
        </row>
        <row r="358">
          <cell r="A358" t="str">
            <v>INTERRUPTOR ENCHUFABLE DE 2 x 60A - 240V - 10kA</v>
          </cell>
        </row>
        <row r="359">
          <cell r="A359" t="str">
            <v>INTERRUPTOR ENCHUFABLE DE 2 x 70A - 240V - 10kA</v>
          </cell>
        </row>
        <row r="360">
          <cell r="A360" t="str">
            <v>INTERRUPTOR ENCHUFABLE DE 2 x 80A - 240V - 10kA</v>
          </cell>
        </row>
        <row r="361">
          <cell r="A361" t="str">
            <v>INTERRUPTOR ENCHUFABLE DE 3 x 100A - 240V - 10kA</v>
          </cell>
        </row>
        <row r="362">
          <cell r="A362" t="str">
            <v>INTERRUPTOR ENCHUFABLE DE 3 x 20A - 240V - 10kA</v>
          </cell>
        </row>
        <row r="363">
          <cell r="A363" t="str">
            <v>INTERRUPTOR ENCHUFABLE DE 3 x 30A - 240V - 10kA</v>
          </cell>
        </row>
        <row r="364">
          <cell r="A364" t="str">
            <v>INTERRUPTOR ENCHUFABLE DE 3 x 40A - 240V - 10kA</v>
          </cell>
        </row>
        <row r="365">
          <cell r="A365" t="str">
            <v>INTERRUPTOR ENCHUFABLE DE 3 x 50A - 240V - 10kA</v>
          </cell>
        </row>
        <row r="366">
          <cell r="A366" t="str">
            <v>INTERRUPTOR ENCHUFABLE DE 3 x 60A - 240V - 10kA</v>
          </cell>
        </row>
        <row r="367">
          <cell r="A367" t="str">
            <v>INTERRUPTOR ENCHUFABLE DE 3 x 70A - 240V - 10kA</v>
          </cell>
        </row>
        <row r="368">
          <cell r="A368" t="str">
            <v>INTERRUPTOR INDUSTRIAL EN CAJA 3  x  100A, 50kA. CALIDAD LEGRAND, MERLIN GERIN, MITSUBISHI, SIEMENS, SQUAR D, o superior de marca reconocida y homologada por el CIDET</v>
          </cell>
        </row>
        <row r="369">
          <cell r="A369" t="str">
            <v>INTERRUPTOR INDUSTRIAL EN CAJA 3  x  125A, 50kA. CALIDAD LEGRAND, MERLIN GERIN, MITSUBISHI, SIEMENS, SQUAR D, o superior de marca reconocida y homologada por el CIDET</v>
          </cell>
        </row>
        <row r="370">
          <cell r="A370" t="str">
            <v>INTERRUPTOR INDUSTRIAL EN CAJA 3  x  150A, 50kA. CALIDAD LEGRAND, MERLIN GERIN, MITSUBISHI, SIEMENS, SQUAR D, o superior de marca reconocida y homologada por el CIDET</v>
          </cell>
        </row>
        <row r="371">
          <cell r="A371" t="str">
            <v>INTERRUPTOR INDUSTRIAL EN CAJA 3  x  175A, 50kA. CALIDAD LEGRAND, MERLIN GERIN, MITSUBISHI, SIEMENS, SQUAR D, o superior de marca reconocida y homologada por el CIDET</v>
          </cell>
        </row>
        <row r="372">
          <cell r="A372" t="str">
            <v>INTERRUPTOR INDUSTRIAL EN CAJA 3  x  30A, 25kA. CALIDAD LEGRAND, MERLIN GERIN, MITSUBISHI, SIEMENS, SQUAR D, o superior de marca reconocida y homologada por el CIDET</v>
          </cell>
        </row>
        <row r="373">
          <cell r="A373" t="str">
            <v>INTERRUPTOR INDUSTRIAL EN CAJA 3  x  40A, 25kA. CALIDAD LEGRAND, MERLIN GERIN, MITSUBISHI, SIEMENS, SQUAR D, o superior de marca reconocida y homologada por el CIDET</v>
          </cell>
        </row>
        <row r="374">
          <cell r="A374" t="str">
            <v>INTERRUPTOR INDUSTRIAL EN CAJA 3  x  50A, 25kA. CALIDAD LEGRAND, MERLIN GERIN, MITSUBISHI, SIEMENS, SQUAR D, o superior de marca reconocida y homologada por el CIDET</v>
          </cell>
        </row>
        <row r="375">
          <cell r="A375" t="str">
            <v>INTERRUPTOR INDUSTRIAL EN CAJA 3  x  60A, 25kA. CALIDAD LEGRAND, MERLIN GERIN, MITSUBISHI, SIEMENS, SQUAR D, o superior de marca reconocida y homologada por el CIDET</v>
          </cell>
        </row>
        <row r="376">
          <cell r="A376" t="str">
            <v>INTERRUPTOR INDUSTRIAL EN CAJA 3  x  75A, 50kA. CALIDAD LEGRAND, MERLIN GERIN, MITSUBISHI, SIEMENS, SQUAR D, o superior de marca reconocida y homologada por el CIDET</v>
          </cell>
        </row>
        <row r="377">
          <cell r="A377" t="str">
            <v>INTERRUPTOR INDUSTRIAL EN CAJA 3 x 1000A, 100kA. CALIDAD LEGRAND, MERLIN GERIN, MITSUBISHI, SIEMENS, SQUAR D, o superior de marca reconocida y homologada por el CIDET</v>
          </cell>
        </row>
        <row r="378">
          <cell r="A378" t="str">
            <v>INTERRUPTOR INDUSTRIAL EN CAJA 3 x 1200A, 100kA. CALIDAD LEGRAND, MERLIN GERIN, MITSUBISHI, SIEMENS, SQUAR D, o superior de marca reconocida y homologada por el CIDET</v>
          </cell>
        </row>
        <row r="379">
          <cell r="A379" t="str">
            <v>INTERRUPTOR INDUSTRIAL EN CAJA 3 x 15A, 25kA. CALIDAD LEGRAND, MERLIN GERIN, MITSUBISHI, SIEMENS, SQUAR D, o superior de marca reconocida y homologada por el CIDET</v>
          </cell>
        </row>
        <row r="380">
          <cell r="A380" t="str">
            <v>INTERRUPTOR INDUSTRIAL EN CAJA 3 x 200A, 50kA. CALIDAD LEGRAND, MERLIN GERIN, MITSUBISHI, SIEMENS, SQUAR D, o superior de marca reconocida y homologada por el CIDET</v>
          </cell>
        </row>
        <row r="381">
          <cell r="A381" t="str">
            <v>INTERRUPTOR INDUSTRIAL EN CAJA 3 x 20A, 25kA. CALIDAD LEGRAND, MERLIN GERIN, MITSUBISHI, SIEMENS, SQUAR D, o superior de marca reconocida y homologada por el CIDET</v>
          </cell>
        </row>
        <row r="382">
          <cell r="A382" t="str">
            <v>INTERRUPTOR INDUSTRIAL EN CAJA 3 x 225A, 50kA. CALIDAD LEGRAND, MERLIN GERIN, MITSUBISHI, SIEMENS, SQUAR D, o superior de marca reconocida y homologada por el CIDET</v>
          </cell>
        </row>
        <row r="383">
          <cell r="A383" t="str">
            <v>INTERRUPTOR INDUSTRIAL EN CAJA 3 x 250A, 50kA. CALIDAD LEGRAND, MERLIN GERIN, MITSUBISHI, SIEMENS, SQUAR D, o superior de marca reconocida y homologada por el CIDET</v>
          </cell>
        </row>
        <row r="384">
          <cell r="A384" t="str">
            <v>INTERRUPTOR INDUSTRIAL EN CAJA 3 x 300A, 50kA. CALIDAD LEGRAND, MERLIN GERIN, MITSUBISHI, SIEMENS, SQUAR D, o superior de marca reconocida y homologada por el CIDET</v>
          </cell>
        </row>
        <row r="385">
          <cell r="A385" t="str">
            <v>INTERRUPTOR INDUSTRIAL EN CAJA 3 x 350A, 50kA. CALIDAD LEGRAND, MERLIN GERIN, MITSUBISHI, SIEMENS, SQUAR D, o superior de marca reconocida y homologada por el CIDET</v>
          </cell>
        </row>
        <row r="386">
          <cell r="A386" t="str">
            <v>INTERRUPTOR INDUSTRIAL EN CAJA 3 x 400A, 50kA. CALIDAD LEGRAND, MERLIN GERIN, MITSUBISHI, SIEMENS, SQUAR D, o superior de marca reconocida y homologada por el CIDET</v>
          </cell>
        </row>
        <row r="387">
          <cell r="A387" t="str">
            <v>INTERRUPTOR INDUSTRIAL EN CAJA 3 x 500A, 100kA. CALIDAD LEGRAND, MERLIN GERIN, MITSUBISHI, SIEMENS, SQUAR D, o superior de marca reconocida y homologada por el CIDET</v>
          </cell>
        </row>
        <row r="388">
          <cell r="A388" t="str">
            <v>INTERRUPTOR INDUSTRIAL EN CAJA 3 x 600A, 100kA. CALIDAD LEGRAND, MERLIN GERIN, MITSUBISHI, SIEMENS, SQUAR D, o superior de marca reconocida y homologada por el CIDET</v>
          </cell>
        </row>
        <row r="389">
          <cell r="A389" t="str">
            <v>INTERRUPTOR INDUSTRIAL EN CAJA 3 x 700A, 100kA. CALIDAD LEGRAND, MERLIN GERIN, MITSUBISHI, SIEMENS, SQUAR D, o superior de marca reconocida y homologada por el CIDET</v>
          </cell>
        </row>
        <row r="390">
          <cell r="A390" t="str">
            <v>INTERRUPTOR INDUSTRIAL EN CAJA 3 x 800A, 100kA. CALIDAD LEGRAND, MERLIN GERIN, MITSUBISHI, SIEMENS, SQUAR D, o superior de marca reconocida y homologada por el CIDET</v>
          </cell>
        </row>
        <row r="391">
          <cell r="A391" t="str">
            <v>INTERRUPTOR INDUSTRIAL REGULABLE  160-250A  3 x 250A, 25kA. CALIDAD LEGRAND, MERLIN GERIN, MITSUBISHI, SIEMENS, SQUAR D, o superior de marca reconocida y homologada por el CIDET</v>
          </cell>
        </row>
        <row r="392">
          <cell r="A392" t="str">
            <v>INTERRUPTOR INDUSTRIAL REGULABLE  320-400A  3 x 400A, 25kA. CALIDAD LEGRAND, MERLIN GERIN, MITSUBISHI, SIEMENS, SQUAR D, o superior de marca reconocida y homologada por el CIDET</v>
          </cell>
        </row>
        <row r="393">
          <cell r="A393" t="str">
            <v>INTERRUPTOR INDUSTRIAL REGULABLE  44-63A  3 x 63A, 40kA. CALIDAD LEGRAND, MERLIN GERIN, MITSUBISHI, SIEMENS, SQUAR D, o superior de marca reconocida y homologada por el CIDET</v>
          </cell>
        </row>
        <row r="394">
          <cell r="A394" t="str">
            <v>INTERRUPTOR INDUSTRIAL REGULABLE  500-630A  3 x 630A, 170kA. CALIDAD LEGRAND, MERLIN GERIN, MITSUBISHI, SIEMENS, SQUAR D, o superior de marca reconocida y homologada por el CIDET</v>
          </cell>
        </row>
        <row r="395">
          <cell r="A395" t="str">
            <v>INTERRUPTOR INDUSTRIAL REGULABLE  70-100A 3 x 100A, 25kA. CALIDAD LEGRAND, MERLIN GERIN, MITSUBISHI, SIEMENS, SQUAR D, o superior de marca reconocida y homologada por el CIDET</v>
          </cell>
        </row>
        <row r="396">
          <cell r="A396" t="str">
            <v>INTERRUPTOR INDUSTRIAL REGULABLE  87-125A 3 x 125A, 25kA. CALIDAD LEGRAND, MERLIN GERIN, MITSUBISHI, SIEMENS, SQUAR D, o superior de marca reconocida y homologada por el CIDET</v>
          </cell>
        </row>
        <row r="397">
          <cell r="A397" t="str">
            <v>INTERRUPTOR INDUSTRIAL REGULABLE 102-160 A  3 x 160A, 50kA. CALIDAD LEGRAND, MERLIN GERIN, MITSUBISHI, SIEMENS, SQUAR D, o superior de marca reconocida y homologada por el CIDET</v>
          </cell>
        </row>
        <row r="398">
          <cell r="A398" t="str">
            <v>INTERRUPTOR PARA RIEL DE 1 x 10A</v>
          </cell>
        </row>
        <row r="399">
          <cell r="A399" t="str">
            <v>INTERRUPTOR PARA RIEL DE 1 x 16A</v>
          </cell>
        </row>
        <row r="400">
          <cell r="A400" t="str">
            <v>INTERRUPTOR PARA RIEL DE 1 x 25A</v>
          </cell>
        </row>
        <row r="401">
          <cell r="A401" t="str">
            <v>INTERRUPTOR PARA RIEL DE 1 x 32A</v>
          </cell>
        </row>
        <row r="402">
          <cell r="A402" t="str">
            <v>INTERRUPTOR PARA RIEL DE 1 x 40A</v>
          </cell>
        </row>
        <row r="403">
          <cell r="A403" t="str">
            <v>INTERRUPTOR PARA RIEL DE 1 x 50A</v>
          </cell>
        </row>
        <row r="404">
          <cell r="A404" t="str">
            <v>INTERRUPTOR PARA RIEL DE 1 x 63A</v>
          </cell>
        </row>
        <row r="405">
          <cell r="A405" t="str">
            <v>INTERRUPTOR PARA RIEL DE 1 x 6A</v>
          </cell>
        </row>
        <row r="406">
          <cell r="A406" t="str">
            <v>INTERRUPTOR PARA RIEL DE 2 x 10A</v>
          </cell>
        </row>
        <row r="407">
          <cell r="A407" t="str">
            <v>INTERRUPTOR PARA RIEL DE 2 x 16A</v>
          </cell>
        </row>
        <row r="408">
          <cell r="A408" t="str">
            <v>INTERRUPTOR PARA RIEL DE 2 x 20A</v>
          </cell>
        </row>
        <row r="409">
          <cell r="A409" t="str">
            <v>INTERRUPTOR PARA RIEL DE 2 x 25A</v>
          </cell>
        </row>
        <row r="410">
          <cell r="A410" t="str">
            <v>INTERRUPTOR PARA RIEL DE 2 x 32A</v>
          </cell>
        </row>
        <row r="411">
          <cell r="A411" t="str">
            <v>INTERRUPTOR PARA RIEL DE 2 x 40A</v>
          </cell>
        </row>
        <row r="412">
          <cell r="A412" t="str">
            <v>INTERRUPTOR PARA RIEL DE 2 x 50A</v>
          </cell>
        </row>
        <row r="413">
          <cell r="A413" t="str">
            <v>INTERRUPTOR PARA RIEL DE 2 x 63A</v>
          </cell>
        </row>
        <row r="414">
          <cell r="A414" t="str">
            <v>INTERRUPTOR PARA RIEL DE 3 x 16A</v>
          </cell>
        </row>
        <row r="415">
          <cell r="A415" t="str">
            <v>INTERRUPTOR PARA RIEL DE 3 x 40A</v>
          </cell>
        </row>
        <row r="416">
          <cell r="A416" t="str">
            <v>INTERRUPTOR PARA RIEL DE 3 x 50A</v>
          </cell>
        </row>
        <row r="417">
          <cell r="A417" t="str">
            <v>INTERRUPTOR PARA RIEL DE 3 x 63A</v>
          </cell>
        </row>
        <row r="418">
          <cell r="A418" t="str">
            <v xml:space="preserve">INTERRUPTOR SENCILLO </v>
          </cell>
        </row>
        <row r="419">
          <cell r="A419" t="str">
            <v xml:space="preserve">INTERRUPTOR SENCILLO CONMUTABLE </v>
          </cell>
        </row>
        <row r="420">
          <cell r="A420" t="str">
            <v xml:space="preserve">INTERRUPTOR TRIPLE </v>
          </cell>
        </row>
        <row r="421">
          <cell r="A421" t="str">
            <v xml:space="preserve">INTERRUPTOR TRIPLE CONMUTABLE </v>
          </cell>
        </row>
        <row r="422">
          <cell r="A422" t="str">
            <v>LAMPARA HERMETICA FLUORESCENTE CON DIFUSOR EN POLICARBONATO, BALASTO ELECTRONICO 2X32W, TUBO DE 2X32 W, T8 COLOR 4000K ,IP65</v>
          </cell>
        </row>
        <row r="423">
          <cell r="A423" t="str">
            <v>LAMPARA HERMETICA FLUORESCENTE DE SOBREPONER CON DIFUSOR EN POLICARBONATO, BALASTO ELECTRONICO 2X32W, TUBO DE 2X32 W, T8 COLOR 4000K ,IP65</v>
          </cell>
        </row>
        <row r="424">
          <cell r="A424" t="str">
            <v>LUMINARIA HORIZONTAL CERRADA DE 70 W -BOMBILLA LED - 220 VOLTIOS - GARANTIA MINIMA 2 AÑOS - INCLUYE FOTOCELDA . BRAZO  - HERRAJES Y ACCESORIOS VARIOS.</v>
          </cell>
        </row>
        <row r="425">
          <cell r="A425" t="str">
            <v xml:space="preserve">LUMINARIA HORIZONTAL CERRADA DE 70 W REFERENCIA  LO-CLSL 05  7000lm </v>
          </cell>
        </row>
        <row r="426">
          <cell r="A426" t="str">
            <v>MACHON EN CONCRETO 2500 PSI DE 0.15m X 0.15m X 1.25</v>
          </cell>
        </row>
        <row r="427">
          <cell r="A427" t="str">
            <v>MANO DE OBRA BB</v>
          </cell>
        </row>
        <row r="428">
          <cell r="A428" t="str">
            <v>MARCO SENCILLO EN ANGULO EN ACERO A-37</v>
          </cell>
        </row>
        <row r="429">
          <cell r="A429" t="str">
            <v>MENSULA GALVANIZADA EN CALIENTE PARA  13.2 kV CON GRAPA DE SUSPENSION</v>
          </cell>
        </row>
        <row r="430">
          <cell r="A430" t="str">
            <v>MURO EN LADRILLO TOLETE COMUN EN 0.125 PARA PAÑETAR</v>
          </cell>
        </row>
        <row r="431">
          <cell r="A431" t="str">
            <v>PAÑETE LISO IMPERMEABILIZADO/MURO. (M;1:3) E=0.015</v>
          </cell>
        </row>
        <row r="432">
          <cell r="A432" t="str">
            <v>PERCHA TIPO PESADO DE 1 PUESTO</v>
          </cell>
        </row>
        <row r="433">
          <cell r="A433" t="str">
            <v>PERCHA TIPO PESADO DE 2 PUESTO</v>
          </cell>
        </row>
        <row r="434">
          <cell r="A434" t="str">
            <v>PERCHA TIPO PESADO DE 2 PUESTO C/AP</v>
          </cell>
        </row>
        <row r="435">
          <cell r="A435" t="str">
            <v>PERCHA TIPO PESADO DE 3 PUESTO</v>
          </cell>
        </row>
        <row r="436">
          <cell r="A436" t="str">
            <v>PERCHA TIPO PESADO DE 3 PUESTO C/AP</v>
          </cell>
        </row>
        <row r="437">
          <cell r="A437" t="str">
            <v>PERCHA TIPO PESADO DE 4 PUESTO</v>
          </cell>
        </row>
        <row r="438">
          <cell r="A438" t="str">
            <v>PERCHA TIPO PESADO DE 4 PUESTO C/AP</v>
          </cell>
        </row>
        <row r="439">
          <cell r="A439" t="str">
            <v>PERCHA TIPO PESADO DE 5 PUESTO</v>
          </cell>
        </row>
        <row r="440">
          <cell r="A440" t="str">
            <v>PERCHA TIPO PESADO DE 5 PUESTO C/AP</v>
          </cell>
        </row>
        <row r="441">
          <cell r="A441" t="str">
            <v>PERNO DE OJO 5/8" x 10"</v>
          </cell>
        </row>
        <row r="442">
          <cell r="A442" t="str">
            <v>PERNO DE OJO 5/8" x 12"</v>
          </cell>
        </row>
        <row r="443">
          <cell r="A443" t="str">
            <v>PERNO DE OJO 5/8" x 5"</v>
          </cell>
        </row>
        <row r="444">
          <cell r="A444" t="str">
            <v>PERNO DE OJO 5/8" x 8"</v>
          </cell>
        </row>
        <row r="445">
          <cell r="A445" t="str">
            <v>PERNO DE OJO CERRADO 5/8" x 10"</v>
          </cell>
        </row>
        <row r="446">
          <cell r="A446" t="str">
            <v>PERNO DE OJO CERRADO 5/8" x 12"</v>
          </cell>
        </row>
        <row r="447">
          <cell r="A447" t="str">
            <v>PERNO DE OJO CERRADO 5/8" x 16"</v>
          </cell>
        </row>
        <row r="448">
          <cell r="A448" t="str">
            <v>PERNO DE OJO CERRADO 5/8" x 20"</v>
          </cell>
        </row>
        <row r="449">
          <cell r="A449" t="str">
            <v>PERNO DE OJO CERRADO 5/8" x 24"</v>
          </cell>
        </row>
        <row r="450">
          <cell r="A450" t="str">
            <v>PERNO DE OJO CERRADO 5/8" x 6"</v>
          </cell>
        </row>
        <row r="451">
          <cell r="A451" t="str">
            <v>PERNO EN "U" DE 12 mm (1/2") PARA CABLE DE GUARDA</v>
          </cell>
        </row>
        <row r="452">
          <cell r="A452" t="str">
            <v>PERNO O TORNILLO DE CARRIAJE 1/2" x 1 ½” + TUERCA</v>
          </cell>
        </row>
        <row r="453">
          <cell r="A453" t="str">
            <v>PERNO O TORNILLO DE CARRIAJE 1/2" x 3” + TUERCA</v>
          </cell>
        </row>
        <row r="454">
          <cell r="A454" t="str">
            <v>PERNO O TORNILLO DE CARRIAJE 5/8" x 1 ½” + TUERCA</v>
          </cell>
        </row>
        <row r="455">
          <cell r="A455" t="str">
            <v>PERNO O TORNILLO DE CARRIAJE 5/8" x 2 ½” + TUERCA</v>
          </cell>
        </row>
        <row r="456">
          <cell r="A456" t="str">
            <v>PERNO O TORNILLO DE CARRIAJE 5/8" x 6” + TUERCA</v>
          </cell>
        </row>
        <row r="457">
          <cell r="A457" t="str">
            <v>PERNOS DE MAQUINA 1/2" x 1 ½”</v>
          </cell>
        </row>
        <row r="458">
          <cell r="A458" t="str">
            <v>PERNOS DE MAQUINA 1/2" x 2"</v>
          </cell>
        </row>
        <row r="459">
          <cell r="A459" t="str">
            <v>PERNOS DE MAQUINA 1/2" x 6"</v>
          </cell>
        </row>
        <row r="460">
          <cell r="A460" t="str">
            <v>PERNOS DE MAQUINA 5/8" x 1 ½”</v>
          </cell>
        </row>
        <row r="461">
          <cell r="A461" t="str">
            <v>PERNOS DE MAQUINA 5/8" x 10"</v>
          </cell>
        </row>
        <row r="462">
          <cell r="A462" t="str">
            <v>PERNOS DE MAQUINA 5/8" x 12"</v>
          </cell>
        </row>
        <row r="463">
          <cell r="A463" t="str">
            <v>PERNOS DE MAQUINA 5/8" x 14"</v>
          </cell>
        </row>
        <row r="464">
          <cell r="A464" t="str">
            <v>PERNOS DE MAQUINA 5/8" x 16"</v>
          </cell>
        </row>
        <row r="465">
          <cell r="A465" t="str">
            <v>PERNOS DE MAQUINA 5/8" x 2"</v>
          </cell>
        </row>
        <row r="466">
          <cell r="A466" t="str">
            <v>PERNOS DE MAQUINA 5/8" x 20"</v>
          </cell>
        </row>
        <row r="467">
          <cell r="A467" t="str">
            <v>PERNOS DE MAQUINA 5/8" x 24"</v>
          </cell>
        </row>
        <row r="468">
          <cell r="A468" t="str">
            <v>PERNOS DE MAQUINA 5/8" x 6"</v>
          </cell>
        </row>
        <row r="469">
          <cell r="A469" t="str">
            <v>PERNOS DE MAQUINA 5/8" x 8"</v>
          </cell>
        </row>
        <row r="470">
          <cell r="A470" t="str">
            <v>PINTURA REFLECTIVA AMARILLA (pintura acrilica para trafico)</v>
          </cell>
        </row>
        <row r="471">
          <cell r="A471" t="str">
            <v>PINTURA REFLECTIVA NEGRA (pintura acrilica para trafico)</v>
          </cell>
        </row>
        <row r="472">
          <cell r="A472" t="str">
            <v xml:space="preserve">PLACA TOMA EXTERIOR GRIS (Tapa interperie para tomacorriente doble con proteccion individual plastica color gris que cumpla con la norma  UL) </v>
          </cell>
        </row>
        <row r="473">
          <cell r="A473" t="str">
            <v>PLATINA SOPORTE ESPIGO</v>
          </cell>
        </row>
        <row r="474">
          <cell r="A474" t="str">
            <v>PORTA AISLADOR CRUCETA METÁLICA</v>
          </cell>
        </row>
        <row r="475">
          <cell r="A475" t="str">
            <v>POSTE DE CONCRETO 10 METROS-1050kg-HOMOLOGADO</v>
          </cell>
        </row>
        <row r="476">
          <cell r="A476" t="str">
            <v>POSTE DE CONCRETO 10 METROS-510kg-HOMOLOGADO</v>
          </cell>
        </row>
        <row r="477">
          <cell r="A477" t="str">
            <v>POSTE DE CONCRETO 10 METROS-750kg-HOMOLOGADO</v>
          </cell>
        </row>
        <row r="478">
          <cell r="A478" t="str">
            <v>POSTE DE CONCRETO 12 METROS-1050kg-HOMOLOGADO</v>
          </cell>
        </row>
        <row r="479">
          <cell r="A479" t="str">
            <v>POSTE DE CONCRETO 12 METROS-510kg-HOMOLOGADO</v>
          </cell>
        </row>
        <row r="480">
          <cell r="A480" t="str">
            <v>POSTE DE CONCRETO 12 METROS-750kg-HOMOLOGADO</v>
          </cell>
        </row>
        <row r="481">
          <cell r="A481" t="str">
            <v>POSTE DE CONCRETO 8 METROS-1050kg-HOMOLOGADO</v>
          </cell>
        </row>
        <row r="482">
          <cell r="A482" t="str">
            <v>POSTE DE CONCRETO 8 METROS-510kg-HOMOLOGADO</v>
          </cell>
        </row>
        <row r="483">
          <cell r="A483" t="str">
            <v>POSTE DE CONCRETO 8 METROS-750kg-HOMOLOGADO</v>
          </cell>
        </row>
        <row r="484">
          <cell r="A484" t="str">
            <v>POSTE DE MADERA INMUNIZADA 12 METROS</v>
          </cell>
        </row>
        <row r="485">
          <cell r="A485" t="str">
            <v>POSTE DE MADERA INMUNIZADA 8 METROS</v>
          </cell>
        </row>
        <row r="486">
          <cell r="A486" t="str">
            <v>POSTE EN FIBRA DE VIDRIO 10 METROS -510kg</v>
          </cell>
        </row>
        <row r="487">
          <cell r="A487" t="str">
            <v>POSTE EN FIBRA DE VIDRIO 10 METROS-1050kg</v>
          </cell>
        </row>
        <row r="488">
          <cell r="A488" t="str">
            <v>POSTE EN FIBRA DE VIDRIO 10 METROS-750kg</v>
          </cell>
        </row>
        <row r="489">
          <cell r="A489" t="str">
            <v>POSTE EN FIBRA DE VIDRIO 12 METROS -1050kg</v>
          </cell>
        </row>
        <row r="490">
          <cell r="A490" t="str">
            <v>POSTE EN FIBRA DE VIDRIO 12 METROS -510kg</v>
          </cell>
        </row>
        <row r="491">
          <cell r="A491" t="str">
            <v>POSTE EN FIBRA DE VIDRIO 12 METROS -750kg</v>
          </cell>
        </row>
        <row r="492">
          <cell r="A492" t="str">
            <v>POSTE EN FIBRA DE VIDRIO 8 METROS  -510kg</v>
          </cell>
        </row>
        <row r="493">
          <cell r="A493" t="str">
            <v>POSTE EN FIBRA DE VIDRIO 8 METROS -750kg</v>
          </cell>
        </row>
        <row r="494">
          <cell r="A494" t="str">
            <v>PRENSA ESTOPA ALUMINIO 1/2" NPT</v>
          </cell>
        </row>
        <row r="495">
          <cell r="A495" t="str">
            <v>PROTECTORES DE VOLTAJE BREAKERMATIC REF PBE220-AM / 220-AT / 220-BM</v>
          </cell>
        </row>
        <row r="496">
          <cell r="A496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7">
          <cell r="A497" t="str">
            <v xml:space="preserve">REFLECTOR CUADRADO CERRADO ESTRIBO DE 250 W-SODIO ALTA PRESION  </v>
          </cell>
        </row>
        <row r="498">
          <cell r="A498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499">
          <cell r="A499" t="str">
            <v>REGULADOR DE VOLTAJE</v>
          </cell>
        </row>
        <row r="500">
          <cell r="A500" t="str">
            <v>RELLENO ARENA DE PEÑA</v>
          </cell>
        </row>
        <row r="501">
          <cell r="A501" t="str">
            <v>RELLENO DE EXCAVACIÓN CON MATERIAL LOCAL SELECCIONADO</v>
          </cell>
        </row>
        <row r="502">
          <cell r="A502" t="str">
            <v xml:space="preserve">RETIRO DE ESCOMBROS </v>
          </cell>
        </row>
        <row r="503">
          <cell r="A503" t="str">
            <v>SALIDA FOTOCELDA 1000W; Prom 2m; Incluye Fotocelda</v>
          </cell>
        </row>
        <row r="504">
          <cell r="A504" t="str">
            <v xml:space="preserve">SALIDA TV INCLUYE TOMA COAXIAL CABLE RG 59 CON TERMINALES DE ROSCA, CONDUIT EMT 3/4". SPLITER 1 IN 2 OUT Prom 11m  </v>
          </cell>
        </row>
        <row r="505">
          <cell r="A505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6">
          <cell r="A506" t="str">
            <v>SECCIONADOR MONOPOLAR 200 A – 15 kV</v>
          </cell>
        </row>
        <row r="507">
          <cell r="A507" t="str">
            <v>SECCIONADOR MONOPOLAR 400 A – 15 kV</v>
          </cell>
        </row>
        <row r="508">
          <cell r="A508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09">
          <cell r="A509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0">
          <cell r="A510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1">
          <cell r="A511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2">
          <cell r="A512" t="str">
            <v>SOLDADURA EXOTERMICA TIPO CADWELD  DE 115 GRAMOS</v>
          </cell>
        </row>
        <row r="513">
          <cell r="A513" t="str">
            <v>SOPORTE PARA LUMINARIA HORIZONTAL VÍAS SECUNDARIAS</v>
          </cell>
        </row>
        <row r="514">
          <cell r="A514" t="str">
            <v>SOPORTE SENCILLO PARA AVENIDAS POSTE DE CONCRETO ABRAZADERA TIPO 1 "140 mm"</v>
          </cell>
        </row>
        <row r="515">
          <cell r="A515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6">
          <cell r="A516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7">
          <cell r="A517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8">
          <cell r="A518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0">
          <cell r="A520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1">
          <cell r="A521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SUELO ARTIFICIAL CEMENTO CONDUCTOR CELEC</v>
          </cell>
        </row>
        <row r="523">
          <cell r="A523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4">
          <cell r="A524" t="str">
            <v xml:space="preserve">SUPRESOR DE TRANSITORIOS DE TENSIÓN (TVSS) 3F-4H-50 KA - 240/120 VAC.-  REFERENCIA MERLIN GERIN </v>
          </cell>
        </row>
        <row r="525">
          <cell r="A525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6">
          <cell r="A526" t="str">
            <v>TABLERO DE 12 CIRCUITOS 2F4H, CON PUERTA - CON BARRAJE, BARRA NEUTRO Y BARRA TIERRA  Calidad Legrand, Siemens, SqareD o superior de marca reconocida y homologada por el CIDET</v>
          </cell>
        </row>
        <row r="527">
          <cell r="A527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28">
          <cell r="A528" t="str">
            <v>TABLERO DE 12 CIRCUITOS 2F4H, SIN PUERTA CON BARRAJE, BARRA NEUTRO Y BARRA TIERRA  Calidad Legrand, Siemens, SqareD o superior de marca reconocida y homologada por el CIDET</v>
          </cell>
        </row>
        <row r="529">
          <cell r="A529" t="str">
            <v>TABLERO DE 12 CIRCUITOS 3F5H, CON PUERTA Y ESPACIO PARA TOTALIZADOR, CON  BARRA NEUTRO Y BARRA TIERRA  Calidad Legrand, Siemens, SqareD o superior de marca reconocida y homologada por el CIDET</v>
          </cell>
        </row>
        <row r="530">
          <cell r="A530" t="str">
            <v>TABLERO DE 12 CIRCUITOS 3F5H, CON PUERTA, BARRAJE, BARRA NEUTRO Y BARRA TIERRA  Calidad Legrand, Siemens, SqareD o superior de marca reconocida y homologada por el CIDET</v>
          </cell>
        </row>
        <row r="531">
          <cell r="A531" t="str">
            <v>TABLERO DE 18 CIRCUITOS 2F4H, CON PUERTA - CON BARRAJE, BARRA NEUTRO Y BARRA TIERRA  Calidad Legrand, Siemens, SqareD o superior de marca reconocida y homologada por el CIDET</v>
          </cell>
        </row>
        <row r="532">
          <cell r="A532" t="str">
            <v>TABLERO DE 18 CIRCUITOS 3F5H, CON PUERTA - CON BARRAJE, BARRA NEUTRO Y BARRA TIERRA  Calidad Legrand, Siemens, SqareD o superior de marca reconocida y homologada por el CIDET</v>
          </cell>
        </row>
        <row r="533">
          <cell r="A533" t="str">
            <v>TABLERO DE 18 CIRCUITOS 3F5H, CON PUERTA Y ESPACIO PARA TOTALIZADOR, BARRAJE , BARRA NEUTRO Y BARRA TIERRA  Calidad Legrand, Siemens, SqareD o superior de marca reconocida y homologada por el CIDET</v>
          </cell>
        </row>
        <row r="534">
          <cell r="A534" t="str">
            <v>TABLERO DE 24 CIRCUITOS 2F4H, CON PUERTA - CON BARRAJE PARA 125A BARRA NEUTRO Y BARRA TIERRA  Calidad Legrand, Siemens, SqareD o superior de marca reconocida y homologada por el CIDET</v>
          </cell>
        </row>
        <row r="535">
          <cell r="A535" t="str">
            <v>TABLERO DE 24 CIRCUITOS 3F5H, CON PUERTA Y ESPACIO PARA TOTALIZADOR, BARRAJE PARA 225A BARRA NEUTRO Y BARRA TIERRA  Calidad Legrand, Siemens, SqareD o superior de marca reconocida y homologada por el CIDET</v>
          </cell>
        </row>
        <row r="536">
          <cell r="A536" t="str">
            <v>TABLERO DE 24 CIRCUITOS 3F5H, CON PUERTA,BARRAJE , BARRA NEUTRO Y BARRA TIERRA  Calidad Legrand, Siemens, SqareD o superior de marca reconocida y homologada por el CIDET</v>
          </cell>
        </row>
        <row r="537">
          <cell r="A537" t="str">
            <v>TABLERO DE 30 CIRCUITOS 3F5H, CON PUERTA Y ESPACIO PARA TOTALIZADOR, BARRAJE , BARRA NEUTRO Y BARRA TIERRA  Calidad Legrand, Siemens, SqareD o superior de marca reconocida y homologada por el CIDET</v>
          </cell>
        </row>
        <row r="538">
          <cell r="A538" t="str">
            <v>TABLERO DE 30 CIRCUITOS 3F5H, CON PUERTA, BARRAJE , BARRA NEUTRO Y BARRA TIERRA  Calidad Legrand, Siemens, SqareD o superior de marca reconocida y homologada por el CIDET</v>
          </cell>
        </row>
        <row r="539">
          <cell r="A539" t="str">
            <v>TABLERO DE 36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36 CIRCUITOS 3F5H, CON PUERTA, BARRAJE , BARRA NEUTRO Y BARRA TIERRA  Calidad Legrand, Siemens, SqareD o superior de marca reconocida y homologada por el CIDET</v>
          </cell>
        </row>
        <row r="541">
          <cell r="A541" t="str">
            <v>TABLERO DE 42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42 CIRCUITOS 3F5H, CON PUERTA, BARRAJE , BARRA NEUTRO Y BARRA TIERRA  Calidad Legrand, Siemens, SqareD o superior de marca reconocida y homologada por el CIDET</v>
          </cell>
        </row>
        <row r="543">
          <cell r="A543" t="str">
            <v>TABLERO DE 8 CIRCUITOS 2F4H, CON PUERTA - CON BARRA NEUTRO Y BARRA TIERRA  Calidad Legrand, Siemens, SqareD o superior de marca reconocida y homologada por el CIDET</v>
          </cell>
        </row>
        <row r="544">
          <cell r="A544" t="str">
            <v>TABLERO DE 8 CIRCUITOS 2F4H, SIN PUERTA CON BARRAJE , BARRA NEUTRO Y BARRA TIERRA  Calidad Legrand, Siemens, SqareD o superior de marca reconocida y homologada por el CIDET</v>
          </cell>
        </row>
        <row r="545">
          <cell r="A545" t="str">
            <v>TAPA CIEGA CON IMPACTO GALVANIZADA CUADRADA 4X4"</v>
          </cell>
        </row>
        <row r="546">
          <cell r="A546" t="str">
            <v>TAPA EN CONCRETO (4000 PSI)</v>
          </cell>
        </row>
        <row r="547">
          <cell r="A547" t="str">
            <v>TAPA EN PLATINA TIPO ALFAJOR</v>
          </cell>
        </row>
        <row r="548">
          <cell r="A548" t="str">
            <v>TAPÓN SELLADOR DE CABLE 25 mm2</v>
          </cell>
        </row>
        <row r="549">
          <cell r="A549" t="str">
            <v>TERMINAL-CONECTOR EMT 1 1/2"</v>
          </cell>
        </row>
        <row r="550">
          <cell r="A550" t="str">
            <v>TERMINAL-CONECTOR EMT 1 1/4"</v>
          </cell>
        </row>
        <row r="551">
          <cell r="A551" t="str">
            <v>TERMINAL-CONECTOR EMT 1"</v>
          </cell>
        </row>
        <row r="552">
          <cell r="A552" t="str">
            <v>TERMINAL-CONECTOR EMT 1/2"</v>
          </cell>
        </row>
        <row r="553">
          <cell r="A553" t="str">
            <v>TERMINAL-CONECTOR EMT 2"</v>
          </cell>
        </row>
        <row r="554">
          <cell r="A554" t="str">
            <v>TERMINAL-CONECTOR EMT 3"</v>
          </cell>
        </row>
        <row r="555">
          <cell r="A555" t="str">
            <v>TERMINAL-CONECTOR EMT 3/4"</v>
          </cell>
        </row>
        <row r="556">
          <cell r="A556" t="str">
            <v>TERMINALES PREMOLDEADAS PARA 15 kV - USO EXTERIOR PARA CALIBRES DE CABLES ENTRE 2 - 3/0 - JUEGO x 3 UNIDADES</v>
          </cell>
        </row>
        <row r="557">
          <cell r="A557" t="str">
            <v>TERMINALES PREMOLDEADAS PARA 15 kV - USO INTERIOR PARA CALIBRES DE CABLES ENTRE 2 - 3/0 - JUEGO x 3 UNIDADES</v>
          </cell>
        </row>
        <row r="558">
          <cell r="A558" t="str">
            <v xml:space="preserve">TOMA CORRIENTE  DOBLE  CON POLO A TIERRA (2P+T) 20A 250V </v>
          </cell>
        </row>
        <row r="559">
          <cell r="A559" t="str">
            <v>TOMA CORRIENTE DOBLE CON  PROTECCION FALLA A TIERRA GFCI</v>
          </cell>
        </row>
        <row r="560">
          <cell r="A560" t="str">
            <v xml:space="preserve">TOMA CORRIENTE DOBLE CON POLO A TIERRA  Nema 5-15-R; </v>
          </cell>
        </row>
        <row r="561">
          <cell r="A561" t="str">
            <v xml:space="preserve">TOMA CORRIENTE DOBLE CON POLO A TIERRA PARA PISO EN ACERO CROMADO Nema 5-15-R; </v>
          </cell>
        </row>
        <row r="562">
          <cell r="A562" t="str">
            <v xml:space="preserve">TOMA CORRIENTE DOBLE PROTECCION FALLA A TIERRA </v>
          </cell>
        </row>
        <row r="563">
          <cell r="A563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4">
          <cell r="A564" t="str">
            <v>TOMA DE INCRUSTAR 50A 250V BIFASICA</v>
          </cell>
        </row>
        <row r="565">
          <cell r="A565" t="str">
            <v>TOMA PARA TABLERO 250V, 16A, 2P+T, IP 44, P17 Tempra</v>
          </cell>
        </row>
        <row r="566">
          <cell r="A566" t="str">
            <v>TOMA PARA TABLERO 250V, 32A, 3P+N+T, IP 44, P17 Tempra</v>
          </cell>
        </row>
        <row r="567">
          <cell r="A567" t="str">
            <v>TOMA PARA TABLERO 250V, 63A, 3P+N+T, IP 67, P17 Tempra</v>
          </cell>
        </row>
        <row r="568">
          <cell r="A568" t="str">
            <v xml:space="preserve">TOMA TVA COAXIAL </v>
          </cell>
        </row>
        <row r="569">
          <cell r="A569" t="str">
            <v>TORNILLO DE ACERO GALVANIZADO 1/2"X1 1/2"</v>
          </cell>
        </row>
        <row r="570">
          <cell r="A570" t="str">
            <v xml:space="preserve">TORNILLO DE ACERO GALVANIZADO 5/8" X 10" </v>
          </cell>
        </row>
        <row r="571">
          <cell r="A571" t="str">
            <v xml:space="preserve">TORNILLO DE ACERO GALVANIZADO 5/8" X 5" </v>
          </cell>
        </row>
        <row r="572">
          <cell r="A572" t="str">
            <v xml:space="preserve">TORNILLO DE ACERO GALVANIZADO 5/8" X 8" </v>
          </cell>
        </row>
        <row r="573">
          <cell r="A573" t="str">
            <v>TORNILLO DE BRONCE PARA BORNA TERMINAL</v>
          </cell>
        </row>
        <row r="574">
          <cell r="A574" t="str">
            <v>TORNILLO SOPORTE PARA BRAZO DE LUMINARIA 1/2"</v>
          </cell>
        </row>
        <row r="575">
          <cell r="A575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6">
          <cell r="A576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77">
          <cell r="A577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78">
          <cell r="A578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79">
          <cell r="A579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0">
          <cell r="A580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1">
          <cell r="A581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2">
          <cell r="A582" t="str">
            <v>TRANSFORMADORES DE CORRIENTE TIPO VENTANA RELACION 500/5, 240V, CLASE 0,5 50X12 mm</v>
          </cell>
        </row>
        <row r="583">
          <cell r="A583" t="str">
            <v>TRANSFORMADORES DE CORRIENTE TIPO VENTANA RELACION 800/5, 240V, CLASE 0,5 50X12 mm</v>
          </cell>
        </row>
        <row r="584">
          <cell r="A584" t="str">
            <v>TRANSFORMADORES DE CORRIENTE TIPO VENTANA RELACION 200/5, 240V, CLASE 0,5 50X12 mm</v>
          </cell>
        </row>
        <row r="585">
          <cell r="A585" t="str">
            <v>TUBO CONDUIT GALVANIZADA EMT 1 1/2"</v>
          </cell>
        </row>
        <row r="586">
          <cell r="A586" t="str">
            <v>TUBO CONDUIT GALVANIZADA EMT 1"</v>
          </cell>
        </row>
        <row r="587">
          <cell r="A587" t="str">
            <v>TUBO CONDUIT GALVANIZADA EMT 1/2"</v>
          </cell>
        </row>
        <row r="588">
          <cell r="A588" t="str">
            <v xml:space="preserve">TUBO CONDUIT GALVANIZADA EMT 2" </v>
          </cell>
        </row>
        <row r="589">
          <cell r="A589" t="str">
            <v xml:space="preserve">TUBO CONDUIT GALVANIZADA EMT 3" </v>
          </cell>
        </row>
        <row r="590">
          <cell r="A590" t="str">
            <v xml:space="preserve">TUBO CONDUIT GALVANIZADA EMT 3/4" </v>
          </cell>
        </row>
        <row r="591">
          <cell r="A591" t="str">
            <v xml:space="preserve">TUBO CONDUIT GALVANIZADA EMT 4" </v>
          </cell>
        </row>
        <row r="592">
          <cell r="A592" t="str">
            <v xml:space="preserve">TUBO CONDUIT IMC 1 1/2" </v>
          </cell>
        </row>
        <row r="593">
          <cell r="A593" t="str">
            <v xml:space="preserve">TUBO CONDUIT IMC 1 1/4" </v>
          </cell>
        </row>
        <row r="594">
          <cell r="A594" t="str">
            <v xml:space="preserve">TUBO CONDUIT IMC 1" </v>
          </cell>
        </row>
        <row r="595">
          <cell r="A595" t="str">
            <v xml:space="preserve">TUBO CONDUIT IMC 1/2" </v>
          </cell>
        </row>
        <row r="596">
          <cell r="A596" t="str">
            <v xml:space="preserve">TUBO CONDUIT IMC 2" </v>
          </cell>
        </row>
        <row r="597">
          <cell r="A597" t="str">
            <v xml:space="preserve">TUBO CONDUIT IMC 3" </v>
          </cell>
        </row>
        <row r="598">
          <cell r="A598" t="str">
            <v>TUBO CONDUIT IMC 3/4"</v>
          </cell>
        </row>
        <row r="599">
          <cell r="A599" t="str">
            <v xml:space="preserve">TUBO CONDUIT IMC 4" </v>
          </cell>
        </row>
        <row r="600">
          <cell r="A600" t="str">
            <v>TUBO CONDUIT PVC 1 1/2"</v>
          </cell>
        </row>
        <row r="601">
          <cell r="A601" t="str">
            <v>TUBO CONDUIT PVC 1 1/4"</v>
          </cell>
        </row>
        <row r="602">
          <cell r="A602" t="str">
            <v>TUBO CONDUIT PVC 1"</v>
          </cell>
        </row>
        <row r="603">
          <cell r="A603" t="str">
            <v>TUBO CONDUIT PVC 1/2"</v>
          </cell>
        </row>
        <row r="604">
          <cell r="A604" t="str">
            <v>TUBO CONDUIT PVC 2"</v>
          </cell>
        </row>
        <row r="605">
          <cell r="A605" t="str">
            <v>TUBO CONDUIT PVC 3/4"</v>
          </cell>
        </row>
        <row r="606">
          <cell r="A606" t="str">
            <v xml:space="preserve">TUBO CONDUIT RIGID 1 1/2" </v>
          </cell>
        </row>
        <row r="607">
          <cell r="A607" t="str">
            <v xml:space="preserve">TUBO CONDUIT RIGID 1 1/4" </v>
          </cell>
        </row>
        <row r="608">
          <cell r="A608" t="str">
            <v xml:space="preserve">TUBO CONDUIT RIGID 1" </v>
          </cell>
        </row>
        <row r="609">
          <cell r="A609" t="str">
            <v xml:space="preserve">TUBO CONDUIT RIGID 1/2" </v>
          </cell>
        </row>
        <row r="610">
          <cell r="A610" t="str">
            <v xml:space="preserve">TUBO CONDUIT RIGID 2" </v>
          </cell>
        </row>
        <row r="611">
          <cell r="A611" t="str">
            <v xml:space="preserve">TUBO CONDUIT RIGID 3" </v>
          </cell>
        </row>
        <row r="612">
          <cell r="A612" t="str">
            <v>TUBO CONDUIT RIGID 3/4"</v>
          </cell>
        </row>
        <row r="613">
          <cell r="A613" t="str">
            <v xml:space="preserve">TUBO CONDUIT RIGID 4" </v>
          </cell>
        </row>
        <row r="614">
          <cell r="A614" t="str">
            <v>TUBO DE PVC FLEXIBLE DE ½ "</v>
          </cell>
        </row>
        <row r="615">
          <cell r="A615" t="str">
            <v>TUBO PVC DB 2"</v>
          </cell>
        </row>
        <row r="616">
          <cell r="A616" t="str">
            <v>TUBO PVC DB 3"</v>
          </cell>
        </row>
        <row r="617">
          <cell r="A617" t="str">
            <v>TUBO PVC DB 6"</v>
          </cell>
        </row>
        <row r="618">
          <cell r="A618" t="str">
            <v>TUBO PVC EB 3"</v>
          </cell>
        </row>
        <row r="619">
          <cell r="A619" t="str">
            <v>TUBO PVC EB 4"</v>
          </cell>
        </row>
        <row r="620">
          <cell r="A620" t="str">
            <v>TUBO PVC TDP CORRUGADO 4"</v>
          </cell>
        </row>
        <row r="621">
          <cell r="A621" t="str">
            <v>TUBO PVC TDP CORRUGADO 6"</v>
          </cell>
        </row>
        <row r="622">
          <cell r="A622" t="str">
            <v>TUERCA OJO ALARGADO 1/2"</v>
          </cell>
        </row>
        <row r="623">
          <cell r="A623" t="str">
            <v>TUERCA OJO ALARGADO 3/4"</v>
          </cell>
        </row>
        <row r="624">
          <cell r="A624" t="str">
            <v>TUERCA OJO ALARGADO 5/8"</v>
          </cell>
        </row>
        <row r="625">
          <cell r="A625" t="str">
            <v>UNION EN EMT DE 1/2</v>
          </cell>
        </row>
        <row r="626">
          <cell r="A626" t="str">
            <v>UNION EN EMT DE 3/4</v>
          </cell>
        </row>
        <row r="627">
          <cell r="A627" t="str">
            <v>UNION METALICA GLAVANIZADA IMC 3/4"</v>
          </cell>
        </row>
        <row r="628">
          <cell r="A628" t="str">
            <v>VARILLA COPPERWELD DE  5/8 X 1,80</v>
          </cell>
        </row>
        <row r="629">
          <cell r="A629" t="str">
            <v>VARILLA COPPERWELD DE  5/8 X 2,40</v>
          </cell>
        </row>
        <row r="630">
          <cell r="A630" t="str">
            <v>VARILLA DE ANCLAJE DE 3/4 x 180 cm</v>
          </cell>
        </row>
        <row r="631">
          <cell r="A631" t="str">
            <v>VARILLA DE ANCLAJE DE 5/8 x 150 cm</v>
          </cell>
        </row>
        <row r="632">
          <cell r="A632" t="str">
            <v>VARILLA DE ANCLAJE DE 5/8 x 150 cm</v>
          </cell>
        </row>
        <row r="633">
          <cell r="A633" t="str">
            <v>VARILLA DE ANCLAJE DE 5/8 x 180 cm</v>
          </cell>
        </row>
        <row r="634">
          <cell r="A634" t="str">
            <v>VENTILADOR ABANICO 56" DE PARED ORIGINAL KDK</v>
          </cell>
        </row>
        <row r="635">
          <cell r="A635" t="str">
            <v>VIGA DE MADERA INMUNIZADA 2,5 m</v>
          </cell>
        </row>
        <row r="636">
          <cell r="A636" t="str">
            <v xml:space="preserve">VIGUETA DE ANCLAJE </v>
          </cell>
        </row>
        <row r="637">
          <cell r="A637" t="str">
            <v>CLAVIIJA DE CAUCHO POLO A TIERRA</v>
          </cell>
        </row>
        <row r="638">
          <cell r="A638" t="str">
            <v>TOMA TRIPOLAR (3x20/250)</v>
          </cell>
        </row>
        <row r="640">
          <cell r="A640" t="str">
            <v>Z</v>
          </cell>
        </row>
      </sheetData>
      <sheetData sheetId="2"/>
      <sheetData sheetId="3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A2" t="str">
            <v>INVÍAS - TERRITORIAL CORDOBA - GRUPO 3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A. P. U."/>
      <sheetName val="2103mar 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INDICE"/>
      <sheetName val="DISTANCIA"/>
      <sheetName val="PERSONAL"/>
      <sheetName val="2103mar%20.xls"/>
      <sheetName val="ELECTRICO"/>
      <sheetName val="Vuelta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udales"/>
      <sheetName val="Diametros"/>
      <sheetName val="Perfiles"/>
      <sheetName val="Punto de operaciónº"/>
      <sheetName val="Curva-sistemaº"/>
      <sheetName val="Curva.bombaº"/>
      <sheetName val="Datos-Gráfica"/>
      <sheetName val="Gráf.-"/>
      <sheetName val="Hoja1"/>
      <sheetName val="Laminas"/>
      <sheetName val="Perfiles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"/>
    </sheetNames>
    <sheetDataSet>
      <sheetData sheetId="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Ene-Oct_EEPPM2"/>
      <sheetName val="May-Oct_Contrato2"/>
      <sheetName val="Ene-Oct_EEPPM"/>
      <sheetName val="May-Oct_Contrato"/>
      <sheetName val="Ene-Oct_EEPPM1"/>
      <sheetName val="May-Oct_Contrato1"/>
      <sheetName val="BASE"/>
      <sheetName val="ENE"/>
      <sheetName val="FEB"/>
      <sheetName val="MAR"/>
      <sheetName val="INSUMOS"/>
      <sheetName val="INDICE"/>
    </sheetNames>
    <sheetDataSet>
      <sheetData sheetId="0" refreshError="1"/>
      <sheetData sheetId="1" refreshError="1"/>
      <sheetData sheetId="2" refreshError="1">
        <row r="31">
          <cell r="A31" t="str">
            <v>CAMBIO ACOMETIDAS CONTRATO</v>
          </cell>
        </row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>
            <v>0</v>
          </cell>
          <cell r="G34">
            <v>0</v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D36">
            <v>1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D37">
            <v>5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D38">
            <v>3.5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>
            <v>0</v>
          </cell>
          <cell r="G46">
            <v>0</v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>
            <v>0</v>
          </cell>
          <cell r="G47">
            <v>0</v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>
            <v>0</v>
          </cell>
          <cell r="G48">
            <v>0</v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>
            <v>0</v>
          </cell>
          <cell r="G51">
            <v>0</v>
          </cell>
          <cell r="H51">
            <v>5.4964153812730829E-2</v>
          </cell>
        </row>
        <row r="52">
          <cell r="F52">
            <v>0</v>
          </cell>
          <cell r="G52">
            <v>0</v>
          </cell>
          <cell r="H52">
            <v>0</v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>
            <v>0</v>
          </cell>
          <cell r="G31">
            <v>0</v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>
            <v>0</v>
          </cell>
          <cell r="G33">
            <v>0</v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>
            <v>0</v>
          </cell>
          <cell r="G34">
            <v>0</v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>
            <v>0</v>
          </cell>
          <cell r="G42">
            <v>0</v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>
            <v>0</v>
          </cell>
          <cell r="G44">
            <v>0</v>
          </cell>
          <cell r="H44">
            <v>1.9099590723055934E-2</v>
          </cell>
        </row>
        <row r="45">
          <cell r="F45">
            <v>0</v>
          </cell>
          <cell r="G45">
            <v>0</v>
          </cell>
          <cell r="H45">
            <v>0</v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>
            <v>0</v>
          </cell>
          <cell r="G32">
            <v>0</v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>
            <v>0</v>
          </cell>
          <cell r="G34">
            <v>0</v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D35">
            <v>1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D42">
            <v>2.5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D44">
            <v>3</v>
          </cell>
          <cell r="E44">
            <v>40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TARIFA99"/>
      <sheetName val="Sheet1"/>
      <sheetName val="Sheet2"/>
      <sheetName val="Sheetens"/>
      <sheetName val="TUBERIA"/>
      <sheetName val="Jul-Ago"/>
      <sheetName val="May-Jun"/>
      <sheetName val="Sep-Oct"/>
      <sheetName val="PLAN UD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PR 1"/>
    </sheetNames>
    <sheetDataSet>
      <sheetData sheetId="0" refreshError="1"/>
      <sheetData sheetId="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items"/>
      <sheetName val="Jul-Ago"/>
      <sheetName val="May-Jun"/>
      <sheetName val="Sep-Oct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_CAP"/>
      <sheetName val="APU ADUCC"/>
      <sheetName val="APU REDES "/>
      <sheetName val="AIU AJMC "/>
      <sheetName val="Mano de obra"/>
      <sheetName val="Recursos junio 201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EQUIPOS"/>
      <sheetName val="MANO DE OBRA"/>
      <sheetName val="TRANSPORTE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COSTOS OFICINA"/>
      <sheetName val="COSTOS CAMPAMENTO"/>
      <sheetName val="HISTORICOS FUEL OIL EXP"/>
      <sheetName val="PR 1"/>
      <sheetName val="Lista obra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insumos"/>
    </sheetNames>
    <definedNames>
      <definedName name="absc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_Resumen"/>
      <sheetName val="INVENT_ALC-CUNETAS_90BLB"/>
      <sheetName val="PUENTES_Y_PONTONES"/>
      <sheetName val="SEÑAL_VERTICAL90BLB"/>
      <sheetName val="SEÑAL_HORIZONTAL90BLB"/>
      <sheetName val="CONT_ADI"/>
      <sheetName val="EST.VÍA CRITERIO TECNICO 90BL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_Resumen"/>
      <sheetName val="INVENT_ALC-CUNETAS_90BLB"/>
      <sheetName val="PUENTES_Y_PONTONES"/>
      <sheetName val="SEÑAL_VERTICAL90BLB"/>
      <sheetName val="SEÑAL_HORIZONTAL90BLB"/>
      <sheetName val="CONT_ADI"/>
      <sheetName val="EST.VÍA CRITERIO TECNICO 90BL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-Apartada"/>
    </sheetNames>
    <sheetDataSet>
      <sheetData sheetId="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PTO"/>
      <sheetName val="PPTO PTAR"/>
      <sheetName val="APU PTAR"/>
      <sheetName val="PPTO ALCANTARILLADO"/>
      <sheetName val="APU ALCANTARILLADO"/>
      <sheetName val="INSUMOS VIANI"/>
      <sheetName val="AIU"/>
      <sheetName val="GESTION SOCIAL Y SALUD OCUP."/>
      <sheetName val="MEMORIA. SANITARIO (2)"/>
      <sheetName val="MEMORIA. SANITARIO"/>
      <sheetName val="MEMORIA DESCOLE"/>
      <sheetName val="CRIBADO Y TRAMPA DE GRASAS"/>
      <sheetName val="Reactor UASB"/>
      <sheetName val="FAFA"/>
      <sheetName val="lechos secado"/>
      <sheetName val="Rellenos"/>
      <sheetName val="DATOS PAVCO"/>
    </sheetNames>
    <sheetDataSet>
      <sheetData sheetId="0"/>
      <sheetData sheetId="1"/>
      <sheetData sheetId="2"/>
      <sheetData sheetId="3"/>
      <sheetData sheetId="4"/>
      <sheetData sheetId="5">
        <row r="5">
          <cell r="B5" t="str">
            <v>ABRAZADERA 1"</v>
          </cell>
        </row>
        <row r="6">
          <cell r="B6" t="str">
            <v>ABRAZADERA 1/2"</v>
          </cell>
        </row>
        <row r="7">
          <cell r="B7" t="str">
            <v>ABRAZADERA 3/4"</v>
          </cell>
        </row>
        <row r="8">
          <cell r="B8" t="str">
            <v>ACCESORIO T BANDEJA PORTACABLE</v>
          </cell>
        </row>
        <row r="9">
          <cell r="B9" t="str">
            <v>ACERO A-36</v>
          </cell>
        </row>
        <row r="10">
          <cell r="B10" t="str">
            <v>ACERO DE REFUERZO 37000 PSI</v>
          </cell>
        </row>
        <row r="11">
          <cell r="B11" t="str">
            <v>ACERO DE REFUERZO 60000 PSI</v>
          </cell>
        </row>
        <row r="12">
          <cell r="B12" t="str">
            <v>ACERO DE REFUERZO FIGURADO 60000 PSI</v>
          </cell>
        </row>
        <row r="13">
          <cell r="B13" t="str">
            <v>ÁCIDO MURIATICO</v>
          </cell>
        </row>
        <row r="14">
          <cell r="B14" t="str">
            <v>ACUSTICA TRAPEZOIDAL A360</v>
          </cell>
        </row>
        <row r="15">
          <cell r="B15" t="str">
            <v>ADAPTADOR EMT 1/2" CONDUIT</v>
          </cell>
        </row>
        <row r="16">
          <cell r="B16" t="str">
            <v>ADAPTADOR MACHO PVC-P 1/2"</v>
          </cell>
        </row>
        <row r="17">
          <cell r="B17" t="str">
            <v>ADAPTADOR PVC 1" CONDUIT</v>
          </cell>
        </row>
        <row r="18">
          <cell r="B18" t="str">
            <v>ADAPTADOR PVC 1/2" CONDUIT</v>
          </cell>
        </row>
        <row r="19">
          <cell r="B19" t="str">
            <v>ADAPTADOR PVC 3/4" CONDUIT</v>
          </cell>
        </row>
        <row r="20">
          <cell r="B20" t="str">
            <v>ADERCRIL-ADHERENTE</v>
          </cell>
        </row>
        <row r="21">
          <cell r="B21" t="str">
            <v>ADITIVOS</v>
          </cell>
        </row>
        <row r="22">
          <cell r="B22" t="str">
            <v>ADOQUÍN CONCRETO 10X6X20</v>
          </cell>
        </row>
        <row r="23">
          <cell r="B23" t="str">
            <v>ADOQUÍN CONCRETO 10X8X20</v>
          </cell>
        </row>
        <row r="24">
          <cell r="B24" t="str">
            <v>ADOQUÍN GRES 10X20X2.5</v>
          </cell>
        </row>
        <row r="25">
          <cell r="B25" t="str">
            <v>AGUA</v>
          </cell>
        </row>
        <row r="26">
          <cell r="B26" t="str">
            <v>ALAMBRE CU THW # 10 AWG</v>
          </cell>
        </row>
        <row r="27">
          <cell r="B27" t="str">
            <v>ALAMBRE CU THW # 12 AWG</v>
          </cell>
        </row>
        <row r="28">
          <cell r="B28" t="str">
            <v>ALAMBRE CU THW # 14 AWG</v>
          </cell>
        </row>
        <row r="29">
          <cell r="B29" t="str">
            <v>ALAMBRE DE PUAS No. 12</v>
          </cell>
        </row>
        <row r="30">
          <cell r="B30" t="str">
            <v>ALAMBRE NEGRO No. 18</v>
          </cell>
        </row>
        <row r="31">
          <cell r="B31" t="str">
            <v>ALAMBRE NEGRO NO. 18</v>
          </cell>
        </row>
        <row r="32">
          <cell r="B32" t="str">
            <v>ALAMBRE TELEFÓNICO</v>
          </cell>
        </row>
        <row r="33">
          <cell r="B33" t="str">
            <v>ALAMBRE TIMBRE</v>
          </cell>
        </row>
        <row r="34">
          <cell r="B34" t="str">
            <v>ALICA Y TORNILLO DE SEGURIDAD</v>
          </cell>
        </row>
        <row r="35">
          <cell r="B35" t="str">
            <v>ALQUILER BOMBA PARA CONCRETO</v>
          </cell>
        </row>
        <row r="36">
          <cell r="B36" t="str">
            <v>ALUMOL</v>
          </cell>
        </row>
        <row r="37">
          <cell r="B37" t="str">
            <v>AMPLIFICADOR 100W</v>
          </cell>
        </row>
        <row r="38">
          <cell r="B38" t="str">
            <v>AMPLIFICADOR 300W</v>
          </cell>
        </row>
        <row r="39">
          <cell r="B39" t="str">
            <v>ANCLAJE 3/8"</v>
          </cell>
        </row>
        <row r="40">
          <cell r="B40" t="str">
            <v>ÁNGULO 1 1/2" X 1 1/2" X 1/8"</v>
          </cell>
        </row>
        <row r="41">
          <cell r="B41" t="str">
            <v>ÁNGULO 1 1/4" X 1 1/4" X 1/8"</v>
          </cell>
        </row>
        <row r="42">
          <cell r="B42" t="str">
            <v>ÁNGULO CAL.26 LÁMINA GALV. 2.44 M</v>
          </cell>
        </row>
        <row r="43">
          <cell r="B43" t="str">
            <v>ÁNGULO DE 2" X 2" X 1/8"</v>
          </cell>
        </row>
        <row r="44">
          <cell r="B44" t="str">
            <v>ÁNGULO HIERRO 1" X 1" X 6M</v>
          </cell>
        </row>
        <row r="45">
          <cell r="B45" t="str">
            <v>ÁNGULO HIERRO 2" X 1/4" X 6 M</v>
          </cell>
        </row>
        <row r="46">
          <cell r="B46" t="str">
            <v>ÁNGULO HIERRO 3/4" X 1/8"</v>
          </cell>
        </row>
        <row r="47">
          <cell r="B47" t="str">
            <v>ANTICORROSIVO</v>
          </cell>
        </row>
        <row r="48">
          <cell r="B48" t="str">
            <v>ANTISOL</v>
          </cell>
        </row>
        <row r="49">
          <cell r="B49" t="str">
            <v>APARATO SANITARIO FLUXÓMETRO CON GRIFERÍA</v>
          </cell>
        </row>
        <row r="50">
          <cell r="B50" t="str">
            <v>APARATO SANITARIO TANQUE CON GRIFERÍA</v>
          </cell>
        </row>
        <row r="51">
          <cell r="B51" t="str">
            <v>APLIQUE DE LUZ</v>
          </cell>
        </row>
        <row r="52">
          <cell r="B52" t="str">
            <v>APLIQUE PARED COLONIAL, KIT DE 40W</v>
          </cell>
        </row>
        <row r="53">
          <cell r="B53" t="str">
            <v>ARENA DE PEÑA EN MUNICIPIO</v>
          </cell>
        </row>
        <row r="54">
          <cell r="B54" t="str">
            <v>ARENA LAVADA DE PEÑA EN MUNICIPIO</v>
          </cell>
        </row>
        <row r="55">
          <cell r="B55" t="str">
            <v>ARENA LAVADA DE RÍO EN MUNICIPIO</v>
          </cell>
        </row>
        <row r="56">
          <cell r="B56" t="str">
            <v>ARENA SÍLICE</v>
          </cell>
        </row>
        <row r="57">
          <cell r="B57" t="str">
            <v>ASFALTO TIPO 190/220 200KG</v>
          </cell>
        </row>
        <row r="58">
          <cell r="B58" t="str">
            <v>AY PARA RETOQUES</v>
          </cell>
        </row>
        <row r="59">
          <cell r="B59" t="str">
            <v>BAJANTE AMAZONAS</v>
          </cell>
        </row>
        <row r="60">
          <cell r="B60" t="str">
            <v>BANDA SENCILLA 4"</v>
          </cell>
        </row>
        <row r="61">
          <cell r="B61" t="str">
            <v>BANDEJA 525-C, CAL 26</v>
          </cell>
        </row>
        <row r="62">
          <cell r="B62" t="str">
            <v>BANDEJA PARA CABLE DE FIBRA</v>
          </cell>
        </row>
        <row r="63">
          <cell r="B63" t="str">
            <v>BANDEJA PORTACABLE ACERO GALVANIZADO 30X80</v>
          </cell>
        </row>
        <row r="64">
          <cell r="B64" t="str">
            <v>BANDEJA PORTACABLE DE 19" PARA RACK</v>
          </cell>
        </row>
        <row r="65">
          <cell r="B65" t="str">
            <v>BARNIZ BRILLANTE EXTERIOR</v>
          </cell>
        </row>
        <row r="66">
          <cell r="B66" t="str">
            <v>BARNIZ VITRIFLEX A BASE DE AGUA</v>
          </cell>
        </row>
        <row r="67">
          <cell r="B67" t="str">
            <v>BASE ARENA CEMENTO 1:20</v>
          </cell>
        </row>
        <row r="68">
          <cell r="B68" t="str">
            <v>BASE GRANULAR</v>
          </cell>
        </row>
        <row r="69">
          <cell r="B69" t="str">
            <v>BASE PARA MICRÓFONO (PG 48LC)</v>
          </cell>
        </row>
        <row r="70">
          <cell r="B70" t="str">
            <v>BENTONITA</v>
          </cell>
        </row>
        <row r="71">
          <cell r="B71" t="str">
            <v>BISAGRA ALUMINIO EXT 2"</v>
          </cell>
        </row>
        <row r="72">
          <cell r="B72" t="str">
            <v>BISAGRA ALUMINIO EXTERIOR 3"</v>
          </cell>
        </row>
        <row r="73">
          <cell r="B73" t="str">
            <v>BISAGRA COMÚN 3"</v>
          </cell>
        </row>
        <row r="74">
          <cell r="B74" t="str">
            <v>BLOQUE CONCRETO 10X20X40</v>
          </cell>
        </row>
        <row r="75">
          <cell r="B75" t="str">
            <v>BLOQUE CONCRETO 12X20X40</v>
          </cell>
        </row>
        <row r="76">
          <cell r="B76" t="str">
            <v>BLOQUE CONCRETO 20X20X40</v>
          </cell>
        </row>
        <row r="77">
          <cell r="B77" t="str">
            <v>BLOQUE No. 4</v>
          </cell>
        </row>
        <row r="78">
          <cell r="B78" t="str">
            <v>BLOQUE No. 5</v>
          </cell>
        </row>
        <row r="79">
          <cell r="B79" t="str">
            <v>BOQUILLA CHORRO NIEBLA EN POLICARBONATO UL-FM</v>
          </cell>
        </row>
        <row r="80">
          <cell r="B80" t="str">
            <v>BOTÓN TIMBRE</v>
          </cell>
        </row>
        <row r="81">
          <cell r="B81" t="str">
            <v>BRAZO LUMINARIA 3/4</v>
          </cell>
        </row>
        <row r="82">
          <cell r="B82" t="str">
            <v>BROCA  RANURADA TUNGSTENO DE 1 1/4"</v>
          </cell>
        </row>
        <row r="83">
          <cell r="B83" t="str">
            <v>BROCA  RANURADA TUNGSTENO DE 1"</v>
          </cell>
        </row>
        <row r="84">
          <cell r="B84" t="str">
            <v>BROCA  RANURADA TUNGSTENO DE 1/2"</v>
          </cell>
        </row>
        <row r="85">
          <cell r="B85" t="str">
            <v>BROCA  RANURADA TUNGSTENO DE 3/4"</v>
          </cell>
        </row>
        <row r="86">
          <cell r="B86" t="str">
            <v>CABALLETE  ARTICULADO INFERIOR TEJA FC</v>
          </cell>
        </row>
        <row r="87">
          <cell r="B87" t="str">
            <v>CABALLETE  ARTICULADO SUPERIOR TEJA FC</v>
          </cell>
        </row>
        <row r="88">
          <cell r="B88" t="str">
            <v>CABALLETE ARTICULADO INF CANALETA 43</v>
          </cell>
        </row>
        <row r="89">
          <cell r="B89" t="str">
            <v>CABALLETE ARTICULADO INF CANALETA 90</v>
          </cell>
        </row>
        <row r="90">
          <cell r="B90" t="str">
            <v>CABALLETE ARTICULADO SUP CANALETA 43</v>
          </cell>
        </row>
        <row r="91">
          <cell r="B91" t="str">
            <v>CABALLETE ARTICULADO SUP CANALETA 90</v>
          </cell>
        </row>
        <row r="92">
          <cell r="B92" t="str">
            <v>CABALLETE CUBIERTA TERMOACÚSTICA 0.7X2M</v>
          </cell>
        </row>
        <row r="93">
          <cell r="B93" t="str">
            <v>CABALLETE FIJO 20º</v>
          </cell>
        </row>
        <row r="94">
          <cell r="B94" t="str">
            <v>CABALLETE FIJO CANALETA  43</v>
          </cell>
        </row>
        <row r="95">
          <cell r="B95" t="str">
            <v>CABALLETE FIJO CANALETA  90</v>
          </cell>
        </row>
        <row r="96">
          <cell r="B96" t="str">
            <v>CABLE ALUMINIO AISLADO PVC 1/0 AWG</v>
          </cell>
        </row>
        <row r="97">
          <cell r="B97" t="str">
            <v>CABLE ALUMINIO AISLADO PVC 2/0 AWG</v>
          </cell>
        </row>
        <row r="98">
          <cell r="B98" t="str">
            <v>CABLE BLINDADO STEREO</v>
          </cell>
        </row>
        <row r="99">
          <cell r="B99" t="str">
            <v>CABLE COAXIAL</v>
          </cell>
        </row>
        <row r="100">
          <cell r="B100" t="str">
            <v>CABLE CU DESNUDO N. 1/0</v>
          </cell>
        </row>
        <row r="101">
          <cell r="B101" t="str">
            <v>CABLE FIBRA OPTICA 50/125 MULTIMODO</v>
          </cell>
        </row>
        <row r="102">
          <cell r="B102" t="str">
            <v>CABLE TELEFONO 10 PARES</v>
          </cell>
        </row>
        <row r="103">
          <cell r="B103" t="str">
            <v>CABLE TELEFONO 2 PARES</v>
          </cell>
        </row>
        <row r="104">
          <cell r="B104" t="str">
            <v>CABLE TELEFONO 20 PARES</v>
          </cell>
        </row>
        <row r="105">
          <cell r="B105" t="str">
            <v>CABLE TELEFONO 4 PARES</v>
          </cell>
        </row>
        <row r="106">
          <cell r="B106" t="str">
            <v>CABLE TELEFONO 40 PARES</v>
          </cell>
        </row>
        <row r="107">
          <cell r="B107" t="str">
            <v>CABLE TELEVISIÓN RG6</v>
          </cell>
        </row>
        <row r="108">
          <cell r="B108" t="str">
            <v>CABLE UTP CATEGORÍA 6A</v>
          </cell>
        </row>
        <row r="109">
          <cell r="B109" t="str">
            <v>CAJA 30X30X10 CM</v>
          </cell>
        </row>
        <row r="110">
          <cell r="B110" t="str">
            <v>CAJA 4"X4" METÁLICA GALVANIZADA</v>
          </cell>
        </row>
        <row r="111">
          <cell r="B111" t="str">
            <v>CAJA 4x4 CONDUIT</v>
          </cell>
        </row>
        <row r="112">
          <cell r="B112" t="str">
            <v>CAJA 60 X 60 X 14</v>
          </cell>
        </row>
        <row r="113">
          <cell r="B113" t="str">
            <v>CAJA GALVANIZADA 5800</v>
          </cell>
        </row>
        <row r="114">
          <cell r="B114" t="str">
            <v>CAJA OCTAGONAL</v>
          </cell>
        </row>
        <row r="115">
          <cell r="B115" t="str">
            <v>CAJILLA GABINETE TIPO III 0.77x0.99x0.24, LÁMINA COLD ROLLED</v>
          </cell>
        </row>
        <row r="116">
          <cell r="B116" t="str">
            <v>CAL</v>
          </cell>
        </row>
        <row r="117">
          <cell r="B117" t="str">
            <v>CÁMARA CCTV (CHIP SONY 36 LED 420 LINEAS)</v>
          </cell>
        </row>
        <row r="118">
          <cell r="B118" t="str">
            <v>Campanas de separacion gas solidos liquidos fabricadas en Poliester reforzado en fibra de vidrio PRFV</v>
          </cell>
        </row>
        <row r="119">
          <cell r="B119" t="str">
            <v>CANAL 63 MM CAL. 20</v>
          </cell>
        </row>
        <row r="120">
          <cell r="B120" t="str">
            <v>CANAL 92 MM CAL. 20</v>
          </cell>
        </row>
        <row r="121">
          <cell r="B121" t="str">
            <v>CANAL B 6X2.44 CAL. 26</v>
          </cell>
        </row>
        <row r="122">
          <cell r="B122" t="str">
            <v>CANAL B 9X2.44 CAL. 26</v>
          </cell>
        </row>
        <row r="123">
          <cell r="B123" t="str">
            <v>CANAL PVC AMAZONAS</v>
          </cell>
        </row>
        <row r="124">
          <cell r="B124" t="str">
            <v>CANAL PVC RAINGO</v>
          </cell>
        </row>
        <row r="125">
          <cell r="B125" t="str">
            <v>CANALETA 43 FIBROCEMENTO X 6.0</v>
          </cell>
        </row>
        <row r="126">
          <cell r="B126" t="str">
            <v>CANALETA 90 LAMINA GALVANIZADA CAL 24</v>
          </cell>
        </row>
        <row r="127">
          <cell r="B127" t="str">
            <v>CANALETA 90 X 6.0</v>
          </cell>
        </row>
        <row r="128">
          <cell r="B128" t="str">
            <v>CANALETA METÁLICA 4X10 CMS</v>
          </cell>
        </row>
        <row r="129">
          <cell r="B129" t="str">
            <v>CANALETA METÁLICA 4X6 CMS</v>
          </cell>
        </row>
        <row r="130">
          <cell r="B130" t="str">
            <v>CANALETA METÁLICA 6X10 CMS</v>
          </cell>
        </row>
        <row r="131">
          <cell r="B131" t="str">
            <v>CANALETA PLÁSTICA 13X7 MM</v>
          </cell>
        </row>
        <row r="132">
          <cell r="B132" t="str">
            <v>CANALETA PLÁSTICA 20X12 MM</v>
          </cell>
        </row>
        <row r="133">
          <cell r="B133" t="str">
            <v>CANALETA PLÁSTICA 32X12 MM</v>
          </cell>
        </row>
        <row r="134">
          <cell r="B134" t="str">
            <v>CANALETA PLÁSTICA 40X60 MM</v>
          </cell>
        </row>
        <row r="135">
          <cell r="B135" t="str">
            <v>CANALETA PARSHALL DE 3 PULGADAS PRFV</v>
          </cell>
        </row>
        <row r="136">
          <cell r="B136" t="str">
            <v>CANASTILLA PARA LAVAPLATOS 4"</v>
          </cell>
        </row>
        <row r="137">
          <cell r="B137" t="str">
            <v>Canastilla de recolección en poliester reforzado en fibra de vidrio</v>
          </cell>
        </row>
        <row r="138">
          <cell r="B138" t="str">
            <v>CANCHA BALONCESTO TUBO A.N. TIPO PESADO 2 " RODACHIN (PAR)</v>
          </cell>
        </row>
        <row r="139">
          <cell r="B139" t="str">
            <v>CANCHA BALONCESTO TUBO A.N. TIPO PESADO 2" ANCLAR (PAR)</v>
          </cell>
        </row>
        <row r="140">
          <cell r="B140" t="str">
            <v>CANCHA MICROFUTBOL TUBO  A. N  TIPO PESADO 2" (PAR)</v>
          </cell>
        </row>
        <row r="141">
          <cell r="B141" t="str">
            <v>CANCHA MINI FÚTBOL Y/O MINIBALONCESTO (PAR)</v>
          </cell>
        </row>
        <row r="142">
          <cell r="B142" t="str">
            <v>CANCHA MÚLT. TUBO A.N. TIPO PESADO 2" TABLERO ACRÍLICO (PAR)</v>
          </cell>
        </row>
        <row r="143">
          <cell r="B143" t="str">
            <v>CAOLIN</v>
          </cell>
        </row>
        <row r="144">
          <cell r="B144" t="str">
            <v>CARBURO Nº 2</v>
          </cell>
        </row>
        <row r="145">
          <cell r="B145" t="str">
            <v>CARGA FULMINANTE FUERTE + CLAVO 5/16" B. VEL. 1"</v>
          </cell>
        </row>
        <row r="146">
          <cell r="B146" t="str">
            <v>CAUCHO GRANULADO</v>
          </cell>
        </row>
        <row r="147">
          <cell r="B147" t="str">
            <v>CEDRO MACHO PIEZA 3.0</v>
          </cell>
        </row>
        <row r="148">
          <cell r="B148" t="str">
            <v>CELOSÍA EN ALUMINIO</v>
          </cell>
        </row>
        <row r="149">
          <cell r="B149" t="str">
            <v>CEMENTO BLANCO</v>
          </cell>
        </row>
        <row r="150">
          <cell r="B150" t="str">
            <v>CEMENTO GRIS</v>
          </cell>
        </row>
        <row r="151">
          <cell r="B151" t="str">
            <v>CERÁMICA  BLANCO 20X20 CALIDAD PRIMERA</v>
          </cell>
        </row>
        <row r="152">
          <cell r="B152" t="str">
            <v>CERÁMICA 40X40, TRÁFICO 5</v>
          </cell>
        </row>
        <row r="153">
          <cell r="B153" t="str">
            <v>CERCO ORDINARIO 3 M</v>
          </cell>
        </row>
        <row r="154">
          <cell r="B154" t="str">
            <v>CERRADURA 987 DE SOBREPONER YALE</v>
          </cell>
        </row>
        <row r="155">
          <cell r="B155" t="str">
            <v>CERRADURA POMO CLÁSICO ALCOBA</v>
          </cell>
        </row>
        <row r="156">
          <cell r="B156" t="str">
            <v>CERRADURA POMO CLÁSICO BAÑO</v>
          </cell>
        </row>
        <row r="157">
          <cell r="B157" t="str">
            <v>CERRADURA POMO CLÁSICO ENTRADA</v>
          </cell>
        </row>
        <row r="158">
          <cell r="B158" t="str">
            <v>CERROJO DOBLE YALE</v>
          </cell>
        </row>
        <row r="159">
          <cell r="B159" t="str">
            <v>CINTA PVC 22 cm</v>
          </cell>
        </row>
        <row r="160">
          <cell r="B160" t="str">
            <v>CHAZO MADERA 0.04X0.04</v>
          </cell>
        </row>
        <row r="161">
          <cell r="B161" t="str">
            <v>CHAZO MADERA 10X10</v>
          </cell>
        </row>
        <row r="162">
          <cell r="B162" t="str">
            <v>CHAZO PLÁSTICO 1/4"</v>
          </cell>
        </row>
        <row r="163">
          <cell r="B163" t="str">
            <v>CHAZO PLÁSTICO 1/8"</v>
          </cell>
        </row>
        <row r="164">
          <cell r="B164" t="str">
            <v>CHAZOS PARA CARPINTERIA EN MADERA</v>
          </cell>
        </row>
        <row r="165">
          <cell r="B165" t="str">
            <v>CHEQUE RED WHITE 1/2"</v>
          </cell>
        </row>
        <row r="166">
          <cell r="B166" t="str">
            <v>CHEQUE RED WHITE 3/4"</v>
          </cell>
        </row>
        <row r="167">
          <cell r="B167" t="str">
            <v>CINTA DE PAPEL SUPERCINTA 250</v>
          </cell>
        </row>
        <row r="168">
          <cell r="B168" t="str">
            <v>CINTA EN FIBRA DE VIDRIO DE 50 MM, 90M</v>
          </cell>
        </row>
        <row r="169">
          <cell r="B169" t="str">
            <v>CINTA METÁLICA</v>
          </cell>
        </row>
        <row r="170">
          <cell r="B170" t="str">
            <v>CINTA TEFLÓN 10 M 1/2"</v>
          </cell>
        </row>
        <row r="171">
          <cell r="B171" t="str">
            <v>CLAVO ALTA VELOCIDAD 1/4"X2"</v>
          </cell>
        </row>
        <row r="172">
          <cell r="B172" t="str">
            <v>CODO  90 D 3" ALL</v>
          </cell>
        </row>
        <row r="173">
          <cell r="B173" t="str">
            <v>CODO  90 D 4" ALL</v>
          </cell>
        </row>
        <row r="174">
          <cell r="B174" t="str">
            <v>CODO 45 BAJANTE AMAZONAS</v>
          </cell>
        </row>
        <row r="175">
          <cell r="B175" t="str">
            <v>CODO 90 1/4 CXC SANITARIO 2"</v>
          </cell>
        </row>
        <row r="176">
          <cell r="B176" t="str">
            <v>CODO 90 1/4 CXC SANITARIO 3"</v>
          </cell>
        </row>
        <row r="177">
          <cell r="B177" t="str">
            <v>CODO 90 1/4 CXC SANITARIO 4"</v>
          </cell>
        </row>
        <row r="178">
          <cell r="B178" t="str">
            <v>CODO 90 1/4 CXC SANITARIO 6"</v>
          </cell>
        </row>
        <row r="179">
          <cell r="B179" t="str">
            <v>CODO 90 1/4 CXC SANITARIO 8"</v>
          </cell>
        </row>
        <row r="180">
          <cell r="B180" t="str">
            <v>CODO 90 COBRE 1"</v>
          </cell>
        </row>
        <row r="181">
          <cell r="B181" t="str">
            <v>CODO 90 COBRE 1/2"</v>
          </cell>
        </row>
        <row r="182">
          <cell r="B182" t="str">
            <v>CODO 90 COBRE 3/4"</v>
          </cell>
        </row>
        <row r="183">
          <cell r="B183" t="str">
            <v>CODO 90 CPVC 1/2"</v>
          </cell>
        </row>
        <row r="184">
          <cell r="B184" t="str">
            <v>CODO 90 CPVC 3/4"</v>
          </cell>
        </row>
        <row r="185">
          <cell r="B185" t="str">
            <v>CODO 90 PVC-P 1 1/2"</v>
          </cell>
        </row>
        <row r="186">
          <cell r="B186" t="str">
            <v>CODO 90 PVC-P 1"</v>
          </cell>
        </row>
        <row r="187">
          <cell r="B187" t="str">
            <v>CODO 90 PVC-P 1/2"</v>
          </cell>
        </row>
        <row r="188">
          <cell r="B188" t="str">
            <v>CODO 90 PVC-P 2 1/2"</v>
          </cell>
        </row>
        <row r="189">
          <cell r="B189" t="str">
            <v>CODO 90 PVC-P 2"</v>
          </cell>
        </row>
        <row r="190">
          <cell r="B190" t="str">
            <v>CODO 90 PVC-P 3/4"</v>
          </cell>
        </row>
        <row r="191">
          <cell r="B191" t="str">
            <v>CODO ACERO NEGRO 1 1/2" 200 PSI ROSCAR</v>
          </cell>
        </row>
        <row r="192">
          <cell r="B192" t="str">
            <v>CODO ACERO NEGRO 1" 200 PSI ROSCAR</v>
          </cell>
        </row>
        <row r="193">
          <cell r="B193" t="str">
            <v>CODO ACERO NEGRO 2" 200 PSI ROSCAR</v>
          </cell>
        </row>
        <row r="194">
          <cell r="B194" t="str">
            <v>CODO GALVANIZADO 1"</v>
          </cell>
        </row>
        <row r="195">
          <cell r="B195" t="str">
            <v>CODO GALVANIZADO 1/2"</v>
          </cell>
        </row>
        <row r="196">
          <cell r="B196" t="str">
            <v>CODO GALVANIZADO 3/4"</v>
          </cell>
        </row>
        <row r="197">
          <cell r="B197" t="str">
            <v>CODO HIERRO DUCTIL  RANURADO 2"</v>
          </cell>
        </row>
        <row r="198">
          <cell r="B198" t="str">
            <v>CODO HIERRO DUCTIL RANURADO 2 1/2"</v>
          </cell>
        </row>
        <row r="199">
          <cell r="B199" t="str">
            <v>CODO HIERRO DUCTIL RANURADO 3"</v>
          </cell>
        </row>
        <row r="200">
          <cell r="B200" t="str">
            <v>CODO HIERRO DUCTIL RANURADO 4"</v>
          </cell>
        </row>
        <row r="201">
          <cell r="B201" t="str">
            <v>CODO TERMOFUSIÓN 1"</v>
          </cell>
        </row>
        <row r="202">
          <cell r="B202" t="str">
            <v>CODO TERMOFUSIÓN 1/2"</v>
          </cell>
        </row>
        <row r="203">
          <cell r="B203" t="str">
            <v>CODO TERMOFUSIÓN 3/4"</v>
          </cell>
        </row>
        <row r="204">
          <cell r="B204" t="str">
            <v>COLOR MINERAL</v>
          </cell>
        </row>
        <row r="205">
          <cell r="B205" t="str">
            <v>COMPUERTA METALICA DESLIZANTE ASCENDENTE 60 X 45 CM</v>
          </cell>
        </row>
        <row r="206">
          <cell r="B206" t="str">
            <v>CONCRETO 1500 PSI</v>
          </cell>
        </row>
        <row r="207">
          <cell r="B207" t="str">
            <v>CONCRETO 2000 PSI</v>
          </cell>
        </row>
        <row r="208">
          <cell r="B208" t="str">
            <v>CONCRETO 2500 PSI</v>
          </cell>
        </row>
        <row r="209">
          <cell r="B209" t="str">
            <v>CONCRETO 3000 PSI</v>
          </cell>
        </row>
        <row r="210">
          <cell r="B210" t="str">
            <v>CONCRETO 3500 PSI</v>
          </cell>
        </row>
        <row r="211">
          <cell r="B211" t="str">
            <v>CONCRETO 4000 PSI</v>
          </cell>
        </row>
        <row r="212">
          <cell r="B212" t="str">
            <v>CONCRETO GROUTING 3000 PSI</v>
          </cell>
        </row>
        <row r="213">
          <cell r="B213" t="str">
            <v>CONCRETO TREMIE CORRIENTE 3000 PSI</v>
          </cell>
        </row>
        <row r="214">
          <cell r="B214" t="str">
            <v>CONECTOR CRISTAL 8MM</v>
          </cell>
        </row>
        <row r="215">
          <cell r="B215" t="str">
            <v>CONECTOR EMT GALVANIZADO 1"</v>
          </cell>
        </row>
        <row r="216">
          <cell r="B216" t="str">
            <v>CONECTOR EMT GALVANIZADO 1/2"</v>
          </cell>
        </row>
        <row r="217">
          <cell r="B217" t="str">
            <v>CONECTOR EMT GALVANIZADO 3/4"</v>
          </cell>
        </row>
        <row r="218">
          <cell r="B218" t="str">
            <v>CORNISA 16 (CORTINERO)</v>
          </cell>
        </row>
        <row r="219">
          <cell r="B219" t="str">
            <v>CORTADORA DE LADRILLO 6.6 HP</v>
          </cell>
        </row>
        <row r="220">
          <cell r="B220" t="str">
            <v>COUPLING FLEXIBLE HIERRO DUCTIL RANURADO 2 1/2"</v>
          </cell>
        </row>
        <row r="221">
          <cell r="B221" t="str">
            <v>COUPLING FLEXIBLE HIERRO DUCTIL RANURADO 2"</v>
          </cell>
        </row>
        <row r="222">
          <cell r="B222" t="str">
            <v>COUPLING FLEXIBLE HIERRO DUCTIL RANURADO 3"</v>
          </cell>
        </row>
        <row r="223">
          <cell r="B223" t="str">
            <v>COUPLING FLEXIBLE HIERRO DUCTIL RANURADO 4"</v>
          </cell>
        </row>
        <row r="224">
          <cell r="B224" t="str">
            <v>CUBIERTA 525-C SANDWICH, CAL 26</v>
          </cell>
        </row>
        <row r="225">
          <cell r="B225" t="str">
            <v>CUBIERTA SENCILLA 500-C, CAL 26</v>
          </cell>
        </row>
        <row r="226">
          <cell r="B226" t="str">
            <v>CURVA CON PVC 1 X90</v>
          </cell>
        </row>
        <row r="227">
          <cell r="B227" t="str">
            <v>CURVA EMT GALVANIZADO 1"</v>
          </cell>
        </row>
        <row r="228">
          <cell r="B228" t="str">
            <v>CURVA EMT GALVANIZADO 1/2"</v>
          </cell>
        </row>
        <row r="229">
          <cell r="B229" t="str">
            <v>CURVA EMT GALVANIZADO 3/4"</v>
          </cell>
        </row>
        <row r="230">
          <cell r="B230" t="str">
            <v>CURVA PVC 1"</v>
          </cell>
        </row>
        <row r="231">
          <cell r="B231" t="str">
            <v>CURVA PVC 1/2"</v>
          </cell>
        </row>
        <row r="232">
          <cell r="B232" t="str">
            <v>CRUZ PVC 8" A 8"</v>
          </cell>
        </row>
        <row r="233">
          <cell r="B233" t="str">
            <v>DERECHO A BOTADERO</v>
          </cell>
        </row>
        <row r="234">
          <cell r="B234" t="str">
            <v>DILATACIÓN EN BRONCE</v>
          </cell>
        </row>
        <row r="235">
          <cell r="B235" t="str">
            <v>DISCO DIAMANTADO 7" SEGMENTADO</v>
          </cell>
        </row>
        <row r="236">
          <cell r="B236" t="str">
            <v>DISOLVENTE THINNER</v>
          </cell>
        </row>
        <row r="237">
          <cell r="B237" t="str">
            <v>DIVISIÓN BAÑO ACERO INOXIDABLE (INCLUYE ACCESORIOS PASADORES Y PUERTAS)</v>
          </cell>
        </row>
        <row r="238">
          <cell r="B238" t="str">
            <v>DIVISIÓN BAÑO ALUMINIO Y ACRÍLICO H= 1.80</v>
          </cell>
        </row>
        <row r="239">
          <cell r="B239" t="str">
            <v>DIVISIÓN DE BAÑO ALUMINIO Y VIDRIO TEMPLADO H= 1.8 M, E=6MM</v>
          </cell>
        </row>
        <row r="240">
          <cell r="B240" t="str">
            <v>DOMO ACRÍLICO 60X60</v>
          </cell>
        </row>
        <row r="241">
          <cell r="B241" t="str">
            <v>DUCHA MEZCLADORA SIN SALIDA A BAÑERA</v>
          </cell>
        </row>
        <row r="242">
          <cell r="B242" t="str">
            <v>DUCHA SENCILLA</v>
          </cell>
        </row>
        <row r="243">
          <cell r="B243" t="str">
            <v>DUCTO ELÉCTRICO LIVIANO 4"</v>
          </cell>
        </row>
        <row r="244">
          <cell r="B244" t="str">
            <v>DURMIENTE ORDINARIO</v>
          </cell>
        </row>
        <row r="245">
          <cell r="B245" t="str">
            <v>ERO H= 2.00 MTS X 2.50 MTS</v>
          </cell>
        </row>
        <row r="246">
          <cell r="B246" t="str">
            <v>ESGRAFIADO GRANIPLAST</v>
          </cell>
        </row>
        <row r="247">
          <cell r="B247" t="str">
            <v>ESMALTE BLANCO MATE</v>
          </cell>
        </row>
        <row r="248">
          <cell r="B248" t="str">
            <v>ESMALTE SINTÉTICO</v>
          </cell>
        </row>
        <row r="249">
          <cell r="B249" t="str">
            <v>ESPEJO BISELADO INCOLORO 4 mm</v>
          </cell>
        </row>
        <row r="250">
          <cell r="B250" t="str">
            <v>ESPEJO INCOLORO 3mm SIN BICELAR</v>
          </cell>
        </row>
        <row r="251">
          <cell r="B251" t="str">
            <v>ESTACA DE MADERA</v>
          </cell>
        </row>
        <row r="252">
          <cell r="B252" t="str">
            <v>ESTERILLA DE GUADUA</v>
          </cell>
        </row>
        <row r="253">
          <cell r="B253" t="str">
            <v>ESTOPA</v>
          </cell>
        </row>
        <row r="254">
          <cell r="B254" t="str">
            <v>ESTRUCTURA DE PASO 200</v>
          </cell>
        </row>
        <row r="255">
          <cell r="B255" t="str">
            <v>EXTINTOR DE POLVO QUÍMICO ABC, CAPACIDAD 10 LB</v>
          </cell>
        </row>
        <row r="256">
          <cell r="B256" t="str">
            <v>FALSON FONDO EN POLIESTER REFORZADO EN FIBRA DE VIDRIO incluye estrcutura de soporte</v>
          </cell>
        </row>
        <row r="257">
          <cell r="B257" t="str">
            <v>FAROL COLONIAL CON POSTE DE 3 MTS X 2 1/2'', KIT DE SODIO DE 150W</v>
          </cell>
        </row>
        <row r="258">
          <cell r="B258" t="str">
            <v>FIBERGLASS DURACUSTIC 5/8" 1.22X0.61</v>
          </cell>
        </row>
        <row r="259">
          <cell r="B259" t="str">
            <v>FORMALETA</v>
          </cell>
        </row>
        <row r="260">
          <cell r="B260" t="str">
            <v>FORMALETA ENTREPISOS</v>
          </cell>
        </row>
        <row r="261">
          <cell r="B261" t="str">
            <v>FUNDENTE</v>
          </cell>
        </row>
        <row r="262">
          <cell r="B262" t="str">
            <v>FUSIBLE AÉREO</v>
          </cell>
        </row>
        <row r="263">
          <cell r="B263" t="str">
            <v>GANCHO DE FIJACION TEJA ESPAÑOLA</v>
          </cell>
        </row>
        <row r="264">
          <cell r="B264" t="str">
            <v>GANCHO GALVANIZADO</v>
          </cell>
        </row>
        <row r="265">
          <cell r="B265" t="str">
            <v>GANCHO GALVANIZADO PARA MADERA</v>
          </cell>
        </row>
        <row r="266">
          <cell r="B266" t="str">
            <v>GANCHO TEJA</v>
          </cell>
        </row>
        <row r="267">
          <cell r="B267" t="str">
            <v>GANCHO TIPO CLIP</v>
          </cell>
        </row>
        <row r="268">
          <cell r="B268" t="str">
            <v>GRAMA DEPORTIVA</v>
          </cell>
        </row>
        <row r="269">
          <cell r="B269" t="str">
            <v>GRAMA SINTÉTICA</v>
          </cell>
        </row>
        <row r="270">
          <cell r="B270" t="str">
            <v>GRANITO</v>
          </cell>
        </row>
        <row r="271">
          <cell r="B271" t="str">
            <v>GRAPA INDUSTRIAL</v>
          </cell>
        </row>
        <row r="272">
          <cell r="B272" t="str">
            <v>GRAVILLA DE RÍO EN MUNICIPIO</v>
          </cell>
        </row>
        <row r="273">
          <cell r="B273" t="str">
            <v>GRIFERÍA LAVAPLATOS PISCIS 8" O SIMILAR</v>
          </cell>
        </row>
        <row r="274">
          <cell r="B274" t="str">
            <v>GUADUA 6M</v>
          </cell>
        </row>
        <row r="275">
          <cell r="B275" t="str">
            <v>GUARDAESCOBA CEDRO BLANCO 8 CM</v>
          </cell>
        </row>
        <row r="276">
          <cell r="B276" t="str">
            <v>GUARDAESCOBA EN SAPAN 8 CM</v>
          </cell>
        </row>
        <row r="277">
          <cell r="B277" t="str">
            <v>GUARDAESCOBA PINO CARIBE 7 CM</v>
          </cell>
        </row>
        <row r="278">
          <cell r="B278" t="str">
            <v>GUARDAESCOBA PVC CARAMELO 8 CM</v>
          </cell>
        </row>
        <row r="279">
          <cell r="B279" t="str">
            <v>GUARDAESCOBA PVC CEDRO 8 CM</v>
          </cell>
        </row>
        <row r="280">
          <cell r="B280" t="str">
            <v>HIERRO CUADRADO 1/2" X 6M</v>
          </cell>
        </row>
        <row r="281">
          <cell r="B281" t="str">
            <v>HILO ROJO</v>
          </cell>
        </row>
        <row r="282">
          <cell r="B282" t="str">
            <v>HOJA PUERTA ENTABLERADA MADECOR (0.76-1.0)</v>
          </cell>
        </row>
        <row r="283">
          <cell r="B283" t="str">
            <v>HOJA PUERTA ENTABLERADA TABLEX  (0.76-1.0)</v>
          </cell>
        </row>
        <row r="284">
          <cell r="B284" t="str">
            <v>HOJA PUERTA ENTAMBORADA TRIPLEX TABLEX</v>
          </cell>
        </row>
        <row r="285">
          <cell r="B285" t="str">
            <v>IGAS GRIS</v>
          </cell>
        </row>
        <row r="286">
          <cell r="B286" t="str">
            <v>INTERRUPTOR CONMUTABLE DOBLE</v>
          </cell>
        </row>
        <row r="287">
          <cell r="B287" t="str">
            <v>INTERRUPTOR DOBLE</v>
          </cell>
        </row>
        <row r="288">
          <cell r="B288" t="str">
            <v>JABONERA GRANDE ALLEGRO O SIMILAR</v>
          </cell>
        </row>
        <row r="289">
          <cell r="B289" t="str">
            <v>JUEGO BOQUILLAS 1 1/2"</v>
          </cell>
        </row>
        <row r="290">
          <cell r="B290" t="str">
            <v>JUEGO BOQUILLAS 1"</v>
          </cell>
        </row>
        <row r="291">
          <cell r="B291" t="str">
            <v>JUEGO INCRUSTACIONES COMPLETO</v>
          </cell>
        </row>
        <row r="292">
          <cell r="B292" t="str">
            <v>KIT ADAPTADOR LC PARA BANDEJA</v>
          </cell>
        </row>
        <row r="293">
          <cell r="B293" t="str">
            <v>LADRILLO PORTANTE PRENSADO</v>
          </cell>
        </row>
        <row r="294">
          <cell r="B294" t="str">
            <v>LADRILLO PRENSADO MACIZO</v>
          </cell>
        </row>
        <row r="295">
          <cell r="B295" t="str">
            <v>LADRILLO REJILLA</v>
          </cell>
        </row>
        <row r="296">
          <cell r="B296" t="str">
            <v>LADRILLO TOLETE COMÚN</v>
          </cell>
        </row>
        <row r="297">
          <cell r="B297" t="str">
            <v>LADRILLO TOLETE RECOCIDO</v>
          </cell>
        </row>
        <row r="298">
          <cell r="B298" t="str">
            <v>LÁMINA  COLD ROLLED CAL 16 1.22x2.44</v>
          </cell>
        </row>
        <row r="299">
          <cell r="B299" t="str">
            <v>LÁMINA COLD ROLLED CAL. 18 1.0 x 2.0</v>
          </cell>
        </row>
        <row r="300">
          <cell r="B300" t="str">
            <v>LÁMINA CR</v>
          </cell>
        </row>
        <row r="301">
          <cell r="B301" t="str">
            <v>LÁMINA DRYWALL 1/2" SUPERPLACA</v>
          </cell>
        </row>
        <row r="302">
          <cell r="B302" t="str">
            <v>LÁMINA DRYWALL 1/2" SUPERPLACA 1.22X2.44</v>
          </cell>
        </row>
        <row r="303">
          <cell r="B303" t="str">
            <v>LÁMINA GALVANIZADA CAL 24</v>
          </cell>
        </row>
        <row r="304">
          <cell r="B304" t="str">
            <v>LAMINA GALVANIZADA CAL.22 1.20 x 2.40</v>
          </cell>
        </row>
        <row r="305">
          <cell r="B305" t="str">
            <v>LÁMINA GALVANIZADA CAL.22 1.20 x 2.40</v>
          </cell>
        </row>
        <row r="306">
          <cell r="B306" t="str">
            <v>LÁMINA HR</v>
          </cell>
        </row>
        <row r="307">
          <cell r="B307" t="str">
            <v>LÁMINA ICOPOR 1 CM</v>
          </cell>
        </row>
        <row r="308">
          <cell r="B308" t="str">
            <v>LÁMINA METÁLICA DE 3/16" O 25MM</v>
          </cell>
        </row>
        <row r="309">
          <cell r="B309" t="str">
            <v>LÁMINA POLICARBONATO TRANSPARENTE ALVEOLAR DE 8 MM</v>
          </cell>
        </row>
        <row r="310">
          <cell r="B310" t="str">
            <v>LÁMINA SUPERBOARD 8MM</v>
          </cell>
        </row>
        <row r="311">
          <cell r="B311" t="str">
            <v>LÁMPARA 2 X 32</v>
          </cell>
        </row>
        <row r="312">
          <cell r="B312" t="str">
            <v>LÁMPARA 2 X 48</v>
          </cell>
        </row>
        <row r="313">
          <cell r="B313" t="str">
            <v>LÁMPARA TIPO TORTUGA 60V</v>
          </cell>
        </row>
        <row r="314">
          <cell r="B314" t="str">
            <v>LAVAMANOS DE COLGAR INCLUYE GRIFERÍA</v>
          </cell>
        </row>
        <row r="315">
          <cell r="B315" t="str">
            <v>LAVAMANOS DE EMPOTRAR INCLUYE GRIFERÍA</v>
          </cell>
        </row>
        <row r="316">
          <cell r="B316" t="str">
            <v>LAVAMANOS PEDESTAL INCLUYE GRIFERÍA</v>
          </cell>
        </row>
        <row r="317">
          <cell r="B317" t="str">
            <v>LAVAPLATOS ACERO 120 X 60 cm</v>
          </cell>
        </row>
        <row r="318">
          <cell r="B318" t="str">
            <v>LAVAPLATOS ACERO 45 X 49 cm</v>
          </cell>
        </row>
        <row r="319">
          <cell r="B319" t="str">
            <v>LIJA DE AGUA 150 SUPER</v>
          </cell>
        </row>
        <row r="320">
          <cell r="B320" t="str">
            <v>LIJA DE AGUA 965 SUPER</v>
          </cell>
        </row>
        <row r="321">
          <cell r="B321" t="str">
            <v>LIMPIADOR PVC 1/4</v>
          </cell>
        </row>
        <row r="322">
          <cell r="B322" t="str">
            <v>LISTÓN M.H. AMARILLO</v>
          </cell>
        </row>
        <row r="323">
          <cell r="B323" t="str">
            <v>LISTÓN M.H. PINO ROMERÓN</v>
          </cell>
        </row>
        <row r="324">
          <cell r="B324" t="str">
            <v>LISTON MH PINO CIPRES</v>
          </cell>
        </row>
        <row r="325">
          <cell r="B325" t="str">
            <v>LISTÓN ORDINARIO</v>
          </cell>
        </row>
        <row r="326">
          <cell r="B326" t="str">
            <v>LLAVE MANGUERA CROMADA</v>
          </cell>
        </row>
        <row r="327">
          <cell r="B327" t="str">
            <v>LLAVE SPANER CROMADA DOS SERVICIOS 2 1/2" Y 1 1/2"</v>
          </cell>
        </row>
        <row r="328">
          <cell r="B328" t="str">
            <v>LLO AUTOPERFORANTE</v>
          </cell>
        </row>
        <row r="329">
          <cell r="B329" t="str">
            <v>LONA PLÁSTICA PARA CASETÓN</v>
          </cell>
        </row>
        <row r="330">
          <cell r="B330" t="str">
            <v>LUBRICANTE</v>
          </cell>
        </row>
        <row r="331">
          <cell r="B331" t="str">
            <v>LUMINARIA SODIO 150W</v>
          </cell>
        </row>
        <row r="332">
          <cell r="B332" t="str">
            <v>LUMINARIA SODIO 70W</v>
          </cell>
        </row>
        <row r="333">
          <cell r="B333" t="str">
            <v>MADERA ROLLIZA D = 0.15M</v>
          </cell>
        </row>
        <row r="334">
          <cell r="B334" t="str">
            <v>MALLA CON VENA 0.50x2.0</v>
          </cell>
        </row>
        <row r="335">
          <cell r="B335" t="str">
            <v>MALLA CON VENA 0.50X2.0</v>
          </cell>
        </row>
        <row r="336">
          <cell r="B336" t="str">
            <v>MALLA CON VENA 0.60X2.0</v>
          </cell>
        </row>
        <row r="337">
          <cell r="B337" t="str">
            <v>MALLA ELECTROSOLDADA</v>
          </cell>
        </row>
        <row r="338">
          <cell r="B338" t="str">
            <v>MALLA ESLABONADA CAL. 10</v>
          </cell>
        </row>
        <row r="339">
          <cell r="B339" t="str">
            <v>MALLA NYLON PETROLIZADA VOLEIBOL</v>
          </cell>
        </row>
        <row r="340">
          <cell r="B340" t="str">
            <v>MANGUERA PARA LAVAPLATOS 1/2 x 1/2"</v>
          </cell>
        </row>
        <row r="341">
          <cell r="B341" t="str">
            <v>MANIJA PARA VENTANA</v>
          </cell>
        </row>
        <row r="342">
          <cell r="B342" t="str">
            <v>MANTO FIBERGLASS 600X1</v>
          </cell>
        </row>
        <row r="343">
          <cell r="B343" t="str">
            <v>MARCACIÓN FIBRA</v>
          </cell>
        </row>
        <row r="344">
          <cell r="B344" t="str">
            <v>MARCACIÓN TÉRMICA O EN ACRÍLICO</v>
          </cell>
        </row>
        <row r="345">
          <cell r="B345" t="str">
            <v>MARMOLINA</v>
          </cell>
        </row>
        <row r="346">
          <cell r="B346" t="str">
            <v>MASILLA SUPERMÁSTICO 5GLN</v>
          </cell>
        </row>
        <row r="347">
          <cell r="B347" t="str">
            <v>MATERIAL DE AFIRMADO</v>
          </cell>
        </row>
        <row r="348">
          <cell r="B348" t="str">
            <v>MEDIA CAÑA CHINGALE LISA</v>
          </cell>
        </row>
        <row r="349">
          <cell r="B349" t="str">
            <v>MEDIA CAÑA EN GRANITO</v>
          </cell>
        </row>
        <row r="350">
          <cell r="B350" t="str">
            <v>MERULEX I.F.A TRANSPARENTE</v>
          </cell>
        </row>
        <row r="351">
          <cell r="B351" t="str">
            <v>METALDECK 2" CAL 22</v>
          </cell>
        </row>
        <row r="352">
          <cell r="B352" t="str">
            <v>METALDECK 3" CAL 22</v>
          </cell>
        </row>
        <row r="353">
          <cell r="B353" t="str">
            <v>MICRÓFONO SHURE (PG 48LC)</v>
          </cell>
        </row>
        <row r="354">
          <cell r="B354" t="str">
            <v>MOACUSTICA MADRILEÑA</v>
          </cell>
        </row>
        <row r="355">
          <cell r="B355" t="str">
            <v>MOACUSTICA ONDULADA</v>
          </cell>
        </row>
        <row r="356">
          <cell r="B356" t="str">
            <v>MOJÓN EN CONCRETO</v>
          </cell>
        </row>
        <row r="357">
          <cell r="B357" t="str">
            <v>MORTERO 1:3 IMPERMEABILIZADO ELABORADO EN OBRA</v>
          </cell>
        </row>
        <row r="358">
          <cell r="B358" t="str">
            <v>MORTERO 1:4 ELABORADO EN OBRA</v>
          </cell>
        </row>
        <row r="359">
          <cell r="B359" t="str">
            <v>MORTERO 1:5 ELABORADO EN OBRA</v>
          </cell>
        </row>
        <row r="360">
          <cell r="B360" t="str">
            <v>MUEBLE RACK 2'X24" (ABIERTO)</v>
          </cell>
        </row>
        <row r="361">
          <cell r="B361" t="str">
            <v>MUEBLE RACK 3'X24" (ABIERTO)</v>
          </cell>
        </row>
        <row r="362">
          <cell r="B362" t="str">
            <v>MUEBLE RACK 5'X24" (ABIERTO)</v>
          </cell>
        </row>
        <row r="363">
          <cell r="B363" t="str">
            <v>MUEBLE RACK 7'X24" (ABIERTO)</v>
          </cell>
        </row>
        <row r="364">
          <cell r="B364" t="str">
            <v>NIPLE EN BRONCE CON TUERCA GIRATORIA DE 2 1/2" ACABADO BRILLANTE</v>
          </cell>
        </row>
        <row r="365">
          <cell r="B365" t="str">
            <v>NIPLE PASAMURO 2"</v>
          </cell>
        </row>
        <row r="366">
          <cell r="B366" t="str">
            <v>NIPLE PASAMURO 4"</v>
          </cell>
        </row>
        <row r="367">
          <cell r="B367" t="str">
            <v>Pasarela de 60 x 65 en poliester reforzado en fibra de vidrio PRFV</v>
          </cell>
        </row>
        <row r="368">
          <cell r="B368" t="str">
            <v>PASAMURO L= 35 cm Z= 12cm de 10"</v>
          </cell>
        </row>
        <row r="369">
          <cell r="B369" t="str">
            <v>PASAMURO L= 35 cm Z= 12cm de 6"</v>
          </cell>
        </row>
        <row r="370">
          <cell r="B370" t="str">
            <v>PASAMURO L= 25 cm Z= 10cm HF de 10"</v>
          </cell>
        </row>
        <row r="371">
          <cell r="B371" t="str">
            <v>PASAMURO L= 25 cm Z= 10cm HF de 8"</v>
          </cell>
        </row>
        <row r="372">
          <cell r="B372" t="str">
            <v>PASAMURO L=40cm Z=17,5cm HF de 4"</v>
          </cell>
        </row>
        <row r="373">
          <cell r="B373" t="str">
            <v>PASAMURO L=35cm Z=12cm HF de 3"</v>
          </cell>
        </row>
        <row r="374">
          <cell r="B374" t="str">
            <v>PASAMURO L= 55 cm Z= 12cm HF de 8"</v>
          </cell>
        </row>
        <row r="375">
          <cell r="B375" t="str">
            <v>PASAMURO L= 55 cm Z= 15cm HF de 6"</v>
          </cell>
        </row>
        <row r="376">
          <cell r="B376" t="str">
            <v>PASAMURO L= 70 cm Z= 12cm HF de 6"</v>
          </cell>
        </row>
        <row r="377">
          <cell r="B377" t="str">
            <v>ORINAL DE LLAVE INCLUYE GRIFERÍA</v>
          </cell>
        </row>
        <row r="378">
          <cell r="B378" t="str">
            <v>ORINAL GRANDE FLUXÓMETRO INCLUYE GRIFERÍA</v>
          </cell>
        </row>
        <row r="379">
          <cell r="B379" t="str">
            <v>ORINAL INFANTIL  INCLUYE GRIFERÍA</v>
          </cell>
        </row>
        <row r="380">
          <cell r="B380" t="str">
            <v>PANEL CELOSCREEN PERFORADO 110-M1</v>
          </cell>
        </row>
        <row r="381">
          <cell r="B381" t="str">
            <v>PANEL CELOSIA C-23 PERFORADO</v>
          </cell>
        </row>
        <row r="382">
          <cell r="B382" t="str">
            <v>PANEL CONTEMPORANEO C.656 H=2,40 MTS X</v>
          </cell>
        </row>
        <row r="383">
          <cell r="B383" t="str">
            <v>PANEL DE 6 ACOPLEX DUPLEX</v>
          </cell>
        </row>
        <row r="384">
          <cell r="B384" t="str">
            <v>PARAL 63 MM CAL. 26</v>
          </cell>
        </row>
        <row r="385">
          <cell r="B385" t="str">
            <v>PARAL 92 MM CAL. 26</v>
          </cell>
        </row>
        <row r="386">
          <cell r="B386" t="str">
            <v>PARAL B 6X2.44 CAL. 26</v>
          </cell>
        </row>
        <row r="387">
          <cell r="B387" t="str">
            <v>PARAL B 9X2.44 CAL. 26</v>
          </cell>
        </row>
        <row r="388">
          <cell r="B388" t="str">
            <v>PARAL TELESCÓPICO 2.2 M</v>
          </cell>
        </row>
        <row r="389">
          <cell r="B389" t="str">
            <v>PARLANTE AMBIENTAL 6 1/2"</v>
          </cell>
        </row>
        <row r="390">
          <cell r="B390" t="str">
            <v>PASARELA DE LIMPIEZA en fibra de vidrio de 0.6 m de ancho y 0,65 m de largo</v>
          </cell>
        </row>
        <row r="391">
          <cell r="B391" t="str">
            <v>PATCH CORD 2M CAT 6A (SUR LINK)</v>
          </cell>
        </row>
        <row r="392">
          <cell r="B392" t="str">
            <v>PATCH CORD 5M CAT 6A (SUR LINK)</v>
          </cell>
        </row>
        <row r="393">
          <cell r="B393" t="str">
            <v>PATCH PANEL 24 PUNTOS 6A (SUR LINK)</v>
          </cell>
        </row>
        <row r="394">
          <cell r="B394" t="str">
            <v>PATCH PANEL 48 PUNTOS 6A (SUR LINK)</v>
          </cell>
        </row>
        <row r="395">
          <cell r="B395" t="str">
            <v>PEGACOR BLANCO</v>
          </cell>
        </row>
        <row r="396">
          <cell r="B396" t="str">
            <v>PEGANTE COLBÓN</v>
          </cell>
        </row>
        <row r="397">
          <cell r="B397" t="str">
            <v>PERFIL OMEGA METÁLICO 63 MM X 3,05 M</v>
          </cell>
        </row>
        <row r="398">
          <cell r="B398" t="str">
            <v>PERFIL PTS 40 X 40 CALIBRE 14</v>
          </cell>
        </row>
        <row r="399">
          <cell r="B399" t="str">
            <v>PERMA GLASS 6 FIBERGLASS</v>
          </cell>
        </row>
        <row r="400">
          <cell r="B400" t="str">
            <v>PERNO 1/2" ALT. VEL. 1 3/4"</v>
          </cell>
        </row>
        <row r="401">
          <cell r="B401" t="str">
            <v>PERNO 1/4 X 2</v>
          </cell>
        </row>
        <row r="402">
          <cell r="B402" t="str">
            <v>PERNO EXPANSIVO TIPO CAMISA 1/2" X 3"</v>
          </cell>
        </row>
        <row r="403">
          <cell r="B403" t="str">
            <v>PERNOS ESTRUCTURA METÁLICA</v>
          </cell>
        </row>
        <row r="404">
          <cell r="B404" t="str">
            <v>PILOTE DE MADERA INMUNIZADA D=20 CM L=6M</v>
          </cell>
        </row>
        <row r="405">
          <cell r="B405" t="str">
            <v>PINTURA EPÓXICA</v>
          </cell>
        </row>
        <row r="406">
          <cell r="B406" t="str">
            <v>PINTURA TIPO TRÁFICO</v>
          </cell>
        </row>
        <row r="407">
          <cell r="B407" t="str">
            <v>PIRLÁN ALUMINIO DORADO</v>
          </cell>
        </row>
        <row r="408">
          <cell r="B408" t="str">
            <v>PISO VINILICO EN ROLLO, CAPA DE USO 0.7 MICRAS E=2MM</v>
          </cell>
        </row>
        <row r="409">
          <cell r="B409" t="str">
            <v>PLACA EN BRONCE DE INYECCIÓN COLUMNA ACABADO BRILLANTE</v>
          </cell>
        </row>
        <row r="410">
          <cell r="B410" t="str">
            <v>PLACA IDENTIFICACIÓN 2X1 CM</v>
          </cell>
        </row>
        <row r="411">
          <cell r="B411" t="str">
            <v>PLANCHÓN ORDINARIO</v>
          </cell>
        </row>
        <row r="412">
          <cell r="B412" t="str">
            <v>PLAQUETA E= 4 CM</v>
          </cell>
        </row>
        <row r="413">
          <cell r="B413" t="str">
            <v>PLATINA HIERRO  1 1/4 X 1/4</v>
          </cell>
        </row>
        <row r="414">
          <cell r="B414" t="str">
            <v>PLATINA HIERRO 1 1/4" X 1/8"</v>
          </cell>
        </row>
        <row r="415">
          <cell r="B415" t="str">
            <v>PLATINA HIERRO 3/4" X 1/8"</v>
          </cell>
        </row>
        <row r="416">
          <cell r="B416" t="str">
            <v>POLIURETANO INYECTADO 30MM</v>
          </cell>
        </row>
        <row r="417">
          <cell r="B417" t="str">
            <v>PORTACANDADO 4"</v>
          </cell>
        </row>
        <row r="418">
          <cell r="B418" t="str">
            <v>POSTE CLASICO 3" X 3" CALIBRE 1 + TAPA L= 5,</v>
          </cell>
        </row>
        <row r="419">
          <cell r="B419" t="str">
            <v>POSTE CONCRETO EXTRAREFORZADO 12M 1050 Kg</v>
          </cell>
        </row>
        <row r="420">
          <cell r="B420" t="str">
            <v>POSTE CONCRETO EXTRAREFORZADO 12M 750 Kg</v>
          </cell>
        </row>
        <row r="421">
          <cell r="B421" t="str">
            <v>POSTE MADERA 3 M</v>
          </cell>
        </row>
        <row r="422">
          <cell r="B422" t="str">
            <v>POSTE METÁLICO 6M BRAZO DOBLE</v>
          </cell>
        </row>
        <row r="423">
          <cell r="B423" t="str">
            <v>POSTES PORTATILES VOLEIBOL CON TENSOR</v>
          </cell>
        </row>
        <row r="424">
          <cell r="B424" t="str">
            <v>PUERTA CORTINA EN LÁMINA CAL.22</v>
          </cell>
        </row>
        <row r="425">
          <cell r="B425" t="str">
            <v>PUERTA FORTEC PROVIDENZA 0.61</v>
          </cell>
        </row>
        <row r="426">
          <cell r="B426" t="str">
            <v>PUERTA FORTEC PROVIDENZA 0.81</v>
          </cell>
        </row>
        <row r="427">
          <cell r="B427" t="str">
            <v>PUERTA FORTEC PROVIDENZA 0.91</v>
          </cell>
        </row>
        <row r="428">
          <cell r="B428" t="str">
            <v>PUERTA PIZANO INTERÉS SOCIAL 0.76-1.10</v>
          </cell>
        </row>
        <row r="429">
          <cell r="B429" t="str">
            <v>PUNTILLA CON CABEZA 1/2"</v>
          </cell>
        </row>
        <row r="430">
          <cell r="B430" t="str">
            <v>PUNTILLA CON CABEZA 2"</v>
          </cell>
        </row>
        <row r="431">
          <cell r="B431" t="str">
            <v>PUNTILLA SIN CABEZA 1"</v>
          </cell>
        </row>
        <row r="432">
          <cell r="B432" t="str">
            <v>Quemador de gases , inlcuye Incluye:(Chimenea, Estructura en acero inoxidable, Cilindro de 40 libras de gas (GLP) para el piloto, Encendido electrico, Filtro de agua, Filtro para H2S, Tablero de control manual y automatico, Electrovalvula para gas, Sensor de encendido, Controlador de apagado, Instalacion tuberia de reactores al quemador, Caseta de 80 x 80 x 1,00 m para almacenamientode cilindro de Gas (GLP) y tablero de control</v>
          </cell>
        </row>
        <row r="433">
          <cell r="B433" t="str">
            <v>RAJÓN</v>
          </cell>
        </row>
        <row r="434">
          <cell r="B434" t="str">
            <v>RECEBO COMÚN</v>
          </cell>
        </row>
        <row r="435">
          <cell r="B435" t="str">
            <v>REDUCCIÓN ACERO NEGRO 1" 200 PSI ROSCAR</v>
          </cell>
        </row>
        <row r="436">
          <cell r="B436" t="str">
            <v>REDUCCION PVC-S DE 8" A 6"</v>
          </cell>
        </row>
        <row r="437">
          <cell r="B437" t="str">
            <v>REFLECTOR 250W CON CAMPANA EN ALUMINIO</v>
          </cell>
        </row>
        <row r="438">
          <cell r="B438" t="str">
            <v>REFLECTOR 400W CON CAMPANA EN ALUMINIO</v>
          </cell>
        </row>
        <row r="439">
          <cell r="B439" t="str">
            <v>REGISTRO PASO DIRECTO 1 1/2"</v>
          </cell>
        </row>
        <row r="440">
          <cell r="B440" t="str">
            <v>REGISTRO PASO DIRECTO 2 1/2"</v>
          </cell>
        </row>
        <row r="441">
          <cell r="B441" t="str">
            <v>REGISTRO RED WHITE TOYO 1"</v>
          </cell>
        </row>
        <row r="442">
          <cell r="B442" t="str">
            <v>REGISTRO RED WHITE TOYO 1/2"</v>
          </cell>
        </row>
        <row r="443">
          <cell r="B443" t="str">
            <v>REGISTRO RED WHITE TOYO 2"</v>
          </cell>
        </row>
        <row r="444">
          <cell r="B444" t="str">
            <v>REGISTRO RED WHITE TOYO 3/4"</v>
          </cell>
        </row>
        <row r="445">
          <cell r="B445" t="str">
            <v>REGLETA STRIP TELEFÓNICO 10 PARES</v>
          </cell>
        </row>
        <row r="446">
          <cell r="B446" t="str">
            <v>REJILLA DE CRIBADO FINO MARCO EN PLATINA DE DIAMETRO 1/4" X 2" (1/4"=6.35 mm) espaciamiento entre barras  de 19 mm y 12 barras de 12.7 mm</v>
          </cell>
        </row>
        <row r="447">
          <cell r="B447" t="str">
            <v>REJILLA CRIBADO GRUESO MARCO EN PLATINA DE DIAMETRO 1/4" X 2" (1/4"=6.35 mm) espaciamiento entre barras 55 mm y 5 barras de 19 mm</v>
          </cell>
        </row>
        <row r="448">
          <cell r="B448" t="str">
            <v>REJILLA METÁLICA TRADICIONAL 3X2 SOSCO</v>
          </cell>
        </row>
        <row r="449">
          <cell r="B449" t="str">
            <v>REJILLA PLASTICA 3X2 SOSCO</v>
          </cell>
        </row>
        <row r="450">
          <cell r="B450" t="str">
            <v>REJILLA PLÁSTICA VENTILACIÓN 20X20</v>
          </cell>
        </row>
        <row r="451">
          <cell r="B451" t="str">
            <v>REJILLA SIFÓN CON SOSCO 4.5CM X 3.5CM</v>
          </cell>
        </row>
        <row r="452">
          <cell r="B452" t="str">
            <v>REMATE U CRISTAL 8MM</v>
          </cell>
        </row>
        <row r="453">
          <cell r="B453" t="str">
            <v>REPISA EN ORDINARIO</v>
          </cell>
        </row>
        <row r="454">
          <cell r="B454" t="str">
            <v>ROCETA</v>
          </cell>
        </row>
        <row r="455">
          <cell r="B455" t="str">
            <v>ROCETONES PLASTICOS</v>
          </cell>
        </row>
        <row r="456">
          <cell r="B456" t="str">
            <v>ROCIADOR AUTOMÁTICO 1/2" K=5,6 PENDIENTE UL-FM</v>
          </cell>
        </row>
        <row r="457">
          <cell r="B457" t="str">
            <v>ROCIADOR AUTOMÁTICO 3/4" K=8,1 PENDIENTE UL-FM</v>
          </cell>
        </row>
        <row r="458">
          <cell r="B458" t="str">
            <v>ROCKTOP ROJO</v>
          </cell>
        </row>
        <row r="459">
          <cell r="B459" t="str">
            <v>SANITARIO INFANTIL  INCLUYE GRIFERÍA</v>
          </cell>
        </row>
        <row r="460">
          <cell r="B460" t="str">
            <v>SEGUETA</v>
          </cell>
        </row>
        <row r="461">
          <cell r="B461" t="str">
            <v>SELLANTE ANAERÓBICO FUERZA ALTA</v>
          </cell>
        </row>
        <row r="462">
          <cell r="B462" t="str">
            <v>SELLANTE FUERZA ALTA</v>
          </cell>
        </row>
        <row r="463">
          <cell r="B463" t="str">
            <v>SEMICODO ACERO NEGRO 1 1/2" 200 PSI ROSCAR</v>
          </cell>
        </row>
        <row r="464">
          <cell r="B464" t="str">
            <v>SEMICODO ACERO NEGRO 1" 200 PSI ROSCAR</v>
          </cell>
        </row>
        <row r="465">
          <cell r="B465" t="str">
            <v>SEMICODO ACERO NEGRO 2" 200 PSI ROSCAR</v>
          </cell>
        </row>
        <row r="466">
          <cell r="B466" t="str">
            <v>SEMICODO GALVANIZADO 1"</v>
          </cell>
        </row>
        <row r="467">
          <cell r="B467" t="str">
            <v>SEMICODO GALVANIZADO 1/2"</v>
          </cell>
        </row>
        <row r="468">
          <cell r="B468" t="str">
            <v>SEMICODO GALVANIZADO 3/4"</v>
          </cell>
        </row>
        <row r="469">
          <cell r="B469" t="str">
            <v>SEMICODO HIERRO DUCTIL RANURADO 2 1/2"</v>
          </cell>
        </row>
        <row r="470">
          <cell r="B470" t="str">
            <v>SEMICODO HIERRO DUCTIL RANURADO 2"</v>
          </cell>
        </row>
        <row r="471">
          <cell r="B471" t="str">
            <v>SEMICODO HIERRO DUCTIL RANURADO 3"</v>
          </cell>
        </row>
        <row r="472">
          <cell r="B472" t="str">
            <v>SEMICODO HIERRO DUCTIL RANURADO 4"</v>
          </cell>
        </row>
        <row r="473">
          <cell r="B473" t="str">
            <v>SENCILLO H=2.50 MTS</v>
          </cell>
        </row>
        <row r="474">
          <cell r="B474" t="str">
            <v>SIAMESA CUERPO EN HIERRO DE 3" x 2 1/2" x 2 1/2" SELLO EN BROCE</v>
          </cell>
        </row>
        <row r="475">
          <cell r="B475" t="str">
            <v>SIAMESA CUERPO EN HIERRO DE 4" x 2 1/2" x 2 1/2" SELLO EN BROCE</v>
          </cell>
        </row>
        <row r="476">
          <cell r="B476" t="str">
            <v>SIFÓN PVC 135 4"</v>
          </cell>
        </row>
        <row r="477">
          <cell r="B477" t="str">
            <v>SIFÓN PVC SANITARIO 3"</v>
          </cell>
        </row>
        <row r="478">
          <cell r="B478" t="str">
            <v>SIKA 1</v>
          </cell>
        </row>
        <row r="479">
          <cell r="B479" t="str">
            <v>SIKA 2</v>
          </cell>
        </row>
        <row r="480">
          <cell r="B480" t="str">
            <v>SIKA TRANSPARENTE 10</v>
          </cell>
        </row>
        <row r="481">
          <cell r="B481" t="str">
            <v>SIKADUR 42 ANCLAJE</v>
          </cell>
        </row>
        <row r="482">
          <cell r="B482" t="str">
            <v>SILICONA TRANSPARENTE 11 OZ</v>
          </cell>
        </row>
        <row r="483">
          <cell r="B483" t="str">
            <v>SIRENA 110 VOLTIOS</v>
          </cell>
        </row>
        <row r="484">
          <cell r="B484" t="str">
            <v>SISTEMA SÉPTICO 1000 L INCLUYE TRAMPA DE GRASA, TANQUE IMOFF, FILTRO ANAEROBIO Y CAJA DE DISTRIBUCIÓN</v>
          </cell>
        </row>
        <row r="485">
          <cell r="B485" t="str">
            <v>SISTEMA SÉPTICO 2000 L INCLUYE TRAMPA DE GRASA, TANQUE IMOFF, FILTRO ANAEROBIO Y CAJA DE DISTRIBUCIÓN</v>
          </cell>
        </row>
        <row r="486">
          <cell r="B486" t="str">
            <v>SISTEMA SÉPTICO 500 L INCLUYE TRAMPA DE GRASA, TANQUE IMOFF, FILTRO ANAEROBIO Y CAJA DE DISTRIBUCIÓN</v>
          </cell>
        </row>
        <row r="487">
          <cell r="B487" t="str">
            <v>SOLDADURA 6013 DE 1/8</v>
          </cell>
        </row>
        <row r="488">
          <cell r="B488" t="str">
            <v>SOLDADURA 7018</v>
          </cell>
        </row>
        <row r="489">
          <cell r="B489" t="str">
            <v>SOLDADURA CPVC LÍQUIDA 1/4</v>
          </cell>
        </row>
        <row r="490">
          <cell r="B490" t="str">
            <v>SOLDADURA DE ESTAÑO 95:5</v>
          </cell>
        </row>
        <row r="491">
          <cell r="B491" t="str">
            <v>SOLDADURA ELÉCTRICA 0.004 KG DE 3/23"</v>
          </cell>
        </row>
        <row r="492">
          <cell r="B492" t="str">
            <v>SOLDADURA ELÉCTRICA LM. GALVANIZADA</v>
          </cell>
        </row>
        <row r="493">
          <cell r="B493" t="str">
            <v>SOLDADURA PVC LÍQUIDA 1/4</v>
          </cell>
        </row>
        <row r="494">
          <cell r="B494" t="str">
            <v>SOPORTE 1 1/2"</v>
          </cell>
        </row>
        <row r="495">
          <cell r="B495" t="str">
            <v>SOPORTE 1"</v>
          </cell>
        </row>
        <row r="496">
          <cell r="B496" t="str">
            <v>SOPORTE 2 1/2"</v>
          </cell>
        </row>
        <row r="497">
          <cell r="B497" t="str">
            <v>SOPORTE 2"</v>
          </cell>
        </row>
        <row r="498">
          <cell r="B498" t="str">
            <v>SOPORTE 3"</v>
          </cell>
        </row>
        <row r="499">
          <cell r="B499" t="str">
            <v>SOPORTE 4"</v>
          </cell>
        </row>
        <row r="500">
          <cell r="B500" t="str">
            <v>SOPORTE BANDEJA PORTACABLE</v>
          </cell>
        </row>
        <row r="501">
          <cell r="B501" t="str">
            <v>SOPORTE CANAL AMAZONAS</v>
          </cell>
        </row>
        <row r="502">
          <cell r="B502" t="str">
            <v>SOPORTE DE BAJANTE AMAZONAS</v>
          </cell>
        </row>
        <row r="503">
          <cell r="B503" t="str">
            <v>SOPORTE METALICO CANAL PVC RAINGO</v>
          </cell>
        </row>
        <row r="504">
          <cell r="B504" t="str">
            <v>SOPORTE TIPO CANASTILLA PARA MANGUERA</v>
          </cell>
        </row>
        <row r="505">
          <cell r="B505" t="str">
            <v>SPLITER 4 VÍAS</v>
          </cell>
        </row>
        <row r="506">
          <cell r="B506" t="str">
            <v>SUBBASE GRANULAR</v>
          </cell>
        </row>
        <row r="507">
          <cell r="B507" t="str">
            <v>SUJETADOR DE TAPA PARA BANDEJA PORTACABLE</v>
          </cell>
        </row>
        <row r="508">
          <cell r="B508" t="str">
            <v>SUMINISTRO DE CABLE DETECTOR LINEAL DE CALOR</v>
          </cell>
        </row>
        <row r="509">
          <cell r="B509" t="str">
            <v>SUMINISTRO DE SENSOR DE HUMO FOTOELÉCTRICO</v>
          </cell>
        </row>
        <row r="510">
          <cell r="B510" t="str">
            <v>SWITCH 10/100/1000 16 PUERTOS (TP-LINK)</v>
          </cell>
        </row>
        <row r="511">
          <cell r="B511" t="str">
            <v>SWITCH 10/100/1000 24 PUERTOS (TP-LINK)</v>
          </cell>
        </row>
        <row r="512">
          <cell r="B512" t="str">
            <v>SWITCH 10/100/1000 8 PUERTOS (TP-LINK)</v>
          </cell>
        </row>
        <row r="513">
          <cell r="B513" t="str">
            <v>Tapas de 1,00 x 1,00 en poliester reforzado en fibra de vidrio (PRFV)</v>
          </cell>
        </row>
        <row r="514">
          <cell r="B514" t="str">
            <v>Tapas de 0,80 x 0,80 en poliester reforzado en fibra de vidrio (PRFV)</v>
          </cell>
        </row>
        <row r="515">
          <cell r="B515" t="str">
            <v>TABLA BURRA CEDRO ROJO 0.28</v>
          </cell>
        </row>
        <row r="516">
          <cell r="B516" t="str">
            <v>TABLA BURRA ORDINARIO 0.10</v>
          </cell>
        </row>
        <row r="517">
          <cell r="B517" t="str">
            <v>TABLA BURRA ORDINARIO 0.20</v>
          </cell>
        </row>
        <row r="518">
          <cell r="B518" t="str">
            <v>TABLA BURRA ORDINARIO 0.30</v>
          </cell>
        </row>
        <row r="519">
          <cell r="B519" t="str">
            <v>TABLA CHAPA ORDINARIO 0.10</v>
          </cell>
        </row>
        <row r="520">
          <cell r="B520" t="str">
            <v>TABLA CHAPA ORDINARIO 0.30</v>
          </cell>
        </row>
        <row r="521">
          <cell r="B521" t="str">
            <v>TABLERO 12 CIRCUITOS</v>
          </cell>
        </row>
        <row r="522">
          <cell r="B522" t="str">
            <v>TABLERO 18 CIRCUITOS</v>
          </cell>
        </row>
        <row r="523">
          <cell r="B523" t="str">
            <v>TABLERO 4 CIRCUITOS</v>
          </cell>
        </row>
        <row r="524">
          <cell r="B524" t="str">
            <v>TABLERO ACRÍLICO 10 MM (PAR)</v>
          </cell>
        </row>
        <row r="525">
          <cell r="B525" t="str">
            <v>TABLETA GRANO MARMOL P2 30X30, PAYANDE</v>
          </cell>
        </row>
        <row r="526">
          <cell r="B526" t="str">
            <v>TABLETA GRES 25X25</v>
          </cell>
        </row>
        <row r="527">
          <cell r="B527" t="str">
            <v>TABLETA GRES 7X25 CM</v>
          </cell>
        </row>
        <row r="528">
          <cell r="B528" t="str">
            <v>TABLEX RH 19MM 1.53X2.44</v>
          </cell>
        </row>
        <row r="529">
          <cell r="B529" t="str">
            <v>TABLÓN GRES 33X33</v>
          </cell>
        </row>
        <row r="530">
          <cell r="B530" t="str">
            <v>TACO TERMOMAGNETICO UNIPOLAR 30A</v>
          </cell>
        </row>
        <row r="531">
          <cell r="B531" t="str">
            <v>TANQUE PLÁSTICO 1000 LT INC. ACCESORIOS</v>
          </cell>
        </row>
        <row r="532">
          <cell r="B532" t="str">
            <v>TANQUE PLÁSTICO 250 LT INC. ACCESORIOS</v>
          </cell>
        </row>
        <row r="533">
          <cell r="B533" t="str">
            <v>TANQUE PLÁSTICO 500 LT INC. ACCESORIOS</v>
          </cell>
        </row>
        <row r="534">
          <cell r="B534" t="str">
            <v>TANQUE SÉPTICO ETERNIT 1000 L INCLUYE TRAMPA 95L</v>
          </cell>
        </row>
        <row r="535">
          <cell r="B535" t="str">
            <v>TAPA EXTERNA AMAZONAS</v>
          </cell>
        </row>
        <row r="536">
          <cell r="B536" t="str">
            <v>TAPA EXTERNA BLANCO RAINGO</v>
          </cell>
        </row>
        <row r="537">
          <cell r="B537" t="str">
            <v>TAPA MACHO EN BRONCE DE 2 1/2" ACABADO BRILLANTE</v>
          </cell>
        </row>
        <row r="538">
          <cell r="B538" t="str">
            <v>TAPA PARA BANDEJA PORTACABLE GALVANIZADA 30X120</v>
          </cell>
        </row>
        <row r="539">
          <cell r="B539" t="str">
            <v>TAPA REGISTRO 20X20 CORRIENTE</v>
          </cell>
        </row>
        <row r="540">
          <cell r="B540" t="str">
            <v>TAPA REGISTRO R 6X6</v>
          </cell>
        </row>
        <row r="541">
          <cell r="B541" t="str">
            <v>TAPAPOROS NOGAL</v>
          </cell>
        </row>
        <row r="542">
          <cell r="B542" t="str">
            <v>TAPÓN MACHO ACERO NEGRO 1/2" 200 PSI ROSCAR</v>
          </cell>
        </row>
        <row r="543">
          <cell r="B543" t="str">
            <v>TAPÓN MACHO ACERO NEGRO 3/4" 200 PSI ROSCAR</v>
          </cell>
        </row>
        <row r="544">
          <cell r="B544" t="str">
            <v>TAPÓN PRUEBAS PVC SANITARIO 2"</v>
          </cell>
        </row>
        <row r="545">
          <cell r="B545" t="str">
            <v>TAPÓN PRUEBAS PVC SANITARIO 3"</v>
          </cell>
        </row>
        <row r="546">
          <cell r="B546" t="str">
            <v>TAPÓN PRUEBAS PVC SANITARIO 4"</v>
          </cell>
        </row>
        <row r="547">
          <cell r="B547" t="str">
            <v>TAPÓN PRUEBAS PVC SANITARIO 6"</v>
          </cell>
        </row>
        <row r="548">
          <cell r="B548" t="str">
            <v>TAPÓN ROSCADO 3"</v>
          </cell>
        </row>
        <row r="549">
          <cell r="B549" t="str">
            <v>TAPÓN ROSCAR PVC-P 1/2"</v>
          </cell>
        </row>
        <row r="550">
          <cell r="B550" t="str">
            <v>TAPÓN SOLDADO PVC-P 1/2"</v>
          </cell>
        </row>
        <row r="551">
          <cell r="B551" t="str">
            <v>TAZA SANITARIA BLANCA</v>
          </cell>
        </row>
        <row r="552">
          <cell r="B552" t="str">
            <v>TEE ACERO NEGRO 1 1/2" 200 PSI ROSCAR</v>
          </cell>
        </row>
        <row r="553">
          <cell r="B553" t="str">
            <v>TEE ACERO NEGRO 1" 200 PSI ROSCAR</v>
          </cell>
        </row>
        <row r="554">
          <cell r="B554" t="str">
            <v>TEE ACERO NEGRO 2" 200 PSI ROSCAR</v>
          </cell>
        </row>
        <row r="555">
          <cell r="B555" t="str">
            <v>TEE COBRE 1"</v>
          </cell>
        </row>
        <row r="556">
          <cell r="B556" t="str">
            <v>TEE COBRE 1/2"</v>
          </cell>
        </row>
        <row r="557">
          <cell r="B557" t="str">
            <v>TEE COBRE 3/4"</v>
          </cell>
        </row>
        <row r="558">
          <cell r="B558" t="str">
            <v>TEE GALVANIZADO 1"</v>
          </cell>
        </row>
        <row r="559">
          <cell r="B559" t="str">
            <v>TEE GALVANIZADO 1/2"</v>
          </cell>
        </row>
        <row r="560">
          <cell r="B560" t="str">
            <v>TEE GALVANIZADO 3/4"</v>
          </cell>
        </row>
        <row r="561">
          <cell r="B561" t="str">
            <v>TEE HIERRO DUCTIL RANURADO 2 1/2"</v>
          </cell>
        </row>
        <row r="562">
          <cell r="B562" t="str">
            <v>TEE HIERRO DUCTIL RANURADO 2"</v>
          </cell>
        </row>
        <row r="563">
          <cell r="B563" t="str">
            <v>TEE HIERRO DUCTIL RANURADO 3"</v>
          </cell>
        </row>
        <row r="564">
          <cell r="B564" t="str">
            <v>TEE HIERRO DUCTIL RANURADO 4"</v>
          </cell>
        </row>
        <row r="565">
          <cell r="B565" t="str">
            <v>TEE PARA CANALETA PLÁSTICA 13X7 MM</v>
          </cell>
        </row>
        <row r="566">
          <cell r="B566" t="str">
            <v>TEE PARA CANALETA PLÁSTICA 20X12 MM</v>
          </cell>
        </row>
        <row r="567">
          <cell r="B567" t="str">
            <v>TEE PARA CANALETA PLÁSTICA 32X12 MM</v>
          </cell>
        </row>
        <row r="568">
          <cell r="B568" t="str">
            <v>TEE PARA CANALETA PLÁSTICA 40X60 MM</v>
          </cell>
        </row>
        <row r="569">
          <cell r="B569" t="str">
            <v>TEE PVC-S 3"</v>
          </cell>
        </row>
        <row r="570">
          <cell r="B570" t="str">
            <v>TEE PVC-S 4"</v>
          </cell>
        </row>
        <row r="571">
          <cell r="B571" t="str">
            <v>TEE PVC-S 6"</v>
          </cell>
        </row>
        <row r="572">
          <cell r="B572" t="str">
            <v>TEE PVC-P 1/2"</v>
          </cell>
        </row>
        <row r="573">
          <cell r="B573" t="str">
            <v>TEE TERMOFUSIÓN 1"</v>
          </cell>
        </row>
        <row r="574">
          <cell r="B574" t="str">
            <v>TEE TERMOFUSIÓN 1/2"</v>
          </cell>
        </row>
        <row r="575">
          <cell r="B575" t="str">
            <v>TEE TERMOFUSIÓN 3/4"</v>
          </cell>
        </row>
        <row r="576">
          <cell r="B576" t="str">
            <v>TEJA  ESPAÑOLA 1.34</v>
          </cell>
        </row>
        <row r="577">
          <cell r="B577" t="str">
            <v>TEJA "S" SEMIRUSTICA</v>
          </cell>
        </row>
        <row r="578">
          <cell r="B578" t="str">
            <v>TEJA EN LM. GALVANIZADA CAL.26</v>
          </cell>
        </row>
        <row r="579">
          <cell r="B579" t="str">
            <v>TEJA EN LM. GALVANIZADA PINTADA CAL.26</v>
          </cell>
        </row>
        <row r="580">
          <cell r="B580" t="str">
            <v>TEJA ETERNIT N0. 6</v>
          </cell>
        </row>
        <row r="581">
          <cell r="B581" t="str">
            <v>TEJA FIBROCEMENTO No. 4</v>
          </cell>
        </row>
        <row r="582">
          <cell r="B582" t="str">
            <v>TEJA FIBROCEMENTO No. 6</v>
          </cell>
        </row>
        <row r="583">
          <cell r="B583" t="str">
            <v>TEJA FIBROCEMENTO No. 8</v>
          </cell>
        </row>
        <row r="584">
          <cell r="B584" t="str">
            <v>TEJA PLÁSTICA No. 6</v>
          </cell>
        </row>
        <row r="585">
          <cell r="B585" t="str">
            <v>TEJA TERMOACÚSTICA 0.27 MM</v>
          </cell>
        </row>
        <row r="586">
          <cell r="B586" t="str">
            <v>TEJA ZINC Nº 6</v>
          </cell>
        </row>
        <row r="587">
          <cell r="B587" t="str">
            <v>TELA VERDE</v>
          </cell>
        </row>
        <row r="588">
          <cell r="B588" t="str">
            <v>TERMINAL PVC 1"</v>
          </cell>
        </row>
        <row r="589">
          <cell r="B589" t="str">
            <v>TERMINAL PVC 1/2"</v>
          </cell>
        </row>
        <row r="590">
          <cell r="B590" t="str">
            <v>TIERRA NEGRA</v>
          </cell>
        </row>
        <row r="591">
          <cell r="B591" t="str">
            <v>TINTILLA PARA MADERA CAFÉ</v>
          </cell>
        </row>
        <row r="592">
          <cell r="B592" t="str">
            <v>TIRAS DE ALISTADO 3X3X3</v>
          </cell>
        </row>
        <row r="593">
          <cell r="B593" t="str">
            <v>TOC MADERA TRANSPARENTE</v>
          </cell>
        </row>
        <row r="594">
          <cell r="B594" t="str">
            <v>TOMA CORRIENTE</v>
          </cell>
        </row>
        <row r="595">
          <cell r="B595" t="str">
            <v>TOMA DATOS</v>
          </cell>
        </row>
        <row r="596">
          <cell r="B596" t="str">
            <v>TOMA DOBLE</v>
          </cell>
        </row>
        <row r="597">
          <cell r="B597" t="str">
            <v>TOMA PARA MICRÓFONO</v>
          </cell>
        </row>
        <row r="598">
          <cell r="B598" t="str">
            <v>TOMA TELEFÓNICA</v>
          </cell>
        </row>
        <row r="599">
          <cell r="B599" t="str">
            <v>TOMA TRIFÁSICA</v>
          </cell>
        </row>
        <row r="600">
          <cell r="B600" t="str">
            <v>TOMA TV</v>
          </cell>
        </row>
        <row r="601">
          <cell r="B601" t="str">
            <v>TORNILLERIA EN ACERO INOXIDABLE</v>
          </cell>
        </row>
        <row r="602">
          <cell r="B602" t="str">
            <v>TORNILLO 1/8"</v>
          </cell>
        </row>
        <row r="603">
          <cell r="B603" t="str">
            <v>TORNILLO 7 X 7/16</v>
          </cell>
        </row>
        <row r="604">
          <cell r="B604" t="str">
            <v>TORNILLO AUTOPERFORANTE</v>
          </cell>
        </row>
        <row r="605">
          <cell r="B605" t="str">
            <v>TORNILLO C-43 FIJACIÓN METÁLICA</v>
          </cell>
        </row>
        <row r="606">
          <cell r="B606" t="str">
            <v>TORNILLO C-90 FIJACIÓN METÁLICA</v>
          </cell>
        </row>
        <row r="607">
          <cell r="B607" t="str">
            <v>TORNILLO CABEZA EXTRAPLANA 8 X 1/2"</v>
          </cell>
        </row>
        <row r="608">
          <cell r="B608" t="str">
            <v>TORNILLO FIJADOR DE ALA</v>
          </cell>
        </row>
        <row r="609">
          <cell r="B609" t="str">
            <v>TORNILLO GRABER 6X1"</v>
          </cell>
        </row>
        <row r="610">
          <cell r="B610" t="str">
            <v>TORNILLO PARA CANALETA 43 METAL</v>
          </cell>
        </row>
        <row r="611">
          <cell r="B611" t="str">
            <v>TORNILLO PARA CANALETA 90 METAL</v>
          </cell>
        </row>
        <row r="612">
          <cell r="B612" t="str">
            <v>TORNILLO PARA MADERA 1" No. 6</v>
          </cell>
        </row>
        <row r="613">
          <cell r="B613" t="str">
            <v>TORNILLO PARA MADERA 2" No. 9</v>
          </cell>
        </row>
        <row r="614">
          <cell r="B614" t="str">
            <v>TRAMO DE MANGUERA DE 1 1/2" x 100 FT SINTEX-PPLAST</v>
          </cell>
        </row>
        <row r="615">
          <cell r="B615" t="str">
            <v>TRIPLEX PIZANO 14MM 1.22X2.44</v>
          </cell>
        </row>
        <row r="616">
          <cell r="B616" t="str">
            <v>TRITURADO DE RÍO 1/2 EN MUNICIPIO</v>
          </cell>
        </row>
        <row r="617">
          <cell r="B617" t="str">
            <v>TRITURADO DE RÍO 3/4 EN MUNICIPIO</v>
          </cell>
        </row>
        <row r="618">
          <cell r="B618" t="str">
            <v>TRITURADO EN MUNICIPIO</v>
          </cell>
        </row>
        <row r="619">
          <cell r="B619" t="str">
            <v>TUBERÍA ACERO GALVANIZADO 1" SCH 40</v>
          </cell>
        </row>
        <row r="620">
          <cell r="B620" t="str">
            <v>TUBERÍA ACERO GALVANIZADO 1/2" SCH 40</v>
          </cell>
        </row>
        <row r="621">
          <cell r="B621" t="str">
            <v>TUBERÍA ACERO GALVANIZADO 3/4" SCH 40</v>
          </cell>
        </row>
        <row r="622">
          <cell r="B622" t="str">
            <v>TUBERÍA ACERO NEGRO 1 1/2" SCH 40</v>
          </cell>
        </row>
        <row r="623">
          <cell r="B623" t="str">
            <v>TUBERÍA ACERO NEGRO 1" SCH 40</v>
          </cell>
        </row>
        <row r="624">
          <cell r="B624" t="str">
            <v>TUBERÍA ACERO NEGRO 2 1/2" SCH 40</v>
          </cell>
        </row>
        <row r="625">
          <cell r="B625" t="str">
            <v>TUBERÍA ACERO NEGRO 2" SCH 40</v>
          </cell>
        </row>
        <row r="626">
          <cell r="B626" t="str">
            <v>TUBERÍA ACERO NEGRO 3" SCH 40</v>
          </cell>
        </row>
        <row r="627">
          <cell r="B627" t="str">
            <v>TUBERÍA ACERO NEGRO 4" SCH 40</v>
          </cell>
        </row>
        <row r="628">
          <cell r="B628" t="str">
            <v>TUBERÍA COBRE 1" TIPO L</v>
          </cell>
        </row>
        <row r="629">
          <cell r="B629" t="str">
            <v>TUBERÍA COBRE 1/2" TIPO L</v>
          </cell>
        </row>
        <row r="630">
          <cell r="B630" t="str">
            <v>TUBERÍA COBRE 3/4" TIPO L</v>
          </cell>
        </row>
        <row r="631">
          <cell r="B631" t="str">
            <v>TUBERÍA POLIETILENO 1"</v>
          </cell>
        </row>
        <row r="632">
          <cell r="B632" t="str">
            <v>TUBERÍA POLIETILENO 1/2"</v>
          </cell>
        </row>
        <row r="633">
          <cell r="B633" t="str">
            <v>TUBERÍA POLIETILENO 3/4"</v>
          </cell>
        </row>
        <row r="634">
          <cell r="B634" t="str">
            <v>TUBO AN PARA CERRAMIENTO  2"</v>
          </cell>
        </row>
        <row r="635">
          <cell r="B635" t="str">
            <v>TUBO CLASE I CONCRETO SIN REFUERZO 12"</v>
          </cell>
        </row>
        <row r="636">
          <cell r="B636" t="str">
            <v>TUBO CLASE II CONCRETO SIN REFUERZO 8"</v>
          </cell>
        </row>
        <row r="637">
          <cell r="B637" t="str">
            <v>TUBO CONDUIT EMT GALVANIZADA 1"</v>
          </cell>
        </row>
        <row r="638">
          <cell r="B638" t="str">
            <v>TUBO CONDUIT EMT GALVANIZADA 1/2"</v>
          </cell>
        </row>
        <row r="639">
          <cell r="B639" t="str">
            <v>TUBO CONDUIT EMT GALVANIZADA 3/4"</v>
          </cell>
        </row>
        <row r="640">
          <cell r="B640" t="str">
            <v>TUBO CPVC 1/2"</v>
          </cell>
        </row>
        <row r="641">
          <cell r="B641" t="str">
            <v>TUBO CPVC 3/4"</v>
          </cell>
        </row>
        <row r="642">
          <cell r="B642" t="str">
            <v>TUBO DRENAJE  PVC 160 MM</v>
          </cell>
        </row>
        <row r="643">
          <cell r="B643" t="str">
            <v>TUBO DRENAJE PVC 110MM</v>
          </cell>
        </row>
        <row r="644">
          <cell r="B644" t="str">
            <v>TUBO DRENAJE PVC 200 MM</v>
          </cell>
        </row>
        <row r="645">
          <cell r="B645" t="str">
            <v>TUBO DRENAJE PVC 250 MM</v>
          </cell>
        </row>
        <row r="646">
          <cell r="B646" t="str">
            <v>TUBO DRENAJE PVC 315 MM</v>
          </cell>
        </row>
        <row r="647">
          <cell r="B647" t="str">
            <v>TUBO EMT 1/2" CONDUIT</v>
          </cell>
        </row>
        <row r="648">
          <cell r="B648" t="str">
            <v>TUBO ESTRUCTURAL ABIERTO 4"X2", 1.5MM</v>
          </cell>
        </row>
        <row r="649">
          <cell r="B649" t="str">
            <v>TUBO ESTRUCTURAL GALVANIZADO 1"</v>
          </cell>
        </row>
        <row r="650">
          <cell r="B650" t="str">
            <v>TUBO ESTRUCTURAL GALVANIZADO 3"</v>
          </cell>
        </row>
        <row r="651">
          <cell r="B651" t="str">
            <v>TUBO ESTRUCTURAL GALVANIZADO 4"</v>
          </cell>
        </row>
        <row r="652">
          <cell r="B652" t="str">
            <v>TUBO ESTRUCTURAL REDONDO ASTM A500 GRADO C</v>
          </cell>
        </row>
        <row r="653">
          <cell r="B653" t="str">
            <v>TUBO PVC 1" CONDUIT</v>
          </cell>
        </row>
        <row r="654">
          <cell r="B654" t="str">
            <v>TUBO PVC 1/2" CONDUIT</v>
          </cell>
        </row>
        <row r="655">
          <cell r="B655" t="str">
            <v>TUBO PVC ALL 2"</v>
          </cell>
        </row>
        <row r="656">
          <cell r="B656" t="str">
            <v>TUBO PVC CONDUIT 1 1/2"</v>
          </cell>
        </row>
        <row r="657">
          <cell r="B657" t="str">
            <v>TUBO PVC CONDUIT 3/4"</v>
          </cell>
        </row>
        <row r="658">
          <cell r="B658" t="str">
            <v>TUBO PVC D 3" ALL</v>
          </cell>
        </row>
        <row r="659">
          <cell r="B659" t="str">
            <v>TUBO PVC D 4" ALL</v>
          </cell>
        </row>
        <row r="660">
          <cell r="B660" t="str">
            <v>TUBO PVC SANITARIO 2"</v>
          </cell>
        </row>
        <row r="661">
          <cell r="B661" t="str">
            <v>TUBO PVC SANITARIO 3"</v>
          </cell>
        </row>
        <row r="662">
          <cell r="B662" t="str">
            <v>TUBO PVC SANITARIO 4"</v>
          </cell>
        </row>
        <row r="663">
          <cell r="B663" t="str">
            <v>TUBO PVC SANITARIO 6"</v>
          </cell>
        </row>
        <row r="664">
          <cell r="B664" t="str">
            <v>TUBO PVC SANITARIO 8"</v>
          </cell>
        </row>
        <row r="665">
          <cell r="B665" t="str">
            <v>TUBO PVC SANITARIO 10"</v>
          </cell>
        </row>
        <row r="666">
          <cell r="B666" t="str">
            <v>TUBO PVC SANITARIO 12"</v>
          </cell>
        </row>
        <row r="667">
          <cell r="B667" t="str">
            <v>TUBO PVC-P 1 1/2" RDE 21</v>
          </cell>
        </row>
        <row r="668">
          <cell r="B668" t="str">
            <v>TUBO PVC-P 1 1/4" RDE 21</v>
          </cell>
        </row>
        <row r="669">
          <cell r="B669" t="str">
            <v>TUBO PVC-P 1" RDE 13.5</v>
          </cell>
        </row>
        <row r="670">
          <cell r="B670" t="str">
            <v>TUBO PVC-P 1/2" RDE 9</v>
          </cell>
        </row>
        <row r="671">
          <cell r="B671" t="str">
            <v>TUBO PVC-P 2 1/2" RDE 21</v>
          </cell>
        </row>
        <row r="672">
          <cell r="B672" t="str">
            <v>TUBO PVC-P 2" RDE 21</v>
          </cell>
        </row>
        <row r="673">
          <cell r="B673" t="str">
            <v>TUBO PVC-P 3/4" RDE 11</v>
          </cell>
        </row>
        <row r="674">
          <cell r="B674" t="str">
            <v>TUBULAR DE 1 1/2"X1 1/2"</v>
          </cell>
        </row>
        <row r="675">
          <cell r="B675" t="str">
            <v>UNIÓN ACERO NEGRO 1 1/2" 200 PSI ROSCAR</v>
          </cell>
        </row>
        <row r="676">
          <cell r="B676" t="str">
            <v>UNIÓN ACERO NEGRO 1" 200 PSI ROSCAR</v>
          </cell>
        </row>
        <row r="677">
          <cell r="B677" t="str">
            <v>UNIÓN ACERO NEGRO 2" 200 PSI ROSCAR</v>
          </cell>
        </row>
        <row r="678">
          <cell r="B678" t="str">
            <v>UNIÓN COBRE 1"</v>
          </cell>
        </row>
        <row r="679">
          <cell r="B679" t="str">
            <v>UNIÓN COBRE 1/2"</v>
          </cell>
        </row>
        <row r="680">
          <cell r="B680" t="str">
            <v>UNIÓN COBRE 3/4"</v>
          </cell>
        </row>
        <row r="681">
          <cell r="B681" t="str">
            <v>UNIÓN CONDUIT PVC 4"</v>
          </cell>
        </row>
        <row r="682">
          <cell r="B682" t="str">
            <v>UNIÓN DE CANAL AMAZONAS</v>
          </cell>
        </row>
        <row r="683">
          <cell r="B683" t="str">
            <v>UNIÓN DE CANAL RAINGO</v>
          </cell>
        </row>
        <row r="684">
          <cell r="B684" t="str">
            <v>UNIÓN EMT GALVANIZADO 1"</v>
          </cell>
        </row>
        <row r="685">
          <cell r="B685" t="str">
            <v>UNIÓN EMT GALVANIZADO 1/2"</v>
          </cell>
        </row>
        <row r="686">
          <cell r="B686" t="str">
            <v>UNIÓN EMT GALVANIZADO 3/4"</v>
          </cell>
        </row>
        <row r="687">
          <cell r="B687" t="str">
            <v>UNIÓN GALVANIZADO 1"</v>
          </cell>
        </row>
        <row r="688">
          <cell r="B688" t="str">
            <v>UNIÓN GALVANIZADO 1/2"</v>
          </cell>
        </row>
        <row r="689">
          <cell r="B689" t="str">
            <v>UNIÓN GALVANIZADO 3/4"</v>
          </cell>
        </row>
        <row r="690">
          <cell r="B690" t="str">
            <v>UNIÓN TERMOFUSIÓN 1"</v>
          </cell>
        </row>
        <row r="691">
          <cell r="B691" t="str">
            <v>UNIÓN TERMOFUSIÓN 1/2"</v>
          </cell>
        </row>
        <row r="692">
          <cell r="B692" t="str">
            <v>UNIÓN TERMOFUSIÓN 3/4"</v>
          </cell>
        </row>
        <row r="693">
          <cell r="B693" t="str">
            <v>UNION PVC-S 2"</v>
          </cell>
        </row>
        <row r="694">
          <cell r="B694" t="str">
            <v>UNION PVC-S 8"</v>
          </cell>
        </row>
        <row r="695">
          <cell r="B695" t="str">
            <v>UNIVERSAL PVC 1 1/2"</v>
          </cell>
        </row>
        <row r="696">
          <cell r="B696" t="str">
            <v>UNIVERSAL PVC 1"</v>
          </cell>
        </row>
        <row r="697">
          <cell r="B697" t="str">
            <v>UNIVERSAL PVC 1/2"</v>
          </cell>
        </row>
        <row r="698">
          <cell r="B698" t="str">
            <v>UNIVERSAL PVC 2"</v>
          </cell>
        </row>
        <row r="699">
          <cell r="B699" t="str">
            <v>UNIVERSAL PVC 3/4"</v>
          </cell>
        </row>
        <row r="700">
          <cell r="B700" t="str">
            <v>VALVULA COMPUERTA SELLO ELASTICO VASTAGO NO ASCENDENTE EBXEB  DE 6"</v>
          </cell>
        </row>
        <row r="701">
          <cell r="B701" t="str">
            <v>VALVULA COMPUERTA SELLO ELASTICO VASTAGO NO ASCENDENTE EBXEB  DE 8"</v>
          </cell>
        </row>
        <row r="702">
          <cell r="B702" t="str">
            <v>VÁLVULA ANGULAR TIPO GLOBO 1 1/2" EN BRONCE</v>
          </cell>
        </row>
        <row r="703">
          <cell r="B703" t="str">
            <v>VÁLVULA ANGULAR TIPO GLOBO 2 1/2" EN BRONCE</v>
          </cell>
        </row>
        <row r="704">
          <cell r="B704" t="str">
            <v>VÁLVULA DE BOLA GAS 1"</v>
          </cell>
        </row>
        <row r="705">
          <cell r="B705" t="str">
            <v>VÁLVULA DE BOLA GAS 1/2"</v>
          </cell>
        </row>
        <row r="706">
          <cell r="B706" t="str">
            <v>VÁLVULA DE BOLA GAS 3/4"</v>
          </cell>
        </row>
        <row r="707">
          <cell r="B707" t="str">
            <v>VÁLVULA DE RETENCIÓN LISTADA (CHEQUE) 3"</v>
          </cell>
        </row>
        <row r="708">
          <cell r="B708" t="str">
            <v>VÁLVULA DE RETENCIÓN LISTADA (CHEQUE) 4"</v>
          </cell>
        </row>
        <row r="709">
          <cell r="B709" t="str">
            <v>VÁLVULA DE TOMA Y EXPULSIÓN DE AIRE 1"</v>
          </cell>
        </row>
        <row r="710">
          <cell r="B710" t="str">
            <v>VÁLVULA MARIPOSA 3" LISTADA-UL</v>
          </cell>
        </row>
        <row r="711">
          <cell r="B711" t="str">
            <v>VÁLVULA MARIPOSA 4" LISTADA-UL</v>
          </cell>
        </row>
        <row r="712">
          <cell r="B712" t="str">
            <v>VÁLVULA POLIETILENO GAS 1"</v>
          </cell>
        </row>
        <row r="713">
          <cell r="B713" t="str">
            <v>VÁLVULA POLIETILENO GAS 1/2"</v>
          </cell>
        </row>
        <row r="714">
          <cell r="B714" t="str">
            <v>VÁLVULA POLIETILENO GAS 3/4"</v>
          </cell>
        </row>
        <row r="715">
          <cell r="B715" t="str">
            <v>VARA CLAVO</v>
          </cell>
        </row>
        <row r="716">
          <cell r="B716" t="str">
            <v>VARILLA 1/2" CORRUGADA</v>
          </cell>
        </row>
        <row r="717">
          <cell r="B717" t="str">
            <v>VARILLA 3/4" LISA</v>
          </cell>
        </row>
        <row r="718">
          <cell r="B718" t="str">
            <v>VARILLA 3/8" CORRUGADA</v>
          </cell>
        </row>
        <row r="719">
          <cell r="B719" t="str">
            <v>VARILLA Cw 3/4 X 2.40</v>
          </cell>
        </row>
        <row r="720">
          <cell r="B720" t="str">
            <v>VENTANA ALUMINIO CORREDIZA</v>
          </cell>
        </row>
        <row r="721">
          <cell r="B721" t="str">
            <v>VERTEDERO SUTRO (Según detalles de diseño).</v>
          </cell>
        </row>
        <row r="722">
          <cell r="B722" t="str">
            <v>VIDRIO ESMERILADO INCOLORO 4 mm</v>
          </cell>
        </row>
        <row r="723">
          <cell r="B723" t="str">
            <v>VIDRIO ESMERILADO INCOLORO 5 mm</v>
          </cell>
        </row>
        <row r="724">
          <cell r="B724" t="str">
            <v>VIDRIO ESTANDAR PARA PUERTA GABINETE ESPESOR 3 MM</v>
          </cell>
        </row>
        <row r="725">
          <cell r="B725" t="str">
            <v>VIDRIO TEMPLADO PULIDO 10 mm</v>
          </cell>
        </row>
        <row r="726">
          <cell r="B726" t="str">
            <v>VIDRIO TEMPLADO PULIDO 8 mm</v>
          </cell>
        </row>
        <row r="727">
          <cell r="B727" t="str">
            <v>VIDRIO TRANSPERENTE 3 mm</v>
          </cell>
        </row>
        <row r="728">
          <cell r="B728" t="str">
            <v>VIDRIO TRANSPERENTE 4 mm</v>
          </cell>
        </row>
        <row r="729">
          <cell r="B729" t="str">
            <v>VIDRIO TRANSPERENTE 5 mm</v>
          </cell>
        </row>
        <row r="730">
          <cell r="B730" t="str">
            <v>VIDRIO TRANSPERENTE 6 mm</v>
          </cell>
        </row>
        <row r="731">
          <cell r="B731" t="str">
            <v>VIGA ORDINARIO 0.2X0.1X 4M</v>
          </cell>
        </row>
        <row r="732">
          <cell r="B732" t="str">
            <v>VIGUETA 8X23</v>
          </cell>
        </row>
        <row r="733">
          <cell r="B733" t="str">
            <v>VINILO TIPO 1</v>
          </cell>
        </row>
        <row r="734">
          <cell r="B734" t="str">
            <v>VINISOL RESIDENCIAL</v>
          </cell>
        </row>
        <row r="735">
          <cell r="B735" t="str">
            <v>VINISOL TRÁFICO PESADO</v>
          </cell>
        </row>
        <row r="736">
          <cell r="B736" t="str">
            <v>WASH - PRIMER A PINTURA</v>
          </cell>
        </row>
        <row r="737">
          <cell r="B737" t="str">
            <v>WASH - PRIMER B CATALIZADOR</v>
          </cell>
        </row>
        <row r="738">
          <cell r="B738" t="str">
            <v>WING ALUMINIO</v>
          </cell>
        </row>
        <row r="739">
          <cell r="B739" t="str">
            <v>WING PVC TRADICIONAL</v>
          </cell>
        </row>
        <row r="740">
          <cell r="B740" t="str">
            <v>XYPEX CONCENTRADO GRIS</v>
          </cell>
        </row>
        <row r="741">
          <cell r="B741" t="str">
            <v>YESO CORRIENTE VENCEDOR</v>
          </cell>
        </row>
        <row r="784">
          <cell r="B784" t="str">
            <v>AYUDANTE (1) AA - Jornal</v>
          </cell>
        </row>
        <row r="785">
          <cell r="B785" t="str">
            <v>AYUDANTE (1) AA - Prestaciones</v>
          </cell>
        </row>
        <row r="786">
          <cell r="B786" t="str">
            <v>AYUDANTE (2) AA - Jornal</v>
          </cell>
        </row>
        <row r="787">
          <cell r="B787" t="str">
            <v>AYUDANTE (2) AA - Prestaciones</v>
          </cell>
        </row>
        <row r="788">
          <cell r="B788" t="str">
            <v>AYUDANTE (2) CC - Jornal</v>
          </cell>
        </row>
        <row r="789">
          <cell r="B789" t="str">
            <v>AYUDANTE (2) CC - Prestaciones</v>
          </cell>
        </row>
        <row r="790">
          <cell r="B790" t="str">
            <v>AYUDANTE (3) AA - Jornal</v>
          </cell>
        </row>
        <row r="791">
          <cell r="B791" t="str">
            <v>AYUDANTE (3) AA - Prestaciones</v>
          </cell>
        </row>
        <row r="792">
          <cell r="B792" t="str">
            <v>AYUDANTE (4) AA - Jornal</v>
          </cell>
        </row>
        <row r="793">
          <cell r="B793" t="str">
            <v>AYUDANTE (4) AA - Prestaciones</v>
          </cell>
        </row>
        <row r="794">
          <cell r="B794" t="str">
            <v>AYUDANTE (5) AA - Jornal</v>
          </cell>
        </row>
        <row r="795">
          <cell r="B795" t="str">
            <v>AYUDANTE (5) AA - Prestaciones</v>
          </cell>
        </row>
        <row r="796">
          <cell r="B796" t="str">
            <v>CADENERO - Jornal</v>
          </cell>
        </row>
        <row r="797">
          <cell r="B797" t="str">
            <v>CADENERO - Prestaciones</v>
          </cell>
        </row>
        <row r="798">
          <cell r="B798" t="str">
            <v>MANO DE OBRA AA - Jornal</v>
          </cell>
        </row>
        <row r="799">
          <cell r="B799" t="str">
            <v>MANO DE OBRA AA - Prestaciones</v>
          </cell>
        </row>
        <row r="800">
          <cell r="B800" t="str">
            <v>MANO DE OBRA BB - Jornal</v>
          </cell>
        </row>
        <row r="801">
          <cell r="B801" t="str">
            <v>MANO DE OBRA BB - Prestaciones</v>
          </cell>
        </row>
        <row r="802">
          <cell r="B802" t="str">
            <v>MANO DE OBRA CC - Jornal</v>
          </cell>
        </row>
        <row r="803">
          <cell r="B803" t="str">
            <v>MANO DE OBRA CC - Prestaciones</v>
          </cell>
        </row>
        <row r="804">
          <cell r="B804" t="str">
            <v>MANO DE OBRA DD - Jornal</v>
          </cell>
        </row>
        <row r="805">
          <cell r="B805" t="str">
            <v>MANO DE OBRA DD - Prestaciones</v>
          </cell>
        </row>
        <row r="806">
          <cell r="B806" t="str">
            <v>MANO DE OBRA EE - Jornal</v>
          </cell>
        </row>
        <row r="807">
          <cell r="B807" t="str">
            <v>MANO DE OBRA EE - Prestaciones</v>
          </cell>
        </row>
        <row r="808">
          <cell r="B808" t="str">
            <v>OFICIAL (1) AA - Jornal</v>
          </cell>
        </row>
        <row r="809">
          <cell r="B809" t="str">
            <v>OFICIAL (1) AA - Prestaciones</v>
          </cell>
        </row>
        <row r="810">
          <cell r="B810" t="str">
            <v>SUB-CONTRATO PULIDA</v>
          </cell>
        </row>
        <row r="811">
          <cell r="B811" t="str">
            <v>TOPOGRAFO - Jornal</v>
          </cell>
        </row>
        <row r="812">
          <cell r="B812" t="str">
            <v>TOPOGRAFO - Prestaciones</v>
          </cell>
        </row>
        <row r="818">
          <cell r="B818" t="str">
            <v>MATERIAL DESMONTADO</v>
          </cell>
        </row>
        <row r="819">
          <cell r="B819" t="str">
            <v>MATERIAL EXCAVADO</v>
          </cell>
        </row>
        <row r="820">
          <cell r="B820" t="str">
            <v>TRANS. AFIRMADO</v>
          </cell>
        </row>
        <row r="821">
          <cell r="B821" t="str">
            <v>TRANS. BASE</v>
          </cell>
        </row>
        <row r="822">
          <cell r="B822" t="str">
            <v>TRANS. DE EQUIPOS</v>
          </cell>
        </row>
        <row r="823">
          <cell r="B823" t="str">
            <v>TRANS. RAJÓN</v>
          </cell>
        </row>
        <row r="824">
          <cell r="B824" t="str">
            <v>TRANS. RECEBO</v>
          </cell>
        </row>
        <row r="825">
          <cell r="B825" t="str">
            <v>TRANS. RECEBO (1393)</v>
          </cell>
        </row>
        <row r="826">
          <cell r="B826" t="str">
            <v>TRANS. SUBBASE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</sheetNames>
    <sheetDataSet>
      <sheetData sheetId="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 META 1"/>
      <sheetName val="APUS META (2)"/>
      <sheetName val="APUS META (3)"/>
      <sheetName val="APU INTERVENTORIA"/>
      <sheetName val="DESGLOSE AIU"/>
      <sheetName val="CRONOGRAMA"/>
      <sheetName val="I-1"/>
      <sheetName val="I-2"/>
      <sheetName val="POA 1"/>
      <sheetName val="POA 2"/>
      <sheetName val="POA 3"/>
      <sheetName val="POA 4"/>
      <sheetName val="DETALLE PRESUPUESTAL"/>
      <sheetName val="Logística talleres"/>
      <sheetName val="APUS Model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</v>
          </cell>
          <cell r="B3" t="str">
            <v>Coordinador (ambiental, civil, agroforestal)</v>
          </cell>
          <cell r="D3" t="str">
            <v>Mes</v>
          </cell>
          <cell r="F3">
            <v>4000000</v>
          </cell>
        </row>
        <row r="4">
          <cell r="A4">
            <v>2</v>
          </cell>
          <cell r="B4" t="str">
            <v>Profesional con experiencia en Gestión del riesgo de desastres</v>
          </cell>
          <cell r="D4" t="str">
            <v>Mes</v>
          </cell>
          <cell r="F4">
            <v>3500000</v>
          </cell>
        </row>
        <row r="5">
          <cell r="A5">
            <v>3</v>
          </cell>
          <cell r="B5" t="str">
            <v>Profesional con experiencia en trabajo con comunidades (ciencias sociales, humanas)</v>
          </cell>
          <cell r="D5" t="str">
            <v>Mes</v>
          </cell>
          <cell r="F5">
            <v>3000000</v>
          </cell>
        </row>
        <row r="6">
          <cell r="A6">
            <v>4</v>
          </cell>
          <cell r="B6" t="str">
            <v>Profesional con experiencia en SIG</v>
          </cell>
          <cell r="D6" t="str">
            <v>Mes</v>
          </cell>
          <cell r="F6">
            <v>3500000</v>
          </cell>
        </row>
        <row r="7">
          <cell r="A7">
            <v>5</v>
          </cell>
          <cell r="B7" t="str">
            <v>Diseñador de medios publicitarios</v>
          </cell>
          <cell r="D7" t="str">
            <v>Mes</v>
          </cell>
          <cell r="F7">
            <v>3000000</v>
          </cell>
        </row>
        <row r="12">
          <cell r="A12">
            <v>1</v>
          </cell>
          <cell r="B12" t="str">
            <v>Repartidor / entrega de cartillas</v>
          </cell>
          <cell r="D12" t="str">
            <v>Und</v>
          </cell>
          <cell r="F12">
            <v>30000</v>
          </cell>
        </row>
        <row r="13">
          <cell r="A13">
            <v>2</v>
          </cell>
          <cell r="B13" t="str">
            <v>Oficial de construcción</v>
          </cell>
          <cell r="D13" t="str">
            <v>Jornal</v>
          </cell>
          <cell r="F13">
            <v>80000</v>
          </cell>
        </row>
        <row r="14">
          <cell r="A14">
            <v>3</v>
          </cell>
          <cell r="B14" t="str">
            <v>Ayudante de obra</v>
          </cell>
          <cell r="D14" t="str">
            <v>Jornal</v>
          </cell>
          <cell r="F14">
            <v>40000</v>
          </cell>
        </row>
        <row r="20">
          <cell r="A20">
            <v>1</v>
          </cell>
          <cell r="D20" t="str">
            <v>Unidad</v>
          </cell>
          <cell r="F20">
            <v>500</v>
          </cell>
        </row>
        <row r="21">
          <cell r="A21">
            <v>2</v>
          </cell>
          <cell r="D21" t="str">
            <v>Unidad</v>
          </cell>
          <cell r="F21">
            <v>2727</v>
          </cell>
        </row>
        <row r="22">
          <cell r="A22">
            <v>3</v>
          </cell>
          <cell r="D22" t="str">
            <v>Unidad</v>
          </cell>
          <cell r="F22">
            <v>1000</v>
          </cell>
        </row>
        <row r="23">
          <cell r="A23">
            <v>4</v>
          </cell>
          <cell r="D23" t="str">
            <v>Unidad</v>
          </cell>
          <cell r="F23">
            <v>1000</v>
          </cell>
        </row>
        <row r="24">
          <cell r="A24">
            <v>5</v>
          </cell>
          <cell r="D24" t="str">
            <v>Unidad</v>
          </cell>
          <cell r="F24">
            <v>12000</v>
          </cell>
        </row>
        <row r="25">
          <cell r="A25">
            <v>6</v>
          </cell>
          <cell r="D25" t="str">
            <v>Unidad</v>
          </cell>
          <cell r="F25">
            <v>21000</v>
          </cell>
        </row>
        <row r="26">
          <cell r="A26">
            <v>7</v>
          </cell>
          <cell r="D26" t="str">
            <v>Und.</v>
          </cell>
          <cell r="F26">
            <v>1500000</v>
          </cell>
        </row>
        <row r="27">
          <cell r="A27">
            <v>8</v>
          </cell>
          <cell r="D27" t="str">
            <v>Und.</v>
          </cell>
          <cell r="F27">
            <v>300000</v>
          </cell>
        </row>
        <row r="28">
          <cell r="A28">
            <v>9</v>
          </cell>
          <cell r="D28" t="str">
            <v>m3</v>
          </cell>
          <cell r="F28">
            <v>120000</v>
          </cell>
        </row>
        <row r="34">
          <cell r="A34">
            <v>1</v>
          </cell>
          <cell r="D34" t="str">
            <v>Dia</v>
          </cell>
          <cell r="F34">
            <v>20000</v>
          </cell>
        </row>
        <row r="35">
          <cell r="A35">
            <v>2</v>
          </cell>
          <cell r="D35" t="str">
            <v>Dia</v>
          </cell>
          <cell r="F35">
            <v>10000</v>
          </cell>
        </row>
        <row r="36">
          <cell r="A36">
            <v>3</v>
          </cell>
          <cell r="D36" t="str">
            <v>Dia</v>
          </cell>
          <cell r="F36">
            <v>16000</v>
          </cell>
        </row>
        <row r="37">
          <cell r="A37">
            <v>4</v>
          </cell>
          <cell r="D37" t="str">
            <v>Día</v>
          </cell>
          <cell r="F37">
            <v>80000</v>
          </cell>
        </row>
        <row r="38">
          <cell r="A38">
            <v>5</v>
          </cell>
          <cell r="D38" t="str">
            <v>Día</v>
          </cell>
          <cell r="F38">
            <v>80000</v>
          </cell>
        </row>
        <row r="39">
          <cell r="A39">
            <v>6</v>
          </cell>
          <cell r="D39" t="str">
            <v>Hora</v>
          </cell>
          <cell r="F39">
            <v>170000</v>
          </cell>
        </row>
        <row r="40">
          <cell r="A40">
            <v>7</v>
          </cell>
          <cell r="D40" t="str">
            <v>%</v>
          </cell>
          <cell r="F40">
            <v>0.05</v>
          </cell>
        </row>
        <row r="41">
          <cell r="A41">
            <v>8</v>
          </cell>
          <cell r="D41" t="str">
            <v>UNIDAD</v>
          </cell>
          <cell r="F41">
            <v>6567392.1344024455</v>
          </cell>
        </row>
        <row r="42">
          <cell r="A42">
            <v>9</v>
          </cell>
          <cell r="D42" t="str">
            <v>UNIDAD</v>
          </cell>
          <cell r="F42">
            <v>9900000</v>
          </cell>
        </row>
        <row r="43">
          <cell r="A43">
            <v>10</v>
          </cell>
          <cell r="D43" t="str">
            <v>UNIDAD</v>
          </cell>
          <cell r="F43">
            <v>9200000</v>
          </cell>
        </row>
        <row r="50">
          <cell r="A50">
            <v>1</v>
          </cell>
          <cell r="D50" t="str">
            <v>Taller</v>
          </cell>
          <cell r="F50">
            <v>1350000</v>
          </cell>
        </row>
        <row r="51">
          <cell r="A51">
            <v>2</v>
          </cell>
          <cell r="D51" t="str">
            <v>Horas</v>
          </cell>
          <cell r="F51">
            <v>60000</v>
          </cell>
        </row>
        <row r="52">
          <cell r="A52">
            <v>3</v>
          </cell>
          <cell r="D52" t="str">
            <v>Jornada</v>
          </cell>
          <cell r="F52">
            <v>150000</v>
          </cell>
        </row>
        <row r="53">
          <cell r="A53">
            <v>4</v>
          </cell>
          <cell r="D53" t="str">
            <v>Visita</v>
          </cell>
          <cell r="F53">
            <v>180000</v>
          </cell>
        </row>
        <row r="54">
          <cell r="A54">
            <v>5</v>
          </cell>
          <cell r="D54" t="str">
            <v>Taller</v>
          </cell>
          <cell r="F54">
            <v>1140000</v>
          </cell>
        </row>
        <row r="55">
          <cell r="A55">
            <v>6</v>
          </cell>
          <cell r="D55" t="str">
            <v>Evento</v>
          </cell>
          <cell r="F55">
            <v>5700000</v>
          </cell>
        </row>
        <row r="56">
          <cell r="A56">
            <v>7</v>
          </cell>
          <cell r="D56" t="str">
            <v>Cuñas</v>
          </cell>
          <cell r="F56">
            <v>8000</v>
          </cell>
        </row>
        <row r="57">
          <cell r="A57">
            <v>8</v>
          </cell>
          <cell r="D57" t="str">
            <v>Viaje</v>
          </cell>
          <cell r="F57">
            <v>50000</v>
          </cell>
        </row>
        <row r="58">
          <cell r="A58">
            <v>9</v>
          </cell>
          <cell r="D58" t="str">
            <v>UNIDAD</v>
          </cell>
          <cell r="F58">
            <v>7440000</v>
          </cell>
        </row>
      </sheetData>
      <sheetData sheetId="14"/>
      <sheetData sheetId="15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AS"/>
      <sheetName val="PRECIOS"/>
      <sheetName val="NACEDEROS"/>
      <sheetName val="TANQUES"/>
      <sheetName val="RESERVORIO"/>
      <sheetName val="CAPTACIONES"/>
      <sheetName val="POZO PROFUNDO"/>
      <sheetName val="DESARENADORES"/>
      <sheetName val="PRESEDIMENTADORES"/>
      <sheetName val="C.QUIEBRE"/>
      <sheetName val="DISTRIBUCION"/>
      <sheetName val="PTAP ELECTRICAS"/>
      <sheetName val="IMPULSION"/>
      <sheetName val="CONDUCCIONES"/>
      <sheetName val="ADUCCIONES"/>
      <sheetName val="OBRAS COMPLEMENTARIAS PTAP"/>
      <sheetName val="PRECIOS-CP"/>
      <sheetName val="SORACA "/>
      <sheetName val="SORA"/>
      <sheetName val="PTAP SORA"/>
      <sheetName val="CHIQUIZA"/>
      <sheetName val="PTAP CHIQUIZA"/>
      <sheetName val="CUCAITA"/>
      <sheetName val="PTAP CUCAITA"/>
      <sheetName val="PTAP SORACA"/>
      <sheetName val="Hoja3"/>
      <sheetName val="POZO_PROFUNDO"/>
      <sheetName val="C_QUIEBRE"/>
      <sheetName val="PTAP_ELECTRICAS"/>
      <sheetName val="OBRAS_COMPLEMENTARIAS_PTAP"/>
      <sheetName val="SORACA_"/>
      <sheetName val="PTAP_SORA"/>
      <sheetName val="PTAP_CHIQUIZA"/>
      <sheetName val="PTAP_CUCAITA"/>
      <sheetName val="PTAP_SORACA"/>
      <sheetName val="COSTOS OFICINA"/>
    </sheetNames>
    <sheetDataSet>
      <sheetData sheetId="0" refreshError="1">
        <row r="1">
          <cell r="A1" t="str">
            <v>IND</v>
          </cell>
          <cell r="B1" t="str">
            <v>ITEM</v>
          </cell>
          <cell r="C1" t="str">
            <v>COMPONENTE</v>
          </cell>
        </row>
        <row r="2">
          <cell r="A2" t="str">
            <v>CAP</v>
          </cell>
          <cell r="B2">
            <v>1</v>
          </cell>
          <cell r="C2" t="str">
            <v>CAPTACION</v>
          </cell>
        </row>
        <row r="3">
          <cell r="A3" t="str">
            <v>ADU</v>
          </cell>
          <cell r="B3">
            <v>2</v>
          </cell>
          <cell r="C3" t="str">
            <v>ADUCCION</v>
          </cell>
        </row>
        <row r="4">
          <cell r="A4" t="str">
            <v>PRE</v>
          </cell>
          <cell r="B4">
            <v>3</v>
          </cell>
          <cell r="C4" t="str">
            <v>PRE-TRATAMIENTO</v>
          </cell>
        </row>
        <row r="5">
          <cell r="A5" t="str">
            <v>CON</v>
          </cell>
          <cell r="B5">
            <v>4</v>
          </cell>
          <cell r="C5" t="str">
            <v>CONDUCCION</v>
          </cell>
        </row>
        <row r="6">
          <cell r="A6" t="str">
            <v>TRA</v>
          </cell>
          <cell r="B6">
            <v>5</v>
          </cell>
          <cell r="C6" t="str">
            <v>TRATAMIENTO</v>
          </cell>
        </row>
        <row r="7">
          <cell r="A7" t="str">
            <v>ALM</v>
          </cell>
          <cell r="B7">
            <v>6</v>
          </cell>
          <cell r="C7" t="str">
            <v>ALMACENAMIENTO</v>
          </cell>
        </row>
        <row r="8">
          <cell r="A8" t="str">
            <v>DIS</v>
          </cell>
          <cell r="B8">
            <v>7</v>
          </cell>
          <cell r="C8" t="str">
            <v>DISTRIBUCION</v>
          </cell>
        </row>
      </sheetData>
      <sheetData sheetId="1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AS"/>
      <sheetName val="PRECIOS"/>
      <sheetName val="NACEDEROS"/>
      <sheetName val="TANQUES"/>
      <sheetName val="RESERVORIO"/>
      <sheetName val="CAPTACIONES"/>
      <sheetName val="POZO PROFUNDO"/>
      <sheetName val="DESARENADORES"/>
      <sheetName val="PRESEDIMENTADORES"/>
      <sheetName val="C.QUIEBRE"/>
      <sheetName val="DISTRIBUCION"/>
      <sheetName val="PTAP ELECTRICAS"/>
      <sheetName val="IMPULSION"/>
      <sheetName val="CONDUCCIONES"/>
      <sheetName val="ADUCCIONES"/>
      <sheetName val="OBRAS COMPLEMENTARIAS PTAP"/>
      <sheetName val="PRECIOS-CP"/>
      <sheetName val="SORACA "/>
      <sheetName val="SORA"/>
      <sheetName val="PTAP SORA"/>
      <sheetName val="CHIQUIZA"/>
      <sheetName val="PTAP CHIQUIZA"/>
      <sheetName val="CUCAITA"/>
      <sheetName val="PTAP CUCAITA"/>
      <sheetName val="PTAP SORACA"/>
      <sheetName val="Hoja3"/>
      <sheetName val="POZO_PROFUNDO"/>
      <sheetName val="C_QUIEBRE"/>
      <sheetName val="PTAP_ELECTRICAS"/>
      <sheetName val="OBRAS_COMPLEMENTARIAS_PTAP"/>
      <sheetName val="SORACA_"/>
      <sheetName val="PTAP_SORA"/>
      <sheetName val="PTAP_CHIQUIZA"/>
      <sheetName val="PTAP_CUCAITA"/>
      <sheetName val="PTAP_SORACA"/>
      <sheetName val="COSTOS OFICINA"/>
    </sheetNames>
    <sheetDataSet>
      <sheetData sheetId="0" refreshError="1">
        <row r="1">
          <cell r="A1" t="str">
            <v>IND</v>
          </cell>
          <cell r="B1" t="str">
            <v>ITEM</v>
          </cell>
          <cell r="C1" t="str">
            <v>COMPONENTE</v>
          </cell>
        </row>
        <row r="2">
          <cell r="A2" t="str">
            <v>CAP</v>
          </cell>
          <cell r="B2">
            <v>1</v>
          </cell>
          <cell r="C2" t="str">
            <v>CAPTACION</v>
          </cell>
        </row>
        <row r="3">
          <cell r="A3" t="str">
            <v>ADU</v>
          </cell>
          <cell r="B3">
            <v>2</v>
          </cell>
          <cell r="C3" t="str">
            <v>ADUCCION</v>
          </cell>
        </row>
        <row r="4">
          <cell r="A4" t="str">
            <v>PRE</v>
          </cell>
          <cell r="B4">
            <v>3</v>
          </cell>
          <cell r="C4" t="str">
            <v>PRE-TRATAMIENTO</v>
          </cell>
        </row>
        <row r="5">
          <cell r="A5" t="str">
            <v>CON</v>
          </cell>
          <cell r="B5">
            <v>4</v>
          </cell>
          <cell r="C5" t="str">
            <v>CONDUCCION</v>
          </cell>
        </row>
        <row r="6">
          <cell r="A6" t="str">
            <v>TRA</v>
          </cell>
          <cell r="B6">
            <v>5</v>
          </cell>
          <cell r="C6" t="str">
            <v>TRATAMIENTO</v>
          </cell>
        </row>
        <row r="7">
          <cell r="A7" t="str">
            <v>ALM</v>
          </cell>
          <cell r="B7">
            <v>6</v>
          </cell>
          <cell r="C7" t="str">
            <v>ALMACENAMIENTO</v>
          </cell>
        </row>
        <row r="8">
          <cell r="A8" t="str">
            <v>DIS</v>
          </cell>
          <cell r="B8">
            <v>7</v>
          </cell>
          <cell r="C8" t="str">
            <v>DISTRIBUCION</v>
          </cell>
        </row>
      </sheetData>
      <sheetData sheetId="1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PU - ED. GALAN"/>
      <sheetName val="APU - HATO G."/>
      <sheetName val="L.M.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"/>
    </sheetNames>
    <sheetDataSet>
      <sheetData sheetId="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gral. 2"/>
      <sheetName val="Unitarios"/>
      <sheetName val="MAT"/>
    </sheetNames>
    <sheetDataSet>
      <sheetData sheetId="0"/>
      <sheetData sheetId="1"/>
      <sheetData sheetId="2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glvc"/>
      <sheetName val="TARIF2002"/>
      <sheetName val="PR 1"/>
      <sheetName val="Listas"/>
      <sheetName val="Item"/>
      <sheetName val="INDICE"/>
      <sheetName val="PU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Hoja1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Informe de Obra Extra"/>
      <sheetName val="CANALETA9"/>
      <sheetName val="Solicitud de Servicios"/>
      <sheetName val="INSUMOS"/>
      <sheetName val="CF y CV"/>
      <sheetName val="L.M."/>
      <sheetName val="Propuesta"/>
      <sheetName val="L_M_"/>
      <sheetName val="Sábana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 CTOS"/>
      <sheetName val="BASE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  <sheetName val="Informe_Obra_Cívil"/>
      <sheetName val="BASE"/>
      <sheetName val="Informe_Obra_Cívil2"/>
      <sheetName val="Informe_Obra_Cívil1"/>
    </sheetNames>
    <sheetDataSet>
      <sheetData sheetId="0"/>
      <sheetData sheetId="1"/>
      <sheetData sheetId="2" refreshError="1"/>
      <sheetData sheetId="3"/>
      <sheetData sheetId="4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  <sheetName val="Solicitud_de_Servicios"/>
      <sheetName val="Informe Obra Cívil"/>
      <sheetName val="Solicitud_de_Servicios2"/>
      <sheetName val="Solicitud_de_Servicios1"/>
    </sheetNames>
    <sheetDataSet>
      <sheetData sheetId="0"/>
      <sheetData sheetId="1"/>
      <sheetData sheetId="2" refreshError="1"/>
      <sheetData sheetId="3"/>
      <sheetData sheetId="4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TANQUE DE ALMACENAMIENTO"/>
      <sheetName val="APU TANQUE ALMAC"/>
      <sheetName val=" REDES DE DISTRI"/>
      <sheetName val="APU_Redes"/>
      <sheetName val="CASETA DE OPERACIONES"/>
      <sheetName val="APU CASETA DE OPERACIONES"/>
      <sheetName val="BASE CTOS"/>
      <sheetName val="BASE"/>
      <sheetName val="RESUMEN_OBRAS_"/>
      <sheetName val="APU_BOCATOMA"/>
      <sheetName val="APU_ADUCCIÓN"/>
      <sheetName val="TANQUE_DE_ALMACENAMIENTO"/>
      <sheetName val="APU_TANQUE_ALMAC"/>
      <sheetName val="_REDES_DE_DISTRI"/>
      <sheetName val="CASETA_DE_OPERACIONES"/>
      <sheetName val="APU_CASETA_DE_OPERACIONES"/>
      <sheetName val="BASE_C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65">
          <cell r="D365">
            <v>4930</v>
          </cell>
        </row>
      </sheetData>
      <sheetData sheetId="13">
        <row r="365">
          <cell r="D365">
            <v>4930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365">
          <cell r="D365">
            <v>4930</v>
          </cell>
        </row>
      </sheetData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items"/>
    </sheetNames>
    <sheetDataSet>
      <sheetData sheetId="0" refreshError="1"/>
      <sheetData sheetId="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RESUMEN_OBRAS_ALCANTARILLADO"/>
      <sheetName val="REDES_SEC_SUR"/>
      <sheetName val="APU_REDES_SEC_SUR"/>
      <sheetName val="COLECTOR_SUR_"/>
      <sheetName val="APU_COL_SUR"/>
      <sheetName val="PTAR_SUR"/>
      <sheetName val="REDES_SEC_NORTE"/>
      <sheetName val="APU_REDES_SEC_NORTE"/>
      <sheetName val="COLECTOR_NORTE"/>
      <sheetName val="APU_COLEC_NORTE"/>
      <sheetName val="PTAR_NORTE"/>
      <sheetName val="APU_PTAR_NORTE"/>
      <sheetName val="REDES_SEC_Travesía_"/>
      <sheetName val="APU_REDES_Travesía"/>
      <sheetName val="PTAR_Travesía"/>
      <sheetName val="APU_PTAR_Travesía"/>
      <sheetName val="REDES_SEC_Mulatos"/>
      <sheetName val="APU_REDES_Mulatos"/>
      <sheetName val="PTAR_Mulatos"/>
      <sheetName val="APU_PTAR_Mulatos"/>
      <sheetName val="REDES_SEC_Escuela"/>
      <sheetName val="APU_REDES_Escuela"/>
      <sheetName val="PTAR_Escuela"/>
      <sheetName val="APU_PTAR_Escuela"/>
      <sheetName val="BASE_CTOS"/>
      <sheetName val="APU_PTAR_SUR"/>
      <sheetName val="Tabla_1_1"/>
      <sheetName val="RESUMEN_OBRAS_ALCANTARILLADO2"/>
      <sheetName val="REDES_SEC_SUR2"/>
      <sheetName val="APU_REDES_SEC_SUR2"/>
      <sheetName val="COLECTOR_SUR_2"/>
      <sheetName val="APU_COL_SUR2"/>
      <sheetName val="PTAR_SUR2"/>
      <sheetName val="REDES_SEC_NORTE2"/>
      <sheetName val="APU_REDES_SEC_NORTE2"/>
      <sheetName val="COLECTOR_NORTE2"/>
      <sheetName val="APU_COLEC_NORTE2"/>
      <sheetName val="PTAR_NORTE2"/>
      <sheetName val="APU_PTAR_NORTE2"/>
      <sheetName val="REDES_SEC_Travesía_2"/>
      <sheetName val="APU_REDES_Travesía2"/>
      <sheetName val="PTAR_Travesía2"/>
      <sheetName val="APU_PTAR_Travesía2"/>
      <sheetName val="REDES_SEC_Mulatos2"/>
      <sheetName val="APU_REDES_Mulatos2"/>
      <sheetName val="PTAR_Mulatos2"/>
      <sheetName val="APU_PTAR_Mulatos2"/>
      <sheetName val="REDES_SEC_Escuela2"/>
      <sheetName val="APU_REDES_Escuela2"/>
      <sheetName val="PTAR_Escuela2"/>
      <sheetName val="APU_PTAR_Escuela2"/>
      <sheetName val="BASE_CTOS2"/>
      <sheetName val="APU_PTAR_SUR2"/>
      <sheetName val="Tabla_1_12"/>
      <sheetName val="RESUMEN_OBRAS_ALCANTARILLADO1"/>
      <sheetName val="REDES_SEC_SUR1"/>
      <sheetName val="APU_REDES_SEC_SUR1"/>
      <sheetName val="COLECTOR_SUR_1"/>
      <sheetName val="APU_COL_SUR1"/>
      <sheetName val="PTAR_SUR1"/>
      <sheetName val="REDES_SEC_NORTE1"/>
      <sheetName val="APU_REDES_SEC_NORTE1"/>
      <sheetName val="COLECTOR_NORTE1"/>
      <sheetName val="APU_COLEC_NORTE1"/>
      <sheetName val="PTAR_NORTE1"/>
      <sheetName val="APU_PTAR_NORTE1"/>
      <sheetName val="REDES_SEC_Travesía_1"/>
      <sheetName val="APU_REDES_Travesía1"/>
      <sheetName val="PTAR_Travesía1"/>
      <sheetName val="APU_PTAR_Travesía1"/>
      <sheetName val="REDES_SEC_Mulatos1"/>
      <sheetName val="APU_REDES_Mulatos1"/>
      <sheetName val="PTAR_Mulatos1"/>
      <sheetName val="APU_PTAR_Mulatos1"/>
      <sheetName val="REDES_SEC_Escuela1"/>
      <sheetName val="APU_REDES_Escuela1"/>
      <sheetName val="PTAR_Escuela1"/>
      <sheetName val="APU_PTAR_Escuela1"/>
      <sheetName val="BASE_CTOS1"/>
      <sheetName val="APU_PTAR_SUR1"/>
      <sheetName val="Tabla_1_11"/>
      <sheetName val="SUB APU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">
          <cell r="C3">
            <v>0.25</v>
          </cell>
        </row>
        <row r="306">
          <cell r="D306">
            <v>100</v>
          </cell>
        </row>
      </sheetData>
      <sheetData sheetId="26" refreshError="1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 CTOS"/>
      <sheetName val="BASE"/>
      <sheetName val="PRESUP. COLECTOR PPAL"/>
      <sheetName val="APU COLECTOR PPAL"/>
      <sheetName val="PRESUP. INTERCEPTOR"/>
      <sheetName val="APU INTERCEPTOR"/>
      <sheetName val="PRESUP. TRAMOS OPTIMIZADOS"/>
      <sheetName val="APU TRAMOS OPTIMIZADOS"/>
      <sheetName val="PRESUP. TRAMOS PROYECTADOS"/>
      <sheetName val="APU TRAMOS PROYECTADOS"/>
      <sheetName val="PRESUP. TRAMOS PROY ZONA INUNDA"/>
      <sheetName val="APU TRAMOS PROY ZONA INUNDA"/>
      <sheetName val="PRESUP. IMPULSIÓN"/>
      <sheetName val="APU IMPULSIÓN"/>
      <sheetName val="PRESUP. OBRAS EBAR"/>
      <sheetName val="APU OBRAS EBAR"/>
      <sheetName val="ESTACION ELEVADORA"/>
      <sheetName val="APU ESTACION ELEVADORA"/>
      <sheetName val="ESTACION ELEVADORA ZONA INUNDA."/>
      <sheetName val="APU ESTACION ELEVADORA INUNDA"/>
      <sheetName val="LAGUNA DE OXIDACIÓN"/>
      <sheetName val="APU LAGUNA DE OXIDACIÓN"/>
      <sheetName val="RESUMEN DE OB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  <sheetName val="TOTAL_SUB12"/>
      <sheetName val="TOTAL1(MODIF_)2"/>
      <sheetName val="TOTAL_SUB1"/>
      <sheetName val="TOTAL1(MODIF_)"/>
      <sheetName val="TOTAL_SUB11"/>
      <sheetName val="TOTAL1(MODIF_)1"/>
      <sheetName val="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  <sheetName val="_Liquidacion_de_Obra_por_Tramos"/>
      <sheetName val="Hoja2"/>
      <sheetName val="_Liquidacion_de_Obra_por_Tramo2"/>
      <sheetName val="_Liquidacion_de_Obra_por_Tramo1"/>
    </sheetNames>
    <sheetDataSet>
      <sheetData sheetId="0"/>
      <sheetData sheetId="1"/>
      <sheetData sheetId="2" refreshError="1"/>
      <sheetData sheetId="3"/>
      <sheetData sheetId="4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Bajadas"/>
      <sheetName val="PUNITARIOS_PARA_241201_2S"/>
      <sheetName val="PR_1"/>
      <sheetName val="ESTADO_RED_TEC"/>
      <sheetName val="PREACTA_10"/>
      <sheetName val="PREACTA_9"/>
      <sheetName val="TRANSPORTE"/>
      <sheetName val="NARIÑO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ESTADO VÍA-CRIT.TECNICO"/>
      <sheetName val="Presup_Cancha"/>
      <sheetName val="062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FORMULA"/>
      <sheetName val="A.P.U"/>
      <sheetName val="LISTA DE PRECIOS"/>
      <sheetName val="Listado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oblacion"/>
      <sheetName val="OBRAS SES"/>
      <sheetName val="2,2,6,1 Pilotes 0,30"/>
      <sheetName val="5. ELECTRICO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ALARIOS"/>
      <sheetName val="APU NO PREVISTO"/>
      <sheetName val="PPTA (3)"/>
      <sheetName val="PPTA (2)"/>
      <sheetName val="PPTA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ATERIAL"/>
      <sheetName val="CUMPLIMIENTO"/>
      <sheetName val="precios-básicos2002"/>
      <sheetName val="Summary"/>
      <sheetName val="CODCONST"/>
      <sheetName val="PERSONAL"/>
      <sheetName val="Tarifa MT"/>
      <sheetName val="OCTUBRE"/>
      <sheetName val="BALANCE"/>
      <sheetName val="ITEMS NO REVISTOS"/>
      <sheetName val="APU ELECTRICOS"/>
      <sheetName val="mdo"/>
      <sheetName val="equip"/>
      <sheetName val="mat"/>
      <sheetName val="CIRCUITOS CODENSA"/>
      <sheetName val="PREACTA_61"/>
      <sheetName val="A_P_U1"/>
      <sheetName val="A_P_U"/>
      <sheetName val="SUB_APU"/>
      <sheetName val="ESTADO_VÍA-CRIT_TECNICO"/>
      <sheetName val="TABLA_2008"/>
      <sheetName val="CONT_ADI"/>
      <sheetName val="glvc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c2_5y2_613"/>
      <sheetName val="PREACTA_62"/>
      <sheetName val="TABLA_20082"/>
      <sheetName val="c2_5y2_612"/>
      <sheetName val="TABLA_20081"/>
      <sheetName val="c2_5y2_611"/>
      <sheetName val="ACTA MODIFICACIÓN CIVIL"/>
      <sheetName val="base"/>
      <sheetName val="base ctos"/>
      <sheetName val="otros"/>
      <sheetName val="PREACTA Y CONTRATISTA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Hoja2"/>
      <sheetName val="Cuadr."/>
      <sheetName val="inst"/>
      <sheetName val="TABLAS"/>
      <sheetName val="7.1.8.1.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CHINCHINA FINAL . A CEROS"/>
      <sheetName val="Memoria de calculo"/>
      <sheetName val="PPTO"/>
      <sheetName val="APU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>
        <row r="48">
          <cell r="E48">
            <v>0</v>
          </cell>
        </row>
      </sheetData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/>
      <sheetData sheetId="154" refreshError="1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>
        <row r="48">
          <cell r="E48">
            <v>0</v>
          </cell>
        </row>
      </sheetData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>
        <row r="48">
          <cell r="E48">
            <v>0</v>
          </cell>
        </row>
      </sheetData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</sheetNames>
    <sheetDataSet>
      <sheetData sheetId="0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  <sheetName val=" Liquidacion de Obra por Tram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COLECTOR NORTE (1)"/>
      <sheetName val="COLECTOR NORTE (2)"/>
      <sheetName val="COLECTOR NORTE (3)"/>
      <sheetName val="COLECTOR NORTE (4)"/>
      <sheetName val="REDES SEC. NORTE"/>
      <sheetName val="DOM.  COLECTOR NORTE 1"/>
      <sheetName val="DOMI. SEC  NORTE"/>
      <sheetName val="COLECTOR ORIENTAL"/>
      <sheetName val="APU COLECTOR NORTE "/>
      <sheetName val="REDES SEC ORIENTAL"/>
      <sheetName val="DOMI. SEC ORIENTAL"/>
      <sheetName val="APU COLECTOR NORTE."/>
      <sheetName val="DOMI. COLEC.  ORIENTAL"/>
      <sheetName val="COLECTOR OCCIDENTAL"/>
      <sheetName val="REDES SEC. OCCIDENTAL"/>
      <sheetName val="DOMI. SEC OCCIDENTAL"/>
      <sheetName val="DOMI. COLEC  OCCIDENTAL "/>
      <sheetName val=" PTAR NORTE"/>
      <sheetName val="APU PTAR"/>
      <sheetName val="APU PTAR OCCIDENTAL"/>
      <sheetName val="PRESUPUESTO PTAR OCCIDENTAL"/>
      <sheetName val="PRESUPUESTO PTAR oriental"/>
      <sheetName val="RES INSUMOS PTAR"/>
      <sheetName val="RESUMEN OBRAS"/>
      <sheetName val="DOM.  COLECTOR NORTE."/>
      <sheetName val="APU Domic. COLECTOR  NORTE"/>
      <sheetName val="RES MATERERIALES ALCANTARIL"/>
      <sheetName val="SEPARADORAS ACTO"/>
      <sheetName val="Hoja2"/>
      <sheetName val="FORMULARIO_AIU"/>
      <sheetName val="BASE_CTOS"/>
      <sheetName val="COLECTOR_NORTE_(1)"/>
      <sheetName val="COLECTOR_NORTE_(2)"/>
      <sheetName val="COLECTOR_NORTE_(3)"/>
      <sheetName val="COLECTOR_NORTE_(4)"/>
      <sheetName val="REDES_SEC__NORTE"/>
      <sheetName val="DOM___COLECTOR_NORTE_1"/>
      <sheetName val="DOMI__SEC__NORTE"/>
      <sheetName val="COLECTOR_ORIENTAL"/>
      <sheetName val="APU_COLECTOR_NORTE_"/>
      <sheetName val="REDES_SEC_ORIENTAL"/>
      <sheetName val="DOMI__SEC_ORIENTAL"/>
      <sheetName val="APU_COLECTOR_NORTE_1"/>
      <sheetName val="DOMI__COLEC___ORIENTAL"/>
      <sheetName val="COLECTOR_OCCIDENTAL"/>
      <sheetName val="REDES_SEC__OCCIDENTAL"/>
      <sheetName val="DOMI__SEC_OCCIDENTAL"/>
      <sheetName val="DOMI__COLEC__OCCIDENTAL_"/>
      <sheetName val="_PTAR_NORTE"/>
      <sheetName val="APU_PTAR"/>
      <sheetName val="APU_PTAR_OCCIDENTAL"/>
      <sheetName val="PRESUPUESTO_PTAR_OCCIDENTAL"/>
      <sheetName val="PRESUPUESTO_PTAR_oriental"/>
      <sheetName val="RES_INSUMOS_PTAR"/>
      <sheetName val="RESUMEN_OBRAS"/>
      <sheetName val="DOM___COLECTOR_NORTE_"/>
      <sheetName val="APU_Domic__COLECTOR__NORTE"/>
      <sheetName val="RES_MATERERIALES_ALCANTARIL"/>
      <sheetName val="SEPARADORAS_ACTO"/>
    </sheetNames>
    <sheetDataSet>
      <sheetData sheetId="0">
        <row r="269">
          <cell r="D269">
            <v>237799.99999999997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EQUIPOS"/>
      <sheetName val="MANO DE OBRA"/>
      <sheetName val="TRANSPORTE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HISTORICOS FUEL OIL EXP"/>
      <sheetName val="COSTOS OFICINA"/>
      <sheetName val="COSTOS CAMPAMENTO"/>
      <sheetName val="Cuadrillas"/>
      <sheetName val="Jor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DE COSTOS"/>
      <sheetName val="MIRAFLORES"/>
      <sheetName val="APU_MIRAFLORES"/>
      <sheetName val="PULGARINADERECHO"/>
      <sheetName val="APU_PULDERECHO"/>
      <sheetName val="PULGARINAIZQUIERDO"/>
      <sheetName val="APU_PULIZQUIERDO"/>
      <sheetName val="ELHATOPTAR"/>
      <sheetName val="APU_ELHATOPTAR"/>
      <sheetName val="PTAR"/>
      <sheetName val="APU PTAR"/>
      <sheetName val="BASE CTOS"/>
      <sheetName val="BASE"/>
      <sheetName val="RESUMEN_DE_COSTOS"/>
      <sheetName val="APU_PTAR"/>
      <sheetName val="BASE_CTOS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AS"/>
      <sheetName val="Hoja2"/>
      <sheetName val="PRECIOS-CP"/>
      <sheetName val="PRECIOS"/>
      <sheetName val="NACEDEROS"/>
      <sheetName val="CAPTACIONES"/>
      <sheetName val="POZO PROFUNDO"/>
      <sheetName val="ADUCCIONES"/>
      <sheetName val="DESARENADORES"/>
      <sheetName val="PRESEDIMENTADORES"/>
      <sheetName val="C.QUIEBRE"/>
      <sheetName val="CONDUCCIONES"/>
      <sheetName val="IMPULSION"/>
      <sheetName val="TANQUES"/>
      <sheetName val="DISTRIBUCION"/>
      <sheetName val="RESERVORIO"/>
      <sheetName val="OBRAS COMPLEMENTARIAS PTAP"/>
      <sheetName val="PTAP CU"/>
      <sheetName val="CUCAITA"/>
      <sheetName val="PTAP SO"/>
      <sheetName val="SORA"/>
      <sheetName val="SORACA"/>
      <sheetName val="SAN PEDRO DE IGUAQUE"/>
      <sheetName val="A. Profes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AS"/>
      <sheetName val="Hoja2"/>
      <sheetName val="PRECIOS-CP"/>
      <sheetName val="PRECIOS"/>
      <sheetName val="NACEDEROS"/>
      <sheetName val="CAPTACIONES"/>
      <sheetName val="POZO PROFUNDO"/>
      <sheetName val="ADUCCIONES"/>
      <sheetName val="DESARENADORES"/>
      <sheetName val="PRESEDIMENTADORES"/>
      <sheetName val="C.QUIEBRE"/>
      <sheetName val="CONDUCCIONES"/>
      <sheetName val="IMPULSION"/>
      <sheetName val="TANQUES"/>
      <sheetName val="DISTRIBUCION"/>
      <sheetName val="RESERVORIO"/>
      <sheetName val="OBRAS COMPLEMENTARIAS PTAP"/>
      <sheetName val="PTAP CU"/>
      <sheetName val="CUCAITA"/>
      <sheetName val="PTAP SO"/>
      <sheetName val="SORA"/>
      <sheetName val="SORACA"/>
      <sheetName val="SAN PEDRO DE IGUAQUE"/>
      <sheetName val="POZO_PROFUNDO"/>
      <sheetName val="C_QUIEBRE"/>
      <sheetName val="OBRAS_COMPLEMENTARIAS_PTAP"/>
      <sheetName val="PTAP_CU"/>
      <sheetName val="PTAP_SO"/>
      <sheetName val="SAN_PEDRO_DE_IGUAQUE"/>
      <sheetName val="desmonte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AS"/>
      <sheetName val="Hoja2"/>
      <sheetName val="PRECIOS-CP"/>
      <sheetName val="PRECIOS"/>
      <sheetName val="NACEDEROS"/>
      <sheetName val="CAPTACIONES"/>
      <sheetName val="POZO PROFUNDO"/>
      <sheetName val="ADUCCIONES"/>
      <sheetName val="DESARENADORES"/>
      <sheetName val="PRESEDIMENTADORES"/>
      <sheetName val="C.QUIEBRE"/>
      <sheetName val="CONDUCCIONES"/>
      <sheetName val="IMPULSION"/>
      <sheetName val="TANQUES"/>
      <sheetName val="DISTRIBUCION"/>
      <sheetName val="RESERVORIO"/>
      <sheetName val="OBRAS COMPLEMENTARIAS PTAP"/>
      <sheetName val="PTAP CU"/>
      <sheetName val="CUCAITA"/>
      <sheetName val="PTAP SO"/>
      <sheetName val="SORA"/>
      <sheetName val="SORACA"/>
      <sheetName val="SAN PEDRO DE IGUAQUE"/>
      <sheetName val="POZO_PROFUNDO"/>
      <sheetName val="C_QUIEBRE"/>
      <sheetName val="OBRAS_COMPLEMENTARIAS_PTAP"/>
      <sheetName val="PTAP_CU"/>
      <sheetName val="PTAP_SO"/>
      <sheetName val="SAN_PEDRO_DE_IGUAQUE"/>
      <sheetName val="desmonte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794B-5495-4F3D-8DF9-38A5861484E3}">
  <sheetPr>
    <tabColor theme="5" tint="0.79998168889431442"/>
  </sheetPr>
  <dimension ref="A1:S45"/>
  <sheetViews>
    <sheetView showGridLines="0" tabSelected="1" view="pageBreakPreview" zoomScale="80" zoomScaleNormal="100" zoomScaleSheetLayoutView="80" workbookViewId="0">
      <selection activeCell="C48" sqref="C48"/>
    </sheetView>
  </sheetViews>
  <sheetFormatPr baseColWidth="10" defaultColWidth="11.33203125" defaultRowHeight="13.2" x14ac:dyDescent="0.25"/>
  <cols>
    <col min="1" max="1" width="6.6640625" style="5" customWidth="1"/>
    <col min="2" max="2" width="69.6640625" style="5" customWidth="1"/>
    <col min="3" max="3" width="12.5546875" style="5" bestFit="1" customWidth="1"/>
    <col min="4" max="4" width="8" style="5" bestFit="1" customWidth="1"/>
    <col min="5" max="5" width="12.44140625" style="113" bestFit="1" customWidth="1"/>
    <col min="6" max="6" width="12.6640625" style="5" customWidth="1"/>
    <col min="7" max="7" width="7.33203125" style="5" customWidth="1"/>
    <col min="8" max="8" width="19.6640625" style="114" customWidth="1"/>
    <col min="9" max="9" width="25.6640625" style="77" hidden="1" customWidth="1"/>
    <col min="10" max="10" width="18.6640625" style="5" hidden="1" customWidth="1"/>
    <col min="11" max="11" width="19.6640625" style="5" hidden="1" customWidth="1"/>
    <col min="12" max="12" width="17" style="5" hidden="1" customWidth="1"/>
    <col min="13" max="13" width="3.6640625" style="5" hidden="1" customWidth="1"/>
    <col min="14" max="14" width="17.33203125" style="5" hidden="1" customWidth="1"/>
    <col min="15" max="15" width="20.33203125" style="5" hidden="1" customWidth="1"/>
    <col min="16" max="16" width="15.33203125" style="5" hidden="1" customWidth="1"/>
    <col min="17" max="17" width="9.88671875" style="5" customWidth="1"/>
    <col min="18" max="18" width="14.88671875" style="5" customWidth="1"/>
    <col min="19" max="19" width="16.44140625" style="5" bestFit="1" customWidth="1"/>
    <col min="20" max="16384" width="11.33203125" style="5"/>
  </cols>
  <sheetData>
    <row r="1" spans="1:18" ht="69" customHeight="1" x14ac:dyDescent="0.25">
      <c r="A1" s="1" t="s">
        <v>0</v>
      </c>
      <c r="B1" s="2"/>
      <c r="C1" s="2"/>
      <c r="D1" s="2"/>
      <c r="E1" s="2"/>
      <c r="F1" s="2"/>
      <c r="G1" s="2"/>
      <c r="H1" s="3"/>
      <c r="I1" s="4"/>
    </row>
    <row r="2" spans="1:18" s="8" customFormat="1" ht="40.5" customHeight="1" x14ac:dyDescent="0.25">
      <c r="A2" s="6" t="s">
        <v>1</v>
      </c>
      <c r="B2" s="6"/>
      <c r="C2" s="6"/>
      <c r="D2" s="6"/>
      <c r="E2" s="6"/>
      <c r="F2" s="6"/>
      <c r="G2" s="6"/>
      <c r="H2" s="6"/>
      <c r="I2" s="7"/>
    </row>
    <row r="3" spans="1:18" s="8" customFormat="1" ht="36.9" customHeight="1" x14ac:dyDescent="0.25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2" t="s">
        <v>7</v>
      </c>
      <c r="G3" s="12"/>
      <c r="H3" s="13" t="s">
        <v>8</v>
      </c>
      <c r="I3" s="7"/>
    </row>
    <row r="4" spans="1:18" ht="19.5" customHeight="1" x14ac:dyDescent="0.3">
      <c r="A4" s="14" t="s">
        <v>9</v>
      </c>
      <c r="B4" s="14"/>
      <c r="C4" s="14"/>
      <c r="D4" s="14"/>
      <c r="E4" s="14"/>
      <c r="F4" s="14"/>
      <c r="G4" s="14"/>
      <c r="H4" s="14"/>
      <c r="I4"/>
    </row>
    <row r="5" spans="1:18" ht="19.5" customHeight="1" x14ac:dyDescent="0.25">
      <c r="A5" s="15" t="s">
        <v>10</v>
      </c>
      <c r="B5" s="16"/>
      <c r="C5" s="16"/>
      <c r="D5" s="16"/>
      <c r="E5" s="16"/>
      <c r="F5" s="16"/>
      <c r="G5" s="16"/>
      <c r="H5" s="17"/>
      <c r="I5" s="7"/>
    </row>
    <row r="6" spans="1:18" x14ac:dyDescent="0.25">
      <c r="A6" s="18">
        <v>1</v>
      </c>
      <c r="B6" s="19" t="s">
        <v>11</v>
      </c>
      <c r="C6" s="19"/>
      <c r="D6" s="19"/>
      <c r="E6" s="19"/>
      <c r="F6" s="19"/>
      <c r="G6" s="19"/>
      <c r="H6" s="19"/>
      <c r="I6" s="7"/>
    </row>
    <row r="7" spans="1:18" ht="15.6" x14ac:dyDescent="0.25">
      <c r="A7" s="20" t="s">
        <v>12</v>
      </c>
      <c r="B7" s="21" t="s">
        <v>13</v>
      </c>
      <c r="C7" s="20" t="str">
        <f>+C19</f>
        <v>APU's</v>
      </c>
      <c r="D7" s="22" t="s">
        <v>14</v>
      </c>
      <c r="E7" s="23">
        <f>0.96*E13</f>
        <v>71.039999999999992</v>
      </c>
      <c r="F7" s="24">
        <v>3105</v>
      </c>
      <c r="G7" s="24"/>
      <c r="H7" s="25">
        <f>ROUND((E7*F7),0)</f>
        <v>220579</v>
      </c>
      <c r="I7" s="7"/>
    </row>
    <row r="8" spans="1:18" ht="15.6" x14ac:dyDescent="0.25">
      <c r="A8" s="20" t="s">
        <v>15</v>
      </c>
      <c r="B8" s="21" t="s">
        <v>16</v>
      </c>
      <c r="C8" s="20" t="s">
        <v>17</v>
      </c>
      <c r="D8" s="22" t="s">
        <v>14</v>
      </c>
      <c r="E8" s="23">
        <f>0.84*E13</f>
        <v>62.16</v>
      </c>
      <c r="F8" s="24">
        <v>66046</v>
      </c>
      <c r="G8" s="24"/>
      <c r="H8" s="25">
        <f t="shared" ref="H8:H19" si="0">ROUND((E8*F8),0)</f>
        <v>4105419</v>
      </c>
      <c r="I8" s="7"/>
    </row>
    <row r="9" spans="1:18" ht="15.6" x14ac:dyDescent="0.25">
      <c r="A9" s="20" t="s">
        <v>18</v>
      </c>
      <c r="B9" s="21" t="s">
        <v>19</v>
      </c>
      <c r="C9" s="20" t="s">
        <v>17</v>
      </c>
      <c r="D9" s="22" t="s">
        <v>14</v>
      </c>
      <c r="E9" s="23">
        <f>1.84*E13</f>
        <v>136.16</v>
      </c>
      <c r="F9" s="24">
        <v>57014</v>
      </c>
      <c r="G9" s="24"/>
      <c r="H9" s="25">
        <f t="shared" si="0"/>
        <v>7763026</v>
      </c>
      <c r="I9" s="7"/>
      <c r="K9" s="26">
        <v>1</v>
      </c>
      <c r="L9" s="27">
        <f>100%-K9</f>
        <v>0</v>
      </c>
    </row>
    <row r="10" spans="1:18" x14ac:dyDescent="0.25">
      <c r="A10" s="20" t="s">
        <v>20</v>
      </c>
      <c r="B10" s="21" t="s">
        <v>21</v>
      </c>
      <c r="C10" s="20" t="s">
        <v>17</v>
      </c>
      <c r="D10" s="20" t="s">
        <v>22</v>
      </c>
      <c r="E10" s="23">
        <f>2.11*E13</f>
        <v>156.13999999999999</v>
      </c>
      <c r="F10" s="24">
        <v>8506</v>
      </c>
      <c r="G10" s="24"/>
      <c r="H10" s="25">
        <f t="shared" si="0"/>
        <v>1328127</v>
      </c>
      <c r="I10" s="7"/>
      <c r="O10" s="28"/>
    </row>
    <row r="11" spans="1:18" ht="15.6" customHeight="1" x14ac:dyDescent="0.25">
      <c r="A11" s="29" t="s">
        <v>23</v>
      </c>
      <c r="B11" s="30"/>
      <c r="C11" s="30"/>
      <c r="D11" s="30"/>
      <c r="E11" s="30"/>
      <c r="F11" s="30"/>
      <c r="G11" s="31"/>
      <c r="H11" s="32">
        <f>ROUND(SUM(H7:H10),0)</f>
        <v>13417151</v>
      </c>
      <c r="I11" s="7">
        <f>H11*33%</f>
        <v>4427659.83</v>
      </c>
      <c r="J11" s="33" t="e">
        <f>#REF!+#REF!-H11</f>
        <v>#REF!</v>
      </c>
      <c r="K11" s="34">
        <f>H11*K9</f>
        <v>13417151</v>
      </c>
      <c r="L11" s="34">
        <f>L9*H11</f>
        <v>0</v>
      </c>
      <c r="M11" s="33"/>
      <c r="N11" s="34">
        <f>+K11+L11</f>
        <v>13417151</v>
      </c>
      <c r="O11" s="28"/>
      <c r="R11" s="34"/>
    </row>
    <row r="12" spans="1:18" x14ac:dyDescent="0.25">
      <c r="A12" s="18">
        <v>2</v>
      </c>
      <c r="B12" s="19" t="s">
        <v>24</v>
      </c>
      <c r="C12" s="19"/>
      <c r="D12" s="19"/>
      <c r="E12" s="19"/>
      <c r="F12" s="19"/>
      <c r="G12" s="19"/>
      <c r="H12" s="19"/>
      <c r="I12" s="7"/>
      <c r="K12" s="34"/>
      <c r="L12" s="33"/>
      <c r="M12" s="33"/>
    </row>
    <row r="13" spans="1:18" ht="45" customHeight="1" x14ac:dyDescent="0.25">
      <c r="A13" s="20" t="s">
        <v>25</v>
      </c>
      <c r="B13" s="35" t="s">
        <v>26</v>
      </c>
      <c r="C13" s="20" t="s">
        <v>27</v>
      </c>
      <c r="D13" s="20" t="s">
        <v>28</v>
      </c>
      <c r="E13" s="23">
        <v>74</v>
      </c>
      <c r="F13" s="24">
        <v>2970467</v>
      </c>
      <c r="G13" s="24"/>
      <c r="H13" s="25">
        <f t="shared" si="0"/>
        <v>219814558</v>
      </c>
      <c r="I13" s="7"/>
      <c r="K13" s="36">
        <v>1</v>
      </c>
      <c r="L13" s="36">
        <f>100%-K13</f>
        <v>0</v>
      </c>
      <c r="M13" s="33"/>
      <c r="O13" s="28"/>
    </row>
    <row r="14" spans="1:18" s="38" customFormat="1" ht="18" customHeight="1" x14ac:dyDescent="0.25">
      <c r="A14" s="29" t="s">
        <v>29</v>
      </c>
      <c r="B14" s="30"/>
      <c r="C14" s="30"/>
      <c r="D14" s="30"/>
      <c r="E14" s="30"/>
      <c r="F14" s="30"/>
      <c r="G14" s="31"/>
      <c r="H14" s="32">
        <f>ROUND(SUM(H13),0)</f>
        <v>219814558</v>
      </c>
      <c r="I14" s="7">
        <f>H14*33%</f>
        <v>72538804.140000001</v>
      </c>
      <c r="J14" s="33" t="e">
        <f>#REF!+#REF!-H14</f>
        <v>#REF!</v>
      </c>
      <c r="K14" s="34">
        <f>H14*K13</f>
        <v>219814558</v>
      </c>
      <c r="L14" s="34">
        <f>H14-K14</f>
        <v>0</v>
      </c>
      <c r="M14" s="33"/>
      <c r="N14" s="34">
        <f>+K14+L14</f>
        <v>219814558</v>
      </c>
      <c r="O14" s="37"/>
      <c r="R14" s="34"/>
    </row>
    <row r="15" spans="1:18" ht="18.75" customHeight="1" x14ac:dyDescent="0.25">
      <c r="A15" s="18">
        <v>3</v>
      </c>
      <c r="B15" s="19" t="s">
        <v>30</v>
      </c>
      <c r="C15" s="19"/>
      <c r="D15" s="19"/>
      <c r="E15" s="19"/>
      <c r="F15" s="19"/>
      <c r="G15" s="19"/>
      <c r="H15" s="19"/>
      <c r="I15" s="7">
        <v>72538804.140000001</v>
      </c>
      <c r="K15" s="34"/>
      <c r="L15" s="33"/>
      <c r="M15" s="33"/>
    </row>
    <row r="16" spans="1:18" ht="26.4" x14ac:dyDescent="0.25">
      <c r="A16" s="20" t="s">
        <v>31</v>
      </c>
      <c r="B16" s="35" t="s">
        <v>32</v>
      </c>
      <c r="C16" s="20" t="s">
        <v>27</v>
      </c>
      <c r="D16" s="20" t="s">
        <v>28</v>
      </c>
      <c r="E16" s="23">
        <f>100*E13</f>
        <v>7400</v>
      </c>
      <c r="F16" s="24">
        <v>12444</v>
      </c>
      <c r="G16" s="24"/>
      <c r="H16" s="25">
        <f t="shared" si="0"/>
        <v>92085600</v>
      </c>
      <c r="I16" s="7"/>
      <c r="J16" s="34"/>
      <c r="K16" s="39">
        <v>0.63959188691795754</v>
      </c>
      <c r="L16" s="40">
        <f>100%-K16</f>
        <v>0.36040811308204246</v>
      </c>
      <c r="M16" s="33"/>
      <c r="O16" s="28"/>
    </row>
    <row r="17" spans="1:19" s="38" customFormat="1" ht="21" customHeight="1" x14ac:dyDescent="0.25">
      <c r="A17" s="41" t="s">
        <v>33</v>
      </c>
      <c r="B17" s="42"/>
      <c r="C17" s="42"/>
      <c r="D17" s="42"/>
      <c r="E17" s="42"/>
      <c r="F17" s="42"/>
      <c r="G17" s="43"/>
      <c r="H17" s="32">
        <f>ROUND(SUM(H16),0)</f>
        <v>92085600</v>
      </c>
      <c r="I17" s="7">
        <f>H17*33%</f>
        <v>30388248</v>
      </c>
      <c r="J17" s="33" t="e">
        <f>#REF!+#REF!-H17</f>
        <v>#REF!</v>
      </c>
      <c r="K17" s="34">
        <f>ROUND(H17*K16,0)</f>
        <v>58897203</v>
      </c>
      <c r="L17" s="34">
        <f>H17-K17</f>
        <v>33188397</v>
      </c>
      <c r="M17" s="33"/>
      <c r="N17" s="34">
        <f>+K17+L17</f>
        <v>92085600</v>
      </c>
      <c r="O17" s="37"/>
      <c r="R17" s="34"/>
      <c r="S17" s="44"/>
    </row>
    <row r="18" spans="1:19" x14ac:dyDescent="0.25">
      <c r="A18" s="18">
        <v>4</v>
      </c>
      <c r="B18" s="19" t="s">
        <v>34</v>
      </c>
      <c r="C18" s="19"/>
      <c r="D18" s="19"/>
      <c r="E18" s="19"/>
      <c r="F18" s="19"/>
      <c r="G18" s="19"/>
      <c r="H18" s="19"/>
      <c r="I18" s="7"/>
      <c r="K18" s="34"/>
      <c r="L18" s="34"/>
      <c r="M18" s="33"/>
    </row>
    <row r="19" spans="1:19" ht="30.6" customHeight="1" x14ac:dyDescent="0.25">
      <c r="A19" s="20" t="s">
        <v>35</v>
      </c>
      <c r="B19" s="21" t="s">
        <v>36</v>
      </c>
      <c r="C19" s="20" t="s">
        <v>27</v>
      </c>
      <c r="D19" s="20" t="s">
        <v>37</v>
      </c>
      <c r="E19" s="23">
        <f>3*E13</f>
        <v>222</v>
      </c>
      <c r="F19" s="24">
        <v>131870</v>
      </c>
      <c r="G19" s="24"/>
      <c r="H19" s="25">
        <f t="shared" si="0"/>
        <v>29275140</v>
      </c>
      <c r="I19" s="7"/>
      <c r="J19" s="34"/>
      <c r="K19" s="45">
        <v>0</v>
      </c>
      <c r="L19" s="26">
        <f>100%-K19</f>
        <v>1</v>
      </c>
      <c r="M19" s="33"/>
    </row>
    <row r="20" spans="1:19" s="46" customFormat="1" ht="21" customHeight="1" x14ac:dyDescent="0.25">
      <c r="A20" s="41" t="s">
        <v>38</v>
      </c>
      <c r="B20" s="42"/>
      <c r="C20" s="42"/>
      <c r="D20" s="42"/>
      <c r="E20" s="42"/>
      <c r="F20" s="42"/>
      <c r="G20" s="43"/>
      <c r="H20" s="32">
        <f>ROUND(SUM(H19),0)</f>
        <v>29275140</v>
      </c>
      <c r="I20" s="7">
        <f>H20*33%</f>
        <v>9660796.2000000011</v>
      </c>
      <c r="J20" s="33" t="e">
        <f>#REF!+#REF!-H20</f>
        <v>#REF!</v>
      </c>
      <c r="K20" s="34">
        <f>ROUND(H20*K19,2)</f>
        <v>0</v>
      </c>
      <c r="L20" s="34">
        <f>H20-K20</f>
        <v>29275140</v>
      </c>
      <c r="M20" s="33"/>
      <c r="N20" s="34">
        <f>+K20+L20</f>
        <v>29275140</v>
      </c>
      <c r="R20" s="34"/>
    </row>
    <row r="21" spans="1:19" ht="26.7" customHeight="1" x14ac:dyDescent="0.25">
      <c r="A21" s="47" t="s">
        <v>39</v>
      </c>
      <c r="B21" s="47"/>
      <c r="C21" s="47"/>
      <c r="D21" s="47"/>
      <c r="E21" s="47"/>
      <c r="F21" s="47"/>
      <c r="G21" s="47"/>
      <c r="H21" s="48">
        <f>ROUND(H11+H14+H17+H20,0)</f>
        <v>354592449</v>
      </c>
      <c r="I21" s="7"/>
      <c r="J21" s="33" t="e">
        <f>#REF!+#REF!-H21</f>
        <v>#REF!</v>
      </c>
      <c r="K21" s="33">
        <f>+K11+K14+K17+K20</f>
        <v>292128912</v>
      </c>
      <c r="L21" s="33"/>
      <c r="M21" s="33"/>
      <c r="N21" s="49" t="e">
        <f>+#REF!+#REF!</f>
        <v>#REF!</v>
      </c>
      <c r="O21" s="50"/>
      <c r="Q21" s="27">
        <f>+G22+G23+G24</f>
        <v>0.33</v>
      </c>
      <c r="R21" s="34"/>
    </row>
    <row r="22" spans="1:19" ht="15.75" customHeight="1" x14ac:dyDescent="0.25">
      <c r="A22" s="51" t="s">
        <v>40</v>
      </c>
      <c r="B22" s="51"/>
      <c r="C22" s="51"/>
      <c r="D22" s="51"/>
      <c r="E22" s="51"/>
      <c r="F22" s="51"/>
      <c r="G22" s="52">
        <v>0.27</v>
      </c>
      <c r="H22" s="53">
        <f>ROUND(H21*G22,0)</f>
        <v>95739961</v>
      </c>
      <c r="I22" s="7"/>
      <c r="J22" s="33" t="e">
        <f>#REF!+#REF!-H22</f>
        <v>#REF!</v>
      </c>
      <c r="L22" s="54"/>
      <c r="M22" s="33"/>
      <c r="N22" s="33" t="e">
        <f>+#REF!+#REF!</f>
        <v>#REF!</v>
      </c>
      <c r="O22" s="50"/>
    </row>
    <row r="23" spans="1:19" x14ac:dyDescent="0.25">
      <c r="A23" s="51" t="s">
        <v>41</v>
      </c>
      <c r="B23" s="51"/>
      <c r="C23" s="51"/>
      <c r="D23" s="51"/>
      <c r="E23" s="51"/>
      <c r="F23" s="51"/>
      <c r="G23" s="52">
        <v>0.01</v>
      </c>
      <c r="H23" s="53">
        <f>ROUND((H21*G23),0)</f>
        <v>3545924</v>
      </c>
      <c r="I23" s="7"/>
      <c r="J23" s="33" t="e">
        <f>#REF!+#REF!-H23</f>
        <v>#REF!</v>
      </c>
      <c r="L23" s="33"/>
      <c r="M23" s="33"/>
      <c r="N23" s="33" t="e">
        <f>+#REF!+#REF!</f>
        <v>#REF!</v>
      </c>
      <c r="O23" s="50"/>
    </row>
    <row r="24" spans="1:19" x14ac:dyDescent="0.25">
      <c r="A24" s="51" t="s">
        <v>42</v>
      </c>
      <c r="B24" s="51"/>
      <c r="C24" s="51"/>
      <c r="D24" s="51"/>
      <c r="E24" s="51"/>
      <c r="F24" s="51"/>
      <c r="G24" s="52">
        <v>0.05</v>
      </c>
      <c r="H24" s="53">
        <f>ROUND((G24*H21),0)</f>
        <v>17729622</v>
      </c>
      <c r="I24" s="7"/>
      <c r="J24" s="33" t="e">
        <f>#REF!+#REF!-H24</f>
        <v>#REF!</v>
      </c>
      <c r="L24" s="33"/>
      <c r="M24" s="33"/>
      <c r="N24" s="33" t="e">
        <f>+#REF!+#REF!</f>
        <v>#REF!</v>
      </c>
      <c r="O24" s="55">
        <f>+G22+G23+G24</f>
        <v>0.33</v>
      </c>
      <c r="P24" s="27">
        <f>[1]PRESUPUESTO!$AH$23-O24</f>
        <v>-3.4655048180328718E-2</v>
      </c>
    </row>
    <row r="25" spans="1:19" s="63" customFormat="1" ht="27" customHeight="1" x14ac:dyDescent="0.3">
      <c r="A25" s="56" t="s">
        <v>43</v>
      </c>
      <c r="B25" s="56"/>
      <c r="C25" s="56"/>
      <c r="D25" s="56"/>
      <c r="E25" s="56"/>
      <c r="F25" s="56"/>
      <c r="G25" s="56"/>
      <c r="H25" s="57">
        <f>ROUND(SUM(H21:H24),0)</f>
        <v>471607956</v>
      </c>
      <c r="I25" s="7"/>
      <c r="J25" s="58" t="e">
        <f>+#REF!+#REF!</f>
        <v>#REF!</v>
      </c>
      <c r="K25" s="59" t="e">
        <f>+K20+K17+K14+K11+#REF!+#REF!+#REF!</f>
        <v>#REF!</v>
      </c>
      <c r="L25" s="60">
        <v>1117780816</v>
      </c>
      <c r="M25" s="61"/>
      <c r="N25" s="62" t="e">
        <f>#REF!-L25</f>
        <v>#REF!</v>
      </c>
    </row>
    <row r="26" spans="1:19" s="8" customFormat="1" ht="41.25" customHeight="1" x14ac:dyDescent="0.25">
      <c r="A26" s="64" t="s">
        <v>44</v>
      </c>
      <c r="B26" s="64" t="s">
        <v>3</v>
      </c>
      <c r="C26" s="65" t="s">
        <v>45</v>
      </c>
      <c r="D26" s="65" t="s">
        <v>46</v>
      </c>
      <c r="E26" s="11" t="s">
        <v>47</v>
      </c>
      <c r="F26" s="66" t="s">
        <v>48</v>
      </c>
      <c r="G26" s="66" t="s">
        <v>49</v>
      </c>
      <c r="H26" s="67" t="s">
        <v>50</v>
      </c>
      <c r="I26" s="7"/>
      <c r="J26" s="68"/>
      <c r="K26" s="69"/>
      <c r="M26" s="70"/>
    </row>
    <row r="27" spans="1:19" ht="18" customHeight="1" x14ac:dyDescent="0.25">
      <c r="A27" s="18">
        <v>5</v>
      </c>
      <c r="B27" s="71" t="s">
        <v>51</v>
      </c>
      <c r="C27" s="71"/>
      <c r="D27" s="71"/>
      <c r="E27" s="71"/>
      <c r="F27" s="71"/>
      <c r="G27" s="71"/>
      <c r="H27" s="71"/>
      <c r="I27" s="7"/>
      <c r="K27" s="33"/>
      <c r="L27" s="33"/>
      <c r="M27" s="33"/>
    </row>
    <row r="28" spans="1:19" s="77" customFormat="1" ht="18.75" customHeight="1" x14ac:dyDescent="0.25">
      <c r="A28" s="72" t="s">
        <v>52</v>
      </c>
      <c r="B28" s="73" t="s">
        <v>53</v>
      </c>
      <c r="C28" s="74"/>
      <c r="D28" s="74"/>
      <c r="E28" s="75"/>
      <c r="F28" s="74"/>
      <c r="G28" s="74"/>
      <c r="H28" s="76"/>
      <c r="I28" s="7"/>
      <c r="K28" s="78"/>
      <c r="L28" s="79"/>
      <c r="M28" s="79"/>
    </row>
    <row r="29" spans="1:19" s="77" customFormat="1" x14ac:dyDescent="0.25">
      <c r="A29" s="80" t="s">
        <v>54</v>
      </c>
      <c r="B29" s="81" t="s">
        <v>55</v>
      </c>
      <c r="C29" s="82">
        <v>1</v>
      </c>
      <c r="D29" s="82">
        <v>1</v>
      </c>
      <c r="E29" s="83">
        <v>1</v>
      </c>
      <c r="F29" s="84">
        <v>3344091</v>
      </c>
      <c r="G29" s="85">
        <v>2.2000000000000002</v>
      </c>
      <c r="H29" s="86">
        <f>ROUND((E29*F29*C29*D29*G29),0)</f>
        <v>7357000</v>
      </c>
      <c r="I29" s="7"/>
      <c r="K29" s="79"/>
      <c r="L29" s="79"/>
      <c r="M29" s="79"/>
      <c r="O29" s="87"/>
    </row>
    <row r="30" spans="1:19" s="77" customFormat="1" x14ac:dyDescent="0.25">
      <c r="A30" s="80" t="s">
        <v>56</v>
      </c>
      <c r="B30" s="81" t="s">
        <v>57</v>
      </c>
      <c r="C30" s="82">
        <v>1</v>
      </c>
      <c r="D30" s="82">
        <v>1</v>
      </c>
      <c r="E30" s="83">
        <v>1</v>
      </c>
      <c r="F30" s="84">
        <v>3149900</v>
      </c>
      <c r="G30" s="85">
        <v>2.2000000000000002</v>
      </c>
      <c r="H30" s="86">
        <f>ROUND((E30*F30*C30*D30*G30),0)</f>
        <v>6929780</v>
      </c>
      <c r="I30" s="7"/>
      <c r="K30" s="79"/>
      <c r="L30" s="79"/>
      <c r="M30" s="79"/>
      <c r="O30" s="87"/>
    </row>
    <row r="31" spans="1:19" s="77" customFormat="1" x14ac:dyDescent="0.25">
      <c r="A31" s="80" t="s">
        <v>58</v>
      </c>
      <c r="B31" s="81" t="s">
        <v>59</v>
      </c>
      <c r="C31" s="82">
        <v>74</v>
      </c>
      <c r="D31" s="82"/>
      <c r="E31" s="83"/>
      <c r="F31" s="84">
        <v>8967</v>
      </c>
      <c r="G31" s="85">
        <v>0</v>
      </c>
      <c r="H31" s="86">
        <f>ROUND((F31*C31),0)</f>
        <v>663558</v>
      </c>
      <c r="I31" s="7"/>
      <c r="K31" s="79"/>
      <c r="L31" s="79"/>
      <c r="M31" s="79"/>
      <c r="O31" s="87"/>
    </row>
    <row r="32" spans="1:19" s="77" customFormat="1" ht="18" customHeight="1" x14ac:dyDescent="0.25">
      <c r="A32" s="88" t="s">
        <v>60</v>
      </c>
      <c r="B32" s="88"/>
      <c r="C32" s="88"/>
      <c r="D32" s="88"/>
      <c r="E32" s="88"/>
      <c r="F32" s="88"/>
      <c r="G32" s="88"/>
      <c r="H32" s="89">
        <f>ROUND(H29+H30+H31,0)</f>
        <v>14950338</v>
      </c>
      <c r="I32" s="7"/>
      <c r="J32" s="90"/>
      <c r="K32" s="79"/>
      <c r="L32" s="79"/>
      <c r="M32" s="79"/>
    </row>
    <row r="33" spans="1:13" s="77" customFormat="1" ht="24" customHeight="1" x14ac:dyDescent="0.25">
      <c r="A33" s="91" t="s">
        <v>61</v>
      </c>
      <c r="B33" s="88"/>
      <c r="C33" s="88"/>
      <c r="D33" s="88"/>
      <c r="E33" s="88"/>
      <c r="F33" s="88"/>
      <c r="G33" s="88"/>
      <c r="H33" s="92">
        <f>ROUND(H32,0)</f>
        <v>14950338</v>
      </c>
      <c r="I33" s="93"/>
      <c r="K33" s="79"/>
      <c r="L33" s="79"/>
      <c r="M33" s="79"/>
    </row>
    <row r="34" spans="1:13" ht="19.5" customHeight="1" x14ac:dyDescent="0.25">
      <c r="A34" s="94" t="s">
        <v>62</v>
      </c>
      <c r="B34" s="95"/>
      <c r="C34" s="95"/>
      <c r="D34" s="95"/>
      <c r="E34" s="95"/>
      <c r="F34" s="95"/>
      <c r="G34" s="96">
        <v>0.19</v>
      </c>
      <c r="H34" s="97">
        <f>ROUND((H33*G34),0)</f>
        <v>2840564</v>
      </c>
      <c r="I34" s="93"/>
      <c r="K34" s="33"/>
      <c r="L34" s="33"/>
      <c r="M34" s="33"/>
    </row>
    <row r="35" spans="1:13" ht="21.75" customHeight="1" x14ac:dyDescent="0.25">
      <c r="A35" s="98" t="s">
        <v>63</v>
      </c>
      <c r="B35" s="56"/>
      <c r="C35" s="56"/>
      <c r="D35" s="56"/>
      <c r="E35" s="56"/>
      <c r="F35" s="56"/>
      <c r="G35" s="56"/>
      <c r="H35" s="99">
        <f>ROUND(H34+H33,0)</f>
        <v>17790902</v>
      </c>
      <c r="I35" s="93"/>
      <c r="J35" s="100"/>
      <c r="K35" s="33"/>
      <c r="L35" s="33"/>
      <c r="M35" s="33"/>
    </row>
    <row r="36" spans="1:13" ht="26.1" customHeight="1" x14ac:dyDescent="0.25">
      <c r="A36" s="101" t="s">
        <v>64</v>
      </c>
      <c r="B36" s="47"/>
      <c r="C36" s="47"/>
      <c r="D36" s="47"/>
      <c r="E36" s="47"/>
      <c r="F36" s="47"/>
      <c r="G36" s="47"/>
      <c r="H36" s="102">
        <f>ROUND(H25+H35,0)</f>
        <v>489398858</v>
      </c>
      <c r="I36" s="93"/>
      <c r="J36" s="103" t="e">
        <f>#REF!+#REF!</f>
        <v>#REF!</v>
      </c>
      <c r="K36" s="33"/>
      <c r="L36" s="33"/>
      <c r="M36" s="33"/>
    </row>
    <row r="37" spans="1:13" ht="24.6" customHeight="1" x14ac:dyDescent="0.25">
      <c r="A37" s="101"/>
      <c r="B37" s="47"/>
      <c r="C37" s="47"/>
      <c r="D37" s="47"/>
      <c r="E37" s="47"/>
      <c r="F37" s="47"/>
      <c r="G37" s="47"/>
      <c r="H37" s="104"/>
      <c r="I37" s="105">
        <v>37728636</v>
      </c>
      <c r="J37" s="103"/>
      <c r="K37" s="33"/>
      <c r="L37" s="33"/>
      <c r="M37" s="33"/>
    </row>
    <row r="38" spans="1:13" ht="26.4" customHeight="1" thickBot="1" x14ac:dyDescent="0.3">
      <c r="A38" s="106"/>
      <c r="B38" s="107"/>
      <c r="C38" s="107"/>
      <c r="D38" s="107"/>
      <c r="E38" s="107"/>
      <c r="F38" s="107"/>
      <c r="G38" s="107"/>
      <c r="H38" s="108"/>
      <c r="I38" s="105"/>
      <c r="J38" s="103"/>
      <c r="K38" s="33"/>
      <c r="L38" s="33"/>
      <c r="M38" s="33"/>
    </row>
    <row r="39" spans="1:13" x14ac:dyDescent="0.25">
      <c r="A39" s="109"/>
      <c r="B39" s="109"/>
      <c r="C39" s="109"/>
      <c r="D39" s="109"/>
      <c r="E39" s="110"/>
      <c r="F39" s="109"/>
      <c r="G39" s="109"/>
      <c r="H39" s="111"/>
      <c r="I39" s="112"/>
      <c r="J39" s="33"/>
      <c r="K39" s="33"/>
      <c r="L39" s="33"/>
      <c r="M39" s="33"/>
    </row>
    <row r="40" spans="1:13" x14ac:dyDescent="0.25">
      <c r="A40" s="109"/>
      <c r="B40" s="109"/>
      <c r="C40" s="109"/>
      <c r="D40" s="109"/>
      <c r="E40" s="110"/>
      <c r="F40" s="109"/>
      <c r="G40" s="109"/>
      <c r="H40" s="111"/>
      <c r="I40" s="112"/>
      <c r="J40" s="33"/>
      <c r="K40" s="33"/>
      <c r="L40" s="33"/>
      <c r="M40" s="33"/>
    </row>
    <row r="41" spans="1:13" ht="14.1" customHeight="1" x14ac:dyDescent="0.25"/>
    <row r="42" spans="1:13" ht="17.399999999999999" customHeight="1" thickBot="1" x14ac:dyDescent="0.3">
      <c r="B42" s="115"/>
      <c r="C42" s="116"/>
      <c r="D42" s="116"/>
      <c r="E42" s="116"/>
      <c r="F42" s="116"/>
      <c r="G42" s="116"/>
    </row>
    <row r="43" spans="1:13" ht="23.1" customHeight="1" x14ac:dyDescent="0.25">
      <c r="B43" s="117" t="s">
        <v>65</v>
      </c>
      <c r="C43" s="116"/>
      <c r="D43" s="116"/>
      <c r="E43" s="116"/>
      <c r="F43" s="116"/>
      <c r="G43" s="116"/>
    </row>
    <row r="44" spans="1:13" ht="13.8" x14ac:dyDescent="0.25">
      <c r="B44" s="118" t="s">
        <v>66</v>
      </c>
    </row>
    <row r="45" spans="1:13" ht="13.8" x14ac:dyDescent="0.25">
      <c r="B45" s="118" t="s">
        <v>67</v>
      </c>
    </row>
  </sheetData>
  <mergeCells count="33">
    <mergeCell ref="A36:G36"/>
    <mergeCell ref="A37:G37"/>
    <mergeCell ref="A38:G38"/>
    <mergeCell ref="A25:G25"/>
    <mergeCell ref="B27:H27"/>
    <mergeCell ref="A32:G32"/>
    <mergeCell ref="A33:G33"/>
    <mergeCell ref="A34:F34"/>
    <mergeCell ref="A35:G35"/>
    <mergeCell ref="F19:G19"/>
    <mergeCell ref="A20:G20"/>
    <mergeCell ref="A21:G21"/>
    <mergeCell ref="A22:F22"/>
    <mergeCell ref="A23:F23"/>
    <mergeCell ref="A24:F24"/>
    <mergeCell ref="F13:G13"/>
    <mergeCell ref="A14:G14"/>
    <mergeCell ref="B15:H15"/>
    <mergeCell ref="F16:G16"/>
    <mergeCell ref="A17:G17"/>
    <mergeCell ref="B18:H18"/>
    <mergeCell ref="F7:G7"/>
    <mergeCell ref="F8:G8"/>
    <mergeCell ref="F9:G9"/>
    <mergeCell ref="F10:G10"/>
    <mergeCell ref="A11:G11"/>
    <mergeCell ref="B12:H12"/>
    <mergeCell ref="A1:H1"/>
    <mergeCell ref="A2:H2"/>
    <mergeCell ref="F3:G3"/>
    <mergeCell ref="A4:H4"/>
    <mergeCell ref="A5:H5"/>
    <mergeCell ref="B6:H6"/>
  </mergeCells>
  <printOptions horizontalCentered="1" verticalCentered="1"/>
  <pageMargins left="0.25" right="0.25" top="0.75" bottom="0.75" header="0.3" footer="0.3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B4BB5-D0B1-4B1D-8B93-FBD8E2EAAA2A}">
  <dimension ref="A1:P201"/>
  <sheetViews>
    <sheetView showGridLines="0" view="pageBreakPreview" topLeftCell="A170" zoomScale="90" zoomScaleNormal="100" zoomScaleSheetLayoutView="90" workbookViewId="0">
      <selection activeCell="G10" sqref="G10"/>
    </sheetView>
  </sheetViews>
  <sheetFormatPr baseColWidth="10" defaultColWidth="11.44140625" defaultRowHeight="13.8" x14ac:dyDescent="0.3"/>
  <cols>
    <col min="1" max="1" width="1.33203125" style="122" customWidth="1"/>
    <col min="2" max="2" width="22.6640625" style="122" bestFit="1" customWidth="1"/>
    <col min="3" max="3" width="17.109375" style="130" customWidth="1"/>
    <col min="4" max="4" width="10.6640625" style="122" customWidth="1"/>
    <col min="5" max="5" width="12.5546875" style="122" customWidth="1"/>
    <col min="6" max="6" width="11" style="122" customWidth="1"/>
    <col min="7" max="7" width="13.5546875" style="131" customWidth="1"/>
    <col min="8" max="8" width="10.6640625" style="229" customWidth="1"/>
    <col min="9" max="9" width="1.5546875" style="122" customWidth="1"/>
    <col min="10" max="10" width="17.33203125" style="122" bestFit="1" customWidth="1"/>
    <col min="11" max="11" width="11.44140625" style="122"/>
    <col min="12" max="12" width="12.44140625" style="122" bestFit="1" customWidth="1"/>
    <col min="13" max="16384" width="11.44140625" style="122"/>
  </cols>
  <sheetData>
    <row r="1" spans="2:8" ht="74.099999999999994" customHeight="1" thickBot="1" x14ac:dyDescent="0.35">
      <c r="B1" s="119" t="str">
        <f>'[3]PRESUPUESTO FINAL'!A1</f>
        <v>MUNICIPIO DE SAN ANTONIO DEL TEQUENDAMA
DEPARTAMENTO DE  CUNDINAMARCA
SECRETARIA DE PLANEACIÓN DE SAN ANTONIO DEL TEQUENDAMA</v>
      </c>
      <c r="C1" s="120"/>
      <c r="D1" s="120"/>
      <c r="E1" s="120"/>
      <c r="F1" s="120"/>
      <c r="G1" s="120"/>
      <c r="H1" s="121"/>
    </row>
    <row r="2" spans="2:8" ht="40.5" customHeight="1" thickBot="1" x14ac:dyDescent="0.35">
      <c r="B2" s="123" t="str">
        <f>'[3]PRESUPUESTO FINAL'!A2</f>
        <v>“IMPLEMENTACIÓN DE TECNOLOGÍAS ECOEFICIENTES PARA EL APROVECHAMIENTO DE ENERGÍA EN LAS ACTIVIDADES DE COCCIÓN - ECOESTUFAS EN EL SECTOR RURAL EN EL MUNICIPIO DE SAN ANTONIO DEL  TEQUENDAMA  – CUNDINAMARCA”</v>
      </c>
      <c r="C2" s="124"/>
      <c r="D2" s="124"/>
      <c r="E2" s="124"/>
      <c r="F2" s="124"/>
      <c r="G2" s="124"/>
      <c r="H2" s="125"/>
    </row>
    <row r="3" spans="2:8" ht="14.4" thickBot="1" x14ac:dyDescent="0.35">
      <c r="B3" s="126" t="s">
        <v>68</v>
      </c>
      <c r="C3" s="127"/>
      <c r="D3" s="127"/>
      <c r="E3" s="127"/>
      <c r="F3" s="127"/>
      <c r="G3" s="127"/>
      <c r="H3" s="128"/>
    </row>
    <row r="4" spans="2:8" ht="0.6" customHeight="1" thickBot="1" x14ac:dyDescent="0.35">
      <c r="B4" s="129"/>
      <c r="H4" s="132"/>
    </row>
    <row r="5" spans="2:8" s="138" customFormat="1" x14ac:dyDescent="0.3">
      <c r="B5" s="133" t="s">
        <v>69</v>
      </c>
      <c r="C5" s="134" t="s">
        <v>13</v>
      </c>
      <c r="D5" s="135"/>
      <c r="E5" s="135"/>
      <c r="F5" s="135"/>
      <c r="G5" s="136"/>
      <c r="H5" s="137" t="s">
        <v>5</v>
      </c>
    </row>
    <row r="6" spans="2:8" ht="17.100000000000001" customHeight="1" thickBot="1" x14ac:dyDescent="0.35">
      <c r="B6" s="139" t="str">
        <f>'[3]PRESUPUESTO OBRA'!B7</f>
        <v>1.1</v>
      </c>
      <c r="C6" s="140"/>
      <c r="D6" s="141"/>
      <c r="E6" s="141"/>
      <c r="F6" s="141"/>
      <c r="G6" s="142"/>
      <c r="H6" s="143" t="str">
        <f>'[3]PRESUPUESTO OBRA'!E7</f>
        <v>M2</v>
      </c>
    </row>
    <row r="7" spans="2:8" x14ac:dyDescent="0.3">
      <c r="B7" s="129"/>
      <c r="H7" s="132"/>
    </row>
    <row r="8" spans="2:8" ht="14.4" thickBot="1" x14ac:dyDescent="0.35">
      <c r="B8" s="144" t="s">
        <v>70</v>
      </c>
      <c r="C8" s="145"/>
      <c r="D8" s="145"/>
      <c r="E8" s="145"/>
      <c r="F8" s="145"/>
      <c r="G8" s="145"/>
      <c r="H8" s="146"/>
    </row>
    <row r="9" spans="2:8" s="153" customFormat="1" x14ac:dyDescent="0.3">
      <c r="B9" s="147" t="s">
        <v>3</v>
      </c>
      <c r="C9" s="148"/>
      <c r="D9" s="149" t="s">
        <v>5</v>
      </c>
      <c r="E9" s="149" t="s">
        <v>71</v>
      </c>
      <c r="F9" s="150" t="s">
        <v>72</v>
      </c>
      <c r="G9" s="151" t="s">
        <v>73</v>
      </c>
      <c r="H9" s="152"/>
    </row>
    <row r="10" spans="2:8" x14ac:dyDescent="0.3">
      <c r="B10" s="154" t="s">
        <v>74</v>
      </c>
      <c r="C10" s="155"/>
      <c r="D10" s="156" t="s">
        <v>75</v>
      </c>
      <c r="E10" s="157">
        <f>H41</f>
        <v>2547</v>
      </c>
      <c r="F10" s="156">
        <v>4.5</v>
      </c>
      <c r="G10" s="158">
        <f>ROUND(E10*F10/100,0)</f>
        <v>115</v>
      </c>
      <c r="H10" s="159"/>
    </row>
    <row r="11" spans="2:8" x14ac:dyDescent="0.3">
      <c r="B11" s="154"/>
      <c r="C11" s="155"/>
      <c r="D11" s="160"/>
      <c r="E11" s="161"/>
      <c r="F11" s="160"/>
      <c r="G11" s="158"/>
      <c r="H11" s="159"/>
    </row>
    <row r="12" spans="2:8" x14ac:dyDescent="0.3">
      <c r="B12" s="154"/>
      <c r="C12" s="155"/>
      <c r="D12" s="162"/>
      <c r="E12" s="163"/>
      <c r="F12" s="162"/>
      <c r="G12" s="164"/>
      <c r="H12" s="159"/>
    </row>
    <row r="13" spans="2:8" x14ac:dyDescent="0.3">
      <c r="B13" s="154"/>
      <c r="C13" s="155"/>
      <c r="D13" s="162"/>
      <c r="E13" s="163"/>
      <c r="F13" s="162"/>
      <c r="G13" s="164"/>
      <c r="H13" s="159"/>
    </row>
    <row r="14" spans="2:8" ht="14.4" thickBot="1" x14ac:dyDescent="0.35">
      <c r="B14" s="165"/>
      <c r="C14" s="166"/>
      <c r="D14" s="167"/>
      <c r="E14" s="168"/>
      <c r="F14" s="167"/>
      <c r="G14" s="169"/>
      <c r="H14" s="170"/>
    </row>
    <row r="15" spans="2:8" ht="14.4" thickBot="1" x14ac:dyDescent="0.35">
      <c r="B15" s="129"/>
      <c r="G15" s="171" t="s">
        <v>76</v>
      </c>
      <c r="H15" s="172">
        <f>SUM(G10:G14)</f>
        <v>115</v>
      </c>
    </row>
    <row r="16" spans="2:8" x14ac:dyDescent="0.3">
      <c r="B16" s="129"/>
      <c r="H16" s="132"/>
    </row>
    <row r="17" spans="2:15" ht="14.4" thickBot="1" x14ac:dyDescent="0.35">
      <c r="B17" s="144" t="s">
        <v>77</v>
      </c>
      <c r="C17" s="145"/>
      <c r="D17" s="145"/>
      <c r="E17" s="145"/>
      <c r="F17" s="145"/>
      <c r="G17" s="145"/>
      <c r="H17" s="146"/>
      <c r="J17" s="138"/>
      <c r="K17" s="138"/>
      <c r="L17" s="138"/>
      <c r="M17" s="138"/>
      <c r="N17" s="138"/>
      <c r="O17" s="138"/>
    </row>
    <row r="18" spans="2:15" s="153" customFormat="1" ht="27.6" x14ac:dyDescent="0.3">
      <c r="B18" s="173" t="s">
        <v>3</v>
      </c>
      <c r="C18" s="174"/>
      <c r="D18" s="175" t="s">
        <v>5</v>
      </c>
      <c r="E18" s="175" t="s">
        <v>78</v>
      </c>
      <c r="F18" s="176" t="s">
        <v>79</v>
      </c>
      <c r="G18" s="177" t="s">
        <v>73</v>
      </c>
      <c r="H18" s="152"/>
      <c r="J18" s="178"/>
    </row>
    <row r="19" spans="2:15" x14ac:dyDescent="0.3">
      <c r="B19" s="179" t="s">
        <v>80</v>
      </c>
      <c r="C19" s="180"/>
      <c r="D19" s="160" t="s">
        <v>81</v>
      </c>
      <c r="E19" s="181">
        <f>'[3]Listado de Materiales Y MO-ICCU'!D10</f>
        <v>5780</v>
      </c>
      <c r="F19" s="182">
        <v>4.9000000000000002E-2</v>
      </c>
      <c r="G19" s="164">
        <f>ROUND(E19*F19,0)</f>
        <v>283</v>
      </c>
      <c r="H19" s="159"/>
      <c r="J19" s="183"/>
      <c r="K19" s="183"/>
      <c r="L19" s="183"/>
      <c r="M19" s="183"/>
      <c r="N19" s="183"/>
      <c r="O19" s="184"/>
    </row>
    <row r="20" spans="2:15" x14ac:dyDescent="0.3">
      <c r="B20" s="185" t="s">
        <v>82</v>
      </c>
      <c r="C20" s="186"/>
      <c r="D20" s="160" t="s">
        <v>83</v>
      </c>
      <c r="E20" s="187">
        <f>'[3]Listado de Materiales Y MO-ICCU'!D11</f>
        <v>213</v>
      </c>
      <c r="F20" s="188">
        <v>0.75</v>
      </c>
      <c r="G20" s="164">
        <f>ROUND(E20*F20,0)</f>
        <v>160</v>
      </c>
      <c r="H20" s="159"/>
      <c r="J20" s="183"/>
      <c r="K20" s="183"/>
      <c r="L20" s="183"/>
      <c r="M20" s="183"/>
      <c r="N20" s="183"/>
      <c r="O20" s="184"/>
    </row>
    <row r="21" spans="2:15" x14ac:dyDescent="0.3">
      <c r="B21" s="185"/>
      <c r="C21" s="186"/>
      <c r="D21" s="160"/>
      <c r="E21" s="161"/>
      <c r="F21" s="160"/>
      <c r="G21" s="164"/>
      <c r="H21" s="159"/>
      <c r="O21" s="184"/>
    </row>
    <row r="22" spans="2:15" ht="15" thickBot="1" x14ac:dyDescent="0.35">
      <c r="B22" s="189"/>
      <c r="C22" s="190"/>
      <c r="D22" s="191"/>
      <c r="E22" s="192"/>
      <c r="F22" s="191"/>
      <c r="G22" s="169"/>
      <c r="H22" s="170"/>
    </row>
    <row r="23" spans="2:15" ht="14.4" thickBot="1" x14ac:dyDescent="0.35">
      <c r="B23" s="193"/>
      <c r="G23" s="171" t="s">
        <v>76</v>
      </c>
      <c r="H23" s="194">
        <f>SUM(G19:G22)</f>
        <v>443</v>
      </c>
    </row>
    <row r="24" spans="2:15" x14ac:dyDescent="0.3">
      <c r="B24" s="129"/>
      <c r="H24" s="132"/>
    </row>
    <row r="25" spans="2:15" ht="14.4" thickBot="1" x14ac:dyDescent="0.35">
      <c r="B25" s="144" t="s">
        <v>84</v>
      </c>
      <c r="C25" s="145"/>
      <c r="D25" s="145"/>
      <c r="E25" s="145"/>
      <c r="F25" s="145"/>
      <c r="G25" s="145"/>
      <c r="H25" s="146"/>
    </row>
    <row r="26" spans="2:15" s="153" customFormat="1" x14ac:dyDescent="0.3">
      <c r="B26" s="195" t="s">
        <v>85</v>
      </c>
      <c r="C26" s="196" t="s">
        <v>86</v>
      </c>
      <c r="D26" s="149" t="s">
        <v>87</v>
      </c>
      <c r="E26" s="149" t="s">
        <v>88</v>
      </c>
      <c r="F26" s="149" t="s">
        <v>71</v>
      </c>
      <c r="G26" s="197" t="s">
        <v>73</v>
      </c>
      <c r="H26" s="152"/>
    </row>
    <row r="27" spans="2:15" x14ac:dyDescent="0.3">
      <c r="B27" s="198"/>
      <c r="C27" s="199"/>
      <c r="D27" s="162"/>
      <c r="E27" s="162"/>
      <c r="F27" s="163"/>
      <c r="G27" s="200"/>
      <c r="H27" s="159"/>
      <c r="I27" s="201"/>
    </row>
    <row r="28" spans="2:15" x14ac:dyDescent="0.3">
      <c r="B28" s="198"/>
      <c r="C28" s="199"/>
      <c r="D28" s="162"/>
      <c r="E28" s="162"/>
      <c r="F28" s="163"/>
      <c r="G28" s="200"/>
      <c r="H28" s="159"/>
    </row>
    <row r="29" spans="2:15" x14ac:dyDescent="0.3">
      <c r="B29" s="198"/>
      <c r="C29" s="199"/>
      <c r="D29" s="162"/>
      <c r="E29" s="162"/>
      <c r="F29" s="162"/>
      <c r="G29" s="200"/>
      <c r="H29" s="159"/>
    </row>
    <row r="30" spans="2:15" x14ac:dyDescent="0.3">
      <c r="B30" s="198"/>
      <c r="C30" s="199"/>
      <c r="D30" s="162"/>
      <c r="E30" s="162"/>
      <c r="F30" s="162"/>
      <c r="G30" s="200"/>
      <c r="H30" s="159"/>
    </row>
    <row r="31" spans="2:15" ht="14.4" thickBot="1" x14ac:dyDescent="0.35">
      <c r="B31" s="202"/>
      <c r="C31" s="203"/>
      <c r="D31" s="167"/>
      <c r="E31" s="167"/>
      <c r="F31" s="167"/>
      <c r="G31" s="204"/>
      <c r="H31" s="170"/>
    </row>
    <row r="32" spans="2:15" ht="14.4" thickBot="1" x14ac:dyDescent="0.35">
      <c r="B32" s="129"/>
      <c r="G32" s="171" t="s">
        <v>76</v>
      </c>
      <c r="H32" s="172">
        <f>SUM(G27:G31)</f>
        <v>0</v>
      </c>
    </row>
    <row r="33" spans="2:15" x14ac:dyDescent="0.3">
      <c r="B33" s="129"/>
      <c r="H33" s="132"/>
    </row>
    <row r="34" spans="2:15" s="138" customFormat="1" ht="14.4" thickBot="1" x14ac:dyDescent="0.35">
      <c r="B34" s="144" t="s">
        <v>89</v>
      </c>
      <c r="C34" s="145"/>
      <c r="D34" s="145"/>
      <c r="E34" s="145"/>
      <c r="F34" s="145"/>
      <c r="G34" s="145"/>
      <c r="H34" s="146"/>
    </row>
    <row r="35" spans="2:15" x14ac:dyDescent="0.3">
      <c r="B35" s="195" t="s">
        <v>90</v>
      </c>
      <c r="C35" s="196" t="s">
        <v>91</v>
      </c>
      <c r="D35" s="205" t="s">
        <v>92</v>
      </c>
      <c r="E35" s="149" t="s">
        <v>93</v>
      </c>
      <c r="F35" s="150" t="s">
        <v>72</v>
      </c>
      <c r="G35" s="151" t="s">
        <v>73</v>
      </c>
      <c r="H35" s="206"/>
      <c r="J35" s="178"/>
      <c r="K35" s="153"/>
      <c r="L35" s="153"/>
      <c r="M35" s="153"/>
      <c r="N35" s="153"/>
      <c r="O35" s="153"/>
    </row>
    <row r="36" spans="2:15" ht="16.5" customHeight="1" x14ac:dyDescent="0.3">
      <c r="B36" s="207" t="s">
        <v>94</v>
      </c>
      <c r="C36" s="208">
        <f>'[3]Listado de Materiales Y MO-ICCU'!D$13</f>
        <v>75873</v>
      </c>
      <c r="D36" s="209">
        <v>2.2000000000000002</v>
      </c>
      <c r="E36" s="208">
        <f>ROUND((C36*D36),0)</f>
        <v>166921</v>
      </c>
      <c r="F36" s="210">
        <v>196.58</v>
      </c>
      <c r="G36" s="164">
        <f>ROUND((E36/F36),0)</f>
        <v>849</v>
      </c>
      <c r="H36" s="211"/>
      <c r="J36" s="212"/>
      <c r="K36" s="212"/>
      <c r="L36" s="212"/>
      <c r="M36" s="212"/>
      <c r="N36" s="212"/>
      <c r="O36" s="213"/>
    </row>
    <row r="37" spans="2:15" x14ac:dyDescent="0.3">
      <c r="B37" s="207" t="s">
        <v>95</v>
      </c>
      <c r="C37" s="208">
        <f>'[3]Listado de Materiales Y MO-ICCU'!$D$12</f>
        <v>151745</v>
      </c>
      <c r="D37" s="209">
        <v>2.2000000000000002</v>
      </c>
      <c r="E37" s="208">
        <f>ROUND((C37*D37),0)</f>
        <v>333839</v>
      </c>
      <c r="F37" s="210">
        <f>F36</f>
        <v>196.58</v>
      </c>
      <c r="G37" s="164">
        <f>ROUND((E37/F37),0)</f>
        <v>1698</v>
      </c>
      <c r="H37" s="211"/>
      <c r="J37" s="214"/>
      <c r="K37" s="214"/>
      <c r="L37" s="214"/>
      <c r="M37" s="214"/>
      <c r="N37" s="214"/>
      <c r="O37" s="213"/>
    </row>
    <row r="38" spans="2:15" x14ac:dyDescent="0.3">
      <c r="B38" s="198"/>
      <c r="C38" s="215"/>
      <c r="D38" s="209"/>
      <c r="E38" s="216"/>
      <c r="F38" s="162"/>
      <c r="G38" s="164"/>
      <c r="H38" s="211"/>
    </row>
    <row r="39" spans="2:15" x14ac:dyDescent="0.3">
      <c r="B39" s="198"/>
      <c r="C39" s="215"/>
      <c r="D39" s="209"/>
      <c r="E39" s="216"/>
      <c r="F39" s="162"/>
      <c r="G39" s="164"/>
      <c r="H39" s="211"/>
    </row>
    <row r="40" spans="2:15" ht="14.4" thickBot="1" x14ac:dyDescent="0.35">
      <c r="B40" s="202"/>
      <c r="C40" s="203"/>
      <c r="D40" s="167"/>
      <c r="E40" s="167"/>
      <c r="F40" s="167"/>
      <c r="G40" s="169"/>
      <c r="H40" s="217"/>
    </row>
    <row r="41" spans="2:15" ht="14.4" thickBot="1" x14ac:dyDescent="0.35">
      <c r="B41" s="129"/>
      <c r="G41" s="171" t="s">
        <v>96</v>
      </c>
      <c r="H41" s="172">
        <f>SUM(G36:G40)</f>
        <v>2547</v>
      </c>
    </row>
    <row r="42" spans="2:15" ht="14.4" thickBot="1" x14ac:dyDescent="0.35">
      <c r="B42" s="129"/>
      <c r="C42" s="218"/>
      <c r="H42" s="132"/>
    </row>
    <row r="43" spans="2:15" ht="18" customHeight="1" thickBot="1" x14ac:dyDescent="0.35">
      <c r="B43" s="129"/>
      <c r="G43" s="171" t="s">
        <v>97</v>
      </c>
      <c r="H43" s="219">
        <f>ROUND(H15+H23+H32+H41,0)</f>
        <v>3105</v>
      </c>
    </row>
    <row r="44" spans="2:15" ht="38.4" customHeight="1" x14ac:dyDescent="0.3">
      <c r="B44" s="129"/>
      <c r="G44" s="171"/>
      <c r="H44" s="220"/>
    </row>
    <row r="45" spans="2:15" x14ac:dyDescent="0.3">
      <c r="B45" s="221" t="str">
        <f>'[3]PRESUPUESTO INTERVENTORIA'!$A$23</f>
        <v>ING EMELY FAYSULY TRIANA ALVAREZ</v>
      </c>
      <c r="C45" s="222"/>
      <c r="H45" s="132"/>
    </row>
    <row r="46" spans="2:15" x14ac:dyDescent="0.3">
      <c r="B46" s="223" t="str">
        <f>[3]MEMORIAS!C34</f>
        <v>SECRETARIA DE PLANEACIÓN Y DESARROLLO TERRITORIAL</v>
      </c>
      <c r="H46" s="132"/>
    </row>
    <row r="47" spans="2:15" ht="9" customHeight="1" thickBot="1" x14ac:dyDescent="0.35">
      <c r="B47" s="224"/>
      <c r="C47" s="225"/>
      <c r="D47" s="226"/>
      <c r="E47" s="226"/>
      <c r="F47" s="226"/>
      <c r="G47" s="227"/>
      <c r="H47" s="228"/>
    </row>
    <row r="48" spans="2:15" ht="16.5" customHeight="1" thickBot="1" x14ac:dyDescent="0.35"/>
    <row r="49" spans="1:9" ht="79.5" customHeight="1" thickBot="1" x14ac:dyDescent="0.35">
      <c r="B49" s="119" t="str">
        <f>B1</f>
        <v>MUNICIPIO DE SAN ANTONIO DEL TEQUENDAMA
DEPARTAMENTO DE  CUNDINAMARCA
SECRETARIA DE PLANEACIÓN DE SAN ANTONIO DEL TEQUENDAMA</v>
      </c>
      <c r="C49" s="120"/>
      <c r="D49" s="120"/>
      <c r="E49" s="120"/>
      <c r="F49" s="120"/>
      <c r="G49" s="120"/>
      <c r="H49" s="121"/>
    </row>
    <row r="50" spans="1:9" ht="45.6" customHeight="1" thickBot="1" x14ac:dyDescent="0.35">
      <c r="B50" s="123" t="str">
        <f>[3]MEMORIAS!$J$8</f>
        <v>“IMPLEMENTACIÓN DE TECNOLOGÍAS ECOEFICIENTES PARA EL APROVECHAMIENTO DE ENERGÍA EN LAS ACTIVIDADES DE COCCIÓN - ECOESTUFAS EN EL SECTOR RURAL EN EL MUNICIPIO DE SAN ANTONIO DEL  TEQUENDAMA  – CUNDINAMARCA”</v>
      </c>
      <c r="C50" s="124"/>
      <c r="D50" s="124"/>
      <c r="E50" s="124"/>
      <c r="F50" s="124"/>
      <c r="G50" s="124"/>
      <c r="H50" s="125"/>
    </row>
    <row r="51" spans="1:9" ht="5.0999999999999996" customHeight="1" thickBot="1" x14ac:dyDescent="0.35">
      <c r="B51" s="129"/>
      <c r="C51" s="230"/>
      <c r="D51" s="231"/>
      <c r="E51" s="231"/>
      <c r="F51" s="231"/>
      <c r="H51" s="232"/>
    </row>
    <row r="52" spans="1:9" ht="14.4" thickBot="1" x14ac:dyDescent="0.35">
      <c r="B52" s="126" t="s">
        <v>68</v>
      </c>
      <c r="C52" s="127"/>
      <c r="D52" s="127"/>
      <c r="E52" s="127"/>
      <c r="F52" s="127"/>
      <c r="G52" s="127"/>
      <c r="H52" s="128"/>
    </row>
    <row r="53" spans="1:9" x14ac:dyDescent="0.3">
      <c r="A53" s="138"/>
      <c r="B53" s="233" t="s">
        <v>69</v>
      </c>
      <c r="C53" s="234" t="s">
        <v>98</v>
      </c>
      <c r="D53" s="235"/>
      <c r="E53" s="235"/>
      <c r="F53" s="235"/>
      <c r="G53" s="236"/>
      <c r="H53" s="237" t="s">
        <v>5</v>
      </c>
      <c r="I53" s="138"/>
    </row>
    <row r="54" spans="1:9" ht="30.6" customHeight="1" thickBot="1" x14ac:dyDescent="0.35">
      <c r="B54" s="238" t="str">
        <f>'[3]PRESUPUESTO OBRA'!B13</f>
        <v>2.1</v>
      </c>
      <c r="C54" s="239"/>
      <c r="D54" s="240"/>
      <c r="E54" s="240"/>
      <c r="F54" s="240"/>
      <c r="G54" s="241"/>
      <c r="H54" s="242" t="str">
        <f>'[3]PRESUPUESTO OBRA'!E13</f>
        <v>UN</v>
      </c>
    </row>
    <row r="55" spans="1:9" x14ac:dyDescent="0.3">
      <c r="B55" s="129"/>
      <c r="H55" s="132"/>
    </row>
    <row r="56" spans="1:9" ht="14.4" thickBot="1" x14ac:dyDescent="0.35">
      <c r="B56" s="144" t="s">
        <v>70</v>
      </c>
      <c r="C56" s="145"/>
      <c r="D56" s="145"/>
      <c r="E56" s="145"/>
      <c r="F56" s="145"/>
      <c r="G56" s="145"/>
      <c r="H56" s="146"/>
    </row>
    <row r="57" spans="1:9" ht="27.6" x14ac:dyDescent="0.3">
      <c r="A57" s="153"/>
      <c r="B57" s="147" t="s">
        <v>3</v>
      </c>
      <c r="C57" s="148"/>
      <c r="D57" s="149" t="s">
        <v>5</v>
      </c>
      <c r="E57" s="149" t="s">
        <v>71</v>
      </c>
      <c r="F57" s="243" t="s">
        <v>72</v>
      </c>
      <c r="G57" s="151" t="s">
        <v>73</v>
      </c>
      <c r="H57" s="152"/>
      <c r="I57" s="153"/>
    </row>
    <row r="58" spans="1:9" x14ac:dyDescent="0.3">
      <c r="B58" s="154" t="s">
        <v>74</v>
      </c>
      <c r="C58" s="155"/>
      <c r="D58" s="156" t="s">
        <v>75</v>
      </c>
      <c r="E58" s="244">
        <f>H86</f>
        <v>679550</v>
      </c>
      <c r="F58" s="210">
        <v>11.25</v>
      </c>
      <c r="G58" s="158">
        <f>ROUND((E58*F58/100),0)</f>
        <v>76449</v>
      </c>
      <c r="H58" s="159"/>
    </row>
    <row r="59" spans="1:9" x14ac:dyDescent="0.3">
      <c r="B59" s="154"/>
      <c r="C59" s="155"/>
      <c r="D59" s="160"/>
      <c r="E59" s="161"/>
      <c r="F59" s="160"/>
      <c r="G59" s="158"/>
      <c r="H59" s="159"/>
    </row>
    <row r="60" spans="1:9" x14ac:dyDescent="0.3">
      <c r="B60" s="154"/>
      <c r="C60" s="155"/>
      <c r="D60" s="162"/>
      <c r="E60" s="163"/>
      <c r="F60" s="162"/>
      <c r="G60" s="164"/>
      <c r="H60" s="159"/>
    </row>
    <row r="61" spans="1:9" x14ac:dyDescent="0.3">
      <c r="B61" s="154"/>
      <c r="C61" s="155"/>
      <c r="D61" s="162"/>
      <c r="E61" s="163"/>
      <c r="F61" s="162"/>
      <c r="G61" s="164"/>
      <c r="H61" s="159"/>
    </row>
    <row r="62" spans="1:9" ht="14.4" thickBot="1" x14ac:dyDescent="0.35">
      <c r="B62" s="165"/>
      <c r="C62" s="166"/>
      <c r="D62" s="167"/>
      <c r="E62" s="168"/>
      <c r="F62" s="167"/>
      <c r="G62" s="169"/>
      <c r="H62" s="170"/>
    </row>
    <row r="63" spans="1:9" ht="14.4" thickBot="1" x14ac:dyDescent="0.35">
      <c r="B63" s="129"/>
      <c r="G63" s="171" t="s">
        <v>76</v>
      </c>
      <c r="H63" s="172">
        <f>SUM(G58:G62)</f>
        <v>76449</v>
      </c>
    </row>
    <row r="64" spans="1:9" x14ac:dyDescent="0.3">
      <c r="B64" s="129"/>
      <c r="H64" s="132"/>
    </row>
    <row r="65" spans="1:11" ht="14.4" thickBot="1" x14ac:dyDescent="0.35">
      <c r="B65" s="144" t="s">
        <v>77</v>
      </c>
      <c r="C65" s="145"/>
      <c r="D65" s="145"/>
      <c r="E65" s="145"/>
      <c r="F65" s="145"/>
      <c r="G65" s="145"/>
      <c r="H65" s="146"/>
    </row>
    <row r="66" spans="1:11" ht="34.5" customHeight="1" x14ac:dyDescent="0.3">
      <c r="A66" s="153"/>
      <c r="B66" s="245" t="s">
        <v>3</v>
      </c>
      <c r="C66" s="246"/>
      <c r="D66" s="247" t="s">
        <v>5</v>
      </c>
      <c r="E66" s="247" t="s">
        <v>78</v>
      </c>
      <c r="F66" s="248" t="s">
        <v>79</v>
      </c>
      <c r="G66" s="249" t="s">
        <v>73</v>
      </c>
      <c r="H66" s="152"/>
      <c r="I66" s="153"/>
    </row>
    <row r="67" spans="1:11" ht="183" customHeight="1" thickBot="1" x14ac:dyDescent="0.35">
      <c r="B67" s="250" t="s">
        <v>99</v>
      </c>
      <c r="C67" s="251"/>
      <c r="D67" s="191" t="s">
        <v>100</v>
      </c>
      <c r="E67" s="252">
        <v>2214468</v>
      </c>
      <c r="F67" s="253">
        <v>1</v>
      </c>
      <c r="G67" s="254">
        <f>ROUND(F67*E67,0)</f>
        <v>2214468</v>
      </c>
      <c r="H67" s="159"/>
      <c r="I67" s="255"/>
      <c r="J67" s="229"/>
    </row>
    <row r="68" spans="1:11" ht="14.4" thickBot="1" x14ac:dyDescent="0.35">
      <c r="B68" s="193"/>
      <c r="G68" s="171" t="s">
        <v>76</v>
      </c>
      <c r="H68" s="194">
        <f>SUM(G67:G67)</f>
        <v>2214468</v>
      </c>
    </row>
    <row r="69" spans="1:11" x14ac:dyDescent="0.3">
      <c r="B69" s="129"/>
      <c r="H69" s="132"/>
    </row>
    <row r="70" spans="1:11" ht="14.4" thickBot="1" x14ac:dyDescent="0.35">
      <c r="B70" s="144" t="s">
        <v>84</v>
      </c>
      <c r="C70" s="145"/>
      <c r="D70" s="145"/>
      <c r="E70" s="145"/>
      <c r="F70" s="145"/>
      <c r="G70" s="145"/>
      <c r="H70" s="146"/>
    </row>
    <row r="71" spans="1:11" x14ac:dyDescent="0.3">
      <c r="A71" s="153"/>
      <c r="B71" s="195" t="s">
        <v>85</v>
      </c>
      <c r="C71" s="196" t="s">
        <v>86</v>
      </c>
      <c r="D71" s="149" t="s">
        <v>87</v>
      </c>
      <c r="E71" s="149" t="s">
        <v>88</v>
      </c>
      <c r="F71" s="149" t="s">
        <v>71</v>
      </c>
      <c r="G71" s="197" t="s">
        <v>73</v>
      </c>
      <c r="H71" s="152"/>
      <c r="I71" s="153"/>
    </row>
    <row r="72" spans="1:11" x14ac:dyDescent="0.3">
      <c r="B72" s="198"/>
      <c r="C72" s="199"/>
      <c r="D72" s="162"/>
      <c r="E72" s="162"/>
      <c r="F72" s="163"/>
      <c r="G72" s="200"/>
      <c r="H72" s="159"/>
      <c r="I72" s="201"/>
      <c r="K72" s="229">
        <f>H91-K81</f>
        <v>2970467</v>
      </c>
    </row>
    <row r="73" spans="1:11" x14ac:dyDescent="0.3">
      <c r="B73" s="198"/>
      <c r="C73" s="199"/>
      <c r="D73" s="162"/>
      <c r="E73" s="162"/>
      <c r="F73" s="163"/>
      <c r="G73" s="200"/>
      <c r="H73" s="159"/>
    </row>
    <row r="74" spans="1:11" x14ac:dyDescent="0.3">
      <c r="B74" s="198"/>
      <c r="C74" s="199"/>
      <c r="D74" s="162"/>
      <c r="E74" s="162"/>
      <c r="F74" s="162"/>
      <c r="G74" s="200"/>
      <c r="H74" s="159"/>
    </row>
    <row r="75" spans="1:11" x14ac:dyDescent="0.3">
      <c r="B75" s="198"/>
      <c r="C75" s="199"/>
      <c r="D75" s="162"/>
      <c r="E75" s="162"/>
      <c r="F75" s="162"/>
      <c r="G75" s="200"/>
      <c r="H75" s="159"/>
    </row>
    <row r="76" spans="1:11" ht="14.4" thickBot="1" x14ac:dyDescent="0.35">
      <c r="B76" s="202"/>
      <c r="C76" s="203"/>
      <c r="D76" s="167"/>
      <c r="E76" s="167"/>
      <c r="F76" s="167"/>
      <c r="G76" s="204"/>
      <c r="H76" s="170"/>
    </row>
    <row r="77" spans="1:11" ht="14.4" thickBot="1" x14ac:dyDescent="0.35">
      <c r="B77" s="129"/>
      <c r="G77" s="171" t="s">
        <v>76</v>
      </c>
      <c r="H77" s="172">
        <f>SUM(G72:G76)</f>
        <v>0</v>
      </c>
    </row>
    <row r="78" spans="1:11" x14ac:dyDescent="0.3">
      <c r="B78" s="129"/>
      <c r="H78" s="132"/>
    </row>
    <row r="79" spans="1:11" ht="14.4" thickBot="1" x14ac:dyDescent="0.35">
      <c r="A79" s="138"/>
      <c r="B79" s="144" t="s">
        <v>89</v>
      </c>
      <c r="C79" s="145"/>
      <c r="D79" s="145"/>
      <c r="E79" s="145"/>
      <c r="F79" s="145"/>
      <c r="G79" s="145"/>
      <c r="H79" s="146"/>
      <c r="I79" s="138"/>
    </row>
    <row r="80" spans="1:11" ht="27.6" x14ac:dyDescent="0.3">
      <c r="B80" s="195" t="s">
        <v>90</v>
      </c>
      <c r="C80" s="196" t="s">
        <v>91</v>
      </c>
      <c r="D80" s="243" t="s">
        <v>92</v>
      </c>
      <c r="E80" s="149" t="s">
        <v>93</v>
      </c>
      <c r="F80" s="243" t="s">
        <v>72</v>
      </c>
      <c r="G80" s="151" t="s">
        <v>73</v>
      </c>
      <c r="H80" s="206"/>
    </row>
    <row r="81" spans="2:12" x14ac:dyDescent="0.3">
      <c r="B81" s="207" t="s">
        <v>94</v>
      </c>
      <c r="C81" s="256">
        <f>'[3]Listado de Materiales Y MO-ICCU'!D$13</f>
        <v>75873</v>
      </c>
      <c r="D81" s="209">
        <v>2.2000000000000002</v>
      </c>
      <c r="E81" s="216">
        <f>ROUND((C81*D81),0)</f>
        <v>166921</v>
      </c>
      <c r="F81" s="257">
        <v>0.7369</v>
      </c>
      <c r="G81" s="164">
        <f>ROUND((E81/F81),0)</f>
        <v>226518</v>
      </c>
      <c r="H81" s="211"/>
      <c r="K81" s="24"/>
      <c r="L81" s="24"/>
    </row>
    <row r="82" spans="2:12" x14ac:dyDescent="0.3">
      <c r="B82" s="207" t="s">
        <v>95</v>
      </c>
      <c r="C82" s="256">
        <f>'[3]Listado de Materiales Y MO-ICCU'!$D$12</f>
        <v>151745</v>
      </c>
      <c r="D82" s="209">
        <v>2.2000000000000002</v>
      </c>
      <c r="E82" s="216">
        <f>ROUND((C82*D82),0)</f>
        <v>333839</v>
      </c>
      <c r="F82" s="257">
        <f>F81</f>
        <v>0.7369</v>
      </c>
      <c r="G82" s="164">
        <f>ROUND((E82/F82),0)</f>
        <v>453032</v>
      </c>
      <c r="H82" s="211"/>
    </row>
    <row r="83" spans="2:12" x14ac:dyDescent="0.3">
      <c r="B83" s="198"/>
      <c r="C83" s="215"/>
      <c r="D83" s="209"/>
      <c r="E83" s="216"/>
      <c r="F83" s="162"/>
      <c r="G83" s="164"/>
      <c r="H83" s="211"/>
    </row>
    <row r="84" spans="2:12" x14ac:dyDescent="0.3">
      <c r="B84" s="198"/>
      <c r="C84" s="215"/>
      <c r="D84" s="209"/>
      <c r="E84" s="216"/>
      <c r="F84" s="162"/>
      <c r="G84" s="164"/>
      <c r="H84" s="211"/>
    </row>
    <row r="85" spans="2:12" ht="14.4" thickBot="1" x14ac:dyDescent="0.35">
      <c r="B85" s="202"/>
      <c r="C85" s="203"/>
      <c r="D85" s="167"/>
      <c r="E85" s="167"/>
      <c r="F85" s="167"/>
      <c r="G85" s="169"/>
      <c r="H85" s="217"/>
    </row>
    <row r="86" spans="2:12" ht="14.4" thickBot="1" x14ac:dyDescent="0.35">
      <c r="B86" s="129"/>
      <c r="G86" s="171" t="s">
        <v>96</v>
      </c>
      <c r="H86" s="172">
        <f>SUM(G81:G85)</f>
        <v>679550</v>
      </c>
    </row>
    <row r="87" spans="2:12" x14ac:dyDescent="0.3">
      <c r="B87" s="129"/>
      <c r="H87" s="132"/>
    </row>
    <row r="88" spans="2:12" hidden="1" x14ac:dyDescent="0.3">
      <c r="B88" s="129"/>
      <c r="H88" s="132"/>
    </row>
    <row r="89" spans="2:12" x14ac:dyDescent="0.3">
      <c r="B89" s="129"/>
      <c r="G89" s="171"/>
      <c r="H89" s="132"/>
    </row>
    <row r="90" spans="2:12" ht="14.4" thickBot="1" x14ac:dyDescent="0.35">
      <c r="B90" s="129"/>
      <c r="G90" s="171"/>
      <c r="H90" s="132"/>
    </row>
    <row r="91" spans="2:12" ht="14.4" thickBot="1" x14ac:dyDescent="0.35">
      <c r="B91" s="258"/>
      <c r="C91" s="225"/>
      <c r="G91" s="171" t="s">
        <v>97</v>
      </c>
      <c r="H91" s="219">
        <f>ROUND(H63+H68+H77+H86,0)</f>
        <v>2970467</v>
      </c>
    </row>
    <row r="92" spans="2:12" x14ac:dyDescent="0.3">
      <c r="B92" s="129" t="str">
        <f>B45</f>
        <v>ING EMELY FAYSULY TRIANA ALVAREZ</v>
      </c>
      <c r="H92" s="132"/>
    </row>
    <row r="93" spans="2:12" ht="12" customHeight="1" thickBot="1" x14ac:dyDescent="0.35">
      <c r="B93" s="224" t="str">
        <f>B46</f>
        <v>SECRETARIA DE PLANEACIÓN Y DESARROLLO TERRITORIAL</v>
      </c>
      <c r="C93" s="225"/>
      <c r="D93" s="226"/>
      <c r="E93" s="226"/>
      <c r="F93" s="226"/>
      <c r="G93" s="227"/>
      <c r="H93" s="228"/>
    </row>
    <row r="94" spans="2:12" ht="14.4" thickBot="1" x14ac:dyDescent="0.35"/>
    <row r="95" spans="2:12" ht="75.599999999999994" customHeight="1" thickBot="1" x14ac:dyDescent="0.35">
      <c r="B95" s="119" t="str">
        <f>B1</f>
        <v>MUNICIPIO DE SAN ANTONIO DEL TEQUENDAMA
DEPARTAMENTO DE  CUNDINAMARCA
SECRETARIA DE PLANEACIÓN DE SAN ANTONIO DEL TEQUENDAMA</v>
      </c>
      <c r="C95" s="120"/>
      <c r="D95" s="120"/>
      <c r="E95" s="120"/>
      <c r="F95" s="120"/>
      <c r="G95" s="120"/>
      <c r="H95" s="121"/>
    </row>
    <row r="96" spans="2:12" ht="38.25" customHeight="1" thickBot="1" x14ac:dyDescent="0.35">
      <c r="B96" s="123" t="str">
        <f>B50</f>
        <v>“IMPLEMENTACIÓN DE TECNOLOGÍAS ECOEFICIENTES PARA EL APROVECHAMIENTO DE ENERGÍA EN LAS ACTIVIDADES DE COCCIÓN - ECOESTUFAS EN EL SECTOR RURAL EN EL MUNICIPIO DE SAN ANTONIO DEL  TEQUENDAMA  – CUNDINAMARCA”</v>
      </c>
      <c r="C96" s="124"/>
      <c r="D96" s="124"/>
      <c r="E96" s="124"/>
      <c r="F96" s="124"/>
      <c r="G96" s="124"/>
      <c r="H96" s="125"/>
    </row>
    <row r="97" spans="1:10" ht="5.0999999999999996" customHeight="1" thickBot="1" x14ac:dyDescent="0.35">
      <c r="B97" s="129"/>
      <c r="C97" s="230"/>
      <c r="D97" s="231"/>
      <c r="E97" s="231"/>
      <c r="F97" s="231"/>
      <c r="H97" s="232"/>
    </row>
    <row r="98" spans="1:10" ht="14.4" thickBot="1" x14ac:dyDescent="0.35">
      <c r="B98" s="126" t="s">
        <v>68</v>
      </c>
      <c r="C98" s="127"/>
      <c r="D98" s="127"/>
      <c r="E98" s="127"/>
      <c r="F98" s="127"/>
      <c r="G98" s="127"/>
      <c r="H98" s="128"/>
    </row>
    <row r="99" spans="1:10" x14ac:dyDescent="0.3">
      <c r="A99" s="138"/>
      <c r="B99" s="233" t="s">
        <v>69</v>
      </c>
      <c r="C99" s="234" t="str">
        <f>'[3]PRESUPUESTO FINAL'!$B$16</f>
        <v>SUMINISTRO Y PLANTACIÓN DE SIEMBRA VEGETAL DE SUMIDEROS DE CARBONO</v>
      </c>
      <c r="D99" s="235"/>
      <c r="E99" s="235"/>
      <c r="F99" s="235"/>
      <c r="G99" s="236"/>
      <c r="H99" s="237" t="s">
        <v>5</v>
      </c>
      <c r="I99" s="138"/>
    </row>
    <row r="100" spans="1:10" ht="14.4" thickBot="1" x14ac:dyDescent="0.35">
      <c r="B100" s="238" t="str">
        <f>'[3]PRESUPUESTO OBRA'!B16</f>
        <v>3.1</v>
      </c>
      <c r="C100" s="239"/>
      <c r="D100" s="240"/>
      <c r="E100" s="240"/>
      <c r="F100" s="240"/>
      <c r="G100" s="241"/>
      <c r="H100" s="242" t="str">
        <f>+'[3]PRESUPUESTO OBRA'!E16</f>
        <v>UN</v>
      </c>
    </row>
    <row r="101" spans="1:10" x14ac:dyDescent="0.3">
      <c r="B101" s="129"/>
      <c r="H101" s="132"/>
    </row>
    <row r="102" spans="1:10" ht="14.4" thickBot="1" x14ac:dyDescent="0.35">
      <c r="B102" s="144" t="s">
        <v>70</v>
      </c>
      <c r="C102" s="145"/>
      <c r="D102" s="145"/>
      <c r="E102" s="145"/>
      <c r="F102" s="145"/>
      <c r="G102" s="145"/>
      <c r="H102" s="146"/>
    </row>
    <row r="103" spans="1:10" ht="27.6" x14ac:dyDescent="0.3">
      <c r="A103" s="153"/>
      <c r="B103" s="147" t="s">
        <v>3</v>
      </c>
      <c r="C103" s="148"/>
      <c r="D103" s="149" t="s">
        <v>5</v>
      </c>
      <c r="E103" s="149" t="s">
        <v>71</v>
      </c>
      <c r="F103" s="243" t="s">
        <v>72</v>
      </c>
      <c r="G103" s="151" t="s">
        <v>73</v>
      </c>
      <c r="H103" s="152"/>
      <c r="I103" s="153"/>
    </row>
    <row r="104" spans="1:10" x14ac:dyDescent="0.3">
      <c r="B104" s="154" t="s">
        <v>74</v>
      </c>
      <c r="C104" s="155"/>
      <c r="D104" s="156" t="s">
        <v>75</v>
      </c>
      <c r="E104" s="244">
        <f>H137</f>
        <v>4243</v>
      </c>
      <c r="F104" s="210">
        <v>4.95</v>
      </c>
      <c r="G104" s="158">
        <f>ROUND((E104*F104/100),0)</f>
        <v>210</v>
      </c>
      <c r="H104" s="159"/>
    </row>
    <row r="105" spans="1:10" x14ac:dyDescent="0.3">
      <c r="B105" s="154"/>
      <c r="C105" s="155"/>
      <c r="D105" s="160"/>
      <c r="E105" s="161"/>
      <c r="F105" s="160"/>
      <c r="G105" s="158"/>
      <c r="H105" s="159"/>
    </row>
    <row r="106" spans="1:10" x14ac:dyDescent="0.3">
      <c r="B106" s="154"/>
      <c r="C106" s="155"/>
      <c r="D106" s="162"/>
      <c r="E106" s="163"/>
      <c r="F106" s="162"/>
      <c r="G106" s="164"/>
      <c r="H106" s="159"/>
    </row>
    <row r="107" spans="1:10" x14ac:dyDescent="0.3">
      <c r="B107" s="154"/>
      <c r="C107" s="155"/>
      <c r="D107" s="162"/>
      <c r="E107" s="163"/>
      <c r="F107" s="162"/>
      <c r="G107" s="164"/>
      <c r="H107" s="159"/>
    </row>
    <row r="108" spans="1:10" ht="32.25" customHeight="1" thickBot="1" x14ac:dyDescent="0.35">
      <c r="B108" s="165"/>
      <c r="C108" s="166"/>
      <c r="D108" s="167"/>
      <c r="E108" s="168"/>
      <c r="F108" s="167"/>
      <c r="G108" s="169"/>
      <c r="H108" s="170"/>
    </row>
    <row r="109" spans="1:10" ht="14.4" thickBot="1" x14ac:dyDescent="0.35">
      <c r="B109" s="129"/>
      <c r="G109" s="171" t="s">
        <v>76</v>
      </c>
      <c r="H109" s="172">
        <f>SUM(G104:G108)</f>
        <v>210</v>
      </c>
    </row>
    <row r="110" spans="1:10" x14ac:dyDescent="0.3">
      <c r="B110" s="129"/>
      <c r="H110" s="132"/>
      <c r="J110" s="259"/>
    </row>
    <row r="111" spans="1:10" ht="14.4" thickBot="1" x14ac:dyDescent="0.35">
      <c r="B111" s="144" t="s">
        <v>77</v>
      </c>
      <c r="C111" s="145"/>
      <c r="D111" s="145"/>
      <c r="E111" s="145"/>
      <c r="F111" s="145"/>
      <c r="G111" s="145"/>
      <c r="H111" s="146"/>
    </row>
    <row r="112" spans="1:10" ht="27.6" x14ac:dyDescent="0.3">
      <c r="A112" s="153"/>
      <c r="B112" s="260" t="s">
        <v>3</v>
      </c>
      <c r="C112" s="261"/>
      <c r="D112" s="175" t="s">
        <v>5</v>
      </c>
      <c r="E112" s="175" t="s">
        <v>78</v>
      </c>
      <c r="F112" s="176" t="s">
        <v>79</v>
      </c>
      <c r="G112" s="177" t="s">
        <v>73</v>
      </c>
      <c r="H112" s="262"/>
      <c r="I112" s="153"/>
    </row>
    <row r="113" spans="1:16" ht="27.75" customHeight="1" x14ac:dyDescent="0.3">
      <c r="B113" s="263" t="s">
        <v>101</v>
      </c>
      <c r="C113" s="264"/>
      <c r="D113" s="160" t="s">
        <v>22</v>
      </c>
      <c r="E113" s="187">
        <f>+'[3]ESTUDIO MERCADO - OBRA'!N9</f>
        <v>5260</v>
      </c>
      <c r="F113" s="265">
        <v>4.8999999999999998E-3</v>
      </c>
      <c r="G113" s="266">
        <f t="shared" ref="G113:G117" si="0">ROUND((F113*E113),0)</f>
        <v>26</v>
      </c>
      <c r="H113" s="267"/>
      <c r="I113" s="255"/>
      <c r="K113" s="179"/>
      <c r="L113" s="268"/>
      <c r="M113" s="160"/>
      <c r="N113" s="187"/>
      <c r="O113" s="188"/>
      <c r="P113" s="266"/>
    </row>
    <row r="114" spans="1:16" ht="18" customHeight="1" x14ac:dyDescent="0.3">
      <c r="B114" s="185" t="s">
        <v>102</v>
      </c>
      <c r="C114" s="186"/>
      <c r="D114" s="160" t="s">
        <v>103</v>
      </c>
      <c r="E114" s="187">
        <f>+'[3]ESTUDIO MERCADO - OBRA'!N10</f>
        <v>16585</v>
      </c>
      <c r="F114" s="188">
        <v>0.01</v>
      </c>
      <c r="G114" s="266">
        <f t="shared" si="0"/>
        <v>166</v>
      </c>
      <c r="H114" s="267"/>
      <c r="K114" s="269"/>
      <c r="L114" s="270"/>
      <c r="M114" s="160"/>
      <c r="N114" s="187"/>
      <c r="O114" s="188"/>
      <c r="P114" s="266"/>
    </row>
    <row r="115" spans="1:16" ht="30.9" customHeight="1" x14ac:dyDescent="0.3">
      <c r="B115" s="271" t="s">
        <v>104</v>
      </c>
      <c r="C115" s="272"/>
      <c r="D115" s="160" t="s">
        <v>100</v>
      </c>
      <c r="E115" s="187">
        <v>6035</v>
      </c>
      <c r="F115" s="188">
        <v>1.2</v>
      </c>
      <c r="G115" s="266">
        <f t="shared" si="0"/>
        <v>7242</v>
      </c>
      <c r="H115" s="267"/>
      <c r="K115" s="269"/>
      <c r="L115" s="270"/>
      <c r="M115" s="160"/>
      <c r="N115" s="187"/>
      <c r="O115" s="188"/>
      <c r="P115" s="266"/>
    </row>
    <row r="116" spans="1:16" ht="18" customHeight="1" x14ac:dyDescent="0.3">
      <c r="B116" s="263" t="s">
        <v>105</v>
      </c>
      <c r="C116" s="264"/>
      <c r="D116" s="160" t="s">
        <v>22</v>
      </c>
      <c r="E116" s="187">
        <f>+'[3]ESTUDIO MERCADO - OBRA'!N12</f>
        <v>71333</v>
      </c>
      <c r="F116" s="182">
        <v>5.0000000000000001E-3</v>
      </c>
      <c r="G116" s="266">
        <f t="shared" si="0"/>
        <v>357</v>
      </c>
      <c r="H116" s="267"/>
      <c r="K116" s="269"/>
      <c r="L116" s="270"/>
      <c r="M116" s="160"/>
      <c r="N116" s="187"/>
      <c r="O116" s="188"/>
      <c r="P116" s="266"/>
    </row>
    <row r="117" spans="1:16" ht="18" customHeight="1" thickBot="1" x14ac:dyDescent="0.35">
      <c r="B117" s="273" t="s">
        <v>106</v>
      </c>
      <c r="C117" s="274"/>
      <c r="D117" s="160" t="s">
        <v>107</v>
      </c>
      <c r="E117" s="187">
        <v>20000</v>
      </c>
      <c r="F117" s="188">
        <v>0.01</v>
      </c>
      <c r="G117" s="266">
        <f t="shared" si="0"/>
        <v>200</v>
      </c>
      <c r="H117" s="275"/>
      <c r="K117" s="269"/>
      <c r="L117" s="270"/>
      <c r="M117" s="160"/>
      <c r="N117" s="187"/>
      <c r="O117" s="188"/>
      <c r="P117" s="266"/>
    </row>
    <row r="118" spans="1:16" ht="23.25" customHeight="1" thickBot="1" x14ac:dyDescent="0.35">
      <c r="B118" s="276"/>
      <c r="C118" s="203"/>
      <c r="D118" s="167"/>
      <c r="E118" s="167"/>
      <c r="F118" s="167"/>
      <c r="G118" s="277" t="s">
        <v>76</v>
      </c>
      <c r="H118" s="278">
        <f>SUM(G113:G117)</f>
        <v>7991</v>
      </c>
    </row>
    <row r="119" spans="1:16" ht="51.6" customHeight="1" thickBot="1" x14ac:dyDescent="0.35">
      <c r="B119" s="279" t="s">
        <v>108</v>
      </c>
      <c r="C119" s="280"/>
      <c r="D119" s="280"/>
      <c r="E119" s="280"/>
      <c r="F119" s="280"/>
      <c r="G119" s="280"/>
      <c r="H119" s="281"/>
    </row>
    <row r="120" spans="1:16" x14ac:dyDescent="0.3">
      <c r="B120" s="129"/>
      <c r="H120" s="132"/>
    </row>
    <row r="121" spans="1:16" ht="14.4" thickBot="1" x14ac:dyDescent="0.35">
      <c r="B121" s="144" t="s">
        <v>84</v>
      </c>
      <c r="C121" s="145"/>
      <c r="D121" s="145"/>
      <c r="E121" s="145"/>
      <c r="F121" s="145"/>
      <c r="G121" s="145"/>
      <c r="H121" s="146"/>
    </row>
    <row r="122" spans="1:16" x14ac:dyDescent="0.3">
      <c r="A122" s="153"/>
      <c r="B122" s="195" t="s">
        <v>85</v>
      </c>
      <c r="C122" s="196" t="s">
        <v>86</v>
      </c>
      <c r="D122" s="149" t="s">
        <v>87</v>
      </c>
      <c r="E122" s="149" t="s">
        <v>88</v>
      </c>
      <c r="F122" s="149" t="s">
        <v>71</v>
      </c>
      <c r="G122" s="197" t="s">
        <v>73</v>
      </c>
      <c r="H122" s="152"/>
      <c r="I122" s="153"/>
    </row>
    <row r="123" spans="1:16" x14ac:dyDescent="0.3">
      <c r="B123" s="198"/>
      <c r="C123" s="199"/>
      <c r="D123" s="162"/>
      <c r="E123" s="162"/>
      <c r="F123" s="163"/>
      <c r="G123" s="200"/>
      <c r="H123" s="159"/>
      <c r="I123" s="201"/>
    </row>
    <row r="124" spans="1:16" x14ac:dyDescent="0.3">
      <c r="B124" s="198"/>
      <c r="C124" s="199"/>
      <c r="D124" s="162"/>
      <c r="E124" s="162"/>
      <c r="F124" s="163"/>
      <c r="G124" s="200"/>
      <c r="H124" s="159"/>
    </row>
    <row r="125" spans="1:16" x14ac:dyDescent="0.3">
      <c r="B125" s="198"/>
      <c r="C125" s="199"/>
      <c r="D125" s="162"/>
      <c r="E125" s="162"/>
      <c r="F125" s="162"/>
      <c r="G125" s="200"/>
      <c r="H125" s="159"/>
    </row>
    <row r="126" spans="1:16" x14ac:dyDescent="0.3">
      <c r="B126" s="198"/>
      <c r="C126" s="199"/>
      <c r="D126" s="162"/>
      <c r="E126" s="162"/>
      <c r="F126" s="162"/>
      <c r="G126" s="200"/>
      <c r="H126" s="159"/>
    </row>
    <row r="127" spans="1:16" ht="14.4" thickBot="1" x14ac:dyDescent="0.35">
      <c r="B127" s="202"/>
      <c r="C127" s="203"/>
      <c r="D127" s="167"/>
      <c r="E127" s="167"/>
      <c r="F127" s="167"/>
      <c r="G127" s="204"/>
      <c r="H127" s="170"/>
    </row>
    <row r="128" spans="1:16" ht="14.4" thickBot="1" x14ac:dyDescent="0.35">
      <c r="B128" s="129"/>
      <c r="G128" s="171" t="s">
        <v>76</v>
      </c>
      <c r="H128" s="172">
        <f>SUM(G123:G127)</f>
        <v>0</v>
      </c>
    </row>
    <row r="129" spans="1:9" x14ac:dyDescent="0.3">
      <c r="B129" s="129"/>
      <c r="H129" s="132"/>
    </row>
    <row r="130" spans="1:9" ht="14.4" thickBot="1" x14ac:dyDescent="0.35">
      <c r="A130" s="138"/>
      <c r="B130" s="144" t="s">
        <v>89</v>
      </c>
      <c r="C130" s="145"/>
      <c r="D130" s="145"/>
      <c r="E130" s="145"/>
      <c r="F130" s="145"/>
      <c r="G130" s="145"/>
      <c r="H130" s="146"/>
      <c r="I130" s="138"/>
    </row>
    <row r="131" spans="1:9" ht="27.6" x14ac:dyDescent="0.3">
      <c r="B131" s="195" t="s">
        <v>90</v>
      </c>
      <c r="C131" s="196" t="s">
        <v>91</v>
      </c>
      <c r="D131" s="243" t="s">
        <v>92</v>
      </c>
      <c r="E131" s="149" t="s">
        <v>93</v>
      </c>
      <c r="F131" s="149" t="s">
        <v>72</v>
      </c>
      <c r="G131" s="151" t="s">
        <v>73</v>
      </c>
      <c r="H131" s="206"/>
    </row>
    <row r="132" spans="1:9" x14ac:dyDescent="0.3">
      <c r="B132" s="207" t="s">
        <v>109</v>
      </c>
      <c r="C132" s="216">
        <f>C81</f>
        <v>75873</v>
      </c>
      <c r="D132" s="209">
        <v>2.2000000000000002</v>
      </c>
      <c r="E132" s="216">
        <f>ROUND((C132*D132),0)</f>
        <v>166921</v>
      </c>
      <c r="F132" s="282">
        <v>39.340000000000003</v>
      </c>
      <c r="G132" s="164">
        <f>ROUND((E132/F132),0)</f>
        <v>4243</v>
      </c>
      <c r="H132" s="211"/>
    </row>
    <row r="133" spans="1:9" x14ac:dyDescent="0.3">
      <c r="B133" s="207"/>
      <c r="C133" s="283"/>
      <c r="D133" s="209"/>
      <c r="E133" s="216"/>
      <c r="F133" s="282"/>
      <c r="G133" s="164"/>
      <c r="H133" s="211"/>
    </row>
    <row r="134" spans="1:9" x14ac:dyDescent="0.3">
      <c r="B134" s="198"/>
      <c r="C134" s="215"/>
      <c r="D134" s="209"/>
      <c r="E134" s="216"/>
      <c r="F134" s="162"/>
      <c r="G134" s="164"/>
      <c r="H134" s="211"/>
    </row>
    <row r="135" spans="1:9" x14ac:dyDescent="0.3">
      <c r="B135" s="198"/>
      <c r="C135" s="215"/>
      <c r="D135" s="209"/>
      <c r="E135" s="216"/>
      <c r="F135" s="162"/>
      <c r="G135" s="164"/>
      <c r="H135" s="211"/>
    </row>
    <row r="136" spans="1:9" ht="14.4" thickBot="1" x14ac:dyDescent="0.35">
      <c r="B136" s="202"/>
      <c r="C136" s="203"/>
      <c r="D136" s="167"/>
      <c r="E136" s="167"/>
      <c r="F136" s="167"/>
      <c r="G136" s="169"/>
      <c r="H136" s="217"/>
    </row>
    <row r="137" spans="1:9" ht="14.4" thickBot="1" x14ac:dyDescent="0.35">
      <c r="B137" s="129"/>
      <c r="G137" s="171" t="s">
        <v>96</v>
      </c>
      <c r="H137" s="172">
        <f>SUM(G132:G136)</f>
        <v>4243</v>
      </c>
    </row>
    <row r="138" spans="1:9" x14ac:dyDescent="0.3">
      <c r="B138" s="129"/>
      <c r="G138" s="171"/>
      <c r="H138" s="132"/>
    </row>
    <row r="139" spans="1:9" x14ac:dyDescent="0.3">
      <c r="B139" s="129"/>
      <c r="G139" s="171"/>
      <c r="H139" s="132"/>
    </row>
    <row r="140" spans="1:9" x14ac:dyDescent="0.3">
      <c r="B140" s="129"/>
      <c r="G140" s="171"/>
      <c r="H140" s="132"/>
    </row>
    <row r="141" spans="1:9" x14ac:dyDescent="0.3">
      <c r="B141" s="129"/>
      <c r="G141" s="171"/>
      <c r="H141" s="132"/>
    </row>
    <row r="142" spans="1:9" ht="14.4" thickBot="1" x14ac:dyDescent="0.35">
      <c r="B142" s="129"/>
      <c r="C142" s="218"/>
      <c r="H142" s="132"/>
    </row>
    <row r="143" spans="1:9" ht="14.4" thickBot="1" x14ac:dyDescent="0.35">
      <c r="B143" s="258"/>
      <c r="C143" s="225"/>
      <c r="G143" s="171" t="s">
        <v>97</v>
      </c>
      <c r="H143" s="219">
        <f>ROUND(H109+H118+H128+H137,0)</f>
        <v>12444</v>
      </c>
    </row>
    <row r="144" spans="1:9" x14ac:dyDescent="0.3">
      <c r="B144" s="129" t="str">
        <f>B45</f>
        <v>ING EMELY FAYSULY TRIANA ALVAREZ</v>
      </c>
      <c r="H144" s="132"/>
    </row>
    <row r="145" spans="2:8" x14ac:dyDescent="0.3">
      <c r="B145" s="223" t="str">
        <f>B93</f>
        <v>SECRETARIA DE PLANEACIÓN Y DESARROLLO TERRITORIAL</v>
      </c>
      <c r="H145" s="132"/>
    </row>
    <row r="146" spans="2:8" ht="9" customHeight="1" thickBot="1" x14ac:dyDescent="0.35">
      <c r="B146" s="258"/>
      <c r="C146" s="225"/>
      <c r="D146" s="226"/>
      <c r="E146" s="226"/>
      <c r="F146" s="226"/>
      <c r="G146" s="227"/>
      <c r="H146" s="228"/>
    </row>
    <row r="147" spans="2:8" ht="78.900000000000006" customHeight="1" thickBot="1" x14ac:dyDescent="0.35">
      <c r="B147" s="119" t="str">
        <f>B1</f>
        <v>MUNICIPIO DE SAN ANTONIO DEL TEQUENDAMA
DEPARTAMENTO DE  CUNDINAMARCA
SECRETARIA DE PLANEACIÓN DE SAN ANTONIO DEL TEQUENDAMA</v>
      </c>
      <c r="C147" s="120"/>
      <c r="D147" s="120"/>
      <c r="E147" s="120"/>
      <c r="F147" s="120"/>
      <c r="G147" s="120"/>
      <c r="H147" s="121"/>
    </row>
    <row r="148" spans="2:8" ht="38.25" customHeight="1" thickBot="1" x14ac:dyDescent="0.35">
      <c r="B148" s="123" t="str">
        <f>B96</f>
        <v>“IMPLEMENTACIÓN DE TECNOLOGÍAS ECOEFICIENTES PARA EL APROVECHAMIENTO DE ENERGÍA EN LAS ACTIVIDADES DE COCCIÓN - ECOESTUFAS EN EL SECTOR RURAL EN EL MUNICIPIO DE SAN ANTONIO DEL  TEQUENDAMA  – CUNDINAMARCA”</v>
      </c>
      <c r="C148" s="124"/>
      <c r="D148" s="124"/>
      <c r="E148" s="124"/>
      <c r="F148" s="124"/>
      <c r="G148" s="124"/>
      <c r="H148" s="125"/>
    </row>
    <row r="149" spans="2:8" ht="4.5" customHeight="1" thickBot="1" x14ac:dyDescent="0.35">
      <c r="B149" s="129"/>
      <c r="C149" s="230"/>
      <c r="D149" s="231"/>
      <c r="E149" s="231"/>
      <c r="F149" s="231"/>
      <c r="H149" s="232"/>
    </row>
    <row r="150" spans="2:8" ht="14.4" thickBot="1" x14ac:dyDescent="0.35">
      <c r="B150" s="126" t="s">
        <v>68</v>
      </c>
      <c r="C150" s="127"/>
      <c r="D150" s="127"/>
      <c r="E150" s="127"/>
      <c r="F150" s="127"/>
      <c r="G150" s="127"/>
      <c r="H150" s="128"/>
    </row>
    <row r="151" spans="2:8" ht="4.5" customHeight="1" thickBot="1" x14ac:dyDescent="0.35">
      <c r="B151" s="129"/>
      <c r="H151" s="132"/>
    </row>
    <row r="152" spans="2:8" ht="18.600000000000001" customHeight="1" x14ac:dyDescent="0.3">
      <c r="B152" s="233" t="s">
        <v>69</v>
      </c>
      <c r="C152" s="234" t="str">
        <f>'[3]PRESUPUESTO FINAL'!B19</f>
        <v>TRANSPORTE A LOMO DE MULA o CAMIONETA 4x4 O EL MEDIO REQUERIDO PARA LLEGAR  HASTA EL PUNTO  MAX 4 KM</v>
      </c>
      <c r="D152" s="235"/>
      <c r="E152" s="235"/>
      <c r="F152" s="235"/>
      <c r="G152" s="236"/>
      <c r="H152" s="237" t="s">
        <v>5</v>
      </c>
    </row>
    <row r="153" spans="2:8" ht="10.5" customHeight="1" thickBot="1" x14ac:dyDescent="0.35">
      <c r="B153" s="238" t="str">
        <f>'[3]PRESUPUESTO OBRA'!B19</f>
        <v>4.1</v>
      </c>
      <c r="C153" s="239"/>
      <c r="D153" s="240"/>
      <c r="E153" s="240"/>
      <c r="F153" s="240"/>
      <c r="G153" s="241"/>
      <c r="H153" s="242" t="str">
        <f>+'[3]PRESUPUESTO OBRA'!E19</f>
        <v>Viaje</v>
      </c>
    </row>
    <row r="154" spans="2:8" x14ac:dyDescent="0.3">
      <c r="B154" s="129"/>
      <c r="H154" s="132"/>
    </row>
    <row r="155" spans="2:8" ht="14.4" thickBot="1" x14ac:dyDescent="0.35">
      <c r="B155" s="144" t="s">
        <v>70</v>
      </c>
      <c r="C155" s="145"/>
      <c r="D155" s="145"/>
      <c r="E155" s="145"/>
      <c r="F155" s="145"/>
      <c r="G155" s="145"/>
      <c r="H155" s="146"/>
    </row>
    <row r="156" spans="2:8" ht="27.6" x14ac:dyDescent="0.3">
      <c r="B156" s="147" t="s">
        <v>3</v>
      </c>
      <c r="C156" s="148"/>
      <c r="D156" s="149" t="s">
        <v>5</v>
      </c>
      <c r="E156" s="149" t="s">
        <v>71</v>
      </c>
      <c r="F156" s="243" t="s">
        <v>72</v>
      </c>
      <c r="G156" s="151" t="s">
        <v>73</v>
      </c>
      <c r="H156" s="152"/>
    </row>
    <row r="157" spans="2:8" x14ac:dyDescent="0.3">
      <c r="B157" s="284" t="s">
        <v>74</v>
      </c>
      <c r="C157" s="285"/>
      <c r="D157" s="156" t="s">
        <v>75</v>
      </c>
      <c r="E157" s="244">
        <f>H189</f>
        <v>51807</v>
      </c>
      <c r="F157" s="210">
        <v>4.95</v>
      </c>
      <c r="G157" s="158">
        <f>ROUND((E157*F157/100),0)</f>
        <v>2564</v>
      </c>
      <c r="H157" s="159"/>
    </row>
    <row r="158" spans="2:8" ht="33" customHeight="1" x14ac:dyDescent="0.3">
      <c r="B158" s="263" t="s">
        <v>110</v>
      </c>
      <c r="C158" s="264"/>
      <c r="D158" s="160" t="s">
        <v>111</v>
      </c>
      <c r="E158" s="286">
        <f>+'[3]ESTUDIO MERCADO - OBRA'!N15</f>
        <v>154998</v>
      </c>
      <c r="F158" s="287">
        <v>2</v>
      </c>
      <c r="G158" s="158">
        <f>ROUND((E158/F158),0)</f>
        <v>77499</v>
      </c>
      <c r="H158" s="159"/>
    </row>
    <row r="159" spans="2:8" x14ac:dyDescent="0.3">
      <c r="B159" s="154"/>
      <c r="C159" s="155"/>
      <c r="D159" s="162"/>
      <c r="E159" s="163"/>
      <c r="F159" s="162"/>
      <c r="G159" s="164"/>
      <c r="H159" s="159"/>
    </row>
    <row r="160" spans="2:8" x14ac:dyDescent="0.3">
      <c r="B160" s="154"/>
      <c r="C160" s="155"/>
      <c r="D160" s="162"/>
      <c r="E160" s="163"/>
      <c r="F160" s="162"/>
      <c r="G160" s="164"/>
      <c r="H160" s="159"/>
    </row>
    <row r="161" spans="2:8" ht="14.4" thickBot="1" x14ac:dyDescent="0.35">
      <c r="B161" s="165"/>
      <c r="C161" s="166"/>
      <c r="D161" s="167"/>
      <c r="E161" s="168"/>
      <c r="F161" s="167"/>
      <c r="G161" s="169"/>
      <c r="H161" s="170"/>
    </row>
    <row r="162" spans="2:8" ht="14.4" thickBot="1" x14ac:dyDescent="0.35">
      <c r="B162" s="129"/>
      <c r="G162" s="171" t="s">
        <v>76</v>
      </c>
      <c r="H162" s="172">
        <f>SUM(G157:G161)</f>
        <v>80063</v>
      </c>
    </row>
    <row r="163" spans="2:8" x14ac:dyDescent="0.3">
      <c r="B163" s="129"/>
      <c r="H163" s="132"/>
    </row>
    <row r="164" spans="2:8" ht="14.4" thickBot="1" x14ac:dyDescent="0.35">
      <c r="B164" s="144" t="s">
        <v>77</v>
      </c>
      <c r="C164" s="145"/>
      <c r="D164" s="145"/>
      <c r="E164" s="145"/>
      <c r="F164" s="145"/>
      <c r="G164" s="145"/>
      <c r="H164" s="146"/>
    </row>
    <row r="165" spans="2:8" ht="27.6" x14ac:dyDescent="0.3">
      <c r="B165" s="173" t="s">
        <v>3</v>
      </c>
      <c r="C165" s="174"/>
      <c r="D165" s="175" t="s">
        <v>5</v>
      </c>
      <c r="E165" s="175" t="s">
        <v>78</v>
      </c>
      <c r="F165" s="176" t="s">
        <v>79</v>
      </c>
      <c r="G165" s="177" t="s">
        <v>73</v>
      </c>
      <c r="H165" s="152"/>
    </row>
    <row r="166" spans="2:8" x14ac:dyDescent="0.3">
      <c r="B166" s="269"/>
      <c r="C166" s="270"/>
      <c r="D166" s="160"/>
      <c r="E166" s="161"/>
      <c r="F166" s="188"/>
      <c r="G166" s="266"/>
      <c r="H166" s="159"/>
    </row>
    <row r="167" spans="2:8" x14ac:dyDescent="0.3">
      <c r="B167" s="179"/>
      <c r="C167" s="268"/>
      <c r="D167" s="160"/>
      <c r="E167" s="161"/>
      <c r="F167" s="188"/>
      <c r="G167" s="266"/>
      <c r="H167" s="159"/>
    </row>
    <row r="168" spans="2:8" x14ac:dyDescent="0.3">
      <c r="B168" s="269"/>
      <c r="C168" s="270"/>
      <c r="D168" s="160"/>
      <c r="E168" s="161"/>
      <c r="F168" s="182"/>
      <c r="G168" s="266"/>
      <c r="H168" s="159"/>
    </row>
    <row r="169" spans="2:8" x14ac:dyDescent="0.3">
      <c r="B169" s="288"/>
      <c r="C169" s="289"/>
      <c r="D169" s="160"/>
      <c r="E169" s="161"/>
      <c r="F169" s="188"/>
      <c r="G169" s="266"/>
      <c r="H169" s="159"/>
    </row>
    <row r="170" spans="2:8" ht="14.4" thickBot="1" x14ac:dyDescent="0.35">
      <c r="B170" s="189"/>
      <c r="C170" s="290"/>
      <c r="D170" s="191"/>
      <c r="E170" s="192"/>
      <c r="F170" s="253"/>
      <c r="G170" s="291"/>
      <c r="H170" s="170"/>
    </row>
    <row r="171" spans="2:8" ht="14.4" thickBot="1" x14ac:dyDescent="0.35">
      <c r="B171" s="193"/>
      <c r="G171" s="171" t="s">
        <v>76</v>
      </c>
      <c r="H171" s="194">
        <f>SUM(G166:G170)</f>
        <v>0</v>
      </c>
    </row>
    <row r="172" spans="2:8" x14ac:dyDescent="0.3">
      <c r="B172" s="129"/>
      <c r="H172" s="132"/>
    </row>
    <row r="173" spans="2:8" ht="14.4" thickBot="1" x14ac:dyDescent="0.35">
      <c r="B173" s="144" t="s">
        <v>84</v>
      </c>
      <c r="C173" s="145"/>
      <c r="D173" s="145"/>
      <c r="E173" s="145"/>
      <c r="F173" s="145"/>
      <c r="G173" s="145"/>
      <c r="H173" s="146"/>
    </row>
    <row r="174" spans="2:8" x14ac:dyDescent="0.3">
      <c r="B174" s="195" t="s">
        <v>85</v>
      </c>
      <c r="C174" s="196" t="s">
        <v>86</v>
      </c>
      <c r="D174" s="149" t="s">
        <v>87</v>
      </c>
      <c r="E174" s="149" t="s">
        <v>88</v>
      </c>
      <c r="F174" s="149" t="s">
        <v>71</v>
      </c>
      <c r="G174" s="197" t="s">
        <v>73</v>
      </c>
      <c r="H174" s="152"/>
    </row>
    <row r="175" spans="2:8" x14ac:dyDescent="0.3">
      <c r="B175" s="198"/>
      <c r="C175" s="199"/>
      <c r="D175" s="162"/>
      <c r="E175" s="162"/>
      <c r="F175" s="163"/>
      <c r="G175" s="200"/>
      <c r="H175" s="159"/>
    </row>
    <row r="176" spans="2:8" x14ac:dyDescent="0.3">
      <c r="B176" s="198"/>
      <c r="C176" s="199"/>
      <c r="D176" s="162"/>
      <c r="E176" s="162"/>
      <c r="F176" s="163"/>
      <c r="G176" s="200"/>
      <c r="H176" s="159"/>
    </row>
    <row r="177" spans="2:8" x14ac:dyDescent="0.3">
      <c r="B177" s="198"/>
      <c r="C177" s="199"/>
      <c r="D177" s="162"/>
      <c r="E177" s="162"/>
      <c r="F177" s="162"/>
      <c r="G177" s="200"/>
      <c r="H177" s="159"/>
    </row>
    <row r="178" spans="2:8" x14ac:dyDescent="0.3">
      <c r="B178" s="198"/>
      <c r="C178" s="199"/>
      <c r="D178" s="162"/>
      <c r="E178" s="162"/>
      <c r="F178" s="162"/>
      <c r="G178" s="200"/>
      <c r="H178" s="159"/>
    </row>
    <row r="179" spans="2:8" ht="14.4" thickBot="1" x14ac:dyDescent="0.35">
      <c r="B179" s="202"/>
      <c r="C179" s="203"/>
      <c r="D179" s="167"/>
      <c r="E179" s="167"/>
      <c r="F179" s="167"/>
      <c r="G179" s="204"/>
      <c r="H179" s="170"/>
    </row>
    <row r="180" spans="2:8" ht="14.4" thickBot="1" x14ac:dyDescent="0.35">
      <c r="B180" s="129"/>
      <c r="G180" s="171" t="s">
        <v>76</v>
      </c>
      <c r="H180" s="172">
        <f>SUM(G175:G179)</f>
        <v>0</v>
      </c>
    </row>
    <row r="181" spans="2:8" x14ac:dyDescent="0.3">
      <c r="B181" s="129"/>
      <c r="H181" s="132"/>
    </row>
    <row r="182" spans="2:8" ht="14.4" thickBot="1" x14ac:dyDescent="0.35">
      <c r="B182" s="144" t="s">
        <v>89</v>
      </c>
      <c r="C182" s="145"/>
      <c r="D182" s="145"/>
      <c r="E182" s="145"/>
      <c r="F182" s="145"/>
      <c r="G182" s="145"/>
      <c r="H182" s="146"/>
    </row>
    <row r="183" spans="2:8" ht="27.6" x14ac:dyDescent="0.3">
      <c r="B183" s="195" t="s">
        <v>90</v>
      </c>
      <c r="C183" s="196" t="s">
        <v>91</v>
      </c>
      <c r="D183" s="243" t="s">
        <v>92</v>
      </c>
      <c r="E183" s="149" t="s">
        <v>93</v>
      </c>
      <c r="F183" s="149" t="s">
        <v>72</v>
      </c>
      <c r="G183" s="151" t="s">
        <v>73</v>
      </c>
      <c r="H183" s="206"/>
    </row>
    <row r="184" spans="2:8" x14ac:dyDescent="0.3">
      <c r="B184" s="207" t="s">
        <v>109</v>
      </c>
      <c r="C184" s="216">
        <f>C132</f>
        <v>75873</v>
      </c>
      <c r="D184" s="209">
        <v>2.2000000000000002</v>
      </c>
      <c r="E184" s="216">
        <f>ROUND((C184*D184),0)</f>
        <v>166921</v>
      </c>
      <c r="F184" s="282">
        <v>3.222</v>
      </c>
      <c r="G184" s="164">
        <f>ROUND((E184/F184),0)</f>
        <v>51807</v>
      </c>
      <c r="H184" s="211"/>
    </row>
    <row r="185" spans="2:8" x14ac:dyDescent="0.3">
      <c r="B185" s="207"/>
      <c r="C185" s="283"/>
      <c r="D185" s="209"/>
      <c r="E185" s="216"/>
      <c r="F185" s="282"/>
      <c r="G185" s="164"/>
      <c r="H185" s="211"/>
    </row>
    <row r="186" spans="2:8" x14ac:dyDescent="0.3">
      <c r="B186" s="198"/>
      <c r="C186" s="215"/>
      <c r="D186" s="209"/>
      <c r="E186" s="216"/>
      <c r="F186" s="162"/>
      <c r="G186" s="164"/>
      <c r="H186" s="211"/>
    </row>
    <row r="187" spans="2:8" x14ac:dyDescent="0.3">
      <c r="B187" s="198"/>
      <c r="C187" s="215"/>
      <c r="D187" s="209"/>
      <c r="E187" s="216"/>
      <c r="F187" s="162"/>
      <c r="G187" s="164"/>
      <c r="H187" s="211"/>
    </row>
    <row r="188" spans="2:8" ht="14.4" thickBot="1" x14ac:dyDescent="0.35">
      <c r="B188" s="202"/>
      <c r="C188" s="203"/>
      <c r="D188" s="167"/>
      <c r="E188" s="167"/>
      <c r="F188" s="167"/>
      <c r="G188" s="169"/>
      <c r="H188" s="217"/>
    </row>
    <row r="189" spans="2:8" ht="14.4" thickBot="1" x14ac:dyDescent="0.35">
      <c r="B189" s="129"/>
      <c r="G189" s="171" t="s">
        <v>96</v>
      </c>
      <c r="H189" s="172">
        <f>SUM(G184:G188)</f>
        <v>51807</v>
      </c>
    </row>
    <row r="190" spans="2:8" x14ac:dyDescent="0.3">
      <c r="B190" s="129"/>
      <c r="G190" s="171"/>
      <c r="H190" s="132"/>
    </row>
    <row r="191" spans="2:8" x14ac:dyDescent="0.3">
      <c r="B191" s="129"/>
      <c r="G191" s="171"/>
      <c r="H191" s="132"/>
    </row>
    <row r="192" spans="2:8" x14ac:dyDescent="0.3">
      <c r="B192" s="129"/>
      <c r="G192" s="171"/>
      <c r="H192" s="132"/>
    </row>
    <row r="193" spans="2:8" x14ac:dyDescent="0.3">
      <c r="B193" s="129"/>
      <c r="G193" s="171"/>
      <c r="H193" s="132"/>
    </row>
    <row r="194" spans="2:8" x14ac:dyDescent="0.3">
      <c r="B194" s="129"/>
      <c r="G194" s="171"/>
      <c r="H194" s="132"/>
    </row>
    <row r="195" spans="2:8" ht="14.4" thickBot="1" x14ac:dyDescent="0.35">
      <c r="B195" s="129"/>
      <c r="C195" s="218"/>
      <c r="H195" s="132"/>
    </row>
    <row r="196" spans="2:8" ht="14.4" thickBot="1" x14ac:dyDescent="0.35">
      <c r="B196" s="258"/>
      <c r="C196" s="225"/>
      <c r="G196" s="171" t="s">
        <v>97</v>
      </c>
      <c r="H196" s="219">
        <f>ROUND(H162+H171+H180+H189,0)</f>
        <v>131870</v>
      </c>
    </row>
    <row r="197" spans="2:8" x14ac:dyDescent="0.3">
      <c r="B197" s="129" t="str">
        <f>B144</f>
        <v>ING EMELY FAYSULY TRIANA ALVAREZ</v>
      </c>
      <c r="H197" s="132"/>
    </row>
    <row r="198" spans="2:8" ht="14.4" thickBot="1" x14ac:dyDescent="0.35">
      <c r="B198" s="224" t="str">
        <f>B145</f>
        <v>SECRETARIA DE PLANEACIÓN Y DESARROLLO TERRITORIAL</v>
      </c>
      <c r="C198" s="225"/>
      <c r="D198" s="226"/>
      <c r="E198" s="226"/>
      <c r="F198" s="226"/>
      <c r="G198" s="227"/>
      <c r="H198" s="228"/>
    </row>
    <row r="201" spans="2:8" ht="50.1" customHeight="1" x14ac:dyDescent="0.3"/>
  </sheetData>
  <mergeCells count="95">
    <mergeCell ref="B173:H173"/>
    <mergeCell ref="H174:H179"/>
    <mergeCell ref="B182:H182"/>
    <mergeCell ref="B164:H164"/>
    <mergeCell ref="B165:C165"/>
    <mergeCell ref="H165:H170"/>
    <mergeCell ref="B166:C166"/>
    <mergeCell ref="B167:C167"/>
    <mergeCell ref="B168:C168"/>
    <mergeCell ref="B169:C169"/>
    <mergeCell ref="B170:C170"/>
    <mergeCell ref="B156:C156"/>
    <mergeCell ref="H156:H161"/>
    <mergeCell ref="B157:C157"/>
    <mergeCell ref="B158:C158"/>
    <mergeCell ref="B159:C159"/>
    <mergeCell ref="B160:C160"/>
    <mergeCell ref="B161:C161"/>
    <mergeCell ref="B130:H130"/>
    <mergeCell ref="B147:H147"/>
    <mergeCell ref="B148:H148"/>
    <mergeCell ref="B150:H150"/>
    <mergeCell ref="C152:G153"/>
    <mergeCell ref="B155:H155"/>
    <mergeCell ref="K116:L116"/>
    <mergeCell ref="B117:C117"/>
    <mergeCell ref="K117:L117"/>
    <mergeCell ref="B119:H119"/>
    <mergeCell ref="B121:H121"/>
    <mergeCell ref="H122:H127"/>
    <mergeCell ref="B111:H111"/>
    <mergeCell ref="B112:C112"/>
    <mergeCell ref="H112:H117"/>
    <mergeCell ref="B113:C113"/>
    <mergeCell ref="K113:L113"/>
    <mergeCell ref="B114:C114"/>
    <mergeCell ref="K114:L114"/>
    <mergeCell ref="B115:C115"/>
    <mergeCell ref="K115:L115"/>
    <mergeCell ref="B116:C116"/>
    <mergeCell ref="B102:H102"/>
    <mergeCell ref="B103:C103"/>
    <mergeCell ref="H103:H108"/>
    <mergeCell ref="B104:C104"/>
    <mergeCell ref="B105:C105"/>
    <mergeCell ref="B106:C106"/>
    <mergeCell ref="B107:C107"/>
    <mergeCell ref="B108:C108"/>
    <mergeCell ref="B79:H79"/>
    <mergeCell ref="K81:L81"/>
    <mergeCell ref="B95:H95"/>
    <mergeCell ref="B96:H96"/>
    <mergeCell ref="B98:H98"/>
    <mergeCell ref="C99:G100"/>
    <mergeCell ref="B65:H65"/>
    <mergeCell ref="B66:C66"/>
    <mergeCell ref="H66:H67"/>
    <mergeCell ref="B67:C67"/>
    <mergeCell ref="B70:H70"/>
    <mergeCell ref="H71:H76"/>
    <mergeCell ref="B52:H52"/>
    <mergeCell ref="C53:G54"/>
    <mergeCell ref="B56:H56"/>
    <mergeCell ref="B57:C57"/>
    <mergeCell ref="H57:H62"/>
    <mergeCell ref="B58:C58"/>
    <mergeCell ref="B59:C59"/>
    <mergeCell ref="B60:C60"/>
    <mergeCell ref="B61:C61"/>
    <mergeCell ref="B62:C62"/>
    <mergeCell ref="B25:H25"/>
    <mergeCell ref="H26:H31"/>
    <mergeCell ref="B34:H34"/>
    <mergeCell ref="B45:C45"/>
    <mergeCell ref="B49:H49"/>
    <mergeCell ref="B50:H50"/>
    <mergeCell ref="B13:C13"/>
    <mergeCell ref="B14:C14"/>
    <mergeCell ref="B17:H17"/>
    <mergeCell ref="B18:C18"/>
    <mergeCell ref="H18:H22"/>
    <mergeCell ref="B19:C19"/>
    <mergeCell ref="B20:C20"/>
    <mergeCell ref="B21:C21"/>
    <mergeCell ref="B22:C22"/>
    <mergeCell ref="B1:H1"/>
    <mergeCell ref="B2:H2"/>
    <mergeCell ref="B3:H3"/>
    <mergeCell ref="C5:G6"/>
    <mergeCell ref="B8:H8"/>
    <mergeCell ref="B9:C9"/>
    <mergeCell ref="H9:H14"/>
    <mergeCell ref="B10:C10"/>
    <mergeCell ref="B11:C11"/>
    <mergeCell ref="B12:C12"/>
  </mergeCells>
  <printOptions horizontalCentered="1"/>
  <pageMargins left="0.19685039370078741" right="0.19685039370078741" top="0.74803149606299213" bottom="0.74803149606299213" header="0.31496062992125984" footer="0.31496062992125984"/>
  <pageSetup paperSize="124" scale="80" fitToHeight="4" orientation="portrait" r:id="rId1"/>
  <headerFooter>
    <oddFooter>Página &amp;P</oddFooter>
  </headerFooter>
  <rowBreaks count="3" manualBreakCount="3">
    <brk id="47" max="16383" man="1"/>
    <brk id="93" max="16383" man="1"/>
    <brk id="146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84690-D5E9-4935-9820-980CB004512E}">
  <dimension ref="B1:AR251"/>
  <sheetViews>
    <sheetView showGridLines="0" view="pageBreakPreview" topLeftCell="A116" zoomScale="52" zoomScaleNormal="60" workbookViewId="0">
      <selection activeCell="B221" sqref="B221:R221"/>
    </sheetView>
  </sheetViews>
  <sheetFormatPr baseColWidth="10" defaultColWidth="12.44140625" defaultRowHeight="13.8" x14ac:dyDescent="0.3"/>
  <cols>
    <col min="1" max="1" width="3.33203125" style="298" customWidth="1"/>
    <col min="2" max="4" width="3.6640625" style="298" customWidth="1"/>
    <col min="5" max="5" width="4.33203125" style="298" customWidth="1"/>
    <col min="6" max="6" width="4" style="298" customWidth="1"/>
    <col min="7" max="16" width="3.6640625" style="298" customWidth="1"/>
    <col min="17" max="17" width="1.109375" style="298" customWidth="1"/>
    <col min="18" max="18" width="4.44140625" style="298" customWidth="1"/>
    <col min="19" max="21" width="3.6640625" style="298" customWidth="1"/>
    <col min="22" max="22" width="1.6640625" style="298" customWidth="1"/>
    <col min="23" max="23" width="3" style="298" customWidth="1"/>
    <col min="24" max="25" width="3.6640625" style="298" customWidth="1"/>
    <col min="26" max="26" width="2.109375" style="298" customWidth="1"/>
    <col min="27" max="29" width="3.6640625" style="298" customWidth="1"/>
    <col min="30" max="30" width="2.109375" style="298" customWidth="1"/>
    <col min="31" max="31" width="3.6640625" style="298" customWidth="1"/>
    <col min="32" max="32" width="1.109375" style="298" customWidth="1"/>
    <col min="33" max="33" width="1.33203125" style="298" customWidth="1"/>
    <col min="34" max="34" width="3.6640625" style="298" customWidth="1"/>
    <col min="35" max="35" width="3.6640625" style="476" customWidth="1"/>
    <col min="36" max="36" width="25.6640625" style="298" customWidth="1"/>
    <col min="37" max="37" width="15.33203125" style="298" customWidth="1"/>
    <col min="38" max="38" width="18" style="298" customWidth="1"/>
    <col min="39" max="39" width="11.44140625" style="298" customWidth="1"/>
    <col min="40" max="40" width="10.6640625" style="298" customWidth="1"/>
    <col min="41" max="41" width="11.5546875" style="477" customWidth="1"/>
    <col min="42" max="42" width="2.5546875" style="298" customWidth="1"/>
    <col min="43" max="43" width="12.44140625" style="298"/>
    <col min="44" max="44" width="17.88671875" style="298" bestFit="1" customWidth="1"/>
    <col min="45" max="257" width="12.44140625" style="298"/>
    <col min="258" max="260" width="3.6640625" style="298" customWidth="1"/>
    <col min="261" max="261" width="4.33203125" style="298" customWidth="1"/>
    <col min="262" max="262" width="4" style="298" customWidth="1"/>
    <col min="263" max="278" width="3.6640625" style="298" customWidth="1"/>
    <col min="279" max="279" width="3" style="298" customWidth="1"/>
    <col min="280" max="291" width="3.6640625" style="298" customWidth="1"/>
    <col min="292" max="292" width="22.6640625" style="298" customWidth="1"/>
    <col min="293" max="293" width="11.33203125" style="298" customWidth="1"/>
    <col min="294" max="294" width="10.6640625" style="298" customWidth="1"/>
    <col min="295" max="295" width="13.44140625" style="298" customWidth="1"/>
    <col min="296" max="296" width="9.6640625" style="298" customWidth="1"/>
    <col min="297" max="297" width="14.44140625" style="298" customWidth="1"/>
    <col min="298" max="513" width="12.44140625" style="298"/>
    <col min="514" max="516" width="3.6640625" style="298" customWidth="1"/>
    <col min="517" max="517" width="4.33203125" style="298" customWidth="1"/>
    <col min="518" max="518" width="4" style="298" customWidth="1"/>
    <col min="519" max="534" width="3.6640625" style="298" customWidth="1"/>
    <col min="535" max="535" width="3" style="298" customWidth="1"/>
    <col min="536" max="547" width="3.6640625" style="298" customWidth="1"/>
    <col min="548" max="548" width="22.6640625" style="298" customWidth="1"/>
    <col min="549" max="549" width="11.33203125" style="298" customWidth="1"/>
    <col min="550" max="550" width="10.6640625" style="298" customWidth="1"/>
    <col min="551" max="551" width="13.44140625" style="298" customWidth="1"/>
    <col min="552" max="552" width="9.6640625" style="298" customWidth="1"/>
    <col min="553" max="553" width="14.44140625" style="298" customWidth="1"/>
    <col min="554" max="769" width="12.44140625" style="298"/>
    <col min="770" max="772" width="3.6640625" style="298" customWidth="1"/>
    <col min="773" max="773" width="4.33203125" style="298" customWidth="1"/>
    <col min="774" max="774" width="4" style="298" customWidth="1"/>
    <col min="775" max="790" width="3.6640625" style="298" customWidth="1"/>
    <col min="791" max="791" width="3" style="298" customWidth="1"/>
    <col min="792" max="803" width="3.6640625" style="298" customWidth="1"/>
    <col min="804" max="804" width="22.6640625" style="298" customWidth="1"/>
    <col min="805" max="805" width="11.33203125" style="298" customWidth="1"/>
    <col min="806" max="806" width="10.6640625" style="298" customWidth="1"/>
    <col min="807" max="807" width="13.44140625" style="298" customWidth="1"/>
    <col min="808" max="808" width="9.6640625" style="298" customWidth="1"/>
    <col min="809" max="809" width="14.44140625" style="298" customWidth="1"/>
    <col min="810" max="1025" width="12.44140625" style="298"/>
    <col min="1026" max="1028" width="3.6640625" style="298" customWidth="1"/>
    <col min="1029" max="1029" width="4.33203125" style="298" customWidth="1"/>
    <col min="1030" max="1030" width="4" style="298" customWidth="1"/>
    <col min="1031" max="1046" width="3.6640625" style="298" customWidth="1"/>
    <col min="1047" max="1047" width="3" style="298" customWidth="1"/>
    <col min="1048" max="1059" width="3.6640625" style="298" customWidth="1"/>
    <col min="1060" max="1060" width="22.6640625" style="298" customWidth="1"/>
    <col min="1061" max="1061" width="11.33203125" style="298" customWidth="1"/>
    <col min="1062" max="1062" width="10.6640625" style="298" customWidth="1"/>
    <col min="1063" max="1063" width="13.44140625" style="298" customWidth="1"/>
    <col min="1064" max="1064" width="9.6640625" style="298" customWidth="1"/>
    <col min="1065" max="1065" width="14.44140625" style="298" customWidth="1"/>
    <col min="1066" max="1281" width="12.44140625" style="298"/>
    <col min="1282" max="1284" width="3.6640625" style="298" customWidth="1"/>
    <col min="1285" max="1285" width="4.33203125" style="298" customWidth="1"/>
    <col min="1286" max="1286" width="4" style="298" customWidth="1"/>
    <col min="1287" max="1302" width="3.6640625" style="298" customWidth="1"/>
    <col min="1303" max="1303" width="3" style="298" customWidth="1"/>
    <col min="1304" max="1315" width="3.6640625" style="298" customWidth="1"/>
    <col min="1316" max="1316" width="22.6640625" style="298" customWidth="1"/>
    <col min="1317" max="1317" width="11.33203125" style="298" customWidth="1"/>
    <col min="1318" max="1318" width="10.6640625" style="298" customWidth="1"/>
    <col min="1319" max="1319" width="13.44140625" style="298" customWidth="1"/>
    <col min="1320" max="1320" width="9.6640625" style="298" customWidth="1"/>
    <col min="1321" max="1321" width="14.44140625" style="298" customWidth="1"/>
    <col min="1322" max="1537" width="12.44140625" style="298"/>
    <col min="1538" max="1540" width="3.6640625" style="298" customWidth="1"/>
    <col min="1541" max="1541" width="4.33203125" style="298" customWidth="1"/>
    <col min="1542" max="1542" width="4" style="298" customWidth="1"/>
    <col min="1543" max="1558" width="3.6640625" style="298" customWidth="1"/>
    <col min="1559" max="1559" width="3" style="298" customWidth="1"/>
    <col min="1560" max="1571" width="3.6640625" style="298" customWidth="1"/>
    <col min="1572" max="1572" width="22.6640625" style="298" customWidth="1"/>
    <col min="1573" max="1573" width="11.33203125" style="298" customWidth="1"/>
    <col min="1574" max="1574" width="10.6640625" style="298" customWidth="1"/>
    <col min="1575" max="1575" width="13.44140625" style="298" customWidth="1"/>
    <col min="1576" max="1576" width="9.6640625" style="298" customWidth="1"/>
    <col min="1577" max="1577" width="14.44140625" style="298" customWidth="1"/>
    <col min="1578" max="1793" width="12.44140625" style="298"/>
    <col min="1794" max="1796" width="3.6640625" style="298" customWidth="1"/>
    <col min="1797" max="1797" width="4.33203125" style="298" customWidth="1"/>
    <col min="1798" max="1798" width="4" style="298" customWidth="1"/>
    <col min="1799" max="1814" width="3.6640625" style="298" customWidth="1"/>
    <col min="1815" max="1815" width="3" style="298" customWidth="1"/>
    <col min="1816" max="1827" width="3.6640625" style="298" customWidth="1"/>
    <col min="1828" max="1828" width="22.6640625" style="298" customWidth="1"/>
    <col min="1829" max="1829" width="11.33203125" style="298" customWidth="1"/>
    <col min="1830" max="1830" width="10.6640625" style="298" customWidth="1"/>
    <col min="1831" max="1831" width="13.44140625" style="298" customWidth="1"/>
    <col min="1832" max="1832" width="9.6640625" style="298" customWidth="1"/>
    <col min="1833" max="1833" width="14.44140625" style="298" customWidth="1"/>
    <col min="1834" max="2049" width="12.44140625" style="298"/>
    <col min="2050" max="2052" width="3.6640625" style="298" customWidth="1"/>
    <col min="2053" max="2053" width="4.33203125" style="298" customWidth="1"/>
    <col min="2054" max="2054" width="4" style="298" customWidth="1"/>
    <col min="2055" max="2070" width="3.6640625" style="298" customWidth="1"/>
    <col min="2071" max="2071" width="3" style="298" customWidth="1"/>
    <col min="2072" max="2083" width="3.6640625" style="298" customWidth="1"/>
    <col min="2084" max="2084" width="22.6640625" style="298" customWidth="1"/>
    <col min="2085" max="2085" width="11.33203125" style="298" customWidth="1"/>
    <col min="2086" max="2086" width="10.6640625" style="298" customWidth="1"/>
    <col min="2087" max="2087" width="13.44140625" style="298" customWidth="1"/>
    <col min="2088" max="2088" width="9.6640625" style="298" customWidth="1"/>
    <col min="2089" max="2089" width="14.44140625" style="298" customWidth="1"/>
    <col min="2090" max="2305" width="12.44140625" style="298"/>
    <col min="2306" max="2308" width="3.6640625" style="298" customWidth="1"/>
    <col min="2309" max="2309" width="4.33203125" style="298" customWidth="1"/>
    <col min="2310" max="2310" width="4" style="298" customWidth="1"/>
    <col min="2311" max="2326" width="3.6640625" style="298" customWidth="1"/>
    <col min="2327" max="2327" width="3" style="298" customWidth="1"/>
    <col min="2328" max="2339" width="3.6640625" style="298" customWidth="1"/>
    <col min="2340" max="2340" width="22.6640625" style="298" customWidth="1"/>
    <col min="2341" max="2341" width="11.33203125" style="298" customWidth="1"/>
    <col min="2342" max="2342" width="10.6640625" style="298" customWidth="1"/>
    <col min="2343" max="2343" width="13.44140625" style="298" customWidth="1"/>
    <col min="2344" max="2344" width="9.6640625" style="298" customWidth="1"/>
    <col min="2345" max="2345" width="14.44140625" style="298" customWidth="1"/>
    <col min="2346" max="2561" width="12.44140625" style="298"/>
    <col min="2562" max="2564" width="3.6640625" style="298" customWidth="1"/>
    <col min="2565" max="2565" width="4.33203125" style="298" customWidth="1"/>
    <col min="2566" max="2566" width="4" style="298" customWidth="1"/>
    <col min="2567" max="2582" width="3.6640625" style="298" customWidth="1"/>
    <col min="2583" max="2583" width="3" style="298" customWidth="1"/>
    <col min="2584" max="2595" width="3.6640625" style="298" customWidth="1"/>
    <col min="2596" max="2596" width="22.6640625" style="298" customWidth="1"/>
    <col min="2597" max="2597" width="11.33203125" style="298" customWidth="1"/>
    <col min="2598" max="2598" width="10.6640625" style="298" customWidth="1"/>
    <col min="2599" max="2599" width="13.44140625" style="298" customWidth="1"/>
    <col min="2600" max="2600" width="9.6640625" style="298" customWidth="1"/>
    <col min="2601" max="2601" width="14.44140625" style="298" customWidth="1"/>
    <col min="2602" max="2817" width="12.44140625" style="298"/>
    <col min="2818" max="2820" width="3.6640625" style="298" customWidth="1"/>
    <col min="2821" max="2821" width="4.33203125" style="298" customWidth="1"/>
    <col min="2822" max="2822" width="4" style="298" customWidth="1"/>
    <col min="2823" max="2838" width="3.6640625" style="298" customWidth="1"/>
    <col min="2839" max="2839" width="3" style="298" customWidth="1"/>
    <col min="2840" max="2851" width="3.6640625" style="298" customWidth="1"/>
    <col min="2852" max="2852" width="22.6640625" style="298" customWidth="1"/>
    <col min="2853" max="2853" width="11.33203125" style="298" customWidth="1"/>
    <col min="2854" max="2854" width="10.6640625" style="298" customWidth="1"/>
    <col min="2855" max="2855" width="13.44140625" style="298" customWidth="1"/>
    <col min="2856" max="2856" width="9.6640625" style="298" customWidth="1"/>
    <col min="2857" max="2857" width="14.44140625" style="298" customWidth="1"/>
    <col min="2858" max="3073" width="12.44140625" style="298"/>
    <col min="3074" max="3076" width="3.6640625" style="298" customWidth="1"/>
    <col min="3077" max="3077" width="4.33203125" style="298" customWidth="1"/>
    <col min="3078" max="3078" width="4" style="298" customWidth="1"/>
    <col min="3079" max="3094" width="3.6640625" style="298" customWidth="1"/>
    <col min="3095" max="3095" width="3" style="298" customWidth="1"/>
    <col min="3096" max="3107" width="3.6640625" style="298" customWidth="1"/>
    <col min="3108" max="3108" width="22.6640625" style="298" customWidth="1"/>
    <col min="3109" max="3109" width="11.33203125" style="298" customWidth="1"/>
    <col min="3110" max="3110" width="10.6640625" style="298" customWidth="1"/>
    <col min="3111" max="3111" width="13.44140625" style="298" customWidth="1"/>
    <col min="3112" max="3112" width="9.6640625" style="298" customWidth="1"/>
    <col min="3113" max="3113" width="14.44140625" style="298" customWidth="1"/>
    <col min="3114" max="3329" width="12.44140625" style="298"/>
    <col min="3330" max="3332" width="3.6640625" style="298" customWidth="1"/>
    <col min="3333" max="3333" width="4.33203125" style="298" customWidth="1"/>
    <col min="3334" max="3334" width="4" style="298" customWidth="1"/>
    <col min="3335" max="3350" width="3.6640625" style="298" customWidth="1"/>
    <col min="3351" max="3351" width="3" style="298" customWidth="1"/>
    <col min="3352" max="3363" width="3.6640625" style="298" customWidth="1"/>
    <col min="3364" max="3364" width="22.6640625" style="298" customWidth="1"/>
    <col min="3365" max="3365" width="11.33203125" style="298" customWidth="1"/>
    <col min="3366" max="3366" width="10.6640625" style="298" customWidth="1"/>
    <col min="3367" max="3367" width="13.44140625" style="298" customWidth="1"/>
    <col min="3368" max="3368" width="9.6640625" style="298" customWidth="1"/>
    <col min="3369" max="3369" width="14.44140625" style="298" customWidth="1"/>
    <col min="3370" max="3585" width="12.44140625" style="298"/>
    <col min="3586" max="3588" width="3.6640625" style="298" customWidth="1"/>
    <col min="3589" max="3589" width="4.33203125" style="298" customWidth="1"/>
    <col min="3590" max="3590" width="4" style="298" customWidth="1"/>
    <col min="3591" max="3606" width="3.6640625" style="298" customWidth="1"/>
    <col min="3607" max="3607" width="3" style="298" customWidth="1"/>
    <col min="3608" max="3619" width="3.6640625" style="298" customWidth="1"/>
    <col min="3620" max="3620" width="22.6640625" style="298" customWidth="1"/>
    <col min="3621" max="3621" width="11.33203125" style="298" customWidth="1"/>
    <col min="3622" max="3622" width="10.6640625" style="298" customWidth="1"/>
    <col min="3623" max="3623" width="13.44140625" style="298" customWidth="1"/>
    <col min="3624" max="3624" width="9.6640625" style="298" customWidth="1"/>
    <col min="3625" max="3625" width="14.44140625" style="298" customWidth="1"/>
    <col min="3626" max="3841" width="12.44140625" style="298"/>
    <col min="3842" max="3844" width="3.6640625" style="298" customWidth="1"/>
    <col min="3845" max="3845" width="4.33203125" style="298" customWidth="1"/>
    <col min="3846" max="3846" width="4" style="298" customWidth="1"/>
    <col min="3847" max="3862" width="3.6640625" style="298" customWidth="1"/>
    <col min="3863" max="3863" width="3" style="298" customWidth="1"/>
    <col min="3864" max="3875" width="3.6640625" style="298" customWidth="1"/>
    <col min="3876" max="3876" width="22.6640625" style="298" customWidth="1"/>
    <col min="3877" max="3877" width="11.33203125" style="298" customWidth="1"/>
    <col min="3878" max="3878" width="10.6640625" style="298" customWidth="1"/>
    <col min="3879" max="3879" width="13.44140625" style="298" customWidth="1"/>
    <col min="3880" max="3880" width="9.6640625" style="298" customWidth="1"/>
    <col min="3881" max="3881" width="14.44140625" style="298" customWidth="1"/>
    <col min="3882" max="4097" width="12.44140625" style="298"/>
    <col min="4098" max="4100" width="3.6640625" style="298" customWidth="1"/>
    <col min="4101" max="4101" width="4.33203125" style="298" customWidth="1"/>
    <col min="4102" max="4102" width="4" style="298" customWidth="1"/>
    <col min="4103" max="4118" width="3.6640625" style="298" customWidth="1"/>
    <col min="4119" max="4119" width="3" style="298" customWidth="1"/>
    <col min="4120" max="4131" width="3.6640625" style="298" customWidth="1"/>
    <col min="4132" max="4132" width="22.6640625" style="298" customWidth="1"/>
    <col min="4133" max="4133" width="11.33203125" style="298" customWidth="1"/>
    <col min="4134" max="4134" width="10.6640625" style="298" customWidth="1"/>
    <col min="4135" max="4135" width="13.44140625" style="298" customWidth="1"/>
    <col min="4136" max="4136" width="9.6640625" style="298" customWidth="1"/>
    <col min="4137" max="4137" width="14.44140625" style="298" customWidth="1"/>
    <col min="4138" max="4353" width="12.44140625" style="298"/>
    <col min="4354" max="4356" width="3.6640625" style="298" customWidth="1"/>
    <col min="4357" max="4357" width="4.33203125" style="298" customWidth="1"/>
    <col min="4358" max="4358" width="4" style="298" customWidth="1"/>
    <col min="4359" max="4374" width="3.6640625" style="298" customWidth="1"/>
    <col min="4375" max="4375" width="3" style="298" customWidth="1"/>
    <col min="4376" max="4387" width="3.6640625" style="298" customWidth="1"/>
    <col min="4388" max="4388" width="22.6640625" style="298" customWidth="1"/>
    <col min="4389" max="4389" width="11.33203125" style="298" customWidth="1"/>
    <col min="4390" max="4390" width="10.6640625" style="298" customWidth="1"/>
    <col min="4391" max="4391" width="13.44140625" style="298" customWidth="1"/>
    <col min="4392" max="4392" width="9.6640625" style="298" customWidth="1"/>
    <col min="4393" max="4393" width="14.44140625" style="298" customWidth="1"/>
    <col min="4394" max="4609" width="12.44140625" style="298"/>
    <col min="4610" max="4612" width="3.6640625" style="298" customWidth="1"/>
    <col min="4613" max="4613" width="4.33203125" style="298" customWidth="1"/>
    <col min="4614" max="4614" width="4" style="298" customWidth="1"/>
    <col min="4615" max="4630" width="3.6640625" style="298" customWidth="1"/>
    <col min="4631" max="4631" width="3" style="298" customWidth="1"/>
    <col min="4632" max="4643" width="3.6640625" style="298" customWidth="1"/>
    <col min="4644" max="4644" width="22.6640625" style="298" customWidth="1"/>
    <col min="4645" max="4645" width="11.33203125" style="298" customWidth="1"/>
    <col min="4646" max="4646" width="10.6640625" style="298" customWidth="1"/>
    <col min="4647" max="4647" width="13.44140625" style="298" customWidth="1"/>
    <col min="4648" max="4648" width="9.6640625" style="298" customWidth="1"/>
    <col min="4649" max="4649" width="14.44140625" style="298" customWidth="1"/>
    <col min="4650" max="4865" width="12.44140625" style="298"/>
    <col min="4866" max="4868" width="3.6640625" style="298" customWidth="1"/>
    <col min="4869" max="4869" width="4.33203125" style="298" customWidth="1"/>
    <col min="4870" max="4870" width="4" style="298" customWidth="1"/>
    <col min="4871" max="4886" width="3.6640625" style="298" customWidth="1"/>
    <col min="4887" max="4887" width="3" style="298" customWidth="1"/>
    <col min="4888" max="4899" width="3.6640625" style="298" customWidth="1"/>
    <col min="4900" max="4900" width="22.6640625" style="298" customWidth="1"/>
    <col min="4901" max="4901" width="11.33203125" style="298" customWidth="1"/>
    <col min="4902" max="4902" width="10.6640625" style="298" customWidth="1"/>
    <col min="4903" max="4903" width="13.44140625" style="298" customWidth="1"/>
    <col min="4904" max="4904" width="9.6640625" style="298" customWidth="1"/>
    <col min="4905" max="4905" width="14.44140625" style="298" customWidth="1"/>
    <col min="4906" max="5121" width="12.44140625" style="298"/>
    <col min="5122" max="5124" width="3.6640625" style="298" customWidth="1"/>
    <col min="5125" max="5125" width="4.33203125" style="298" customWidth="1"/>
    <col min="5126" max="5126" width="4" style="298" customWidth="1"/>
    <col min="5127" max="5142" width="3.6640625" style="298" customWidth="1"/>
    <col min="5143" max="5143" width="3" style="298" customWidth="1"/>
    <col min="5144" max="5155" width="3.6640625" style="298" customWidth="1"/>
    <col min="5156" max="5156" width="22.6640625" style="298" customWidth="1"/>
    <col min="5157" max="5157" width="11.33203125" style="298" customWidth="1"/>
    <col min="5158" max="5158" width="10.6640625" style="298" customWidth="1"/>
    <col min="5159" max="5159" width="13.44140625" style="298" customWidth="1"/>
    <col min="5160" max="5160" width="9.6640625" style="298" customWidth="1"/>
    <col min="5161" max="5161" width="14.44140625" style="298" customWidth="1"/>
    <col min="5162" max="5377" width="12.44140625" style="298"/>
    <col min="5378" max="5380" width="3.6640625" style="298" customWidth="1"/>
    <col min="5381" max="5381" width="4.33203125" style="298" customWidth="1"/>
    <col min="5382" max="5382" width="4" style="298" customWidth="1"/>
    <col min="5383" max="5398" width="3.6640625" style="298" customWidth="1"/>
    <col min="5399" max="5399" width="3" style="298" customWidth="1"/>
    <col min="5400" max="5411" width="3.6640625" style="298" customWidth="1"/>
    <col min="5412" max="5412" width="22.6640625" style="298" customWidth="1"/>
    <col min="5413" max="5413" width="11.33203125" style="298" customWidth="1"/>
    <col min="5414" max="5414" width="10.6640625" style="298" customWidth="1"/>
    <col min="5415" max="5415" width="13.44140625" style="298" customWidth="1"/>
    <col min="5416" max="5416" width="9.6640625" style="298" customWidth="1"/>
    <col min="5417" max="5417" width="14.44140625" style="298" customWidth="1"/>
    <col min="5418" max="5633" width="12.44140625" style="298"/>
    <col min="5634" max="5636" width="3.6640625" style="298" customWidth="1"/>
    <col min="5637" max="5637" width="4.33203125" style="298" customWidth="1"/>
    <col min="5638" max="5638" width="4" style="298" customWidth="1"/>
    <col min="5639" max="5654" width="3.6640625" style="298" customWidth="1"/>
    <col min="5655" max="5655" width="3" style="298" customWidth="1"/>
    <col min="5656" max="5667" width="3.6640625" style="298" customWidth="1"/>
    <col min="5668" max="5668" width="22.6640625" style="298" customWidth="1"/>
    <col min="5669" max="5669" width="11.33203125" style="298" customWidth="1"/>
    <col min="5670" max="5670" width="10.6640625" style="298" customWidth="1"/>
    <col min="5671" max="5671" width="13.44140625" style="298" customWidth="1"/>
    <col min="5672" max="5672" width="9.6640625" style="298" customWidth="1"/>
    <col min="5673" max="5673" width="14.44140625" style="298" customWidth="1"/>
    <col min="5674" max="5889" width="12.44140625" style="298"/>
    <col min="5890" max="5892" width="3.6640625" style="298" customWidth="1"/>
    <col min="5893" max="5893" width="4.33203125" style="298" customWidth="1"/>
    <col min="5894" max="5894" width="4" style="298" customWidth="1"/>
    <col min="5895" max="5910" width="3.6640625" style="298" customWidth="1"/>
    <col min="5911" max="5911" width="3" style="298" customWidth="1"/>
    <col min="5912" max="5923" width="3.6640625" style="298" customWidth="1"/>
    <col min="5924" max="5924" width="22.6640625" style="298" customWidth="1"/>
    <col min="5925" max="5925" width="11.33203125" style="298" customWidth="1"/>
    <col min="5926" max="5926" width="10.6640625" style="298" customWidth="1"/>
    <col min="5927" max="5927" width="13.44140625" style="298" customWidth="1"/>
    <col min="5928" max="5928" width="9.6640625" style="298" customWidth="1"/>
    <col min="5929" max="5929" width="14.44140625" style="298" customWidth="1"/>
    <col min="5930" max="6145" width="12.44140625" style="298"/>
    <col min="6146" max="6148" width="3.6640625" style="298" customWidth="1"/>
    <col min="6149" max="6149" width="4.33203125" style="298" customWidth="1"/>
    <col min="6150" max="6150" width="4" style="298" customWidth="1"/>
    <col min="6151" max="6166" width="3.6640625" style="298" customWidth="1"/>
    <col min="6167" max="6167" width="3" style="298" customWidth="1"/>
    <col min="6168" max="6179" width="3.6640625" style="298" customWidth="1"/>
    <col min="6180" max="6180" width="22.6640625" style="298" customWidth="1"/>
    <col min="6181" max="6181" width="11.33203125" style="298" customWidth="1"/>
    <col min="6182" max="6182" width="10.6640625" style="298" customWidth="1"/>
    <col min="6183" max="6183" width="13.44140625" style="298" customWidth="1"/>
    <col min="6184" max="6184" width="9.6640625" style="298" customWidth="1"/>
    <col min="6185" max="6185" width="14.44140625" style="298" customWidth="1"/>
    <col min="6186" max="6401" width="12.44140625" style="298"/>
    <col min="6402" max="6404" width="3.6640625" style="298" customWidth="1"/>
    <col min="6405" max="6405" width="4.33203125" style="298" customWidth="1"/>
    <col min="6406" max="6406" width="4" style="298" customWidth="1"/>
    <col min="6407" max="6422" width="3.6640625" style="298" customWidth="1"/>
    <col min="6423" max="6423" width="3" style="298" customWidth="1"/>
    <col min="6424" max="6435" width="3.6640625" style="298" customWidth="1"/>
    <col min="6436" max="6436" width="22.6640625" style="298" customWidth="1"/>
    <col min="6437" max="6437" width="11.33203125" style="298" customWidth="1"/>
    <col min="6438" max="6438" width="10.6640625" style="298" customWidth="1"/>
    <col min="6439" max="6439" width="13.44140625" style="298" customWidth="1"/>
    <col min="6440" max="6440" width="9.6640625" style="298" customWidth="1"/>
    <col min="6441" max="6441" width="14.44140625" style="298" customWidth="1"/>
    <col min="6442" max="6657" width="12.44140625" style="298"/>
    <col min="6658" max="6660" width="3.6640625" style="298" customWidth="1"/>
    <col min="6661" max="6661" width="4.33203125" style="298" customWidth="1"/>
    <col min="6662" max="6662" width="4" style="298" customWidth="1"/>
    <col min="6663" max="6678" width="3.6640625" style="298" customWidth="1"/>
    <col min="6679" max="6679" width="3" style="298" customWidth="1"/>
    <col min="6680" max="6691" width="3.6640625" style="298" customWidth="1"/>
    <col min="6692" max="6692" width="22.6640625" style="298" customWidth="1"/>
    <col min="6693" max="6693" width="11.33203125" style="298" customWidth="1"/>
    <col min="6694" max="6694" width="10.6640625" style="298" customWidth="1"/>
    <col min="6695" max="6695" width="13.44140625" style="298" customWidth="1"/>
    <col min="6696" max="6696" width="9.6640625" style="298" customWidth="1"/>
    <col min="6697" max="6697" width="14.44140625" style="298" customWidth="1"/>
    <col min="6698" max="6913" width="12.44140625" style="298"/>
    <col min="6914" max="6916" width="3.6640625" style="298" customWidth="1"/>
    <col min="6917" max="6917" width="4.33203125" style="298" customWidth="1"/>
    <col min="6918" max="6918" width="4" style="298" customWidth="1"/>
    <col min="6919" max="6934" width="3.6640625" style="298" customWidth="1"/>
    <col min="6935" max="6935" width="3" style="298" customWidth="1"/>
    <col min="6936" max="6947" width="3.6640625" style="298" customWidth="1"/>
    <col min="6948" max="6948" width="22.6640625" style="298" customWidth="1"/>
    <col min="6949" max="6949" width="11.33203125" style="298" customWidth="1"/>
    <col min="6950" max="6950" width="10.6640625" style="298" customWidth="1"/>
    <col min="6951" max="6951" width="13.44140625" style="298" customWidth="1"/>
    <col min="6952" max="6952" width="9.6640625" style="298" customWidth="1"/>
    <col min="6953" max="6953" width="14.44140625" style="298" customWidth="1"/>
    <col min="6954" max="7169" width="12.44140625" style="298"/>
    <col min="7170" max="7172" width="3.6640625" style="298" customWidth="1"/>
    <col min="7173" max="7173" width="4.33203125" style="298" customWidth="1"/>
    <col min="7174" max="7174" width="4" style="298" customWidth="1"/>
    <col min="7175" max="7190" width="3.6640625" style="298" customWidth="1"/>
    <col min="7191" max="7191" width="3" style="298" customWidth="1"/>
    <col min="7192" max="7203" width="3.6640625" style="298" customWidth="1"/>
    <col min="7204" max="7204" width="22.6640625" style="298" customWidth="1"/>
    <col min="7205" max="7205" width="11.33203125" style="298" customWidth="1"/>
    <col min="7206" max="7206" width="10.6640625" style="298" customWidth="1"/>
    <col min="7207" max="7207" width="13.44140625" style="298" customWidth="1"/>
    <col min="7208" max="7208" width="9.6640625" style="298" customWidth="1"/>
    <col min="7209" max="7209" width="14.44140625" style="298" customWidth="1"/>
    <col min="7210" max="7425" width="12.44140625" style="298"/>
    <col min="7426" max="7428" width="3.6640625" style="298" customWidth="1"/>
    <col min="7429" max="7429" width="4.33203125" style="298" customWidth="1"/>
    <col min="7430" max="7430" width="4" style="298" customWidth="1"/>
    <col min="7431" max="7446" width="3.6640625" style="298" customWidth="1"/>
    <col min="7447" max="7447" width="3" style="298" customWidth="1"/>
    <col min="7448" max="7459" width="3.6640625" style="298" customWidth="1"/>
    <col min="7460" max="7460" width="22.6640625" style="298" customWidth="1"/>
    <col min="7461" max="7461" width="11.33203125" style="298" customWidth="1"/>
    <col min="7462" max="7462" width="10.6640625" style="298" customWidth="1"/>
    <col min="7463" max="7463" width="13.44140625" style="298" customWidth="1"/>
    <col min="7464" max="7464" width="9.6640625" style="298" customWidth="1"/>
    <col min="7465" max="7465" width="14.44140625" style="298" customWidth="1"/>
    <col min="7466" max="7681" width="12.44140625" style="298"/>
    <col min="7682" max="7684" width="3.6640625" style="298" customWidth="1"/>
    <col min="7685" max="7685" width="4.33203125" style="298" customWidth="1"/>
    <col min="7686" max="7686" width="4" style="298" customWidth="1"/>
    <col min="7687" max="7702" width="3.6640625" style="298" customWidth="1"/>
    <col min="7703" max="7703" width="3" style="298" customWidth="1"/>
    <col min="7704" max="7715" width="3.6640625" style="298" customWidth="1"/>
    <col min="7716" max="7716" width="22.6640625" style="298" customWidth="1"/>
    <col min="7717" max="7717" width="11.33203125" style="298" customWidth="1"/>
    <col min="7718" max="7718" width="10.6640625" style="298" customWidth="1"/>
    <col min="7719" max="7719" width="13.44140625" style="298" customWidth="1"/>
    <col min="7720" max="7720" width="9.6640625" style="298" customWidth="1"/>
    <col min="7721" max="7721" width="14.44140625" style="298" customWidth="1"/>
    <col min="7722" max="7937" width="12.44140625" style="298"/>
    <col min="7938" max="7940" width="3.6640625" style="298" customWidth="1"/>
    <col min="7941" max="7941" width="4.33203125" style="298" customWidth="1"/>
    <col min="7942" max="7942" width="4" style="298" customWidth="1"/>
    <col min="7943" max="7958" width="3.6640625" style="298" customWidth="1"/>
    <col min="7959" max="7959" width="3" style="298" customWidth="1"/>
    <col min="7960" max="7971" width="3.6640625" style="298" customWidth="1"/>
    <col min="7972" max="7972" width="22.6640625" style="298" customWidth="1"/>
    <col min="7973" max="7973" width="11.33203125" style="298" customWidth="1"/>
    <col min="7974" max="7974" width="10.6640625" style="298" customWidth="1"/>
    <col min="7975" max="7975" width="13.44140625" style="298" customWidth="1"/>
    <col min="7976" max="7976" width="9.6640625" style="298" customWidth="1"/>
    <col min="7977" max="7977" width="14.44140625" style="298" customWidth="1"/>
    <col min="7978" max="8193" width="12.44140625" style="298"/>
    <col min="8194" max="8196" width="3.6640625" style="298" customWidth="1"/>
    <col min="8197" max="8197" width="4.33203125" style="298" customWidth="1"/>
    <col min="8198" max="8198" width="4" style="298" customWidth="1"/>
    <col min="8199" max="8214" width="3.6640625" style="298" customWidth="1"/>
    <col min="8215" max="8215" width="3" style="298" customWidth="1"/>
    <col min="8216" max="8227" width="3.6640625" style="298" customWidth="1"/>
    <col min="8228" max="8228" width="22.6640625" style="298" customWidth="1"/>
    <col min="8229" max="8229" width="11.33203125" style="298" customWidth="1"/>
    <col min="8230" max="8230" width="10.6640625" style="298" customWidth="1"/>
    <col min="8231" max="8231" width="13.44140625" style="298" customWidth="1"/>
    <col min="8232" max="8232" width="9.6640625" style="298" customWidth="1"/>
    <col min="8233" max="8233" width="14.44140625" style="298" customWidth="1"/>
    <col min="8234" max="8449" width="12.44140625" style="298"/>
    <col min="8450" max="8452" width="3.6640625" style="298" customWidth="1"/>
    <col min="8453" max="8453" width="4.33203125" style="298" customWidth="1"/>
    <col min="8454" max="8454" width="4" style="298" customWidth="1"/>
    <col min="8455" max="8470" width="3.6640625" style="298" customWidth="1"/>
    <col min="8471" max="8471" width="3" style="298" customWidth="1"/>
    <col min="8472" max="8483" width="3.6640625" style="298" customWidth="1"/>
    <col min="8484" max="8484" width="22.6640625" style="298" customWidth="1"/>
    <col min="8485" max="8485" width="11.33203125" style="298" customWidth="1"/>
    <col min="8486" max="8486" width="10.6640625" style="298" customWidth="1"/>
    <col min="8487" max="8487" width="13.44140625" style="298" customWidth="1"/>
    <col min="8488" max="8488" width="9.6640625" style="298" customWidth="1"/>
    <col min="8489" max="8489" width="14.44140625" style="298" customWidth="1"/>
    <col min="8490" max="8705" width="12.44140625" style="298"/>
    <col min="8706" max="8708" width="3.6640625" style="298" customWidth="1"/>
    <col min="8709" max="8709" width="4.33203125" style="298" customWidth="1"/>
    <col min="8710" max="8710" width="4" style="298" customWidth="1"/>
    <col min="8711" max="8726" width="3.6640625" style="298" customWidth="1"/>
    <col min="8727" max="8727" width="3" style="298" customWidth="1"/>
    <col min="8728" max="8739" width="3.6640625" style="298" customWidth="1"/>
    <col min="8740" max="8740" width="22.6640625" style="298" customWidth="1"/>
    <col min="8741" max="8741" width="11.33203125" style="298" customWidth="1"/>
    <col min="8742" max="8742" width="10.6640625" style="298" customWidth="1"/>
    <col min="8743" max="8743" width="13.44140625" style="298" customWidth="1"/>
    <col min="8744" max="8744" width="9.6640625" style="298" customWidth="1"/>
    <col min="8745" max="8745" width="14.44140625" style="298" customWidth="1"/>
    <col min="8746" max="8961" width="12.44140625" style="298"/>
    <col min="8962" max="8964" width="3.6640625" style="298" customWidth="1"/>
    <col min="8965" max="8965" width="4.33203125" style="298" customWidth="1"/>
    <col min="8966" max="8966" width="4" style="298" customWidth="1"/>
    <col min="8967" max="8982" width="3.6640625" style="298" customWidth="1"/>
    <col min="8983" max="8983" width="3" style="298" customWidth="1"/>
    <col min="8984" max="8995" width="3.6640625" style="298" customWidth="1"/>
    <col min="8996" max="8996" width="22.6640625" style="298" customWidth="1"/>
    <col min="8997" max="8997" width="11.33203125" style="298" customWidth="1"/>
    <col min="8998" max="8998" width="10.6640625" style="298" customWidth="1"/>
    <col min="8999" max="8999" width="13.44140625" style="298" customWidth="1"/>
    <col min="9000" max="9000" width="9.6640625" style="298" customWidth="1"/>
    <col min="9001" max="9001" width="14.44140625" style="298" customWidth="1"/>
    <col min="9002" max="9217" width="12.44140625" style="298"/>
    <col min="9218" max="9220" width="3.6640625" style="298" customWidth="1"/>
    <col min="9221" max="9221" width="4.33203125" style="298" customWidth="1"/>
    <col min="9222" max="9222" width="4" style="298" customWidth="1"/>
    <col min="9223" max="9238" width="3.6640625" style="298" customWidth="1"/>
    <col min="9239" max="9239" width="3" style="298" customWidth="1"/>
    <col min="9240" max="9251" width="3.6640625" style="298" customWidth="1"/>
    <col min="9252" max="9252" width="22.6640625" style="298" customWidth="1"/>
    <col min="9253" max="9253" width="11.33203125" style="298" customWidth="1"/>
    <col min="9254" max="9254" width="10.6640625" style="298" customWidth="1"/>
    <col min="9255" max="9255" width="13.44140625" style="298" customWidth="1"/>
    <col min="9256" max="9256" width="9.6640625" style="298" customWidth="1"/>
    <col min="9257" max="9257" width="14.44140625" style="298" customWidth="1"/>
    <col min="9258" max="9473" width="12.44140625" style="298"/>
    <col min="9474" max="9476" width="3.6640625" style="298" customWidth="1"/>
    <col min="9477" max="9477" width="4.33203125" style="298" customWidth="1"/>
    <col min="9478" max="9478" width="4" style="298" customWidth="1"/>
    <col min="9479" max="9494" width="3.6640625" style="298" customWidth="1"/>
    <col min="9495" max="9495" width="3" style="298" customWidth="1"/>
    <col min="9496" max="9507" width="3.6640625" style="298" customWidth="1"/>
    <col min="9508" max="9508" width="22.6640625" style="298" customWidth="1"/>
    <col min="9509" max="9509" width="11.33203125" style="298" customWidth="1"/>
    <col min="9510" max="9510" width="10.6640625" style="298" customWidth="1"/>
    <col min="9511" max="9511" width="13.44140625" style="298" customWidth="1"/>
    <col min="9512" max="9512" width="9.6640625" style="298" customWidth="1"/>
    <col min="9513" max="9513" width="14.44140625" style="298" customWidth="1"/>
    <col min="9514" max="9729" width="12.44140625" style="298"/>
    <col min="9730" max="9732" width="3.6640625" style="298" customWidth="1"/>
    <col min="9733" max="9733" width="4.33203125" style="298" customWidth="1"/>
    <col min="9734" max="9734" width="4" style="298" customWidth="1"/>
    <col min="9735" max="9750" width="3.6640625" style="298" customWidth="1"/>
    <col min="9751" max="9751" width="3" style="298" customWidth="1"/>
    <col min="9752" max="9763" width="3.6640625" style="298" customWidth="1"/>
    <col min="9764" max="9764" width="22.6640625" style="298" customWidth="1"/>
    <col min="9765" max="9765" width="11.33203125" style="298" customWidth="1"/>
    <col min="9766" max="9766" width="10.6640625" style="298" customWidth="1"/>
    <col min="9767" max="9767" width="13.44140625" style="298" customWidth="1"/>
    <col min="9768" max="9768" width="9.6640625" style="298" customWidth="1"/>
    <col min="9769" max="9769" width="14.44140625" style="298" customWidth="1"/>
    <col min="9770" max="9985" width="12.44140625" style="298"/>
    <col min="9986" max="9988" width="3.6640625" style="298" customWidth="1"/>
    <col min="9989" max="9989" width="4.33203125" style="298" customWidth="1"/>
    <col min="9990" max="9990" width="4" style="298" customWidth="1"/>
    <col min="9991" max="10006" width="3.6640625" style="298" customWidth="1"/>
    <col min="10007" max="10007" width="3" style="298" customWidth="1"/>
    <col min="10008" max="10019" width="3.6640625" style="298" customWidth="1"/>
    <col min="10020" max="10020" width="22.6640625" style="298" customWidth="1"/>
    <col min="10021" max="10021" width="11.33203125" style="298" customWidth="1"/>
    <col min="10022" max="10022" width="10.6640625" style="298" customWidth="1"/>
    <col min="10023" max="10023" width="13.44140625" style="298" customWidth="1"/>
    <col min="10024" max="10024" width="9.6640625" style="298" customWidth="1"/>
    <col min="10025" max="10025" width="14.44140625" style="298" customWidth="1"/>
    <col min="10026" max="10241" width="12.44140625" style="298"/>
    <col min="10242" max="10244" width="3.6640625" style="298" customWidth="1"/>
    <col min="10245" max="10245" width="4.33203125" style="298" customWidth="1"/>
    <col min="10246" max="10246" width="4" style="298" customWidth="1"/>
    <col min="10247" max="10262" width="3.6640625" style="298" customWidth="1"/>
    <col min="10263" max="10263" width="3" style="298" customWidth="1"/>
    <col min="10264" max="10275" width="3.6640625" style="298" customWidth="1"/>
    <col min="10276" max="10276" width="22.6640625" style="298" customWidth="1"/>
    <col min="10277" max="10277" width="11.33203125" style="298" customWidth="1"/>
    <col min="10278" max="10278" width="10.6640625" style="298" customWidth="1"/>
    <col min="10279" max="10279" width="13.44140625" style="298" customWidth="1"/>
    <col min="10280" max="10280" width="9.6640625" style="298" customWidth="1"/>
    <col min="10281" max="10281" width="14.44140625" style="298" customWidth="1"/>
    <col min="10282" max="10497" width="12.44140625" style="298"/>
    <col min="10498" max="10500" width="3.6640625" style="298" customWidth="1"/>
    <col min="10501" max="10501" width="4.33203125" style="298" customWidth="1"/>
    <col min="10502" max="10502" width="4" style="298" customWidth="1"/>
    <col min="10503" max="10518" width="3.6640625" style="298" customWidth="1"/>
    <col min="10519" max="10519" width="3" style="298" customWidth="1"/>
    <col min="10520" max="10531" width="3.6640625" style="298" customWidth="1"/>
    <col min="10532" max="10532" width="22.6640625" style="298" customWidth="1"/>
    <col min="10533" max="10533" width="11.33203125" style="298" customWidth="1"/>
    <col min="10534" max="10534" width="10.6640625" style="298" customWidth="1"/>
    <col min="10535" max="10535" width="13.44140625" style="298" customWidth="1"/>
    <col min="10536" max="10536" width="9.6640625" style="298" customWidth="1"/>
    <col min="10537" max="10537" width="14.44140625" style="298" customWidth="1"/>
    <col min="10538" max="10753" width="12.44140625" style="298"/>
    <col min="10754" max="10756" width="3.6640625" style="298" customWidth="1"/>
    <col min="10757" max="10757" width="4.33203125" style="298" customWidth="1"/>
    <col min="10758" max="10758" width="4" style="298" customWidth="1"/>
    <col min="10759" max="10774" width="3.6640625" style="298" customWidth="1"/>
    <col min="10775" max="10775" width="3" style="298" customWidth="1"/>
    <col min="10776" max="10787" width="3.6640625" style="298" customWidth="1"/>
    <col min="10788" max="10788" width="22.6640625" style="298" customWidth="1"/>
    <col min="10789" max="10789" width="11.33203125" style="298" customWidth="1"/>
    <col min="10790" max="10790" width="10.6640625" style="298" customWidth="1"/>
    <col min="10791" max="10791" width="13.44140625" style="298" customWidth="1"/>
    <col min="10792" max="10792" width="9.6640625" style="298" customWidth="1"/>
    <col min="10793" max="10793" width="14.44140625" style="298" customWidth="1"/>
    <col min="10794" max="11009" width="12.44140625" style="298"/>
    <col min="11010" max="11012" width="3.6640625" style="298" customWidth="1"/>
    <col min="11013" max="11013" width="4.33203125" style="298" customWidth="1"/>
    <col min="11014" max="11014" width="4" style="298" customWidth="1"/>
    <col min="11015" max="11030" width="3.6640625" style="298" customWidth="1"/>
    <col min="11031" max="11031" width="3" style="298" customWidth="1"/>
    <col min="11032" max="11043" width="3.6640625" style="298" customWidth="1"/>
    <col min="11044" max="11044" width="22.6640625" style="298" customWidth="1"/>
    <col min="11045" max="11045" width="11.33203125" style="298" customWidth="1"/>
    <col min="11046" max="11046" width="10.6640625" style="298" customWidth="1"/>
    <col min="11047" max="11047" width="13.44140625" style="298" customWidth="1"/>
    <col min="11048" max="11048" width="9.6640625" style="298" customWidth="1"/>
    <col min="11049" max="11049" width="14.44140625" style="298" customWidth="1"/>
    <col min="11050" max="11265" width="12.44140625" style="298"/>
    <col min="11266" max="11268" width="3.6640625" style="298" customWidth="1"/>
    <col min="11269" max="11269" width="4.33203125" style="298" customWidth="1"/>
    <col min="11270" max="11270" width="4" style="298" customWidth="1"/>
    <col min="11271" max="11286" width="3.6640625" style="298" customWidth="1"/>
    <col min="11287" max="11287" width="3" style="298" customWidth="1"/>
    <col min="11288" max="11299" width="3.6640625" style="298" customWidth="1"/>
    <col min="11300" max="11300" width="22.6640625" style="298" customWidth="1"/>
    <col min="11301" max="11301" width="11.33203125" style="298" customWidth="1"/>
    <col min="11302" max="11302" width="10.6640625" style="298" customWidth="1"/>
    <col min="11303" max="11303" width="13.44140625" style="298" customWidth="1"/>
    <col min="11304" max="11304" width="9.6640625" style="298" customWidth="1"/>
    <col min="11305" max="11305" width="14.44140625" style="298" customWidth="1"/>
    <col min="11306" max="11521" width="12.44140625" style="298"/>
    <col min="11522" max="11524" width="3.6640625" style="298" customWidth="1"/>
    <col min="11525" max="11525" width="4.33203125" style="298" customWidth="1"/>
    <col min="11526" max="11526" width="4" style="298" customWidth="1"/>
    <col min="11527" max="11542" width="3.6640625" style="298" customWidth="1"/>
    <col min="11543" max="11543" width="3" style="298" customWidth="1"/>
    <col min="11544" max="11555" width="3.6640625" style="298" customWidth="1"/>
    <col min="11556" max="11556" width="22.6640625" style="298" customWidth="1"/>
    <col min="11557" max="11557" width="11.33203125" style="298" customWidth="1"/>
    <col min="11558" max="11558" width="10.6640625" style="298" customWidth="1"/>
    <col min="11559" max="11559" width="13.44140625" style="298" customWidth="1"/>
    <col min="11560" max="11560" width="9.6640625" style="298" customWidth="1"/>
    <col min="11561" max="11561" width="14.44140625" style="298" customWidth="1"/>
    <col min="11562" max="11777" width="12.44140625" style="298"/>
    <col min="11778" max="11780" width="3.6640625" style="298" customWidth="1"/>
    <col min="11781" max="11781" width="4.33203125" style="298" customWidth="1"/>
    <col min="11782" max="11782" width="4" style="298" customWidth="1"/>
    <col min="11783" max="11798" width="3.6640625" style="298" customWidth="1"/>
    <col min="11799" max="11799" width="3" style="298" customWidth="1"/>
    <col min="11800" max="11811" width="3.6640625" style="298" customWidth="1"/>
    <col min="11812" max="11812" width="22.6640625" style="298" customWidth="1"/>
    <col min="11813" max="11813" width="11.33203125" style="298" customWidth="1"/>
    <col min="11814" max="11814" width="10.6640625" style="298" customWidth="1"/>
    <col min="11815" max="11815" width="13.44140625" style="298" customWidth="1"/>
    <col min="11816" max="11816" width="9.6640625" style="298" customWidth="1"/>
    <col min="11817" max="11817" width="14.44140625" style="298" customWidth="1"/>
    <col min="11818" max="12033" width="12.44140625" style="298"/>
    <col min="12034" max="12036" width="3.6640625" style="298" customWidth="1"/>
    <col min="12037" max="12037" width="4.33203125" style="298" customWidth="1"/>
    <col min="12038" max="12038" width="4" style="298" customWidth="1"/>
    <col min="12039" max="12054" width="3.6640625" style="298" customWidth="1"/>
    <col min="12055" max="12055" width="3" style="298" customWidth="1"/>
    <col min="12056" max="12067" width="3.6640625" style="298" customWidth="1"/>
    <col min="12068" max="12068" width="22.6640625" style="298" customWidth="1"/>
    <col min="12069" max="12069" width="11.33203125" style="298" customWidth="1"/>
    <col min="12070" max="12070" width="10.6640625" style="298" customWidth="1"/>
    <col min="12071" max="12071" width="13.44140625" style="298" customWidth="1"/>
    <col min="12072" max="12072" width="9.6640625" style="298" customWidth="1"/>
    <col min="12073" max="12073" width="14.44140625" style="298" customWidth="1"/>
    <col min="12074" max="12289" width="12.44140625" style="298"/>
    <col min="12290" max="12292" width="3.6640625" style="298" customWidth="1"/>
    <col min="12293" max="12293" width="4.33203125" style="298" customWidth="1"/>
    <col min="12294" max="12294" width="4" style="298" customWidth="1"/>
    <col min="12295" max="12310" width="3.6640625" style="298" customWidth="1"/>
    <col min="12311" max="12311" width="3" style="298" customWidth="1"/>
    <col min="12312" max="12323" width="3.6640625" style="298" customWidth="1"/>
    <col min="12324" max="12324" width="22.6640625" style="298" customWidth="1"/>
    <col min="12325" max="12325" width="11.33203125" style="298" customWidth="1"/>
    <col min="12326" max="12326" width="10.6640625" style="298" customWidth="1"/>
    <col min="12327" max="12327" width="13.44140625" style="298" customWidth="1"/>
    <col min="12328" max="12328" width="9.6640625" style="298" customWidth="1"/>
    <col min="12329" max="12329" width="14.44140625" style="298" customWidth="1"/>
    <col min="12330" max="12545" width="12.44140625" style="298"/>
    <col min="12546" max="12548" width="3.6640625" style="298" customWidth="1"/>
    <col min="12549" max="12549" width="4.33203125" style="298" customWidth="1"/>
    <col min="12550" max="12550" width="4" style="298" customWidth="1"/>
    <col min="12551" max="12566" width="3.6640625" style="298" customWidth="1"/>
    <col min="12567" max="12567" width="3" style="298" customWidth="1"/>
    <col min="12568" max="12579" width="3.6640625" style="298" customWidth="1"/>
    <col min="12580" max="12580" width="22.6640625" style="298" customWidth="1"/>
    <col min="12581" max="12581" width="11.33203125" style="298" customWidth="1"/>
    <col min="12582" max="12582" width="10.6640625" style="298" customWidth="1"/>
    <col min="12583" max="12583" width="13.44140625" style="298" customWidth="1"/>
    <col min="12584" max="12584" width="9.6640625" style="298" customWidth="1"/>
    <col min="12585" max="12585" width="14.44140625" style="298" customWidth="1"/>
    <col min="12586" max="12801" width="12.44140625" style="298"/>
    <col min="12802" max="12804" width="3.6640625" style="298" customWidth="1"/>
    <col min="12805" max="12805" width="4.33203125" style="298" customWidth="1"/>
    <col min="12806" max="12806" width="4" style="298" customWidth="1"/>
    <col min="12807" max="12822" width="3.6640625" style="298" customWidth="1"/>
    <col min="12823" max="12823" width="3" style="298" customWidth="1"/>
    <col min="12824" max="12835" width="3.6640625" style="298" customWidth="1"/>
    <col min="12836" max="12836" width="22.6640625" style="298" customWidth="1"/>
    <col min="12837" max="12837" width="11.33203125" style="298" customWidth="1"/>
    <col min="12838" max="12838" width="10.6640625" style="298" customWidth="1"/>
    <col min="12839" max="12839" width="13.44140625" style="298" customWidth="1"/>
    <col min="12840" max="12840" width="9.6640625" style="298" customWidth="1"/>
    <col min="12841" max="12841" width="14.44140625" style="298" customWidth="1"/>
    <col min="12842" max="13057" width="12.44140625" style="298"/>
    <col min="13058" max="13060" width="3.6640625" style="298" customWidth="1"/>
    <col min="13061" max="13061" width="4.33203125" style="298" customWidth="1"/>
    <col min="13062" max="13062" width="4" style="298" customWidth="1"/>
    <col min="13063" max="13078" width="3.6640625" style="298" customWidth="1"/>
    <col min="13079" max="13079" width="3" style="298" customWidth="1"/>
    <col min="13080" max="13091" width="3.6640625" style="298" customWidth="1"/>
    <col min="13092" max="13092" width="22.6640625" style="298" customWidth="1"/>
    <col min="13093" max="13093" width="11.33203125" style="298" customWidth="1"/>
    <col min="13094" max="13094" width="10.6640625" style="298" customWidth="1"/>
    <col min="13095" max="13095" width="13.44140625" style="298" customWidth="1"/>
    <col min="13096" max="13096" width="9.6640625" style="298" customWidth="1"/>
    <col min="13097" max="13097" width="14.44140625" style="298" customWidth="1"/>
    <col min="13098" max="13313" width="12.44140625" style="298"/>
    <col min="13314" max="13316" width="3.6640625" style="298" customWidth="1"/>
    <col min="13317" max="13317" width="4.33203125" style="298" customWidth="1"/>
    <col min="13318" max="13318" width="4" style="298" customWidth="1"/>
    <col min="13319" max="13334" width="3.6640625" style="298" customWidth="1"/>
    <col min="13335" max="13335" width="3" style="298" customWidth="1"/>
    <col min="13336" max="13347" width="3.6640625" style="298" customWidth="1"/>
    <col min="13348" max="13348" width="22.6640625" style="298" customWidth="1"/>
    <col min="13349" max="13349" width="11.33203125" style="298" customWidth="1"/>
    <col min="13350" max="13350" width="10.6640625" style="298" customWidth="1"/>
    <col min="13351" max="13351" width="13.44140625" style="298" customWidth="1"/>
    <col min="13352" max="13352" width="9.6640625" style="298" customWidth="1"/>
    <col min="13353" max="13353" width="14.44140625" style="298" customWidth="1"/>
    <col min="13354" max="13569" width="12.44140625" style="298"/>
    <col min="13570" max="13572" width="3.6640625" style="298" customWidth="1"/>
    <col min="13573" max="13573" width="4.33203125" style="298" customWidth="1"/>
    <col min="13574" max="13574" width="4" style="298" customWidth="1"/>
    <col min="13575" max="13590" width="3.6640625" style="298" customWidth="1"/>
    <col min="13591" max="13591" width="3" style="298" customWidth="1"/>
    <col min="13592" max="13603" width="3.6640625" style="298" customWidth="1"/>
    <col min="13604" max="13604" width="22.6640625" style="298" customWidth="1"/>
    <col min="13605" max="13605" width="11.33203125" style="298" customWidth="1"/>
    <col min="13606" max="13606" width="10.6640625" style="298" customWidth="1"/>
    <col min="13607" max="13607" width="13.44140625" style="298" customWidth="1"/>
    <col min="13608" max="13608" width="9.6640625" style="298" customWidth="1"/>
    <col min="13609" max="13609" width="14.44140625" style="298" customWidth="1"/>
    <col min="13610" max="13825" width="12.44140625" style="298"/>
    <col min="13826" max="13828" width="3.6640625" style="298" customWidth="1"/>
    <col min="13829" max="13829" width="4.33203125" style="298" customWidth="1"/>
    <col min="13830" max="13830" width="4" style="298" customWidth="1"/>
    <col min="13831" max="13846" width="3.6640625" style="298" customWidth="1"/>
    <col min="13847" max="13847" width="3" style="298" customWidth="1"/>
    <col min="13848" max="13859" width="3.6640625" style="298" customWidth="1"/>
    <col min="13860" max="13860" width="22.6640625" style="298" customWidth="1"/>
    <col min="13861" max="13861" width="11.33203125" style="298" customWidth="1"/>
    <col min="13862" max="13862" width="10.6640625" style="298" customWidth="1"/>
    <col min="13863" max="13863" width="13.44140625" style="298" customWidth="1"/>
    <col min="13864" max="13864" width="9.6640625" style="298" customWidth="1"/>
    <col min="13865" max="13865" width="14.44140625" style="298" customWidth="1"/>
    <col min="13866" max="14081" width="12.44140625" style="298"/>
    <col min="14082" max="14084" width="3.6640625" style="298" customWidth="1"/>
    <col min="14085" max="14085" width="4.33203125" style="298" customWidth="1"/>
    <col min="14086" max="14086" width="4" style="298" customWidth="1"/>
    <col min="14087" max="14102" width="3.6640625" style="298" customWidth="1"/>
    <col min="14103" max="14103" width="3" style="298" customWidth="1"/>
    <col min="14104" max="14115" width="3.6640625" style="298" customWidth="1"/>
    <col min="14116" max="14116" width="22.6640625" style="298" customWidth="1"/>
    <col min="14117" max="14117" width="11.33203125" style="298" customWidth="1"/>
    <col min="14118" max="14118" width="10.6640625" style="298" customWidth="1"/>
    <col min="14119" max="14119" width="13.44140625" style="298" customWidth="1"/>
    <col min="14120" max="14120" width="9.6640625" style="298" customWidth="1"/>
    <col min="14121" max="14121" width="14.44140625" style="298" customWidth="1"/>
    <col min="14122" max="14337" width="12.44140625" style="298"/>
    <col min="14338" max="14340" width="3.6640625" style="298" customWidth="1"/>
    <col min="14341" max="14341" width="4.33203125" style="298" customWidth="1"/>
    <col min="14342" max="14342" width="4" style="298" customWidth="1"/>
    <col min="14343" max="14358" width="3.6640625" style="298" customWidth="1"/>
    <col min="14359" max="14359" width="3" style="298" customWidth="1"/>
    <col min="14360" max="14371" width="3.6640625" style="298" customWidth="1"/>
    <col min="14372" max="14372" width="22.6640625" style="298" customWidth="1"/>
    <col min="14373" max="14373" width="11.33203125" style="298" customWidth="1"/>
    <col min="14374" max="14374" width="10.6640625" style="298" customWidth="1"/>
    <col min="14375" max="14375" width="13.44140625" style="298" customWidth="1"/>
    <col min="14376" max="14376" width="9.6640625" style="298" customWidth="1"/>
    <col min="14377" max="14377" width="14.44140625" style="298" customWidth="1"/>
    <col min="14378" max="14593" width="12.44140625" style="298"/>
    <col min="14594" max="14596" width="3.6640625" style="298" customWidth="1"/>
    <col min="14597" max="14597" width="4.33203125" style="298" customWidth="1"/>
    <col min="14598" max="14598" width="4" style="298" customWidth="1"/>
    <col min="14599" max="14614" width="3.6640625" style="298" customWidth="1"/>
    <col min="14615" max="14615" width="3" style="298" customWidth="1"/>
    <col min="14616" max="14627" width="3.6640625" style="298" customWidth="1"/>
    <col min="14628" max="14628" width="22.6640625" style="298" customWidth="1"/>
    <col min="14629" max="14629" width="11.33203125" style="298" customWidth="1"/>
    <col min="14630" max="14630" width="10.6640625" style="298" customWidth="1"/>
    <col min="14631" max="14631" width="13.44140625" style="298" customWidth="1"/>
    <col min="14632" max="14632" width="9.6640625" style="298" customWidth="1"/>
    <col min="14633" max="14633" width="14.44140625" style="298" customWidth="1"/>
    <col min="14634" max="14849" width="12.44140625" style="298"/>
    <col min="14850" max="14852" width="3.6640625" style="298" customWidth="1"/>
    <col min="14853" max="14853" width="4.33203125" style="298" customWidth="1"/>
    <col min="14854" max="14854" width="4" style="298" customWidth="1"/>
    <col min="14855" max="14870" width="3.6640625" style="298" customWidth="1"/>
    <col min="14871" max="14871" width="3" style="298" customWidth="1"/>
    <col min="14872" max="14883" width="3.6640625" style="298" customWidth="1"/>
    <col min="14884" max="14884" width="22.6640625" style="298" customWidth="1"/>
    <col min="14885" max="14885" width="11.33203125" style="298" customWidth="1"/>
    <col min="14886" max="14886" width="10.6640625" style="298" customWidth="1"/>
    <col min="14887" max="14887" width="13.44140625" style="298" customWidth="1"/>
    <col min="14888" max="14888" width="9.6640625" style="298" customWidth="1"/>
    <col min="14889" max="14889" width="14.44140625" style="298" customWidth="1"/>
    <col min="14890" max="15105" width="12.44140625" style="298"/>
    <col min="15106" max="15108" width="3.6640625" style="298" customWidth="1"/>
    <col min="15109" max="15109" width="4.33203125" style="298" customWidth="1"/>
    <col min="15110" max="15110" width="4" style="298" customWidth="1"/>
    <col min="15111" max="15126" width="3.6640625" style="298" customWidth="1"/>
    <col min="15127" max="15127" width="3" style="298" customWidth="1"/>
    <col min="15128" max="15139" width="3.6640625" style="298" customWidth="1"/>
    <col min="15140" max="15140" width="22.6640625" style="298" customWidth="1"/>
    <col min="15141" max="15141" width="11.33203125" style="298" customWidth="1"/>
    <col min="15142" max="15142" width="10.6640625" style="298" customWidth="1"/>
    <col min="15143" max="15143" width="13.44140625" style="298" customWidth="1"/>
    <col min="15144" max="15144" width="9.6640625" style="298" customWidth="1"/>
    <col min="15145" max="15145" width="14.44140625" style="298" customWidth="1"/>
    <col min="15146" max="15361" width="12.44140625" style="298"/>
    <col min="15362" max="15364" width="3.6640625" style="298" customWidth="1"/>
    <col min="15365" max="15365" width="4.33203125" style="298" customWidth="1"/>
    <col min="15366" max="15366" width="4" style="298" customWidth="1"/>
    <col min="15367" max="15382" width="3.6640625" style="298" customWidth="1"/>
    <col min="15383" max="15383" width="3" style="298" customWidth="1"/>
    <col min="15384" max="15395" width="3.6640625" style="298" customWidth="1"/>
    <col min="15396" max="15396" width="22.6640625" style="298" customWidth="1"/>
    <col min="15397" max="15397" width="11.33203125" style="298" customWidth="1"/>
    <col min="15398" max="15398" width="10.6640625" style="298" customWidth="1"/>
    <col min="15399" max="15399" width="13.44140625" style="298" customWidth="1"/>
    <col min="15400" max="15400" width="9.6640625" style="298" customWidth="1"/>
    <col min="15401" max="15401" width="14.44140625" style="298" customWidth="1"/>
    <col min="15402" max="15617" width="12.44140625" style="298"/>
    <col min="15618" max="15620" width="3.6640625" style="298" customWidth="1"/>
    <col min="15621" max="15621" width="4.33203125" style="298" customWidth="1"/>
    <col min="15622" max="15622" width="4" style="298" customWidth="1"/>
    <col min="15623" max="15638" width="3.6640625" style="298" customWidth="1"/>
    <col min="15639" max="15639" width="3" style="298" customWidth="1"/>
    <col min="15640" max="15651" width="3.6640625" style="298" customWidth="1"/>
    <col min="15652" max="15652" width="22.6640625" style="298" customWidth="1"/>
    <col min="15653" max="15653" width="11.33203125" style="298" customWidth="1"/>
    <col min="15654" max="15654" width="10.6640625" style="298" customWidth="1"/>
    <col min="15655" max="15655" width="13.44140625" style="298" customWidth="1"/>
    <col min="15656" max="15656" width="9.6640625" style="298" customWidth="1"/>
    <col min="15657" max="15657" width="14.44140625" style="298" customWidth="1"/>
    <col min="15658" max="15873" width="12.44140625" style="298"/>
    <col min="15874" max="15876" width="3.6640625" style="298" customWidth="1"/>
    <col min="15877" max="15877" width="4.33203125" style="298" customWidth="1"/>
    <col min="15878" max="15878" width="4" style="298" customWidth="1"/>
    <col min="15879" max="15894" width="3.6640625" style="298" customWidth="1"/>
    <col min="15895" max="15895" width="3" style="298" customWidth="1"/>
    <col min="15896" max="15907" width="3.6640625" style="298" customWidth="1"/>
    <col min="15908" max="15908" width="22.6640625" style="298" customWidth="1"/>
    <col min="15909" max="15909" width="11.33203125" style="298" customWidth="1"/>
    <col min="15910" max="15910" width="10.6640625" style="298" customWidth="1"/>
    <col min="15911" max="15911" width="13.44140625" style="298" customWidth="1"/>
    <col min="15912" max="15912" width="9.6640625" style="298" customWidth="1"/>
    <col min="15913" max="15913" width="14.44140625" style="298" customWidth="1"/>
    <col min="15914" max="16129" width="12.44140625" style="298"/>
    <col min="16130" max="16132" width="3.6640625" style="298" customWidth="1"/>
    <col min="16133" max="16133" width="4.33203125" style="298" customWidth="1"/>
    <col min="16134" max="16134" width="4" style="298" customWidth="1"/>
    <col min="16135" max="16150" width="3.6640625" style="298" customWidth="1"/>
    <col min="16151" max="16151" width="3" style="298" customWidth="1"/>
    <col min="16152" max="16163" width="3.6640625" style="298" customWidth="1"/>
    <col min="16164" max="16164" width="22.6640625" style="298" customWidth="1"/>
    <col min="16165" max="16165" width="11.33203125" style="298" customWidth="1"/>
    <col min="16166" max="16166" width="10.6640625" style="298" customWidth="1"/>
    <col min="16167" max="16167" width="13.44140625" style="298" customWidth="1"/>
    <col min="16168" max="16168" width="9.6640625" style="298" customWidth="1"/>
    <col min="16169" max="16169" width="14.44140625" style="298" customWidth="1"/>
    <col min="16170" max="16384" width="12.44140625" style="298"/>
  </cols>
  <sheetData>
    <row r="1" spans="2:44" ht="33" customHeight="1" x14ac:dyDescent="0.3">
      <c r="B1" s="292" t="str">
        <f>'[3]PRESUPUESTO FINAL'!A1</f>
        <v>MUNICIPIO DE SAN ANTONIO DEL TEQUENDAMA
DEPARTAMENTO DE  CUNDINAMARCA
SECRETARIA DE PLANEACIÓN DE SAN ANTONIO DEL TEQUENDAMA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3"/>
      <c r="AH1" s="293"/>
      <c r="AI1" s="293"/>
      <c r="AJ1" s="293"/>
      <c r="AK1" s="293"/>
      <c r="AL1" s="294"/>
      <c r="AM1" s="295"/>
      <c r="AN1" s="293"/>
      <c r="AO1" s="296"/>
      <c r="AP1" s="297"/>
    </row>
    <row r="2" spans="2:44" ht="82.5" customHeight="1" thickBot="1" x14ac:dyDescent="0.35">
      <c r="B2" s="299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1"/>
      <c r="AM2" s="302"/>
      <c r="AN2" s="300"/>
      <c r="AO2" s="303"/>
      <c r="AP2" s="297"/>
      <c r="AR2" s="298" t="s">
        <v>112</v>
      </c>
    </row>
    <row r="3" spans="2:44" ht="20.25" customHeight="1" thickBot="1" x14ac:dyDescent="0.35">
      <c r="B3" s="304" t="s">
        <v>113</v>
      </c>
      <c r="C3" s="305"/>
      <c r="D3" s="305"/>
      <c r="E3" s="305"/>
      <c r="F3" s="305"/>
      <c r="G3" s="305"/>
      <c r="H3" s="305"/>
      <c r="I3" s="306"/>
      <c r="J3" s="307" t="s">
        <v>67</v>
      </c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9"/>
      <c r="V3" s="310" t="s">
        <v>114</v>
      </c>
      <c r="W3" s="305"/>
      <c r="X3" s="305"/>
      <c r="Y3" s="305"/>
      <c r="Z3" s="305"/>
      <c r="AA3" s="305"/>
      <c r="AB3" s="305"/>
      <c r="AC3" s="305"/>
      <c r="AD3" s="305"/>
      <c r="AE3" s="306"/>
      <c r="AF3" s="307" t="s">
        <v>115</v>
      </c>
      <c r="AG3" s="308"/>
      <c r="AH3" s="308"/>
      <c r="AI3" s="308"/>
      <c r="AJ3" s="308"/>
      <c r="AK3" s="308"/>
      <c r="AL3" s="308"/>
      <c r="AM3" s="308"/>
      <c r="AN3" s="308"/>
      <c r="AO3" s="311"/>
      <c r="AR3" s="298">
        <v>74</v>
      </c>
    </row>
    <row r="4" spans="2:44" s="315" customFormat="1" ht="19.5" customHeight="1" x14ac:dyDescent="0.35">
      <c r="B4" s="297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2"/>
      <c r="AK4" s="312"/>
      <c r="AL4" s="312"/>
      <c r="AM4" s="312"/>
      <c r="AN4" s="313"/>
      <c r="AO4" s="314"/>
    </row>
    <row r="5" spans="2:44" s="315" customFormat="1" ht="19.5" customHeight="1" x14ac:dyDescent="0.35">
      <c r="B5" s="316" t="s">
        <v>116</v>
      </c>
      <c r="C5" s="317"/>
      <c r="D5" s="317"/>
      <c r="E5" s="317"/>
      <c r="F5" s="318"/>
      <c r="G5" s="319" t="s">
        <v>117</v>
      </c>
      <c r="H5" s="320"/>
      <c r="I5" s="319">
        <v>20</v>
      </c>
      <c r="J5" s="320"/>
      <c r="K5" s="319" t="s">
        <v>118</v>
      </c>
      <c r="L5" s="320"/>
      <c r="M5" s="319">
        <v>4</v>
      </c>
      <c r="N5" s="320"/>
      <c r="O5" s="319" t="s">
        <v>119</v>
      </c>
      <c r="P5" s="320"/>
      <c r="Q5" s="319">
        <v>2026</v>
      </c>
      <c r="R5" s="320"/>
      <c r="S5" s="312"/>
      <c r="T5" s="312"/>
      <c r="U5" s="312"/>
      <c r="V5" s="321"/>
      <c r="W5" s="321"/>
      <c r="X5" s="321"/>
      <c r="Y5" s="321"/>
      <c r="Z5" s="321"/>
      <c r="AA5" s="322"/>
      <c r="AB5" s="322"/>
      <c r="AC5" s="322"/>
      <c r="AD5" s="322"/>
      <c r="AE5" s="322"/>
      <c r="AF5" s="312"/>
      <c r="AG5" s="312"/>
      <c r="AH5" s="323" t="s">
        <v>120</v>
      </c>
      <c r="AI5" s="317"/>
      <c r="AJ5" s="318"/>
      <c r="AK5" s="324" t="str">
        <f>'[3]PRESUPUESTO FINAL'!B43</f>
        <v>ING EMELY FAYSULY TRIANA ALVAREZ</v>
      </c>
      <c r="AL5" s="325"/>
      <c r="AM5" s="325"/>
      <c r="AN5" s="325"/>
      <c r="AO5" s="326"/>
    </row>
    <row r="6" spans="2:44" ht="11.25" customHeight="1" x14ac:dyDescent="0.35">
      <c r="B6" s="327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12"/>
      <c r="W6" s="312"/>
      <c r="X6" s="312"/>
      <c r="Y6" s="312"/>
      <c r="Z6" s="312"/>
      <c r="AA6" s="312"/>
      <c r="AB6" s="312"/>
      <c r="AC6" s="312"/>
      <c r="AD6" s="312"/>
      <c r="AE6" s="312"/>
      <c r="AF6" s="312"/>
      <c r="AG6" s="312"/>
      <c r="AH6" s="312"/>
      <c r="AI6" s="312"/>
      <c r="AJ6" s="312"/>
      <c r="AK6" s="312"/>
      <c r="AL6" s="312"/>
      <c r="AM6" s="312"/>
      <c r="AN6" s="328"/>
      <c r="AO6" s="329"/>
    </row>
    <row r="7" spans="2:44" ht="6" customHeight="1" thickBot="1" x14ac:dyDescent="0.4">
      <c r="B7" s="327"/>
      <c r="C7" s="312"/>
      <c r="D7" s="312"/>
      <c r="E7" s="312"/>
      <c r="F7" s="312"/>
      <c r="G7" s="312"/>
      <c r="H7" s="312"/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312"/>
      <c r="V7" s="312"/>
      <c r="W7" s="312"/>
      <c r="X7" s="312"/>
      <c r="Y7" s="312"/>
      <c r="Z7" s="312"/>
      <c r="AA7" s="312"/>
      <c r="AB7" s="312"/>
      <c r="AC7" s="312"/>
      <c r="AD7" s="312"/>
      <c r="AE7" s="312"/>
      <c r="AF7" s="312"/>
      <c r="AG7" s="312"/>
      <c r="AH7" s="312"/>
      <c r="AI7" s="312"/>
      <c r="AJ7" s="312"/>
      <c r="AK7" s="312"/>
      <c r="AL7" s="312"/>
      <c r="AM7" s="312"/>
      <c r="AN7" s="330"/>
      <c r="AO7" s="331"/>
    </row>
    <row r="8" spans="2:44" ht="39.75" customHeight="1" x14ac:dyDescent="0.3">
      <c r="B8" s="332" t="s">
        <v>121</v>
      </c>
      <c r="C8" s="333"/>
      <c r="D8" s="333"/>
      <c r="E8" s="333"/>
      <c r="F8" s="333"/>
      <c r="G8" s="333"/>
      <c r="H8" s="333"/>
      <c r="I8" s="334"/>
      <c r="J8" s="335" t="str">
        <f>'[3]PRESUPUESTO FINAL'!A2</f>
        <v>“IMPLEMENTACIÓN DE TECNOLOGÍAS ECOEFICIENTES PARA EL APROVECHAMIENTO DE ENERGÍA EN LAS ACTIVIDADES DE COCCIÓN - ECOESTUFAS EN EL SECTOR RURAL EN EL MUNICIPIO DE SAN ANTONIO DEL  TEQUENDAMA  – CUNDINAMARCA”</v>
      </c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336"/>
      <c r="V8" s="336"/>
      <c r="W8" s="336"/>
      <c r="X8" s="336"/>
      <c r="Y8" s="336"/>
      <c r="Z8" s="336"/>
      <c r="AA8" s="336"/>
      <c r="AB8" s="336"/>
      <c r="AC8" s="336"/>
      <c r="AD8" s="336"/>
      <c r="AE8" s="336"/>
      <c r="AF8" s="336"/>
      <c r="AG8" s="336"/>
      <c r="AH8" s="336"/>
      <c r="AI8" s="336"/>
      <c r="AJ8" s="336"/>
      <c r="AK8" s="336"/>
      <c r="AL8" s="336"/>
      <c r="AM8" s="336"/>
      <c r="AN8" s="336"/>
      <c r="AO8" s="337"/>
    </row>
    <row r="9" spans="2:44" ht="22.5" customHeight="1" thickBot="1" x14ac:dyDescent="0.35">
      <c r="B9" s="338" t="s">
        <v>122</v>
      </c>
      <c r="C9" s="339"/>
      <c r="D9" s="339"/>
      <c r="E9" s="339"/>
      <c r="F9" s="339"/>
      <c r="G9" s="339"/>
      <c r="H9" s="339"/>
      <c r="I9" s="340"/>
      <c r="J9" s="341" t="str">
        <f>J3</f>
        <v>SAN ANTONIO DEL TEQUENDAMA</v>
      </c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342"/>
      <c r="Z9" s="342"/>
      <c r="AA9" s="342"/>
      <c r="AB9" s="342"/>
      <c r="AC9" s="342"/>
      <c r="AD9" s="342"/>
      <c r="AE9" s="343"/>
      <c r="AF9" s="344" t="s">
        <v>123</v>
      </c>
      <c r="AG9" s="345"/>
      <c r="AH9" s="345"/>
      <c r="AI9" s="345"/>
      <c r="AJ9" s="346"/>
      <c r="AK9" s="341" t="str">
        <f>AK5</f>
        <v>ING EMELY FAYSULY TRIANA ALVAREZ</v>
      </c>
      <c r="AL9" s="342"/>
      <c r="AM9" s="342"/>
      <c r="AN9" s="342"/>
      <c r="AO9" s="347"/>
    </row>
    <row r="10" spans="2:44" ht="22.5" hidden="1" customHeight="1" thickBot="1" x14ac:dyDescent="0.4">
      <c r="B10" s="348" t="s">
        <v>124</v>
      </c>
      <c r="C10" s="349"/>
      <c r="D10" s="349"/>
      <c r="E10" s="349"/>
      <c r="F10" s="349"/>
      <c r="G10" s="349"/>
      <c r="H10" s="349"/>
      <c r="I10" s="350"/>
      <c r="J10" s="351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352"/>
      <c r="W10" s="352"/>
      <c r="X10" s="352"/>
      <c r="Y10" s="352"/>
      <c r="Z10" s="352"/>
      <c r="AA10" s="352"/>
      <c r="AB10" s="352"/>
      <c r="AC10" s="352"/>
      <c r="AD10" s="352"/>
      <c r="AE10" s="353"/>
      <c r="AF10" s="354" t="s">
        <v>125</v>
      </c>
      <c r="AG10" s="355"/>
      <c r="AH10" s="355"/>
      <c r="AI10" s="356"/>
      <c r="AJ10" s="357"/>
      <c r="AK10" s="358" t="s">
        <v>126</v>
      </c>
      <c r="AL10" s="359"/>
      <c r="AM10" s="360"/>
      <c r="AN10" s="361"/>
      <c r="AO10" s="362"/>
    </row>
    <row r="11" spans="2:44" ht="18" customHeight="1" thickBot="1" x14ac:dyDescent="0.35">
      <c r="B11" s="363"/>
      <c r="C11" s="364"/>
      <c r="D11" s="364"/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/>
      <c r="Z11" s="364"/>
      <c r="AA11" s="364"/>
      <c r="AB11" s="364"/>
      <c r="AC11" s="364"/>
      <c r="AD11" s="364"/>
      <c r="AE11" s="364"/>
      <c r="AF11" s="364"/>
      <c r="AG11" s="364"/>
      <c r="AH11" s="364"/>
      <c r="AI11" s="364"/>
      <c r="AJ11" s="365"/>
      <c r="AK11" s="365"/>
      <c r="AL11" s="365"/>
      <c r="AM11" s="365"/>
      <c r="AN11" s="366"/>
      <c r="AO11" s="367"/>
    </row>
    <row r="12" spans="2:44" ht="63" customHeight="1" thickBot="1" x14ac:dyDescent="0.35">
      <c r="B12" s="368" t="s">
        <v>127</v>
      </c>
      <c r="C12" s="369"/>
      <c r="D12" s="369"/>
      <c r="E12" s="369"/>
      <c r="F12" s="369"/>
      <c r="G12" s="369"/>
      <c r="H12" s="370"/>
      <c r="I12" s="371" t="s">
        <v>12</v>
      </c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3"/>
      <c r="V12" s="374" t="s">
        <v>128</v>
      </c>
      <c r="W12" s="369"/>
      <c r="X12" s="369"/>
      <c r="Y12" s="369"/>
      <c r="Z12" s="369"/>
      <c r="AA12" s="369"/>
      <c r="AB12" s="369"/>
      <c r="AC12" s="369"/>
      <c r="AD12" s="369"/>
      <c r="AE12" s="370"/>
      <c r="AF12" s="375" t="s">
        <v>13</v>
      </c>
      <c r="AG12" s="376"/>
      <c r="AH12" s="376"/>
      <c r="AI12" s="376"/>
      <c r="AJ12" s="377"/>
      <c r="AK12" s="378" t="s">
        <v>129</v>
      </c>
      <c r="AL12" s="379" t="s">
        <v>130</v>
      </c>
      <c r="AM12" s="378" t="s">
        <v>131</v>
      </c>
      <c r="AN12" s="380" t="s">
        <v>132</v>
      </c>
      <c r="AO12" s="381"/>
    </row>
    <row r="13" spans="2:44" ht="15.75" customHeight="1" x14ac:dyDescent="0.35">
      <c r="B13" s="382"/>
      <c r="C13" s="383"/>
      <c r="D13" s="383"/>
      <c r="E13" s="383"/>
      <c r="F13" s="383"/>
      <c r="G13" s="383"/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/>
      <c r="Z13" s="383"/>
      <c r="AA13" s="383"/>
      <c r="AB13" s="383"/>
      <c r="AC13" s="383"/>
      <c r="AD13" s="383"/>
      <c r="AE13" s="383"/>
      <c r="AF13" s="384"/>
      <c r="AG13" s="384"/>
      <c r="AH13" s="384"/>
      <c r="AI13" s="385"/>
      <c r="AJ13" s="386" t="s">
        <v>133</v>
      </c>
      <c r="AK13" s="387" t="s">
        <v>134</v>
      </c>
      <c r="AL13" s="388"/>
      <c r="AM13" s="389"/>
      <c r="AN13" s="390" t="s">
        <v>135</v>
      </c>
      <c r="AO13" s="391" t="s">
        <v>136</v>
      </c>
    </row>
    <row r="14" spans="2:44" ht="27.75" customHeight="1" thickBot="1" x14ac:dyDescent="0.4">
      <c r="B14" s="392"/>
      <c r="C14" s="393"/>
      <c r="D14" s="393"/>
      <c r="E14" s="393"/>
      <c r="F14" s="393"/>
      <c r="G14" s="393"/>
      <c r="H14" s="393"/>
      <c r="I14" s="393"/>
      <c r="J14" s="393"/>
      <c r="K14" s="393"/>
      <c r="L14" s="393"/>
      <c r="M14" s="393"/>
      <c r="N14" s="393"/>
      <c r="O14" s="393"/>
      <c r="P14" s="393"/>
      <c r="Q14" s="393"/>
      <c r="R14" s="393"/>
      <c r="S14" s="393"/>
      <c r="T14" s="393"/>
      <c r="U14" s="393"/>
      <c r="V14" s="393"/>
      <c r="W14" s="394"/>
      <c r="X14" s="393"/>
      <c r="Y14" s="393"/>
      <c r="Z14" s="393"/>
      <c r="AA14" s="393"/>
      <c r="AB14" s="393"/>
      <c r="AC14" s="393"/>
      <c r="AD14" s="393"/>
      <c r="AE14" s="393"/>
      <c r="AF14" s="395"/>
      <c r="AG14" s="395"/>
      <c r="AH14" s="395"/>
      <c r="AI14" s="396"/>
      <c r="AJ14" s="397"/>
      <c r="AK14" s="398" t="s">
        <v>137</v>
      </c>
      <c r="AL14" s="399"/>
      <c r="AM14" s="400" t="s">
        <v>138</v>
      </c>
      <c r="AN14" s="401"/>
      <c r="AO14" s="402"/>
    </row>
    <row r="15" spans="2:44" ht="15.75" customHeight="1" x14ac:dyDescent="0.35">
      <c r="B15" s="392"/>
      <c r="C15" s="393"/>
      <c r="D15" s="393"/>
      <c r="E15" s="403"/>
      <c r="F15" s="404"/>
      <c r="G15" s="405"/>
      <c r="H15" s="405"/>
      <c r="I15" s="404"/>
      <c r="J15" s="406"/>
      <c r="K15" s="405"/>
      <c r="L15" s="405"/>
      <c r="M15" s="405"/>
      <c r="N15" s="405"/>
      <c r="O15" s="405"/>
      <c r="P15" s="405"/>
      <c r="Q15" s="405"/>
      <c r="R15" s="405"/>
      <c r="S15" s="405"/>
      <c r="T15" s="405"/>
      <c r="U15" s="405"/>
      <c r="V15" s="405"/>
      <c r="W15" s="405"/>
      <c r="X15" s="405"/>
      <c r="Y15" s="405"/>
      <c r="Z15" s="405"/>
      <c r="AA15" s="405"/>
      <c r="AB15" s="405"/>
      <c r="AC15" s="407"/>
      <c r="AD15" s="405"/>
      <c r="AE15" s="405"/>
      <c r="AF15" s="405"/>
      <c r="AG15" s="405"/>
      <c r="AH15" s="408"/>
      <c r="AI15" s="409"/>
      <c r="AJ15" s="410"/>
      <c r="AK15" s="411" t="s">
        <v>139</v>
      </c>
      <c r="AL15" s="412"/>
      <c r="AM15" s="413" t="s">
        <v>140</v>
      </c>
      <c r="AN15" s="414" t="s">
        <v>141</v>
      </c>
      <c r="AO15" s="415" t="s">
        <v>142</v>
      </c>
    </row>
    <row r="16" spans="2:44" ht="18" x14ac:dyDescent="0.35">
      <c r="B16" s="392"/>
      <c r="C16" s="393"/>
      <c r="D16" s="393"/>
      <c r="E16" s="393"/>
      <c r="F16" s="393"/>
      <c r="G16" s="393"/>
      <c r="H16" s="393"/>
      <c r="I16" s="393"/>
      <c r="J16" s="393"/>
      <c r="K16" s="393"/>
      <c r="L16" s="393"/>
      <c r="M16" s="393"/>
      <c r="N16" s="393"/>
      <c r="O16" s="416"/>
      <c r="P16" s="417"/>
      <c r="Q16" s="393"/>
      <c r="R16" s="393"/>
      <c r="S16" s="393"/>
      <c r="T16" s="393"/>
      <c r="U16" s="393"/>
      <c r="V16" s="393"/>
      <c r="W16" s="393"/>
      <c r="X16" s="393"/>
      <c r="Y16" s="393"/>
      <c r="Z16" s="393"/>
      <c r="AA16" s="393"/>
      <c r="AB16" s="393"/>
      <c r="AC16" s="393"/>
      <c r="AD16" s="393"/>
      <c r="AE16" s="393"/>
      <c r="AF16" s="393"/>
      <c r="AG16" s="418"/>
      <c r="AH16" s="393"/>
      <c r="AI16" s="409"/>
      <c r="AJ16" s="419" t="s">
        <v>132</v>
      </c>
      <c r="AK16" s="420">
        <v>1.2</v>
      </c>
      <c r="AL16" s="421"/>
      <c r="AM16" s="422">
        <v>0.8</v>
      </c>
      <c r="AN16" s="423"/>
      <c r="AO16" s="424">
        <f>+AM16*AK16</f>
        <v>0.96</v>
      </c>
    </row>
    <row r="17" spans="2:41" ht="28.5" customHeight="1" x14ac:dyDescent="0.35">
      <c r="B17" s="392"/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393"/>
      <c r="O17" s="416"/>
      <c r="P17" s="393"/>
      <c r="Q17" s="393"/>
      <c r="R17" s="393"/>
      <c r="S17" s="393"/>
      <c r="T17" s="393"/>
      <c r="U17" s="393"/>
      <c r="V17" s="393"/>
      <c r="W17" s="393"/>
      <c r="X17" s="393"/>
      <c r="Y17" s="393"/>
      <c r="Z17" s="393"/>
      <c r="AA17" s="393"/>
      <c r="AB17" s="393"/>
      <c r="AC17" s="393"/>
      <c r="AD17" s="393"/>
      <c r="AE17" s="393"/>
      <c r="AF17" s="393"/>
      <c r="AG17" s="418"/>
      <c r="AH17" s="393"/>
      <c r="AI17" s="409"/>
      <c r="AJ17" s="419"/>
      <c r="AK17" s="425"/>
      <c r="AL17" s="426"/>
      <c r="AM17" s="423"/>
      <c r="AN17" s="423"/>
      <c r="AO17" s="424"/>
    </row>
    <row r="18" spans="2:41" ht="18" x14ac:dyDescent="0.35">
      <c r="B18" s="392"/>
      <c r="C18" s="393"/>
      <c r="D18" s="393"/>
      <c r="E18" s="393"/>
      <c r="F18" s="393"/>
      <c r="G18" s="393"/>
      <c r="H18" s="393"/>
      <c r="I18" s="393"/>
      <c r="J18" s="393"/>
      <c r="K18" s="393"/>
      <c r="L18" s="393"/>
      <c r="M18" s="393"/>
      <c r="N18" s="393"/>
      <c r="O18" s="393"/>
      <c r="P18" s="393"/>
      <c r="Q18" s="393"/>
      <c r="R18" s="393"/>
      <c r="S18" s="393"/>
      <c r="T18" s="393"/>
      <c r="U18" s="393"/>
      <c r="V18" s="393"/>
      <c r="W18" s="393"/>
      <c r="X18" s="393"/>
      <c r="Y18" s="393"/>
      <c r="Z18" s="393"/>
      <c r="AA18" s="393"/>
      <c r="AB18" s="393"/>
      <c r="AC18" s="393"/>
      <c r="AD18" s="393"/>
      <c r="AE18" s="393"/>
      <c r="AF18" s="393"/>
      <c r="AG18" s="418"/>
      <c r="AH18" s="393"/>
      <c r="AI18" s="409"/>
      <c r="AJ18" s="419"/>
      <c r="AK18" s="425"/>
      <c r="AL18" s="426"/>
      <c r="AM18" s="423"/>
      <c r="AN18" s="423"/>
      <c r="AO18" s="424"/>
    </row>
    <row r="19" spans="2:41" ht="18" x14ac:dyDescent="0.35">
      <c r="B19" s="392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  <c r="R19" s="393"/>
      <c r="S19" s="393"/>
      <c r="T19" s="393"/>
      <c r="U19" s="393"/>
      <c r="V19" s="393"/>
      <c r="W19" s="393"/>
      <c r="X19" s="394"/>
      <c r="Y19" s="393"/>
      <c r="Z19" s="393"/>
      <c r="AA19" s="393"/>
      <c r="AB19" s="393"/>
      <c r="AC19" s="393"/>
      <c r="AD19" s="393"/>
      <c r="AE19" s="393"/>
      <c r="AF19" s="393"/>
      <c r="AG19" s="418"/>
      <c r="AH19" s="393"/>
      <c r="AI19" s="409"/>
      <c r="AJ19" s="419"/>
      <c r="AK19" s="425"/>
      <c r="AL19" s="426"/>
      <c r="AM19" s="423"/>
      <c r="AN19" s="423"/>
      <c r="AO19" s="424"/>
    </row>
    <row r="20" spans="2:41" ht="18" x14ac:dyDescent="0.35">
      <c r="B20" s="392"/>
      <c r="C20" s="393"/>
      <c r="D20" s="393"/>
      <c r="E20" s="393"/>
      <c r="F20" s="393"/>
      <c r="G20" s="393"/>
      <c r="H20" s="393"/>
      <c r="I20" s="393"/>
      <c r="J20" s="393"/>
      <c r="K20" s="393"/>
      <c r="L20" s="393"/>
      <c r="M20" s="393"/>
      <c r="N20" s="393"/>
      <c r="O20" s="393"/>
      <c r="P20" s="393"/>
      <c r="Q20" s="393"/>
      <c r="R20" s="393"/>
      <c r="S20" s="393"/>
      <c r="T20" s="393"/>
      <c r="U20" s="393"/>
      <c r="V20" s="393"/>
      <c r="W20" s="393"/>
      <c r="X20" s="393"/>
      <c r="Y20" s="393"/>
      <c r="Z20" s="393"/>
      <c r="AA20" s="393"/>
      <c r="AB20" s="393"/>
      <c r="AC20" s="393"/>
      <c r="AD20" s="393"/>
      <c r="AE20" s="393"/>
      <c r="AF20" s="393"/>
      <c r="AG20" s="418"/>
      <c r="AH20" s="393"/>
      <c r="AI20" s="409"/>
      <c r="AJ20" s="419"/>
      <c r="AK20" s="425"/>
      <c r="AL20" s="426"/>
      <c r="AM20" s="423"/>
      <c r="AN20" s="423"/>
      <c r="AO20" s="424"/>
    </row>
    <row r="21" spans="2:41" ht="18" x14ac:dyDescent="0.35">
      <c r="B21" s="392"/>
      <c r="C21" s="393"/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93"/>
      <c r="O21" s="393"/>
      <c r="P21" s="393"/>
      <c r="Q21" s="393"/>
      <c r="R21" s="393"/>
      <c r="S21" s="393"/>
      <c r="T21" s="393"/>
      <c r="U21" s="393"/>
      <c r="V21" s="393"/>
      <c r="W21" s="393"/>
      <c r="X21" s="393"/>
      <c r="Y21" s="393"/>
      <c r="Z21" s="393"/>
      <c r="AA21" s="393"/>
      <c r="AB21" s="393"/>
      <c r="AC21" s="393"/>
      <c r="AD21" s="393"/>
      <c r="AE21" s="393"/>
      <c r="AF21" s="393"/>
      <c r="AG21" s="418"/>
      <c r="AH21" s="393"/>
      <c r="AI21" s="409"/>
      <c r="AJ21" s="419"/>
      <c r="AK21" s="425"/>
      <c r="AL21" s="426"/>
      <c r="AM21" s="423"/>
      <c r="AN21" s="423"/>
      <c r="AO21" s="424"/>
    </row>
    <row r="22" spans="2:41" ht="18" x14ac:dyDescent="0.35">
      <c r="B22" s="392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393"/>
      <c r="N22" s="393"/>
      <c r="O22" s="393"/>
      <c r="P22" s="393"/>
      <c r="Q22" s="393"/>
      <c r="R22" s="393"/>
      <c r="S22" s="393"/>
      <c r="T22" s="393"/>
      <c r="U22" s="393"/>
      <c r="V22" s="393"/>
      <c r="W22" s="393"/>
      <c r="X22" s="393"/>
      <c r="Y22" s="393"/>
      <c r="Z22" s="393"/>
      <c r="AA22" s="393"/>
      <c r="AB22" s="393"/>
      <c r="AC22" s="393"/>
      <c r="AD22" s="393"/>
      <c r="AE22" s="393"/>
      <c r="AF22" s="393"/>
      <c r="AG22" s="418"/>
      <c r="AH22" s="393"/>
      <c r="AI22" s="409"/>
      <c r="AJ22" s="419"/>
      <c r="AK22" s="425"/>
      <c r="AL22" s="426"/>
      <c r="AM22" s="423"/>
      <c r="AN22" s="423"/>
      <c r="AO22" s="424"/>
    </row>
    <row r="23" spans="2:41" ht="18" x14ac:dyDescent="0.35">
      <c r="B23" s="392"/>
      <c r="C23" s="393"/>
      <c r="D23" s="393"/>
      <c r="E23" s="393"/>
      <c r="F23" s="393"/>
      <c r="G23" s="393"/>
      <c r="H23" s="393"/>
      <c r="I23" s="393"/>
      <c r="J23" s="393"/>
      <c r="K23" s="393"/>
      <c r="L23" s="393"/>
      <c r="M23" s="393"/>
      <c r="N23" s="393"/>
      <c r="O23" s="393"/>
      <c r="P23" s="393"/>
      <c r="Q23" s="393"/>
      <c r="R23" s="393"/>
      <c r="S23" s="393"/>
      <c r="T23" s="393"/>
      <c r="U23" s="393"/>
      <c r="V23" s="393"/>
      <c r="W23" s="393"/>
      <c r="X23" s="393"/>
      <c r="Y23" s="393"/>
      <c r="Z23" s="393"/>
      <c r="AA23" s="393"/>
      <c r="AB23" s="393"/>
      <c r="AC23" s="393"/>
      <c r="AD23" s="393"/>
      <c r="AE23" s="393"/>
      <c r="AF23" s="393"/>
      <c r="AG23" s="418"/>
      <c r="AH23" s="393"/>
      <c r="AI23" s="409"/>
      <c r="AJ23" s="427"/>
      <c r="AK23" s="425"/>
      <c r="AL23" s="426"/>
      <c r="AM23" s="428"/>
      <c r="AN23" s="423"/>
      <c r="AO23" s="424"/>
    </row>
    <row r="24" spans="2:41" ht="20.100000000000001" customHeight="1" x14ac:dyDescent="0.35">
      <c r="B24" s="392"/>
      <c r="C24" s="429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393"/>
      <c r="AE24" s="393"/>
      <c r="AF24" s="393"/>
      <c r="AG24" s="393"/>
      <c r="AH24" s="393"/>
      <c r="AI24" s="409"/>
      <c r="AJ24" s="427"/>
      <c r="AK24" s="425"/>
      <c r="AL24" s="426"/>
      <c r="AM24" s="430"/>
      <c r="AN24" s="423"/>
      <c r="AO24" s="424"/>
    </row>
    <row r="25" spans="2:41" ht="18.600000000000001" thickBot="1" x14ac:dyDescent="0.4">
      <c r="B25" s="431"/>
      <c r="C25" s="432"/>
      <c r="D25" s="432"/>
      <c r="E25" s="432"/>
      <c r="F25" s="432"/>
      <c r="G25" s="432"/>
      <c r="H25" s="432"/>
      <c r="I25" s="432"/>
      <c r="J25" s="432"/>
      <c r="K25" s="432"/>
      <c r="L25" s="432"/>
      <c r="M25" s="432"/>
      <c r="N25" s="432"/>
      <c r="O25" s="432"/>
      <c r="P25" s="432"/>
      <c r="Q25" s="432"/>
      <c r="R25" s="432"/>
      <c r="S25" s="432"/>
      <c r="T25" s="432"/>
      <c r="U25" s="432"/>
      <c r="V25" s="432"/>
      <c r="W25" s="432"/>
      <c r="X25" s="432"/>
      <c r="Y25" s="432"/>
      <c r="Z25" s="432"/>
      <c r="AA25" s="432"/>
      <c r="AB25" s="432"/>
      <c r="AC25" s="432"/>
      <c r="AD25" s="432"/>
      <c r="AE25" s="432"/>
      <c r="AF25" s="432"/>
      <c r="AG25" s="432"/>
      <c r="AH25" s="432"/>
      <c r="AI25" s="433"/>
      <c r="AJ25" s="434"/>
      <c r="AK25" s="435"/>
      <c r="AL25" s="436"/>
      <c r="AM25" s="437"/>
      <c r="AN25" s="437"/>
      <c r="AO25" s="438"/>
    </row>
    <row r="26" spans="2:41" ht="18" x14ac:dyDescent="0.35">
      <c r="B26" s="439" t="s">
        <v>143</v>
      </c>
      <c r="C26" s="440"/>
      <c r="D26" s="440"/>
      <c r="E26" s="440"/>
      <c r="F26" s="440"/>
      <c r="G26" s="440"/>
      <c r="H26" s="440"/>
      <c r="I26" s="440"/>
      <c r="J26" s="440"/>
      <c r="K26" s="440"/>
      <c r="L26" s="440"/>
      <c r="M26" s="440"/>
      <c r="N26" s="440"/>
      <c r="O26" s="440"/>
      <c r="P26" s="440"/>
      <c r="Q26" s="440"/>
      <c r="R26" s="440"/>
      <c r="S26" s="440"/>
      <c r="T26" s="440"/>
      <c r="U26" s="440"/>
      <c r="V26" s="440"/>
      <c r="W26" s="440"/>
      <c r="X26" s="440"/>
      <c r="Y26" s="440"/>
      <c r="Z26" s="440"/>
      <c r="AA26" s="440"/>
      <c r="AB26" s="440"/>
      <c r="AC26" s="440"/>
      <c r="AD26" s="440"/>
      <c r="AE26" s="440"/>
      <c r="AF26" s="440"/>
      <c r="AG26" s="440"/>
      <c r="AH26" s="440"/>
      <c r="AI26" s="441"/>
      <c r="AJ26" s="442" t="s">
        <v>144</v>
      </c>
      <c r="AK26" s="443"/>
      <c r="AL26" s="443"/>
      <c r="AM26" s="443"/>
      <c r="AN26" s="444"/>
      <c r="AO26" s="445">
        <f>ROUND((SUM(AO16:AO25)),2)</f>
        <v>0.96</v>
      </c>
    </row>
    <row r="27" spans="2:41" ht="20.25" customHeight="1" x14ac:dyDescent="0.35">
      <c r="B27" s="439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0"/>
      <c r="T27" s="440"/>
      <c r="U27" s="440"/>
      <c r="V27" s="440"/>
      <c r="W27" s="440"/>
      <c r="X27" s="440"/>
      <c r="Y27" s="440"/>
      <c r="Z27" s="440"/>
      <c r="AA27" s="440"/>
      <c r="AB27" s="440"/>
      <c r="AC27" s="440"/>
      <c r="AD27" s="440"/>
      <c r="AE27" s="440"/>
      <c r="AF27" s="440"/>
      <c r="AG27" s="440"/>
      <c r="AH27" s="440"/>
      <c r="AI27" s="441"/>
      <c r="AJ27" s="446" t="s">
        <v>145</v>
      </c>
      <c r="AK27" s="447"/>
      <c r="AL27" s="447"/>
      <c r="AM27" s="447"/>
      <c r="AN27" s="448">
        <f>AR3</f>
        <v>74</v>
      </c>
      <c r="AO27" s="449">
        <f>ROUND((AN27*AO26),2)</f>
        <v>71.040000000000006</v>
      </c>
    </row>
    <row r="28" spans="2:41" ht="20.25" customHeight="1" thickBot="1" x14ac:dyDescent="0.4">
      <c r="B28" s="450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1"/>
      <c r="T28" s="451"/>
      <c r="U28" s="451"/>
      <c r="V28" s="451"/>
      <c r="W28" s="451"/>
      <c r="X28" s="451"/>
      <c r="Y28" s="451"/>
      <c r="Z28" s="451"/>
      <c r="AA28" s="451"/>
      <c r="AB28" s="451"/>
      <c r="AC28" s="451"/>
      <c r="AD28" s="451"/>
      <c r="AE28" s="451"/>
      <c r="AF28" s="451"/>
      <c r="AG28" s="451"/>
      <c r="AH28" s="451"/>
      <c r="AI28" s="452"/>
      <c r="AJ28" s="453" t="s">
        <v>146</v>
      </c>
      <c r="AK28" s="454"/>
      <c r="AL28" s="454"/>
      <c r="AM28" s="454"/>
      <c r="AN28" s="455"/>
      <c r="AO28" s="456">
        <f>ROUND(AO27,2)</f>
        <v>71.040000000000006</v>
      </c>
    </row>
    <row r="29" spans="2:41" ht="20.25" customHeight="1" x14ac:dyDescent="0.35">
      <c r="B29" s="457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8"/>
      <c r="T29" s="458"/>
      <c r="U29" s="458"/>
      <c r="V29" s="458"/>
      <c r="W29" s="458"/>
      <c r="X29" s="458"/>
      <c r="Y29" s="458"/>
      <c r="Z29" s="458"/>
      <c r="AA29" s="458"/>
      <c r="AB29" s="458"/>
      <c r="AC29" s="458"/>
      <c r="AD29" s="458"/>
      <c r="AE29" s="458"/>
      <c r="AF29" s="458"/>
      <c r="AG29" s="458"/>
      <c r="AH29" s="458"/>
      <c r="AI29" s="458"/>
      <c r="AJ29" s="459"/>
      <c r="AK29" s="459"/>
      <c r="AL29" s="459"/>
      <c r="AM29" s="459"/>
      <c r="AN29" s="459"/>
      <c r="AO29" s="460"/>
    </row>
    <row r="30" spans="2:41" ht="20.25" customHeight="1" x14ac:dyDescent="0.35">
      <c r="B30" s="461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2"/>
      <c r="T30" s="462"/>
      <c r="U30" s="462"/>
      <c r="V30" s="462"/>
      <c r="W30" s="462"/>
      <c r="X30" s="462"/>
      <c r="Y30" s="462"/>
      <c r="Z30" s="462"/>
      <c r="AA30" s="462"/>
      <c r="AB30" s="462"/>
      <c r="AC30" s="462"/>
      <c r="AD30" s="462"/>
      <c r="AE30" s="462"/>
      <c r="AF30" s="462"/>
      <c r="AG30" s="462"/>
      <c r="AH30" s="462"/>
      <c r="AI30" s="462"/>
      <c r="AJ30" s="463"/>
      <c r="AK30" s="463"/>
      <c r="AL30" s="463"/>
      <c r="AM30" s="463"/>
      <c r="AN30" s="463"/>
      <c r="AO30" s="464"/>
    </row>
    <row r="31" spans="2:41" ht="20.25" customHeight="1" x14ac:dyDescent="0.35">
      <c r="B31" s="461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2"/>
      <c r="T31" s="462"/>
      <c r="U31" s="462"/>
      <c r="V31" s="462"/>
      <c r="W31" s="462"/>
      <c r="X31" s="462"/>
      <c r="Y31" s="462"/>
      <c r="Z31" s="462"/>
      <c r="AA31" s="462"/>
      <c r="AB31" s="462"/>
      <c r="AC31" s="462"/>
      <c r="AD31" s="462"/>
      <c r="AE31" s="462"/>
      <c r="AF31" s="462"/>
      <c r="AG31" s="462"/>
      <c r="AH31" s="462"/>
      <c r="AI31" s="462"/>
      <c r="AJ31" s="463"/>
      <c r="AK31" s="463"/>
      <c r="AL31" s="463"/>
      <c r="AM31" s="463"/>
      <c r="AN31" s="463"/>
      <c r="AO31" s="464"/>
    </row>
    <row r="32" spans="2:41" ht="20.25" customHeight="1" x14ac:dyDescent="0.35">
      <c r="B32" s="461"/>
      <c r="C32" s="465"/>
      <c r="D32" s="465"/>
      <c r="E32" s="465"/>
      <c r="F32" s="465"/>
      <c r="G32" s="465"/>
      <c r="H32" s="465"/>
      <c r="I32" s="465"/>
      <c r="J32" s="465"/>
      <c r="K32" s="465"/>
      <c r="L32" s="465"/>
      <c r="M32" s="465"/>
      <c r="N32" s="465"/>
      <c r="O32" s="462"/>
      <c r="P32" s="462"/>
      <c r="Q32" s="462"/>
      <c r="R32" s="462"/>
      <c r="S32" s="462"/>
      <c r="T32" s="462"/>
      <c r="U32" s="462"/>
      <c r="V32" s="462"/>
      <c r="W32" s="462"/>
      <c r="X32" s="462"/>
      <c r="Y32" s="462"/>
      <c r="Z32" s="462"/>
      <c r="AA32" s="462"/>
      <c r="AB32" s="462"/>
      <c r="AC32" s="462"/>
      <c r="AD32" s="462"/>
      <c r="AE32" s="462"/>
      <c r="AF32" s="462"/>
      <c r="AG32" s="462"/>
      <c r="AH32" s="462"/>
      <c r="AI32" s="462"/>
      <c r="AJ32" s="463"/>
      <c r="AK32" s="463"/>
      <c r="AL32" s="463"/>
      <c r="AM32" s="463"/>
      <c r="AN32" s="463"/>
      <c r="AO32" s="464"/>
    </row>
    <row r="33" spans="2:42" ht="16.350000000000001" customHeight="1" x14ac:dyDescent="0.3">
      <c r="B33" s="223"/>
      <c r="C33" s="466" t="str">
        <f>'[3]PRESUPUESTO FINAL'!B43</f>
        <v>ING EMELY FAYSULY TRIANA ALVAREZ</v>
      </c>
      <c r="U33" s="467"/>
      <c r="AI33" s="298"/>
      <c r="AJ33" s="468"/>
      <c r="AK33" s="466"/>
      <c r="AL33" s="469"/>
      <c r="AM33" s="469"/>
      <c r="AN33" s="469"/>
      <c r="AO33" s="470"/>
    </row>
    <row r="34" spans="2:42" x14ac:dyDescent="0.3">
      <c r="B34" s="471"/>
      <c r="C34" s="468" t="str">
        <f>'[3]PRESUPUESTO FINAL'!B44</f>
        <v>SECRETARIA DE PLANEACIÓN Y DESARROLLO TERRITORIAL</v>
      </c>
      <c r="U34" s="468"/>
      <c r="AI34" s="468"/>
      <c r="AJ34" s="468"/>
      <c r="AL34" s="469"/>
      <c r="AM34" s="469"/>
      <c r="AN34" s="469"/>
      <c r="AO34" s="470"/>
    </row>
    <row r="35" spans="2:42" ht="15.6" customHeight="1" thickBot="1" x14ac:dyDescent="0.35">
      <c r="B35" s="224" t="s">
        <v>147</v>
      </c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2"/>
      <c r="T35" s="472"/>
      <c r="U35" s="472"/>
      <c r="V35" s="472"/>
      <c r="W35" s="472"/>
      <c r="X35" s="472"/>
      <c r="Y35" s="472"/>
      <c r="Z35" s="472"/>
      <c r="AA35" s="472"/>
      <c r="AB35" s="472"/>
      <c r="AC35" s="472"/>
      <c r="AD35" s="472"/>
      <c r="AE35" s="472"/>
      <c r="AF35" s="472"/>
      <c r="AG35" s="472"/>
      <c r="AH35" s="472"/>
      <c r="AI35" s="472"/>
      <c r="AJ35" s="472"/>
      <c r="AK35" s="473"/>
      <c r="AL35" s="474"/>
      <c r="AM35" s="474"/>
      <c r="AN35" s="474"/>
      <c r="AO35" s="475"/>
    </row>
    <row r="36" spans="2:42" ht="14.4" thickBot="1" x14ac:dyDescent="0.35"/>
    <row r="37" spans="2:42" ht="42.9" customHeight="1" x14ac:dyDescent="0.3">
      <c r="B37" s="292" t="str">
        <f>B1</f>
        <v>MUNICIPIO DE SAN ANTONIO DEL TEQUENDAMA
DEPARTAMENTO DE  CUNDINAMARCA
SECRETARIA DE PLANEACIÓN DE SAN ANTONIO DEL TEQUENDAMA</v>
      </c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  <c r="AF37" s="293"/>
      <c r="AG37" s="293"/>
      <c r="AH37" s="293"/>
      <c r="AI37" s="293"/>
      <c r="AJ37" s="293"/>
      <c r="AK37" s="293"/>
      <c r="AL37" s="294"/>
      <c r="AM37" s="295"/>
      <c r="AN37" s="293"/>
      <c r="AO37" s="296"/>
      <c r="AP37" s="297"/>
    </row>
    <row r="38" spans="2:42" ht="76.5" customHeight="1" thickBot="1" x14ac:dyDescent="0.35">
      <c r="B38" s="299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1"/>
      <c r="AM38" s="302"/>
      <c r="AN38" s="300"/>
      <c r="AO38" s="303"/>
      <c r="AP38" s="297"/>
    </row>
    <row r="39" spans="2:42" ht="20.25" customHeight="1" thickBot="1" x14ac:dyDescent="0.35">
      <c r="B39" s="304" t="s">
        <v>113</v>
      </c>
      <c r="C39" s="305"/>
      <c r="D39" s="305"/>
      <c r="E39" s="305"/>
      <c r="F39" s="305"/>
      <c r="G39" s="305"/>
      <c r="H39" s="305"/>
      <c r="I39" s="306"/>
      <c r="J39" s="307" t="str">
        <f>J3</f>
        <v>SAN ANTONIO DEL TEQUENDAMA</v>
      </c>
      <c r="K39" s="308"/>
      <c r="L39" s="308"/>
      <c r="M39" s="308"/>
      <c r="N39" s="308"/>
      <c r="O39" s="308"/>
      <c r="P39" s="308"/>
      <c r="Q39" s="308"/>
      <c r="R39" s="308"/>
      <c r="S39" s="308"/>
      <c r="T39" s="308"/>
      <c r="U39" s="309"/>
      <c r="V39" s="310" t="s">
        <v>114</v>
      </c>
      <c r="W39" s="305"/>
      <c r="X39" s="305"/>
      <c r="Y39" s="305"/>
      <c r="Z39" s="305"/>
      <c r="AA39" s="305"/>
      <c r="AB39" s="305"/>
      <c r="AC39" s="305"/>
      <c r="AD39" s="305"/>
      <c r="AE39" s="306"/>
      <c r="AF39" s="307" t="s">
        <v>115</v>
      </c>
      <c r="AG39" s="308"/>
      <c r="AH39" s="308"/>
      <c r="AI39" s="308"/>
      <c r="AJ39" s="308"/>
      <c r="AK39" s="308"/>
      <c r="AL39" s="308"/>
      <c r="AM39" s="308"/>
      <c r="AN39" s="308"/>
      <c r="AO39" s="311"/>
    </row>
    <row r="40" spans="2:42" s="315" customFormat="1" ht="19.5" customHeight="1" x14ac:dyDescent="0.35">
      <c r="B40" s="297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2"/>
      <c r="AE40" s="312"/>
      <c r="AF40" s="312"/>
      <c r="AG40" s="312"/>
      <c r="AH40" s="312"/>
      <c r="AI40" s="312"/>
      <c r="AJ40" s="312"/>
      <c r="AK40" s="312"/>
      <c r="AL40" s="312"/>
      <c r="AM40" s="312"/>
      <c r="AN40" s="313"/>
      <c r="AO40" s="314"/>
    </row>
    <row r="41" spans="2:42" s="315" customFormat="1" ht="19.5" customHeight="1" x14ac:dyDescent="0.35">
      <c r="B41" s="316" t="s">
        <v>116</v>
      </c>
      <c r="C41" s="317"/>
      <c r="D41" s="317"/>
      <c r="E41" s="317"/>
      <c r="F41" s="318"/>
      <c r="G41" s="319" t="s">
        <v>117</v>
      </c>
      <c r="H41" s="320"/>
      <c r="I41" s="319">
        <v>23</v>
      </c>
      <c r="J41" s="320"/>
      <c r="K41" s="319" t="s">
        <v>118</v>
      </c>
      <c r="L41" s="320"/>
      <c r="M41" s="319">
        <v>4</v>
      </c>
      <c r="N41" s="320"/>
      <c r="O41" s="319" t="s">
        <v>119</v>
      </c>
      <c r="P41" s="320"/>
      <c r="Q41" s="319">
        <v>26</v>
      </c>
      <c r="R41" s="320"/>
      <c r="S41" s="312"/>
      <c r="T41" s="312"/>
      <c r="U41" s="312"/>
      <c r="V41" s="321"/>
      <c r="W41" s="321"/>
      <c r="X41" s="321"/>
      <c r="Y41" s="321"/>
      <c r="Z41" s="321"/>
      <c r="AA41" s="322"/>
      <c r="AB41" s="322"/>
      <c r="AC41" s="322"/>
      <c r="AD41" s="322"/>
      <c r="AE41" s="322"/>
      <c r="AF41" s="312"/>
      <c r="AG41" s="312"/>
      <c r="AH41" s="323" t="s">
        <v>120</v>
      </c>
      <c r="AI41" s="317"/>
      <c r="AJ41" s="318"/>
      <c r="AK41" s="324" t="str">
        <f>AK5</f>
        <v>ING EMELY FAYSULY TRIANA ALVAREZ</v>
      </c>
      <c r="AL41" s="325"/>
      <c r="AM41" s="325"/>
      <c r="AN41" s="325"/>
      <c r="AO41" s="326"/>
    </row>
    <row r="42" spans="2:42" ht="11.25" customHeight="1" x14ac:dyDescent="0.35">
      <c r="B42" s="327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2"/>
      <c r="AE42" s="312"/>
      <c r="AF42" s="312"/>
      <c r="AG42" s="312"/>
      <c r="AH42" s="312"/>
      <c r="AI42" s="312"/>
      <c r="AJ42" s="312"/>
      <c r="AK42" s="312"/>
      <c r="AL42" s="312"/>
      <c r="AM42" s="312"/>
      <c r="AN42" s="328"/>
      <c r="AO42" s="329"/>
    </row>
    <row r="43" spans="2:42" ht="6" customHeight="1" thickBot="1" x14ac:dyDescent="0.4">
      <c r="B43" s="327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2"/>
      <c r="AE43" s="312"/>
      <c r="AF43" s="312"/>
      <c r="AG43" s="312"/>
      <c r="AH43" s="312"/>
      <c r="AI43" s="312"/>
      <c r="AJ43" s="312"/>
      <c r="AK43" s="312"/>
      <c r="AL43" s="312"/>
      <c r="AM43" s="312"/>
      <c r="AN43" s="330"/>
      <c r="AO43" s="331"/>
    </row>
    <row r="44" spans="2:42" ht="39.75" customHeight="1" x14ac:dyDescent="0.3">
      <c r="B44" s="332" t="s">
        <v>121</v>
      </c>
      <c r="C44" s="333"/>
      <c r="D44" s="333"/>
      <c r="E44" s="333"/>
      <c r="F44" s="333"/>
      <c r="G44" s="333"/>
      <c r="H44" s="333"/>
      <c r="I44" s="334"/>
      <c r="J44" s="335" t="str">
        <f>J8</f>
        <v>“IMPLEMENTACIÓN DE TECNOLOGÍAS ECOEFICIENTES PARA EL APROVECHAMIENTO DE ENERGÍA EN LAS ACTIVIDADES DE COCCIÓN - ECOESTUFAS EN EL SECTOR RURAL EN EL MUNICIPIO DE SAN ANTONIO DEL  TEQUENDAMA  – CUNDINAMARCA”</v>
      </c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6"/>
      <c r="AE44" s="336"/>
      <c r="AF44" s="336"/>
      <c r="AG44" s="336"/>
      <c r="AH44" s="336"/>
      <c r="AI44" s="336"/>
      <c r="AJ44" s="336"/>
      <c r="AK44" s="336"/>
      <c r="AL44" s="336"/>
      <c r="AM44" s="336"/>
      <c r="AN44" s="336"/>
      <c r="AO44" s="337"/>
    </row>
    <row r="45" spans="2:42" ht="22.5" customHeight="1" thickBot="1" x14ac:dyDescent="0.35">
      <c r="B45" s="338" t="s">
        <v>122</v>
      </c>
      <c r="C45" s="339"/>
      <c r="D45" s="339"/>
      <c r="E45" s="339"/>
      <c r="F45" s="339"/>
      <c r="G45" s="339"/>
      <c r="H45" s="339"/>
      <c r="I45" s="340"/>
      <c r="J45" s="341" t="str">
        <f>J39</f>
        <v>SAN ANTONIO DEL TEQUENDAMA</v>
      </c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3"/>
      <c r="AF45" s="344" t="s">
        <v>123</v>
      </c>
      <c r="AG45" s="345"/>
      <c r="AH45" s="345"/>
      <c r="AI45" s="345"/>
      <c r="AJ45" s="346"/>
      <c r="AK45" s="341" t="str">
        <f>AK41</f>
        <v>ING EMELY FAYSULY TRIANA ALVAREZ</v>
      </c>
      <c r="AL45" s="342"/>
      <c r="AM45" s="342"/>
      <c r="AN45" s="342"/>
      <c r="AO45" s="347"/>
    </row>
    <row r="46" spans="2:42" ht="22.5" hidden="1" customHeight="1" thickBot="1" x14ac:dyDescent="0.4">
      <c r="B46" s="478" t="s">
        <v>124</v>
      </c>
      <c r="C46" s="479"/>
      <c r="D46" s="479"/>
      <c r="E46" s="479"/>
      <c r="F46" s="479"/>
      <c r="G46" s="479"/>
      <c r="H46" s="479"/>
      <c r="I46" s="480"/>
      <c r="J46" s="481" t="s">
        <v>148</v>
      </c>
      <c r="K46" s="482"/>
      <c r="L46" s="482"/>
      <c r="M46" s="482"/>
      <c r="N46" s="482"/>
      <c r="O46" s="482"/>
      <c r="P46" s="482"/>
      <c r="Q46" s="482"/>
      <c r="R46" s="482"/>
      <c r="S46" s="482"/>
      <c r="T46" s="482"/>
      <c r="U46" s="482"/>
      <c r="V46" s="482"/>
      <c r="W46" s="482"/>
      <c r="X46" s="482"/>
      <c r="Y46" s="482"/>
      <c r="Z46" s="482"/>
      <c r="AA46" s="482"/>
      <c r="AB46" s="482"/>
      <c r="AC46" s="482"/>
      <c r="AD46" s="482"/>
      <c r="AE46" s="483"/>
      <c r="AF46" s="484" t="s">
        <v>125</v>
      </c>
      <c r="AG46" s="485"/>
      <c r="AH46" s="485"/>
      <c r="AI46" s="486"/>
      <c r="AJ46" s="487" t="s">
        <v>148</v>
      </c>
      <c r="AK46" s="488" t="s">
        <v>126</v>
      </c>
      <c r="AL46" s="480"/>
      <c r="AM46" s="489" t="s">
        <v>148</v>
      </c>
      <c r="AN46" s="490"/>
      <c r="AO46" s="491"/>
    </row>
    <row r="47" spans="2:42" ht="18" customHeight="1" thickBot="1" x14ac:dyDescent="0.35">
      <c r="B47" s="363"/>
      <c r="C47" s="364"/>
      <c r="D47" s="364"/>
      <c r="E47" s="364"/>
      <c r="F47" s="364"/>
      <c r="G47" s="364"/>
      <c r="H47" s="364"/>
      <c r="I47" s="364"/>
      <c r="J47" s="364"/>
      <c r="K47" s="364"/>
      <c r="L47" s="364"/>
      <c r="M47" s="364"/>
      <c r="N47" s="364"/>
      <c r="O47" s="364"/>
      <c r="P47" s="364"/>
      <c r="Q47" s="364"/>
      <c r="R47" s="364"/>
      <c r="S47" s="364"/>
      <c r="T47" s="364"/>
      <c r="U47" s="364"/>
      <c r="V47" s="364"/>
      <c r="W47" s="364"/>
      <c r="X47" s="364"/>
      <c r="Y47" s="364"/>
      <c r="Z47" s="364"/>
      <c r="AA47" s="364"/>
      <c r="AB47" s="364"/>
      <c r="AC47" s="364"/>
      <c r="AD47" s="364"/>
      <c r="AE47" s="364"/>
      <c r="AF47" s="364"/>
      <c r="AG47" s="364"/>
      <c r="AH47" s="364"/>
      <c r="AI47" s="364"/>
      <c r="AJ47" s="365"/>
      <c r="AK47" s="365"/>
      <c r="AL47" s="365"/>
      <c r="AM47" s="365"/>
      <c r="AN47" s="366"/>
      <c r="AO47" s="367"/>
    </row>
    <row r="48" spans="2:42" ht="36.75" customHeight="1" thickBot="1" x14ac:dyDescent="0.35">
      <c r="B48" s="492" t="s">
        <v>127</v>
      </c>
      <c r="C48" s="493"/>
      <c r="D48" s="493"/>
      <c r="E48" s="493"/>
      <c r="F48" s="493"/>
      <c r="G48" s="493"/>
      <c r="H48" s="494"/>
      <c r="I48" s="495" t="str">
        <f>'[3]PRESUPUESTO OBRA'!B8</f>
        <v>1.2</v>
      </c>
      <c r="J48" s="496"/>
      <c r="K48" s="496"/>
      <c r="L48" s="496"/>
      <c r="M48" s="496"/>
      <c r="N48" s="496"/>
      <c r="O48" s="496"/>
      <c r="P48" s="496"/>
      <c r="Q48" s="496"/>
      <c r="R48" s="496"/>
      <c r="S48" s="496"/>
      <c r="T48" s="496"/>
      <c r="U48" s="497"/>
      <c r="V48" s="498" t="s">
        <v>128</v>
      </c>
      <c r="W48" s="493"/>
      <c r="X48" s="493"/>
      <c r="Y48" s="493"/>
      <c r="Z48" s="493"/>
      <c r="AA48" s="493"/>
      <c r="AB48" s="493"/>
      <c r="AC48" s="493"/>
      <c r="AD48" s="493"/>
      <c r="AE48" s="494"/>
      <c r="AF48" s="499" t="s">
        <v>149</v>
      </c>
      <c r="AG48" s="500"/>
      <c r="AH48" s="500"/>
      <c r="AI48" s="500"/>
      <c r="AJ48" s="377"/>
      <c r="AK48" s="378" t="s">
        <v>129</v>
      </c>
      <c r="AL48" s="379" t="s">
        <v>130</v>
      </c>
      <c r="AM48" s="501" t="s">
        <v>131</v>
      </c>
      <c r="AN48" s="380" t="s">
        <v>132</v>
      </c>
      <c r="AO48" s="381"/>
    </row>
    <row r="49" spans="2:41" ht="15.75" customHeight="1" x14ac:dyDescent="0.35">
      <c r="B49" s="382"/>
      <c r="C49" s="383"/>
      <c r="D49" s="383"/>
      <c r="E49" s="383"/>
      <c r="F49" s="383"/>
      <c r="G49" s="383"/>
      <c r="H49" s="383"/>
      <c r="I49" s="383"/>
      <c r="J49" s="383"/>
      <c r="K49" s="383"/>
      <c r="L49" s="383"/>
      <c r="M49" s="383"/>
      <c r="N49" s="383"/>
      <c r="O49" s="383"/>
      <c r="P49" s="383"/>
      <c r="Q49" s="383"/>
      <c r="R49" s="383"/>
      <c r="S49" s="383"/>
      <c r="T49" s="383"/>
      <c r="U49" s="383"/>
      <c r="V49" s="383"/>
      <c r="W49" s="383"/>
      <c r="X49" s="383"/>
      <c r="Y49" s="383"/>
      <c r="Z49" s="383"/>
      <c r="AA49" s="383"/>
      <c r="AB49" s="383"/>
      <c r="AC49" s="383"/>
      <c r="AD49" s="383"/>
      <c r="AE49" s="383"/>
      <c r="AF49" s="384"/>
      <c r="AG49" s="384"/>
      <c r="AH49" s="384"/>
      <c r="AI49" s="385"/>
      <c r="AJ49" s="502" t="s">
        <v>133</v>
      </c>
      <c r="AK49" s="387" t="s">
        <v>134</v>
      </c>
      <c r="AL49" s="388"/>
      <c r="AM49" s="389"/>
      <c r="AN49" s="390" t="s">
        <v>135</v>
      </c>
      <c r="AO49" s="391" t="s">
        <v>136</v>
      </c>
    </row>
    <row r="50" spans="2:41" ht="27.75" customHeight="1" thickBot="1" x14ac:dyDescent="0.4">
      <c r="B50" s="392"/>
      <c r="C50" s="393"/>
      <c r="D50" s="393"/>
      <c r="E50" s="393"/>
      <c r="F50" s="393"/>
      <c r="G50" s="393"/>
      <c r="H50" s="393"/>
      <c r="I50" s="393"/>
      <c r="J50" s="393"/>
      <c r="K50" s="393"/>
      <c r="L50" s="393"/>
      <c r="M50" s="393"/>
      <c r="N50" s="393"/>
      <c r="O50" s="393"/>
      <c r="P50" s="393"/>
      <c r="Q50" s="393"/>
      <c r="R50" s="393"/>
      <c r="S50" s="393"/>
      <c r="T50" s="393"/>
      <c r="U50" s="393"/>
      <c r="V50" s="393"/>
      <c r="W50" s="394"/>
      <c r="X50" s="393"/>
      <c r="Y50" s="393"/>
      <c r="Z50" s="393"/>
      <c r="AA50" s="393"/>
      <c r="AB50" s="393"/>
      <c r="AC50" s="393"/>
      <c r="AD50" s="393"/>
      <c r="AE50" s="393"/>
      <c r="AF50" s="395"/>
      <c r="AG50" s="395"/>
      <c r="AH50" s="395"/>
      <c r="AI50" s="396"/>
      <c r="AJ50" s="503"/>
      <c r="AK50" s="398" t="s">
        <v>137</v>
      </c>
      <c r="AL50" s="399"/>
      <c r="AM50" s="400" t="s">
        <v>138</v>
      </c>
      <c r="AN50" s="401"/>
      <c r="AO50" s="402"/>
    </row>
    <row r="51" spans="2:41" ht="15.75" customHeight="1" x14ac:dyDescent="0.35">
      <c r="B51" s="392"/>
      <c r="C51" s="393"/>
      <c r="D51" s="393"/>
      <c r="E51" s="403"/>
      <c r="F51" s="404"/>
      <c r="G51" s="405"/>
      <c r="H51" s="405"/>
      <c r="I51" s="404"/>
      <c r="J51" s="406"/>
      <c r="K51" s="405"/>
      <c r="L51" s="405"/>
      <c r="M51" s="405"/>
      <c r="N51" s="405"/>
      <c r="O51" s="405"/>
      <c r="P51" s="405"/>
      <c r="Q51" s="405"/>
      <c r="R51" s="405"/>
      <c r="S51" s="405"/>
      <c r="T51" s="405"/>
      <c r="U51" s="405"/>
      <c r="V51" s="405"/>
      <c r="W51" s="405"/>
      <c r="X51" s="405"/>
      <c r="Y51" s="405"/>
      <c r="Z51" s="405"/>
      <c r="AA51" s="405"/>
      <c r="AB51" s="405"/>
      <c r="AC51" s="407"/>
      <c r="AD51" s="405"/>
      <c r="AE51" s="405"/>
      <c r="AF51" s="405"/>
      <c r="AG51" s="405"/>
      <c r="AH51" s="408"/>
      <c r="AI51" s="409"/>
      <c r="AJ51" s="504"/>
      <c r="AK51" s="411" t="s">
        <v>139</v>
      </c>
      <c r="AL51" s="412"/>
      <c r="AM51" s="413" t="s">
        <v>140</v>
      </c>
      <c r="AN51" s="414" t="s">
        <v>141</v>
      </c>
      <c r="AO51" s="415" t="s">
        <v>142</v>
      </c>
    </row>
    <row r="52" spans="2:41" ht="45.6" customHeight="1" x14ac:dyDescent="0.35">
      <c r="B52" s="392"/>
      <c r="C52" s="393"/>
      <c r="D52" s="393"/>
      <c r="E52" s="393"/>
      <c r="F52" s="393"/>
      <c r="G52" s="393"/>
      <c r="H52" s="393"/>
      <c r="I52" s="393"/>
      <c r="J52" s="393"/>
      <c r="K52" s="393"/>
      <c r="L52" s="393"/>
      <c r="M52" s="393"/>
      <c r="N52" s="393"/>
      <c r="O52" s="416"/>
      <c r="P52" s="417"/>
      <c r="Q52" s="393"/>
      <c r="R52" s="393"/>
      <c r="S52" s="393"/>
      <c r="T52" s="393"/>
      <c r="U52" s="393"/>
      <c r="V52" s="393"/>
      <c r="W52" s="393"/>
      <c r="X52" s="393"/>
      <c r="Y52" s="393"/>
      <c r="Z52" s="393"/>
      <c r="AA52" s="393"/>
      <c r="AB52" s="393"/>
      <c r="AC52" s="393"/>
      <c r="AD52" s="393"/>
      <c r="AE52" s="393"/>
      <c r="AF52" s="393"/>
      <c r="AG52" s="418"/>
      <c r="AH52" s="393"/>
      <c r="AI52" s="409"/>
      <c r="AJ52" s="505" t="s">
        <v>132</v>
      </c>
      <c r="AK52" s="425">
        <v>1.1499999999999999</v>
      </c>
      <c r="AL52" s="426"/>
      <c r="AM52" s="422">
        <v>0.73</v>
      </c>
      <c r="AN52" s="422"/>
      <c r="AO52" s="506">
        <f>+AM52*AK52</f>
        <v>0.83949999999999991</v>
      </c>
    </row>
    <row r="53" spans="2:41" ht="28.5" customHeight="1" x14ac:dyDescent="0.35">
      <c r="B53" s="392"/>
      <c r="C53" s="393"/>
      <c r="D53" s="393"/>
      <c r="E53" s="393"/>
      <c r="F53" s="393"/>
      <c r="G53" s="393"/>
      <c r="H53" s="393"/>
      <c r="I53" s="393"/>
      <c r="J53" s="393"/>
      <c r="K53" s="393"/>
      <c r="L53" s="393"/>
      <c r="M53" s="393"/>
      <c r="N53" s="393"/>
      <c r="O53" s="416"/>
      <c r="P53" s="393"/>
      <c r="Q53" s="393"/>
      <c r="R53" s="393"/>
      <c r="S53" s="393"/>
      <c r="T53" s="393"/>
      <c r="U53" s="393"/>
      <c r="V53" s="393"/>
      <c r="W53" s="393"/>
      <c r="X53" s="393"/>
      <c r="Y53" s="393"/>
      <c r="Z53" s="393"/>
      <c r="AA53" s="393"/>
      <c r="AB53" s="393"/>
      <c r="AC53" s="393"/>
      <c r="AD53" s="393"/>
      <c r="AE53" s="393"/>
      <c r="AF53" s="393"/>
      <c r="AG53" s="418"/>
      <c r="AH53" s="393"/>
      <c r="AI53" s="409"/>
      <c r="AJ53" s="505"/>
      <c r="AK53" s="425"/>
      <c r="AL53" s="426"/>
      <c r="AM53" s="423"/>
      <c r="AN53" s="423"/>
      <c r="AO53" s="424"/>
    </row>
    <row r="54" spans="2:41" ht="18" x14ac:dyDescent="0.35">
      <c r="B54" s="392"/>
      <c r="C54" s="393"/>
      <c r="D54" s="393"/>
      <c r="E54" s="393"/>
      <c r="F54" s="393"/>
      <c r="G54" s="393"/>
      <c r="H54" s="393"/>
      <c r="I54" s="393"/>
      <c r="J54" s="393"/>
      <c r="K54" s="393"/>
      <c r="L54" s="393"/>
      <c r="M54" s="393"/>
      <c r="N54" s="393"/>
      <c r="O54" s="393"/>
      <c r="P54" s="393"/>
      <c r="Q54" s="393"/>
      <c r="R54" s="393"/>
      <c r="S54" s="393"/>
      <c r="T54" s="393"/>
      <c r="U54" s="393"/>
      <c r="V54" s="393"/>
      <c r="W54" s="393"/>
      <c r="X54" s="393"/>
      <c r="Y54" s="393"/>
      <c r="Z54" s="393"/>
      <c r="AA54" s="393"/>
      <c r="AB54" s="393"/>
      <c r="AC54" s="393"/>
      <c r="AD54" s="393"/>
      <c r="AE54" s="393"/>
      <c r="AF54" s="393"/>
      <c r="AG54" s="418"/>
      <c r="AH54" s="393"/>
      <c r="AI54" s="409"/>
      <c r="AJ54" s="505"/>
      <c r="AK54" s="425"/>
      <c r="AL54" s="426"/>
      <c r="AM54" s="423"/>
      <c r="AN54" s="423"/>
      <c r="AO54" s="424"/>
    </row>
    <row r="55" spans="2:41" ht="18" x14ac:dyDescent="0.35">
      <c r="B55" s="392"/>
      <c r="C55" s="393"/>
      <c r="D55" s="393"/>
      <c r="E55" s="393"/>
      <c r="F55" s="393"/>
      <c r="G55" s="393"/>
      <c r="H55" s="393"/>
      <c r="I55" s="393"/>
      <c r="J55" s="393"/>
      <c r="K55" s="393"/>
      <c r="L55" s="393"/>
      <c r="M55" s="393"/>
      <c r="N55" s="393"/>
      <c r="O55" s="393"/>
      <c r="P55" s="393"/>
      <c r="Q55" s="393"/>
      <c r="R55" s="393"/>
      <c r="S55" s="393"/>
      <c r="T55" s="393"/>
      <c r="U55" s="393"/>
      <c r="V55" s="393"/>
      <c r="W55" s="393"/>
      <c r="X55" s="394"/>
      <c r="Y55" s="393"/>
      <c r="Z55" s="393"/>
      <c r="AA55" s="393"/>
      <c r="AB55" s="393"/>
      <c r="AC55" s="393"/>
      <c r="AD55" s="393"/>
      <c r="AE55" s="393"/>
      <c r="AF55" s="393"/>
      <c r="AG55" s="418"/>
      <c r="AH55" s="393"/>
      <c r="AI55" s="409"/>
      <c r="AJ55" s="505"/>
      <c r="AK55" s="425"/>
      <c r="AL55" s="426"/>
      <c r="AM55" s="423"/>
      <c r="AN55" s="423"/>
      <c r="AO55" s="424"/>
    </row>
    <row r="56" spans="2:41" ht="18" x14ac:dyDescent="0.35">
      <c r="B56" s="392"/>
      <c r="C56" s="393"/>
      <c r="D56" s="393"/>
      <c r="E56" s="393"/>
      <c r="F56" s="393"/>
      <c r="G56" s="393"/>
      <c r="H56" s="393"/>
      <c r="I56" s="393"/>
      <c r="J56" s="393"/>
      <c r="K56" s="393"/>
      <c r="L56" s="393"/>
      <c r="M56" s="393"/>
      <c r="N56" s="393"/>
      <c r="O56" s="393"/>
      <c r="P56" s="393"/>
      <c r="Q56" s="393"/>
      <c r="R56" s="393"/>
      <c r="S56" s="393"/>
      <c r="T56" s="393"/>
      <c r="U56" s="393"/>
      <c r="V56" s="393"/>
      <c r="W56" s="393"/>
      <c r="X56" s="393"/>
      <c r="Y56" s="393"/>
      <c r="Z56" s="393"/>
      <c r="AA56" s="393"/>
      <c r="AB56" s="393"/>
      <c r="AC56" s="393"/>
      <c r="AD56" s="393"/>
      <c r="AE56" s="393"/>
      <c r="AF56" s="393"/>
      <c r="AG56" s="418"/>
      <c r="AH56" s="393"/>
      <c r="AI56" s="409"/>
      <c r="AJ56" s="505"/>
      <c r="AK56" s="425"/>
      <c r="AL56" s="426"/>
      <c r="AM56" s="423"/>
      <c r="AN56" s="423"/>
      <c r="AO56" s="424"/>
    </row>
    <row r="57" spans="2:41" ht="18" x14ac:dyDescent="0.35">
      <c r="B57" s="392"/>
      <c r="C57" s="393"/>
      <c r="D57" s="393"/>
      <c r="E57" s="393"/>
      <c r="F57" s="393"/>
      <c r="G57" s="393"/>
      <c r="H57" s="393"/>
      <c r="I57" s="393"/>
      <c r="J57" s="393"/>
      <c r="K57" s="393"/>
      <c r="L57" s="393"/>
      <c r="M57" s="393"/>
      <c r="N57" s="393"/>
      <c r="O57" s="393"/>
      <c r="P57" s="393"/>
      <c r="Q57" s="393"/>
      <c r="R57" s="393"/>
      <c r="S57" s="393"/>
      <c r="T57" s="393"/>
      <c r="U57" s="393"/>
      <c r="V57" s="393"/>
      <c r="W57" s="393"/>
      <c r="X57" s="393"/>
      <c r="Y57" s="393"/>
      <c r="Z57" s="393"/>
      <c r="AA57" s="393"/>
      <c r="AB57" s="393"/>
      <c r="AC57" s="393"/>
      <c r="AD57" s="393"/>
      <c r="AE57" s="393"/>
      <c r="AF57" s="393"/>
      <c r="AG57" s="418"/>
      <c r="AH57" s="393"/>
      <c r="AI57" s="409"/>
      <c r="AJ57" s="505"/>
      <c r="AK57" s="425"/>
      <c r="AL57" s="426"/>
      <c r="AM57" s="423"/>
      <c r="AN57" s="423"/>
      <c r="AO57" s="424"/>
    </row>
    <row r="58" spans="2:41" ht="18" x14ac:dyDescent="0.35">
      <c r="B58" s="392"/>
      <c r="C58" s="393"/>
      <c r="D58" s="393"/>
      <c r="E58" s="393"/>
      <c r="F58" s="393"/>
      <c r="G58" s="393"/>
      <c r="H58" s="393"/>
      <c r="I58" s="393"/>
      <c r="J58" s="393"/>
      <c r="K58" s="393"/>
      <c r="L58" s="393"/>
      <c r="M58" s="393"/>
      <c r="N58" s="393"/>
      <c r="O58" s="393"/>
      <c r="P58" s="393"/>
      <c r="Q58" s="393"/>
      <c r="R58" s="393"/>
      <c r="S58" s="393"/>
      <c r="T58" s="393"/>
      <c r="U58" s="393"/>
      <c r="V58" s="393"/>
      <c r="W58" s="393"/>
      <c r="X58" s="393"/>
      <c r="Y58" s="393"/>
      <c r="Z58" s="393"/>
      <c r="AA58" s="393"/>
      <c r="AB58" s="393"/>
      <c r="AC58" s="393"/>
      <c r="AD58" s="393"/>
      <c r="AE58" s="393"/>
      <c r="AF58" s="393"/>
      <c r="AG58" s="418"/>
      <c r="AH58" s="393"/>
      <c r="AI58" s="409"/>
      <c r="AJ58" s="505"/>
      <c r="AK58" s="425"/>
      <c r="AL58" s="426"/>
      <c r="AM58" s="423"/>
      <c r="AN58" s="423"/>
      <c r="AO58" s="424"/>
    </row>
    <row r="59" spans="2:41" ht="18" x14ac:dyDescent="0.35">
      <c r="B59" s="392"/>
      <c r="C59" s="393"/>
      <c r="D59" s="393"/>
      <c r="E59" s="393"/>
      <c r="F59" s="393"/>
      <c r="G59" s="393"/>
      <c r="H59" s="393"/>
      <c r="I59" s="393"/>
      <c r="J59" s="393"/>
      <c r="K59" s="393"/>
      <c r="L59" s="393"/>
      <c r="M59" s="393"/>
      <c r="N59" s="393"/>
      <c r="O59" s="393"/>
      <c r="P59" s="393"/>
      <c r="Q59" s="393"/>
      <c r="R59" s="393"/>
      <c r="S59" s="393"/>
      <c r="T59" s="393"/>
      <c r="U59" s="393"/>
      <c r="V59" s="393"/>
      <c r="W59" s="393"/>
      <c r="X59" s="393"/>
      <c r="Y59" s="393"/>
      <c r="Z59" s="393"/>
      <c r="AA59" s="393"/>
      <c r="AB59" s="393"/>
      <c r="AC59" s="393"/>
      <c r="AD59" s="393"/>
      <c r="AE59" s="393"/>
      <c r="AF59" s="393"/>
      <c r="AG59" s="418"/>
      <c r="AH59" s="393"/>
      <c r="AI59" s="409"/>
      <c r="AJ59" s="507"/>
      <c r="AK59" s="425"/>
      <c r="AL59" s="426"/>
      <c r="AM59" s="428"/>
      <c r="AN59" s="423"/>
      <c r="AO59" s="424"/>
    </row>
    <row r="60" spans="2:41" ht="20.100000000000001" customHeight="1" x14ac:dyDescent="0.35">
      <c r="B60" s="392"/>
      <c r="C60" s="429"/>
      <c r="D60" s="393"/>
      <c r="E60" s="393"/>
      <c r="F60" s="393"/>
      <c r="G60" s="393"/>
      <c r="H60" s="393"/>
      <c r="I60" s="393"/>
      <c r="J60" s="393"/>
      <c r="K60" s="393"/>
      <c r="L60" s="393"/>
      <c r="M60" s="393"/>
      <c r="N60" s="393"/>
      <c r="O60" s="393"/>
      <c r="P60" s="393"/>
      <c r="Q60" s="393"/>
      <c r="R60" s="393"/>
      <c r="S60" s="393"/>
      <c r="T60" s="393"/>
      <c r="U60" s="393"/>
      <c r="V60" s="393"/>
      <c r="W60" s="393"/>
      <c r="X60" s="393"/>
      <c r="Y60" s="393"/>
      <c r="Z60" s="393"/>
      <c r="AA60" s="393"/>
      <c r="AB60" s="393"/>
      <c r="AC60" s="393"/>
      <c r="AD60" s="393"/>
      <c r="AE60" s="393"/>
      <c r="AF60" s="393"/>
      <c r="AG60" s="393"/>
      <c r="AH60" s="393"/>
      <c r="AI60" s="409"/>
      <c r="AJ60" s="507"/>
      <c r="AK60" s="425"/>
      <c r="AL60" s="426"/>
      <c r="AM60" s="430"/>
      <c r="AN60" s="423"/>
      <c r="AO60" s="424"/>
    </row>
    <row r="61" spans="2:41" ht="18.600000000000001" thickBot="1" x14ac:dyDescent="0.4">
      <c r="B61" s="431"/>
      <c r="C61" s="432"/>
      <c r="D61" s="432"/>
      <c r="E61" s="432"/>
      <c r="F61" s="432"/>
      <c r="G61" s="432"/>
      <c r="H61" s="432"/>
      <c r="I61" s="432"/>
      <c r="J61" s="432"/>
      <c r="K61" s="432"/>
      <c r="L61" s="432"/>
      <c r="M61" s="432"/>
      <c r="N61" s="432"/>
      <c r="O61" s="432"/>
      <c r="P61" s="432"/>
      <c r="Q61" s="432"/>
      <c r="R61" s="432"/>
      <c r="S61" s="432"/>
      <c r="T61" s="432"/>
      <c r="U61" s="432"/>
      <c r="V61" s="432"/>
      <c r="W61" s="432"/>
      <c r="X61" s="432"/>
      <c r="Y61" s="432"/>
      <c r="Z61" s="432"/>
      <c r="AA61" s="432"/>
      <c r="AB61" s="432"/>
      <c r="AC61" s="432"/>
      <c r="AD61" s="432"/>
      <c r="AE61" s="432"/>
      <c r="AF61" s="432"/>
      <c r="AG61" s="432"/>
      <c r="AH61" s="432"/>
      <c r="AI61" s="433"/>
      <c r="AJ61" s="508"/>
      <c r="AK61" s="435"/>
      <c r="AL61" s="436"/>
      <c r="AM61" s="437"/>
      <c r="AN61" s="437"/>
      <c r="AO61" s="438"/>
    </row>
    <row r="62" spans="2:41" ht="18" x14ac:dyDescent="0.35">
      <c r="B62" s="509" t="s">
        <v>143</v>
      </c>
      <c r="C62" s="510"/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  <c r="AG62" s="510"/>
      <c r="AH62" s="510"/>
      <c r="AI62" s="511"/>
      <c r="AJ62" s="442" t="s">
        <v>144</v>
      </c>
      <c r="AK62" s="443"/>
      <c r="AL62" s="443"/>
      <c r="AM62" s="443"/>
      <c r="AN62" s="444"/>
      <c r="AO62" s="445">
        <f>ROUND((SUM(AO52:AO61)),2)</f>
        <v>0.84</v>
      </c>
    </row>
    <row r="63" spans="2:41" ht="20.25" customHeight="1" x14ac:dyDescent="0.35">
      <c r="B63" s="439"/>
      <c r="C63" s="440"/>
      <c r="D63" s="440"/>
      <c r="E63" s="440"/>
      <c r="F63" s="440"/>
      <c r="G63" s="440"/>
      <c r="H63" s="440"/>
      <c r="I63" s="440"/>
      <c r="J63" s="440"/>
      <c r="K63" s="440"/>
      <c r="L63" s="440"/>
      <c r="M63" s="440"/>
      <c r="N63" s="440"/>
      <c r="O63" s="440"/>
      <c r="P63" s="440"/>
      <c r="Q63" s="440"/>
      <c r="R63" s="440"/>
      <c r="S63" s="440"/>
      <c r="T63" s="440"/>
      <c r="U63" s="440"/>
      <c r="V63" s="440"/>
      <c r="W63" s="440"/>
      <c r="X63" s="440"/>
      <c r="Y63" s="440"/>
      <c r="Z63" s="440"/>
      <c r="AA63" s="440"/>
      <c r="AB63" s="440"/>
      <c r="AC63" s="440"/>
      <c r="AD63" s="440"/>
      <c r="AE63" s="440"/>
      <c r="AF63" s="440"/>
      <c r="AG63" s="440"/>
      <c r="AH63" s="440"/>
      <c r="AI63" s="441"/>
      <c r="AJ63" s="446" t="s">
        <v>145</v>
      </c>
      <c r="AK63" s="447"/>
      <c r="AL63" s="447"/>
      <c r="AM63" s="447"/>
      <c r="AN63" s="448">
        <f>AR3</f>
        <v>74</v>
      </c>
      <c r="AO63" s="449">
        <f>ROUND((AN63*AO62),2)</f>
        <v>62.16</v>
      </c>
    </row>
    <row r="64" spans="2:41" ht="20.25" customHeight="1" thickBot="1" x14ac:dyDescent="0.4">
      <c r="B64" s="450"/>
      <c r="C64" s="451"/>
      <c r="D64" s="451"/>
      <c r="E64" s="451"/>
      <c r="F64" s="451"/>
      <c r="G64" s="451"/>
      <c r="H64" s="451"/>
      <c r="I64" s="451"/>
      <c r="J64" s="451"/>
      <c r="K64" s="451"/>
      <c r="L64" s="451"/>
      <c r="M64" s="451"/>
      <c r="N64" s="451"/>
      <c r="O64" s="451"/>
      <c r="P64" s="451"/>
      <c r="Q64" s="451"/>
      <c r="R64" s="451"/>
      <c r="S64" s="451"/>
      <c r="T64" s="451"/>
      <c r="U64" s="451"/>
      <c r="V64" s="451"/>
      <c r="W64" s="451"/>
      <c r="X64" s="451"/>
      <c r="Y64" s="451"/>
      <c r="Z64" s="451"/>
      <c r="AA64" s="451"/>
      <c r="AB64" s="451"/>
      <c r="AC64" s="451"/>
      <c r="AD64" s="451"/>
      <c r="AE64" s="451"/>
      <c r="AF64" s="451"/>
      <c r="AG64" s="451"/>
      <c r="AH64" s="451"/>
      <c r="AI64" s="452"/>
      <c r="AJ64" s="453" t="s">
        <v>146</v>
      </c>
      <c r="AK64" s="454"/>
      <c r="AL64" s="454"/>
      <c r="AM64" s="454"/>
      <c r="AN64" s="455"/>
      <c r="AO64" s="456">
        <f>AO63</f>
        <v>62.16</v>
      </c>
    </row>
    <row r="65" spans="2:42" ht="20.25" customHeight="1" x14ac:dyDescent="0.35">
      <c r="B65" s="457"/>
      <c r="C65" s="458"/>
      <c r="D65" s="458"/>
      <c r="E65" s="458"/>
      <c r="F65" s="458"/>
      <c r="G65" s="458"/>
      <c r="H65" s="458"/>
      <c r="I65" s="458"/>
      <c r="J65" s="458"/>
      <c r="K65" s="458"/>
      <c r="L65" s="458"/>
      <c r="M65" s="458"/>
      <c r="N65" s="458"/>
      <c r="O65" s="458"/>
      <c r="P65" s="458"/>
      <c r="Q65" s="458"/>
      <c r="R65" s="458"/>
      <c r="S65" s="458"/>
      <c r="T65" s="458"/>
      <c r="U65" s="458"/>
      <c r="V65" s="458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9"/>
      <c r="AK65" s="459"/>
      <c r="AL65" s="459"/>
      <c r="AM65" s="459"/>
      <c r="AN65" s="459"/>
      <c r="AO65" s="460"/>
    </row>
    <row r="66" spans="2:42" ht="20.25" customHeight="1" x14ac:dyDescent="0.35">
      <c r="B66" s="461"/>
      <c r="C66" s="462"/>
      <c r="D66" s="462"/>
      <c r="E66" s="462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  <c r="Q66" s="462"/>
      <c r="R66" s="462"/>
      <c r="S66" s="462"/>
      <c r="T66" s="462"/>
      <c r="U66" s="462"/>
      <c r="V66" s="462"/>
      <c r="W66" s="462"/>
      <c r="X66" s="462"/>
      <c r="Y66" s="462"/>
      <c r="Z66" s="462"/>
      <c r="AA66" s="462"/>
      <c r="AB66" s="462"/>
      <c r="AC66" s="462"/>
      <c r="AD66" s="462"/>
      <c r="AE66" s="462"/>
      <c r="AF66" s="462"/>
      <c r="AG66" s="462"/>
      <c r="AH66" s="462"/>
      <c r="AI66" s="462"/>
      <c r="AJ66" s="463"/>
      <c r="AK66" s="463"/>
      <c r="AL66" s="463"/>
      <c r="AM66" s="463"/>
      <c r="AN66" s="463"/>
      <c r="AO66" s="464"/>
    </row>
    <row r="67" spans="2:42" ht="20.25" customHeight="1" x14ac:dyDescent="0.35">
      <c r="B67" s="461"/>
      <c r="C67" s="462"/>
      <c r="D67" s="462"/>
      <c r="E67" s="462"/>
      <c r="F67" s="462"/>
      <c r="G67" s="462"/>
      <c r="H67" s="462"/>
      <c r="I67" s="462"/>
      <c r="J67" s="462"/>
      <c r="K67" s="462"/>
      <c r="L67" s="462"/>
      <c r="M67" s="462"/>
      <c r="N67" s="462"/>
      <c r="O67" s="462"/>
      <c r="P67" s="462"/>
      <c r="Q67" s="462"/>
      <c r="R67" s="462"/>
      <c r="S67" s="462"/>
      <c r="T67" s="462"/>
      <c r="U67" s="462"/>
      <c r="V67" s="462"/>
      <c r="W67" s="462"/>
      <c r="X67" s="462"/>
      <c r="Y67" s="462"/>
      <c r="Z67" s="462"/>
      <c r="AA67" s="462"/>
      <c r="AB67" s="462"/>
      <c r="AC67" s="462"/>
      <c r="AD67" s="462"/>
      <c r="AE67" s="462"/>
      <c r="AF67" s="462"/>
      <c r="AG67" s="462"/>
      <c r="AH67" s="462"/>
      <c r="AI67" s="462"/>
      <c r="AJ67" s="463"/>
      <c r="AK67" s="463"/>
      <c r="AL67" s="463"/>
      <c r="AM67" s="463"/>
      <c r="AN67" s="463"/>
      <c r="AO67" s="464"/>
    </row>
    <row r="68" spans="2:42" ht="20.25" customHeight="1" x14ac:dyDescent="0.35">
      <c r="B68" s="461"/>
      <c r="C68" s="465"/>
      <c r="D68" s="465"/>
      <c r="E68" s="465"/>
      <c r="F68" s="465"/>
      <c r="G68" s="465"/>
      <c r="H68" s="465"/>
      <c r="I68" s="465"/>
      <c r="J68" s="465"/>
      <c r="K68" s="465"/>
      <c r="L68" s="465"/>
      <c r="M68" s="465"/>
      <c r="N68" s="465"/>
      <c r="O68" s="462"/>
      <c r="P68" s="462"/>
      <c r="Q68" s="462"/>
      <c r="R68" s="462"/>
      <c r="S68" s="462"/>
      <c r="T68" s="462"/>
      <c r="U68" s="462"/>
      <c r="V68" s="462"/>
      <c r="W68" s="462"/>
      <c r="X68" s="462"/>
      <c r="Y68" s="462"/>
      <c r="Z68" s="462"/>
      <c r="AA68" s="462"/>
      <c r="AB68" s="462"/>
      <c r="AC68" s="462"/>
      <c r="AD68" s="462"/>
      <c r="AE68" s="462"/>
      <c r="AF68" s="462"/>
      <c r="AG68" s="462"/>
      <c r="AH68" s="462"/>
      <c r="AI68" s="462"/>
      <c r="AJ68" s="463"/>
      <c r="AK68" s="463"/>
      <c r="AL68" s="463"/>
      <c r="AM68" s="463"/>
      <c r="AN68" s="463"/>
      <c r="AO68" s="464"/>
    </row>
    <row r="69" spans="2:42" ht="16.350000000000001" customHeight="1" x14ac:dyDescent="0.3">
      <c r="B69" s="223"/>
      <c r="C69" s="466" t="str">
        <f>AK41</f>
        <v>ING EMELY FAYSULY TRIANA ALVAREZ</v>
      </c>
      <c r="U69" s="467"/>
      <c r="AI69" s="298"/>
      <c r="AJ69" s="468"/>
      <c r="AK69" s="466"/>
      <c r="AL69" s="469"/>
      <c r="AM69" s="469"/>
      <c r="AN69" s="469"/>
      <c r="AO69" s="470"/>
    </row>
    <row r="70" spans="2:42" x14ac:dyDescent="0.3">
      <c r="B70" s="471"/>
      <c r="C70" s="468" t="str">
        <f>C34</f>
        <v>SECRETARIA DE PLANEACIÓN Y DESARROLLO TERRITORIAL</v>
      </c>
      <c r="U70" s="468"/>
      <c r="AI70" s="468"/>
      <c r="AJ70" s="468"/>
      <c r="AL70" s="469"/>
      <c r="AM70" s="469"/>
      <c r="AN70" s="469"/>
      <c r="AO70" s="470"/>
    </row>
    <row r="71" spans="2:42" ht="15.6" customHeight="1" thickBot="1" x14ac:dyDescent="0.35">
      <c r="B71" s="224" t="s">
        <v>147</v>
      </c>
      <c r="C71" s="472"/>
      <c r="D71" s="472"/>
      <c r="E71" s="472"/>
      <c r="F71" s="472"/>
      <c r="G71" s="472"/>
      <c r="H71" s="472"/>
      <c r="I71" s="472"/>
      <c r="J71" s="472"/>
      <c r="K71" s="472"/>
      <c r="L71" s="472"/>
      <c r="M71" s="472"/>
      <c r="N71" s="472"/>
      <c r="O71" s="472"/>
      <c r="P71" s="472"/>
      <c r="Q71" s="472"/>
      <c r="R71" s="472"/>
      <c r="S71" s="472"/>
      <c r="T71" s="472"/>
      <c r="U71" s="472"/>
      <c r="V71" s="472"/>
      <c r="W71" s="472"/>
      <c r="X71" s="472"/>
      <c r="Y71" s="472"/>
      <c r="Z71" s="472"/>
      <c r="AA71" s="472"/>
      <c r="AB71" s="472"/>
      <c r="AC71" s="472"/>
      <c r="AD71" s="472"/>
      <c r="AE71" s="472"/>
      <c r="AF71" s="472"/>
      <c r="AG71" s="472"/>
      <c r="AH71" s="472"/>
      <c r="AI71" s="472"/>
      <c r="AJ71" s="472"/>
      <c r="AK71" s="473"/>
      <c r="AL71" s="474"/>
      <c r="AM71" s="474"/>
      <c r="AN71" s="474"/>
      <c r="AO71" s="475"/>
    </row>
    <row r="72" spans="2:42" ht="14.4" thickBot="1" x14ac:dyDescent="0.35"/>
    <row r="73" spans="2:42" ht="33" customHeight="1" x14ac:dyDescent="0.3">
      <c r="B73" s="292" t="str">
        <f>B37</f>
        <v>MUNICIPIO DE SAN ANTONIO DEL TEQUENDAMA
DEPARTAMENTO DE  CUNDINAMARCA
SECRETARIA DE PLANEACIÓN DE SAN ANTONIO DEL TEQUENDAMA</v>
      </c>
      <c r="C73" s="293"/>
      <c r="D73" s="293"/>
      <c r="E73" s="293"/>
      <c r="F73" s="293"/>
      <c r="G73" s="293"/>
      <c r="H73" s="293"/>
      <c r="I73" s="293"/>
      <c r="J73" s="293" t="str">
        <f>B37</f>
        <v>MUNICIPIO DE SAN ANTONIO DEL TEQUENDAMA
DEPARTAMENTO DE  CUNDINAMARCA
SECRETARIA DE PLANEACIÓN DE SAN ANTONIO DEL TEQUENDAMA</v>
      </c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3"/>
      <c r="V73" s="293"/>
      <c r="W73" s="293"/>
      <c r="X73" s="293"/>
      <c r="Y73" s="293"/>
      <c r="Z73" s="293"/>
      <c r="AA73" s="293"/>
      <c r="AB73" s="293"/>
      <c r="AC73" s="293"/>
      <c r="AD73" s="293"/>
      <c r="AE73" s="293"/>
      <c r="AF73" s="293"/>
      <c r="AG73" s="293"/>
      <c r="AH73" s="293"/>
      <c r="AI73" s="293"/>
      <c r="AJ73" s="293"/>
      <c r="AK73" s="293"/>
      <c r="AL73" s="294"/>
      <c r="AM73" s="295"/>
      <c r="AN73" s="293"/>
      <c r="AO73" s="296"/>
      <c r="AP73" s="297"/>
    </row>
    <row r="74" spans="2:42" ht="83.1" customHeight="1" thickBot="1" x14ac:dyDescent="0.35">
      <c r="B74" s="299"/>
      <c r="C74" s="300"/>
      <c r="D74" s="300"/>
      <c r="E74" s="300"/>
      <c r="F74" s="300"/>
      <c r="G74" s="300"/>
      <c r="H74" s="300"/>
      <c r="I74" s="300"/>
      <c r="J74" s="300"/>
      <c r="K74" s="300"/>
      <c r="L74" s="300"/>
      <c r="M74" s="300"/>
      <c r="N74" s="300"/>
      <c r="O74" s="300"/>
      <c r="P74" s="300"/>
      <c r="Q74" s="300"/>
      <c r="R74" s="300"/>
      <c r="S74" s="300"/>
      <c r="T74" s="300"/>
      <c r="U74" s="300"/>
      <c r="V74" s="300"/>
      <c r="W74" s="300"/>
      <c r="X74" s="300"/>
      <c r="Y74" s="300"/>
      <c r="Z74" s="300"/>
      <c r="AA74" s="300"/>
      <c r="AB74" s="300"/>
      <c r="AC74" s="300"/>
      <c r="AD74" s="300"/>
      <c r="AE74" s="300"/>
      <c r="AF74" s="300"/>
      <c r="AG74" s="300"/>
      <c r="AH74" s="300"/>
      <c r="AI74" s="300"/>
      <c r="AJ74" s="300"/>
      <c r="AK74" s="300"/>
      <c r="AL74" s="301"/>
      <c r="AM74" s="302"/>
      <c r="AN74" s="300"/>
      <c r="AO74" s="303"/>
      <c r="AP74" s="297"/>
    </row>
    <row r="75" spans="2:42" ht="20.25" customHeight="1" thickBot="1" x14ac:dyDescent="0.35">
      <c r="B75" s="304" t="s">
        <v>113</v>
      </c>
      <c r="C75" s="305"/>
      <c r="D75" s="305"/>
      <c r="E75" s="305"/>
      <c r="F75" s="305"/>
      <c r="G75" s="305"/>
      <c r="H75" s="305"/>
      <c r="I75" s="306"/>
      <c r="J75" s="307" t="str">
        <f>J45</f>
        <v>SAN ANTONIO DEL TEQUENDAMA</v>
      </c>
      <c r="K75" s="308"/>
      <c r="L75" s="308"/>
      <c r="M75" s="308"/>
      <c r="N75" s="308"/>
      <c r="O75" s="308"/>
      <c r="P75" s="308"/>
      <c r="Q75" s="308"/>
      <c r="R75" s="308"/>
      <c r="S75" s="308"/>
      <c r="T75" s="308"/>
      <c r="U75" s="309"/>
      <c r="V75" s="310" t="s">
        <v>114</v>
      </c>
      <c r="W75" s="305"/>
      <c r="X75" s="305"/>
      <c r="Y75" s="305"/>
      <c r="Z75" s="305"/>
      <c r="AA75" s="305"/>
      <c r="AB75" s="305"/>
      <c r="AC75" s="305"/>
      <c r="AD75" s="305"/>
      <c r="AE75" s="306"/>
      <c r="AF75" s="307" t="s">
        <v>115</v>
      </c>
      <c r="AG75" s="308"/>
      <c r="AH75" s="308"/>
      <c r="AI75" s="308"/>
      <c r="AJ75" s="308"/>
      <c r="AK75" s="308"/>
      <c r="AL75" s="308"/>
      <c r="AM75" s="308"/>
      <c r="AN75" s="308"/>
      <c r="AO75" s="311"/>
    </row>
    <row r="76" spans="2:42" s="315" customFormat="1" ht="19.5" customHeight="1" x14ac:dyDescent="0.35">
      <c r="B76" s="297"/>
      <c r="C76" s="312"/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312"/>
      <c r="P76" s="312"/>
      <c r="Q76" s="312"/>
      <c r="R76" s="312"/>
      <c r="S76" s="312"/>
      <c r="T76" s="312"/>
      <c r="U76" s="312"/>
      <c r="V76" s="312"/>
      <c r="W76" s="312"/>
      <c r="X76" s="312"/>
      <c r="Y76" s="312"/>
      <c r="Z76" s="312"/>
      <c r="AA76" s="312"/>
      <c r="AB76" s="312"/>
      <c r="AC76" s="312"/>
      <c r="AD76" s="312"/>
      <c r="AE76" s="312"/>
      <c r="AF76" s="312"/>
      <c r="AG76" s="312"/>
      <c r="AH76" s="312"/>
      <c r="AI76" s="312"/>
      <c r="AJ76" s="312"/>
      <c r="AK76" s="312"/>
      <c r="AL76" s="312"/>
      <c r="AM76" s="312"/>
      <c r="AN76" s="313"/>
      <c r="AO76" s="314"/>
    </row>
    <row r="77" spans="2:42" s="315" customFormat="1" ht="19.5" customHeight="1" x14ac:dyDescent="0.35">
      <c r="B77" s="316" t="s">
        <v>116</v>
      </c>
      <c r="C77" s="317"/>
      <c r="D77" s="317"/>
      <c r="E77" s="317"/>
      <c r="F77" s="318"/>
      <c r="G77" s="319" t="s">
        <v>117</v>
      </c>
      <c r="H77" s="320"/>
      <c r="I77" s="319">
        <v>23</v>
      </c>
      <c r="J77" s="320"/>
      <c r="K77" s="319" t="s">
        <v>118</v>
      </c>
      <c r="L77" s="320"/>
      <c r="M77" s="319">
        <v>4</v>
      </c>
      <c r="N77" s="320"/>
      <c r="O77" s="319" t="s">
        <v>119</v>
      </c>
      <c r="P77" s="320"/>
      <c r="Q77" s="319">
        <v>26</v>
      </c>
      <c r="R77" s="320"/>
      <c r="S77" s="312"/>
      <c r="T77" s="312"/>
      <c r="U77" s="312"/>
      <c r="V77" s="321"/>
      <c r="W77" s="321"/>
      <c r="X77" s="321"/>
      <c r="Y77" s="321"/>
      <c r="Z77" s="321"/>
      <c r="AA77" s="322"/>
      <c r="AB77" s="322"/>
      <c r="AC77" s="322"/>
      <c r="AD77" s="322"/>
      <c r="AE77" s="322"/>
      <c r="AF77" s="312"/>
      <c r="AG77" s="312"/>
      <c r="AH77" s="323" t="s">
        <v>120</v>
      </c>
      <c r="AI77" s="317"/>
      <c r="AJ77" s="318"/>
      <c r="AK77" s="324" t="str">
        <f>AK41</f>
        <v>ING EMELY FAYSULY TRIANA ALVAREZ</v>
      </c>
      <c r="AL77" s="325"/>
      <c r="AM77" s="325"/>
      <c r="AN77" s="325"/>
      <c r="AO77" s="326"/>
    </row>
    <row r="78" spans="2:42" ht="11.25" customHeight="1" x14ac:dyDescent="0.35">
      <c r="B78" s="327"/>
      <c r="C78" s="312"/>
      <c r="D78" s="312"/>
      <c r="E78" s="312"/>
      <c r="F78" s="312"/>
      <c r="G78" s="312"/>
      <c r="H78" s="312"/>
      <c r="I78" s="312"/>
      <c r="J78" s="312"/>
      <c r="K78" s="312"/>
      <c r="L78" s="312"/>
      <c r="M78" s="312"/>
      <c r="N78" s="312"/>
      <c r="O78" s="312"/>
      <c r="P78" s="312"/>
      <c r="Q78" s="312"/>
      <c r="R78" s="312"/>
      <c r="S78" s="312"/>
      <c r="T78" s="312"/>
      <c r="U78" s="312"/>
      <c r="V78" s="312"/>
      <c r="W78" s="312"/>
      <c r="X78" s="312"/>
      <c r="Y78" s="312"/>
      <c r="Z78" s="312"/>
      <c r="AA78" s="312"/>
      <c r="AB78" s="312"/>
      <c r="AC78" s="312"/>
      <c r="AD78" s="312"/>
      <c r="AE78" s="312"/>
      <c r="AF78" s="312"/>
      <c r="AG78" s="312"/>
      <c r="AH78" s="312"/>
      <c r="AI78" s="312"/>
      <c r="AJ78" s="312"/>
      <c r="AK78" s="312"/>
      <c r="AL78" s="312"/>
      <c r="AM78" s="312"/>
      <c r="AN78" s="328"/>
      <c r="AO78" s="329"/>
    </row>
    <row r="79" spans="2:42" ht="6" customHeight="1" thickBot="1" x14ac:dyDescent="0.4">
      <c r="B79" s="327"/>
      <c r="C79" s="312"/>
      <c r="D79" s="312"/>
      <c r="E79" s="312"/>
      <c r="F79" s="312"/>
      <c r="G79" s="312"/>
      <c r="H79" s="312"/>
      <c r="I79" s="312"/>
      <c r="J79" s="312"/>
      <c r="K79" s="312"/>
      <c r="L79" s="312"/>
      <c r="M79" s="312"/>
      <c r="N79" s="312"/>
      <c r="O79" s="312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  <c r="AA79" s="312"/>
      <c r="AB79" s="312"/>
      <c r="AC79" s="312"/>
      <c r="AD79" s="312"/>
      <c r="AE79" s="312"/>
      <c r="AF79" s="312"/>
      <c r="AG79" s="312"/>
      <c r="AH79" s="312"/>
      <c r="AI79" s="312"/>
      <c r="AJ79" s="312"/>
      <c r="AK79" s="312"/>
      <c r="AL79" s="312"/>
      <c r="AM79" s="312"/>
      <c r="AN79" s="330"/>
      <c r="AO79" s="331"/>
    </row>
    <row r="80" spans="2:42" ht="39.75" customHeight="1" x14ac:dyDescent="0.3">
      <c r="B80" s="332" t="s">
        <v>121</v>
      </c>
      <c r="C80" s="333"/>
      <c r="D80" s="333"/>
      <c r="E80" s="333"/>
      <c r="F80" s="333"/>
      <c r="G80" s="333"/>
      <c r="H80" s="333"/>
      <c r="I80" s="334"/>
      <c r="J80" s="335" t="str">
        <f>J44</f>
        <v>“IMPLEMENTACIÓN DE TECNOLOGÍAS ECOEFICIENTES PARA EL APROVECHAMIENTO DE ENERGÍA EN LAS ACTIVIDADES DE COCCIÓN - ECOESTUFAS EN EL SECTOR RURAL EN EL MUNICIPIO DE SAN ANTONIO DEL  TEQUENDAMA  – CUNDINAMARCA”</v>
      </c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  <c r="Z80" s="336"/>
      <c r="AA80" s="336"/>
      <c r="AB80" s="336"/>
      <c r="AC80" s="336"/>
      <c r="AD80" s="336"/>
      <c r="AE80" s="336"/>
      <c r="AF80" s="336"/>
      <c r="AG80" s="336"/>
      <c r="AH80" s="336"/>
      <c r="AI80" s="336"/>
      <c r="AJ80" s="336"/>
      <c r="AK80" s="336"/>
      <c r="AL80" s="336"/>
      <c r="AM80" s="336"/>
      <c r="AN80" s="336"/>
      <c r="AO80" s="337"/>
    </row>
    <row r="81" spans="2:41" ht="22.5" customHeight="1" thickBot="1" x14ac:dyDescent="0.35">
      <c r="B81" s="338" t="s">
        <v>122</v>
      </c>
      <c r="C81" s="339"/>
      <c r="D81" s="339"/>
      <c r="E81" s="339"/>
      <c r="F81" s="339"/>
      <c r="G81" s="339"/>
      <c r="H81" s="339"/>
      <c r="I81" s="340"/>
      <c r="J81" s="341" t="str">
        <f>J75</f>
        <v>SAN ANTONIO DEL TEQUENDAMA</v>
      </c>
      <c r="K81" s="342"/>
      <c r="L81" s="342"/>
      <c r="M81" s="342"/>
      <c r="N81" s="342"/>
      <c r="O81" s="342"/>
      <c r="P81" s="342"/>
      <c r="Q81" s="342"/>
      <c r="R81" s="342"/>
      <c r="S81" s="342"/>
      <c r="T81" s="342"/>
      <c r="U81" s="342"/>
      <c r="V81" s="342"/>
      <c r="W81" s="342"/>
      <c r="X81" s="342"/>
      <c r="Y81" s="342"/>
      <c r="Z81" s="342"/>
      <c r="AA81" s="342"/>
      <c r="AB81" s="342"/>
      <c r="AC81" s="342"/>
      <c r="AD81" s="342"/>
      <c r="AE81" s="343"/>
      <c r="AF81" s="344" t="s">
        <v>123</v>
      </c>
      <c r="AG81" s="345"/>
      <c r="AH81" s="345"/>
      <c r="AI81" s="345"/>
      <c r="AJ81" s="346"/>
      <c r="AK81" s="341" t="str">
        <f>AK77</f>
        <v>ING EMELY FAYSULY TRIANA ALVAREZ</v>
      </c>
      <c r="AL81" s="342"/>
      <c r="AM81" s="342"/>
      <c r="AN81" s="342"/>
      <c r="AO81" s="347"/>
    </row>
    <row r="82" spans="2:41" ht="22.5" hidden="1" customHeight="1" thickBot="1" x14ac:dyDescent="0.4">
      <c r="B82" s="478" t="s">
        <v>124</v>
      </c>
      <c r="C82" s="479"/>
      <c r="D82" s="479"/>
      <c r="E82" s="479"/>
      <c r="F82" s="479"/>
      <c r="G82" s="479"/>
      <c r="H82" s="479"/>
      <c r="I82" s="480"/>
      <c r="J82" s="481" t="s">
        <v>148</v>
      </c>
      <c r="K82" s="482"/>
      <c r="L82" s="482"/>
      <c r="M82" s="482"/>
      <c r="N82" s="482"/>
      <c r="O82" s="482"/>
      <c r="P82" s="482"/>
      <c r="Q82" s="482"/>
      <c r="R82" s="482"/>
      <c r="S82" s="482"/>
      <c r="T82" s="482"/>
      <c r="U82" s="482"/>
      <c r="V82" s="482"/>
      <c r="W82" s="482"/>
      <c r="X82" s="482"/>
      <c r="Y82" s="482"/>
      <c r="Z82" s="482"/>
      <c r="AA82" s="482"/>
      <c r="AB82" s="482"/>
      <c r="AC82" s="482"/>
      <c r="AD82" s="482"/>
      <c r="AE82" s="483"/>
      <c r="AF82" s="484" t="s">
        <v>125</v>
      </c>
      <c r="AG82" s="485"/>
      <c r="AH82" s="485"/>
      <c r="AI82" s="486"/>
      <c r="AJ82" s="487" t="s">
        <v>148</v>
      </c>
      <c r="AK82" s="488" t="s">
        <v>126</v>
      </c>
      <c r="AL82" s="480"/>
      <c r="AM82" s="489" t="s">
        <v>148</v>
      </c>
      <c r="AN82" s="490"/>
      <c r="AO82" s="491"/>
    </row>
    <row r="83" spans="2:41" ht="18" customHeight="1" thickBot="1" x14ac:dyDescent="0.35">
      <c r="B83" s="512"/>
      <c r="C83" s="513"/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  <c r="AG83" s="513"/>
      <c r="AH83" s="513"/>
      <c r="AI83" s="513"/>
      <c r="AJ83" s="514"/>
      <c r="AK83" s="514"/>
      <c r="AL83" s="514"/>
      <c r="AM83" s="514"/>
      <c r="AN83" s="515"/>
      <c r="AO83" s="516"/>
    </row>
    <row r="84" spans="2:41" ht="63" customHeight="1" thickBot="1" x14ac:dyDescent="0.35">
      <c r="B84" s="492" t="s">
        <v>127</v>
      </c>
      <c r="C84" s="493"/>
      <c r="D84" s="493"/>
      <c r="E84" s="493"/>
      <c r="F84" s="493"/>
      <c r="G84" s="493"/>
      <c r="H84" s="494"/>
      <c r="I84" s="495" t="str">
        <f>'[3]PRESUPUESTO OBRA'!B9</f>
        <v>1.3</v>
      </c>
      <c r="J84" s="496"/>
      <c r="K84" s="496"/>
      <c r="L84" s="496"/>
      <c r="M84" s="496"/>
      <c r="N84" s="496"/>
      <c r="O84" s="496"/>
      <c r="P84" s="496"/>
      <c r="Q84" s="496"/>
      <c r="R84" s="496"/>
      <c r="S84" s="496"/>
      <c r="T84" s="496"/>
      <c r="U84" s="497"/>
      <c r="V84" s="498" t="s">
        <v>128</v>
      </c>
      <c r="W84" s="493"/>
      <c r="X84" s="493"/>
      <c r="Y84" s="493"/>
      <c r="Z84" s="493"/>
      <c r="AA84" s="493"/>
      <c r="AB84" s="493"/>
      <c r="AC84" s="493"/>
      <c r="AD84" s="493"/>
      <c r="AE84" s="494"/>
      <c r="AF84" s="499" t="s">
        <v>150</v>
      </c>
      <c r="AG84" s="500"/>
      <c r="AH84" s="500"/>
      <c r="AI84" s="500"/>
      <c r="AJ84" s="377"/>
      <c r="AK84" s="378" t="s">
        <v>129</v>
      </c>
      <c r="AL84" s="379" t="s">
        <v>130</v>
      </c>
      <c r="AM84" s="501" t="s">
        <v>131</v>
      </c>
      <c r="AN84" s="380" t="s">
        <v>132</v>
      </c>
      <c r="AO84" s="381"/>
    </row>
    <row r="85" spans="2:41" ht="15.75" customHeight="1" x14ac:dyDescent="0.35">
      <c r="B85" s="382"/>
      <c r="C85" s="383"/>
      <c r="D85" s="383"/>
      <c r="E85" s="383"/>
      <c r="F85" s="383"/>
      <c r="G85" s="383"/>
      <c r="H85" s="383"/>
      <c r="I85" s="383"/>
      <c r="J85" s="383"/>
      <c r="K85" s="383"/>
      <c r="L85" s="383"/>
      <c r="M85" s="383"/>
      <c r="N85" s="383"/>
      <c r="O85" s="383"/>
      <c r="P85" s="383"/>
      <c r="Q85" s="383"/>
      <c r="R85" s="383"/>
      <c r="S85" s="383"/>
      <c r="T85" s="383"/>
      <c r="U85" s="383"/>
      <c r="V85" s="383"/>
      <c r="W85" s="383"/>
      <c r="X85" s="383"/>
      <c r="Y85" s="383"/>
      <c r="Z85" s="383"/>
      <c r="AA85" s="383"/>
      <c r="AB85" s="383"/>
      <c r="AC85" s="383"/>
      <c r="AD85" s="383"/>
      <c r="AE85" s="383"/>
      <c r="AF85" s="384"/>
      <c r="AG85" s="384"/>
      <c r="AH85" s="384"/>
      <c r="AI85" s="385"/>
      <c r="AJ85" s="502" t="s">
        <v>133</v>
      </c>
      <c r="AK85" s="387" t="s">
        <v>134</v>
      </c>
      <c r="AL85" s="388"/>
      <c r="AM85" s="389"/>
      <c r="AN85" s="390" t="s">
        <v>135</v>
      </c>
      <c r="AO85" s="391" t="s">
        <v>136</v>
      </c>
    </row>
    <row r="86" spans="2:41" ht="18.600000000000001" thickBot="1" x14ac:dyDescent="0.4">
      <c r="B86" s="392"/>
      <c r="C86" s="393"/>
      <c r="D86" s="393"/>
      <c r="E86" s="393"/>
      <c r="F86" s="393"/>
      <c r="G86" s="393"/>
      <c r="H86" s="393"/>
      <c r="I86" s="393"/>
      <c r="J86" s="393"/>
      <c r="K86" s="393"/>
      <c r="L86" s="393"/>
      <c r="M86" s="393"/>
      <c r="N86" s="393"/>
      <c r="O86" s="393"/>
      <c r="P86" s="393"/>
      <c r="Q86" s="393"/>
      <c r="R86" s="393"/>
      <c r="S86" s="393"/>
      <c r="T86" s="393"/>
      <c r="U86" s="393"/>
      <c r="V86" s="393"/>
      <c r="W86" s="394"/>
      <c r="X86" s="393"/>
      <c r="Y86" s="393"/>
      <c r="Z86" s="393"/>
      <c r="AA86" s="393"/>
      <c r="AB86" s="393"/>
      <c r="AC86" s="393"/>
      <c r="AD86" s="393"/>
      <c r="AE86" s="393"/>
      <c r="AF86" s="395"/>
      <c r="AG86" s="395"/>
      <c r="AH86" s="395"/>
      <c r="AI86" s="396"/>
      <c r="AJ86" s="503"/>
      <c r="AK86" s="398" t="s">
        <v>137</v>
      </c>
      <c r="AL86" s="399"/>
      <c r="AM86" s="400" t="s">
        <v>138</v>
      </c>
      <c r="AN86" s="401"/>
      <c r="AO86" s="402"/>
    </row>
    <row r="87" spans="2:41" ht="18" x14ac:dyDescent="0.35">
      <c r="B87" s="392"/>
      <c r="C87" s="393"/>
      <c r="D87" s="393"/>
      <c r="E87" s="403"/>
      <c r="F87" s="404"/>
      <c r="G87" s="405"/>
      <c r="H87" s="405"/>
      <c r="I87" s="404"/>
      <c r="J87" s="406"/>
      <c r="K87" s="405"/>
      <c r="L87" s="405"/>
      <c r="M87" s="405"/>
      <c r="N87" s="405"/>
      <c r="O87" s="405"/>
      <c r="P87" s="405"/>
      <c r="Q87" s="405"/>
      <c r="R87" s="405"/>
      <c r="S87" s="405"/>
      <c r="T87" s="405"/>
      <c r="U87" s="405"/>
      <c r="V87" s="405"/>
      <c r="W87" s="405"/>
      <c r="X87" s="405"/>
      <c r="Y87" s="405"/>
      <c r="Z87" s="405"/>
      <c r="AA87" s="405"/>
      <c r="AB87" s="405"/>
      <c r="AC87" s="407"/>
      <c r="AD87" s="405"/>
      <c r="AE87" s="405"/>
      <c r="AF87" s="405"/>
      <c r="AG87" s="405"/>
      <c r="AH87" s="408"/>
      <c r="AI87" s="409"/>
      <c r="AJ87" s="504"/>
      <c r="AK87" s="411" t="s">
        <v>139</v>
      </c>
      <c r="AL87" s="412"/>
      <c r="AM87" s="413" t="s">
        <v>140</v>
      </c>
      <c r="AN87" s="414" t="s">
        <v>141</v>
      </c>
      <c r="AO87" s="415" t="s">
        <v>142</v>
      </c>
    </row>
    <row r="88" spans="2:41" ht="18" x14ac:dyDescent="0.35">
      <c r="B88" s="392"/>
      <c r="C88" s="393"/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416"/>
      <c r="P88" s="417"/>
      <c r="Q88" s="393"/>
      <c r="R88" s="393"/>
      <c r="S88" s="393"/>
      <c r="T88" s="393"/>
      <c r="U88" s="393"/>
      <c r="V88" s="393"/>
      <c r="W88" s="393"/>
      <c r="X88" s="393"/>
      <c r="Y88" s="393"/>
      <c r="Z88" s="393"/>
      <c r="AA88" s="393"/>
      <c r="AB88" s="393"/>
      <c r="AC88" s="393"/>
      <c r="AD88" s="393"/>
      <c r="AE88" s="393"/>
      <c r="AF88" s="393"/>
      <c r="AG88" s="418"/>
      <c r="AH88" s="393"/>
      <c r="AI88" s="409"/>
      <c r="AJ88" s="505" t="s">
        <v>151</v>
      </c>
      <c r="AK88" s="517">
        <v>1.1499999999999999</v>
      </c>
      <c r="AL88" s="518"/>
      <c r="AM88" s="519">
        <v>0.77</v>
      </c>
      <c r="AN88" s="422"/>
      <c r="AO88" s="506">
        <f>+AM88*AK88</f>
        <v>0.88549999999999995</v>
      </c>
    </row>
    <row r="89" spans="2:41" ht="18" x14ac:dyDescent="0.35">
      <c r="B89" s="392"/>
      <c r="C89" s="393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416"/>
      <c r="P89" s="393"/>
      <c r="Q89" s="393"/>
      <c r="R89" s="393"/>
      <c r="S89" s="393"/>
      <c r="T89" s="393"/>
      <c r="U89" s="393"/>
      <c r="V89" s="393"/>
      <c r="W89" s="393"/>
      <c r="X89" s="393"/>
      <c r="Y89" s="393"/>
      <c r="Z89" s="393"/>
      <c r="AA89" s="393"/>
      <c r="AB89" s="393"/>
      <c r="AC89" s="393"/>
      <c r="AD89" s="393"/>
      <c r="AE89" s="393"/>
      <c r="AF89" s="393"/>
      <c r="AG89" s="418"/>
      <c r="AH89" s="393"/>
      <c r="AI89" s="409"/>
      <c r="AJ89" s="505" t="s">
        <v>152</v>
      </c>
      <c r="AK89" s="517">
        <v>0.62</v>
      </c>
      <c r="AL89" s="518"/>
      <c r="AM89" s="519">
        <v>0.77</v>
      </c>
      <c r="AN89" s="422"/>
      <c r="AO89" s="506">
        <f>+AM89*AK89</f>
        <v>0.47739999999999999</v>
      </c>
    </row>
    <row r="90" spans="2:41" ht="18" x14ac:dyDescent="0.35">
      <c r="B90" s="392"/>
      <c r="C90" s="393"/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3"/>
      <c r="P90" s="393"/>
      <c r="Q90" s="393"/>
      <c r="R90" s="393"/>
      <c r="S90" s="393"/>
      <c r="T90" s="393"/>
      <c r="U90" s="393"/>
      <c r="V90" s="393"/>
      <c r="W90" s="393"/>
      <c r="X90" s="393"/>
      <c r="Y90" s="393"/>
      <c r="Z90" s="393"/>
      <c r="AA90" s="393"/>
      <c r="AB90" s="393"/>
      <c r="AC90" s="393"/>
      <c r="AD90" s="393"/>
      <c r="AE90" s="393"/>
      <c r="AF90" s="393"/>
      <c r="AG90" s="418"/>
      <c r="AH90" s="393"/>
      <c r="AI90" s="409"/>
      <c r="AJ90" s="505" t="s">
        <v>153</v>
      </c>
      <c r="AK90" s="517">
        <v>0.62</v>
      </c>
      <c r="AL90" s="518"/>
      <c r="AM90" s="519">
        <v>0.77</v>
      </c>
      <c r="AN90" s="422"/>
      <c r="AO90" s="506">
        <f>+AM90*AK90</f>
        <v>0.47739999999999999</v>
      </c>
    </row>
    <row r="91" spans="2:41" ht="18" x14ac:dyDescent="0.35">
      <c r="B91" s="392"/>
      <c r="C91" s="393"/>
      <c r="D91" s="393"/>
      <c r="E91" s="393"/>
      <c r="F91" s="393"/>
      <c r="G91" s="393"/>
      <c r="H91" s="393"/>
      <c r="I91" s="393"/>
      <c r="J91" s="393"/>
      <c r="K91" s="393"/>
      <c r="L91" s="393"/>
      <c r="M91" s="393"/>
      <c r="N91" s="393"/>
      <c r="O91" s="393"/>
      <c r="P91" s="393"/>
      <c r="Q91" s="393"/>
      <c r="R91" s="393"/>
      <c r="S91" s="393"/>
      <c r="T91" s="393"/>
      <c r="U91" s="393"/>
      <c r="V91" s="393"/>
      <c r="W91" s="393"/>
      <c r="X91" s="394"/>
      <c r="Y91" s="393"/>
      <c r="Z91" s="393"/>
      <c r="AA91" s="393"/>
      <c r="AB91" s="393"/>
      <c r="AC91" s="393"/>
      <c r="AD91" s="393"/>
      <c r="AE91" s="393"/>
      <c r="AF91" s="393"/>
      <c r="AG91" s="418"/>
      <c r="AH91" s="393"/>
      <c r="AI91" s="409"/>
      <c r="AJ91" s="505"/>
      <c r="AK91" s="517"/>
      <c r="AL91" s="518"/>
      <c r="AM91" s="430"/>
      <c r="AN91" s="423"/>
      <c r="AO91" s="520"/>
    </row>
    <row r="92" spans="2:41" ht="18" x14ac:dyDescent="0.35">
      <c r="B92" s="392"/>
      <c r="C92" s="393"/>
      <c r="D92" s="393"/>
      <c r="E92" s="393"/>
      <c r="F92" s="393"/>
      <c r="G92" s="393"/>
      <c r="H92" s="393"/>
      <c r="I92" s="393"/>
      <c r="J92" s="393"/>
      <c r="K92" s="393"/>
      <c r="L92" s="393"/>
      <c r="M92" s="393"/>
      <c r="N92" s="393"/>
      <c r="O92" s="393"/>
      <c r="P92" s="393"/>
      <c r="Q92" s="393"/>
      <c r="R92" s="393"/>
      <c r="S92" s="393"/>
      <c r="T92" s="393"/>
      <c r="U92" s="393"/>
      <c r="V92" s="393"/>
      <c r="W92" s="393"/>
      <c r="X92" s="393"/>
      <c r="Y92" s="393"/>
      <c r="Z92" s="393"/>
      <c r="AA92" s="393"/>
      <c r="AB92" s="393"/>
      <c r="AC92" s="393"/>
      <c r="AD92" s="393"/>
      <c r="AE92" s="393"/>
      <c r="AF92" s="393"/>
      <c r="AG92" s="418"/>
      <c r="AH92" s="393"/>
      <c r="AI92" s="409"/>
      <c r="AJ92" s="505"/>
      <c r="AK92" s="425"/>
      <c r="AL92" s="426"/>
      <c r="AM92" s="423"/>
      <c r="AN92" s="423"/>
      <c r="AO92" s="424"/>
    </row>
    <row r="93" spans="2:41" ht="18" x14ac:dyDescent="0.35">
      <c r="B93" s="392"/>
      <c r="C93" s="393"/>
      <c r="D93" s="393"/>
      <c r="E93" s="393"/>
      <c r="F93" s="393"/>
      <c r="G93" s="393"/>
      <c r="H93" s="393"/>
      <c r="I93" s="393"/>
      <c r="J93" s="393"/>
      <c r="K93" s="393"/>
      <c r="L93" s="393"/>
      <c r="M93" s="393"/>
      <c r="N93" s="393"/>
      <c r="O93" s="393"/>
      <c r="P93" s="393"/>
      <c r="Q93" s="393"/>
      <c r="R93" s="393"/>
      <c r="S93" s="393"/>
      <c r="T93" s="393"/>
      <c r="U93" s="393"/>
      <c r="V93" s="393"/>
      <c r="W93" s="393"/>
      <c r="X93" s="393"/>
      <c r="Y93" s="393"/>
      <c r="Z93" s="393"/>
      <c r="AA93" s="393"/>
      <c r="AB93" s="393"/>
      <c r="AC93" s="393"/>
      <c r="AD93" s="393"/>
      <c r="AE93" s="393"/>
      <c r="AF93" s="393"/>
      <c r="AG93" s="418"/>
      <c r="AH93" s="393"/>
      <c r="AI93" s="409"/>
      <c r="AJ93" s="505"/>
      <c r="AK93" s="425"/>
      <c r="AL93" s="426"/>
      <c r="AM93" s="423"/>
      <c r="AN93" s="423"/>
      <c r="AO93" s="424"/>
    </row>
    <row r="94" spans="2:41" ht="18" x14ac:dyDescent="0.35">
      <c r="B94" s="392"/>
      <c r="C94" s="393"/>
      <c r="D94" s="393"/>
      <c r="E94" s="393"/>
      <c r="F94" s="393"/>
      <c r="G94" s="393"/>
      <c r="H94" s="393"/>
      <c r="I94" s="393"/>
      <c r="J94" s="393"/>
      <c r="K94" s="393"/>
      <c r="L94" s="393"/>
      <c r="M94" s="393"/>
      <c r="N94" s="393"/>
      <c r="O94" s="393"/>
      <c r="P94" s="393"/>
      <c r="Q94" s="393"/>
      <c r="R94" s="393"/>
      <c r="S94" s="393"/>
      <c r="T94" s="393"/>
      <c r="U94" s="393"/>
      <c r="V94" s="393"/>
      <c r="W94" s="393"/>
      <c r="X94" s="393"/>
      <c r="Y94" s="393"/>
      <c r="Z94" s="393"/>
      <c r="AA94" s="393"/>
      <c r="AB94" s="393"/>
      <c r="AC94" s="393"/>
      <c r="AD94" s="393"/>
      <c r="AE94" s="393"/>
      <c r="AF94" s="393"/>
      <c r="AG94" s="418"/>
      <c r="AH94" s="393"/>
      <c r="AI94" s="409"/>
      <c r="AJ94" s="505"/>
      <c r="AK94" s="425"/>
      <c r="AL94" s="426"/>
      <c r="AM94" s="423"/>
      <c r="AN94" s="423"/>
      <c r="AO94" s="424"/>
    </row>
    <row r="95" spans="2:41" ht="18" x14ac:dyDescent="0.35">
      <c r="B95" s="392"/>
      <c r="C95" s="393"/>
      <c r="D95" s="393"/>
      <c r="E95" s="393"/>
      <c r="F95" s="393"/>
      <c r="G95" s="393"/>
      <c r="H95" s="393"/>
      <c r="I95" s="393"/>
      <c r="J95" s="393"/>
      <c r="K95" s="393"/>
      <c r="L95" s="393"/>
      <c r="M95" s="393"/>
      <c r="N95" s="393"/>
      <c r="O95" s="393"/>
      <c r="P95" s="393"/>
      <c r="Q95" s="393"/>
      <c r="R95" s="393"/>
      <c r="S95" s="393"/>
      <c r="T95" s="393"/>
      <c r="U95" s="393"/>
      <c r="V95" s="393"/>
      <c r="W95" s="393"/>
      <c r="X95" s="393"/>
      <c r="Y95" s="393"/>
      <c r="Z95" s="393"/>
      <c r="AA95" s="393"/>
      <c r="AB95" s="393"/>
      <c r="AC95" s="393"/>
      <c r="AD95" s="393"/>
      <c r="AE95" s="393"/>
      <c r="AF95" s="393"/>
      <c r="AG95" s="418"/>
      <c r="AH95" s="393"/>
      <c r="AI95" s="409"/>
      <c r="AJ95" s="507"/>
      <c r="AK95" s="425"/>
      <c r="AL95" s="426"/>
      <c r="AM95" s="428"/>
      <c r="AN95" s="423"/>
      <c r="AO95" s="424"/>
    </row>
    <row r="96" spans="2:41" ht="18" x14ac:dyDescent="0.35">
      <c r="B96" s="392"/>
      <c r="C96" s="429"/>
      <c r="D96" s="393"/>
      <c r="E96" s="393"/>
      <c r="F96" s="393"/>
      <c r="G96" s="393"/>
      <c r="H96" s="393"/>
      <c r="I96" s="393"/>
      <c r="J96" s="393"/>
      <c r="K96" s="393"/>
      <c r="L96" s="393"/>
      <c r="M96" s="393"/>
      <c r="N96" s="393"/>
      <c r="O96" s="393"/>
      <c r="P96" s="393"/>
      <c r="Q96" s="393"/>
      <c r="R96" s="393"/>
      <c r="S96" s="393"/>
      <c r="T96" s="393"/>
      <c r="U96" s="393"/>
      <c r="V96" s="393"/>
      <c r="W96" s="393"/>
      <c r="X96" s="393"/>
      <c r="Y96" s="393"/>
      <c r="Z96" s="393"/>
      <c r="AA96" s="393"/>
      <c r="AB96" s="393"/>
      <c r="AC96" s="393"/>
      <c r="AD96" s="393"/>
      <c r="AE96" s="393"/>
      <c r="AF96" s="393"/>
      <c r="AG96" s="393"/>
      <c r="AH96" s="393"/>
      <c r="AI96" s="409"/>
      <c r="AJ96" s="507"/>
      <c r="AK96" s="425"/>
      <c r="AL96" s="426"/>
      <c r="AM96" s="430"/>
      <c r="AN96" s="423"/>
      <c r="AO96" s="424"/>
    </row>
    <row r="97" spans="2:42" ht="18.600000000000001" thickBot="1" x14ac:dyDescent="0.4">
      <c r="B97" s="431"/>
      <c r="C97" s="432"/>
      <c r="D97" s="432"/>
      <c r="E97" s="432"/>
      <c r="F97" s="432"/>
      <c r="G97" s="432"/>
      <c r="H97" s="432"/>
      <c r="I97" s="432"/>
      <c r="J97" s="432"/>
      <c r="K97" s="432"/>
      <c r="L97" s="432"/>
      <c r="M97" s="432"/>
      <c r="N97" s="432"/>
      <c r="O97" s="432"/>
      <c r="P97" s="432"/>
      <c r="Q97" s="432"/>
      <c r="R97" s="432"/>
      <c r="S97" s="432"/>
      <c r="T97" s="432"/>
      <c r="U97" s="432"/>
      <c r="V97" s="432"/>
      <c r="W97" s="432"/>
      <c r="X97" s="432"/>
      <c r="Y97" s="432"/>
      <c r="Z97" s="432"/>
      <c r="AA97" s="432"/>
      <c r="AB97" s="432"/>
      <c r="AC97" s="432"/>
      <c r="AD97" s="432"/>
      <c r="AE97" s="432"/>
      <c r="AF97" s="432"/>
      <c r="AG97" s="432"/>
      <c r="AH97" s="432"/>
      <c r="AI97" s="433"/>
      <c r="AJ97" s="508"/>
      <c r="AK97" s="435"/>
      <c r="AL97" s="436"/>
      <c r="AM97" s="437"/>
      <c r="AN97" s="437"/>
      <c r="AO97" s="438"/>
    </row>
    <row r="98" spans="2:42" ht="18" x14ac:dyDescent="0.35">
      <c r="B98" s="509" t="s">
        <v>143</v>
      </c>
      <c r="C98" s="510"/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  <c r="AG98" s="510"/>
      <c r="AH98" s="510"/>
      <c r="AI98" s="511"/>
      <c r="AJ98" s="442" t="s">
        <v>144</v>
      </c>
      <c r="AK98" s="443"/>
      <c r="AL98" s="443"/>
      <c r="AM98" s="443"/>
      <c r="AN98" s="444"/>
      <c r="AO98" s="445">
        <f>ROUND((SUM(AO88:AO97)),2)</f>
        <v>1.84</v>
      </c>
    </row>
    <row r="99" spans="2:42" ht="20.25" customHeight="1" x14ac:dyDescent="0.35">
      <c r="B99" s="439"/>
      <c r="C99" s="440"/>
      <c r="D99" s="440"/>
      <c r="E99" s="440"/>
      <c r="F99" s="440"/>
      <c r="G99" s="440"/>
      <c r="H99" s="440"/>
      <c r="I99" s="440"/>
      <c r="J99" s="440"/>
      <c r="K99" s="440"/>
      <c r="L99" s="440"/>
      <c r="M99" s="440"/>
      <c r="N99" s="440"/>
      <c r="O99" s="440"/>
      <c r="P99" s="440"/>
      <c r="Q99" s="440"/>
      <c r="R99" s="440"/>
      <c r="S99" s="440"/>
      <c r="T99" s="440"/>
      <c r="U99" s="440"/>
      <c r="V99" s="440"/>
      <c r="W99" s="440"/>
      <c r="X99" s="440"/>
      <c r="Y99" s="440"/>
      <c r="Z99" s="440"/>
      <c r="AA99" s="440"/>
      <c r="AB99" s="440"/>
      <c r="AC99" s="440"/>
      <c r="AD99" s="440"/>
      <c r="AE99" s="440"/>
      <c r="AF99" s="440"/>
      <c r="AG99" s="440"/>
      <c r="AH99" s="440"/>
      <c r="AI99" s="441"/>
      <c r="AJ99" s="446" t="s">
        <v>145</v>
      </c>
      <c r="AK99" s="447"/>
      <c r="AL99" s="447"/>
      <c r="AM99" s="447"/>
      <c r="AN99" s="448">
        <f>AR3</f>
        <v>74</v>
      </c>
      <c r="AO99" s="449">
        <f>ROUND((AN99*AO98),2)</f>
        <v>136.16</v>
      </c>
    </row>
    <row r="100" spans="2:42" ht="20.25" customHeight="1" thickBot="1" x14ac:dyDescent="0.4">
      <c r="B100" s="450"/>
      <c r="C100" s="451"/>
      <c r="D100" s="451"/>
      <c r="E100" s="451"/>
      <c r="F100" s="451"/>
      <c r="G100" s="451"/>
      <c r="H100" s="451"/>
      <c r="I100" s="451"/>
      <c r="J100" s="451"/>
      <c r="K100" s="451"/>
      <c r="L100" s="451"/>
      <c r="M100" s="451"/>
      <c r="N100" s="451"/>
      <c r="O100" s="451"/>
      <c r="P100" s="451"/>
      <c r="Q100" s="451"/>
      <c r="R100" s="451"/>
      <c r="S100" s="451"/>
      <c r="T100" s="451"/>
      <c r="U100" s="451"/>
      <c r="V100" s="451"/>
      <c r="W100" s="451"/>
      <c r="X100" s="451"/>
      <c r="Y100" s="451"/>
      <c r="Z100" s="451"/>
      <c r="AA100" s="451"/>
      <c r="AB100" s="451"/>
      <c r="AC100" s="451"/>
      <c r="AD100" s="451"/>
      <c r="AE100" s="451"/>
      <c r="AF100" s="451"/>
      <c r="AG100" s="451"/>
      <c r="AH100" s="451"/>
      <c r="AI100" s="452"/>
      <c r="AJ100" s="453" t="s">
        <v>146</v>
      </c>
      <c r="AK100" s="454"/>
      <c r="AL100" s="454"/>
      <c r="AM100" s="454"/>
      <c r="AN100" s="455"/>
      <c r="AO100" s="456">
        <f>AO99</f>
        <v>136.16</v>
      </c>
    </row>
    <row r="101" spans="2:42" ht="20.25" customHeight="1" x14ac:dyDescent="0.35">
      <c r="B101" s="457"/>
      <c r="C101" s="458"/>
      <c r="D101" s="458"/>
      <c r="E101" s="458"/>
      <c r="F101" s="458"/>
      <c r="G101" s="458"/>
      <c r="H101" s="458"/>
      <c r="I101" s="458"/>
      <c r="J101" s="458"/>
      <c r="K101" s="458"/>
      <c r="L101" s="458"/>
      <c r="M101" s="458"/>
      <c r="N101" s="458"/>
      <c r="O101" s="458"/>
      <c r="P101" s="458"/>
      <c r="Q101" s="458"/>
      <c r="R101" s="458"/>
      <c r="S101" s="458"/>
      <c r="T101" s="458"/>
      <c r="U101" s="458"/>
      <c r="V101" s="458"/>
      <c r="W101" s="458"/>
      <c r="X101" s="458"/>
      <c r="Y101" s="458"/>
      <c r="Z101" s="458"/>
      <c r="AA101" s="458"/>
      <c r="AB101" s="458"/>
      <c r="AC101" s="458"/>
      <c r="AD101" s="458"/>
      <c r="AE101" s="458"/>
      <c r="AF101" s="458"/>
      <c r="AG101" s="458"/>
      <c r="AH101" s="458"/>
      <c r="AI101" s="458"/>
      <c r="AJ101" s="459"/>
      <c r="AK101" s="459"/>
      <c r="AL101" s="459"/>
      <c r="AM101" s="459"/>
      <c r="AN101" s="459"/>
      <c r="AO101" s="460"/>
    </row>
    <row r="102" spans="2:42" ht="20.25" customHeight="1" x14ac:dyDescent="0.35">
      <c r="B102" s="461"/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2"/>
      <c r="O102" s="462"/>
      <c r="P102" s="462"/>
      <c r="Q102" s="462"/>
      <c r="R102" s="462"/>
      <c r="S102" s="462"/>
      <c r="T102" s="462"/>
      <c r="U102" s="462"/>
      <c r="V102" s="462"/>
      <c r="W102" s="462"/>
      <c r="X102" s="462"/>
      <c r="Y102" s="462"/>
      <c r="Z102" s="462"/>
      <c r="AA102" s="462"/>
      <c r="AB102" s="462"/>
      <c r="AC102" s="462"/>
      <c r="AD102" s="462"/>
      <c r="AE102" s="462"/>
      <c r="AF102" s="462"/>
      <c r="AG102" s="462"/>
      <c r="AH102" s="462"/>
      <c r="AI102" s="462"/>
      <c r="AJ102" s="463"/>
      <c r="AK102" s="463"/>
      <c r="AL102" s="463"/>
      <c r="AM102" s="463"/>
      <c r="AN102" s="463"/>
      <c r="AO102" s="464"/>
    </row>
    <row r="103" spans="2:42" ht="20.25" customHeight="1" x14ac:dyDescent="0.35">
      <c r="B103" s="461"/>
      <c r="C103" s="462"/>
      <c r="D103" s="462"/>
      <c r="E103" s="462"/>
      <c r="F103" s="462"/>
      <c r="G103" s="462"/>
      <c r="H103" s="462"/>
      <c r="I103" s="462"/>
      <c r="J103" s="462"/>
      <c r="K103" s="462"/>
      <c r="L103" s="462"/>
      <c r="M103" s="462"/>
      <c r="N103" s="462"/>
      <c r="O103" s="462"/>
      <c r="P103" s="462"/>
      <c r="Q103" s="462"/>
      <c r="R103" s="462"/>
      <c r="S103" s="462"/>
      <c r="T103" s="462"/>
      <c r="U103" s="462"/>
      <c r="V103" s="462"/>
      <c r="W103" s="462"/>
      <c r="X103" s="462"/>
      <c r="Y103" s="462"/>
      <c r="Z103" s="462"/>
      <c r="AA103" s="462"/>
      <c r="AB103" s="462"/>
      <c r="AC103" s="462"/>
      <c r="AD103" s="462"/>
      <c r="AE103" s="462"/>
      <c r="AF103" s="462"/>
      <c r="AG103" s="462"/>
      <c r="AH103" s="462"/>
      <c r="AI103" s="462"/>
      <c r="AJ103" s="463"/>
      <c r="AK103" s="463"/>
      <c r="AL103" s="463"/>
      <c r="AM103" s="463"/>
      <c r="AN103" s="463"/>
      <c r="AO103" s="464"/>
    </row>
    <row r="104" spans="2:42" ht="20.25" customHeight="1" x14ac:dyDescent="0.35">
      <c r="B104" s="461"/>
      <c r="C104" s="465"/>
      <c r="D104" s="465"/>
      <c r="E104" s="465"/>
      <c r="F104" s="465"/>
      <c r="G104" s="465"/>
      <c r="H104" s="465"/>
      <c r="I104" s="465"/>
      <c r="J104" s="465"/>
      <c r="K104" s="465"/>
      <c r="L104" s="465"/>
      <c r="M104" s="465"/>
      <c r="N104" s="465"/>
      <c r="O104" s="462"/>
      <c r="P104" s="462"/>
      <c r="Q104" s="462"/>
      <c r="R104" s="462"/>
      <c r="S104" s="462"/>
      <c r="T104" s="462"/>
      <c r="U104" s="462"/>
      <c r="V104" s="462"/>
      <c r="W104" s="462"/>
      <c r="X104" s="462"/>
      <c r="Y104" s="462"/>
      <c r="Z104" s="462"/>
      <c r="AA104" s="462"/>
      <c r="AB104" s="462"/>
      <c r="AC104" s="462"/>
      <c r="AD104" s="462"/>
      <c r="AE104" s="462"/>
      <c r="AF104" s="462"/>
      <c r="AG104" s="462"/>
      <c r="AH104" s="462"/>
      <c r="AI104" s="462"/>
      <c r="AJ104" s="463"/>
      <c r="AK104" s="463"/>
      <c r="AL104" s="463"/>
      <c r="AM104" s="463"/>
      <c r="AN104" s="463"/>
      <c r="AO104" s="464"/>
    </row>
    <row r="105" spans="2:42" ht="16.350000000000001" customHeight="1" x14ac:dyDescent="0.3">
      <c r="B105" s="223"/>
      <c r="C105" s="466" t="str">
        <f>AK77</f>
        <v>ING EMELY FAYSULY TRIANA ALVAREZ</v>
      </c>
      <c r="U105" s="467"/>
      <c r="AI105" s="298"/>
      <c r="AJ105" s="468"/>
      <c r="AK105" s="466"/>
      <c r="AL105" s="469"/>
      <c r="AM105" s="469"/>
      <c r="AN105" s="469"/>
      <c r="AO105" s="470"/>
    </row>
    <row r="106" spans="2:42" x14ac:dyDescent="0.3">
      <c r="B106" s="471"/>
      <c r="C106" s="468" t="str">
        <f>C70</f>
        <v>SECRETARIA DE PLANEACIÓN Y DESARROLLO TERRITORIAL</v>
      </c>
      <c r="U106" s="468"/>
      <c r="AI106" s="468"/>
      <c r="AJ106" s="468"/>
      <c r="AL106" s="469"/>
      <c r="AM106" s="469"/>
      <c r="AN106" s="469"/>
      <c r="AO106" s="470"/>
    </row>
    <row r="107" spans="2:42" ht="15.6" customHeight="1" thickBot="1" x14ac:dyDescent="0.35">
      <c r="B107" s="224" t="s">
        <v>147</v>
      </c>
      <c r="C107" s="472"/>
      <c r="D107" s="472"/>
      <c r="E107" s="472"/>
      <c r="F107" s="472"/>
      <c r="G107" s="472"/>
      <c r="H107" s="472"/>
      <c r="I107" s="472"/>
      <c r="J107" s="472"/>
      <c r="K107" s="472"/>
      <c r="L107" s="472"/>
      <c r="M107" s="472"/>
      <c r="N107" s="472"/>
      <c r="O107" s="472"/>
      <c r="P107" s="472"/>
      <c r="Q107" s="472"/>
      <c r="R107" s="472"/>
      <c r="S107" s="472"/>
      <c r="T107" s="472"/>
      <c r="U107" s="472"/>
      <c r="V107" s="472"/>
      <c r="W107" s="472"/>
      <c r="X107" s="472"/>
      <c r="Y107" s="472"/>
      <c r="Z107" s="472"/>
      <c r="AA107" s="472"/>
      <c r="AB107" s="472"/>
      <c r="AC107" s="472"/>
      <c r="AD107" s="472"/>
      <c r="AE107" s="472"/>
      <c r="AF107" s="472"/>
      <c r="AG107" s="472"/>
      <c r="AH107" s="472"/>
      <c r="AI107" s="472"/>
      <c r="AJ107" s="472"/>
      <c r="AK107" s="473"/>
      <c r="AL107" s="474"/>
      <c r="AM107" s="474"/>
      <c r="AN107" s="474"/>
      <c r="AO107" s="475"/>
    </row>
    <row r="108" spans="2:42" ht="14.4" thickBot="1" x14ac:dyDescent="0.35"/>
    <row r="109" spans="2:42" ht="33" customHeight="1" x14ac:dyDescent="0.3">
      <c r="B109" s="292" t="str">
        <f>J73</f>
        <v>MUNICIPIO DE SAN ANTONIO DEL TEQUENDAMA
DEPARTAMENTO DE  CUNDINAMARCA
SECRETARIA DE PLANEACIÓN DE SAN ANTONIO DEL TEQUENDAMA</v>
      </c>
      <c r="C109" s="293"/>
      <c r="D109" s="293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4"/>
      <c r="AM109" s="295"/>
      <c r="AN109" s="293"/>
      <c r="AO109" s="296"/>
      <c r="AP109" s="297"/>
    </row>
    <row r="110" spans="2:42" ht="82.5" customHeight="1" thickBot="1" x14ac:dyDescent="0.35">
      <c r="B110" s="299"/>
      <c r="C110" s="300"/>
      <c r="D110" s="300"/>
      <c r="E110" s="300"/>
      <c r="F110" s="300"/>
      <c r="G110" s="300"/>
      <c r="H110" s="300"/>
      <c r="I110" s="300"/>
      <c r="J110" s="300"/>
      <c r="K110" s="300"/>
      <c r="L110" s="300"/>
      <c r="M110" s="300"/>
      <c r="N110" s="300"/>
      <c r="O110" s="300"/>
      <c r="P110" s="300"/>
      <c r="Q110" s="300"/>
      <c r="R110" s="300"/>
      <c r="S110" s="300"/>
      <c r="T110" s="300"/>
      <c r="U110" s="300"/>
      <c r="V110" s="300"/>
      <c r="W110" s="300"/>
      <c r="X110" s="300"/>
      <c r="Y110" s="300"/>
      <c r="Z110" s="300"/>
      <c r="AA110" s="300"/>
      <c r="AB110" s="300"/>
      <c r="AC110" s="300"/>
      <c r="AD110" s="300"/>
      <c r="AE110" s="300"/>
      <c r="AF110" s="300"/>
      <c r="AG110" s="300"/>
      <c r="AH110" s="300"/>
      <c r="AI110" s="300"/>
      <c r="AJ110" s="300"/>
      <c r="AK110" s="300"/>
      <c r="AL110" s="301"/>
      <c r="AM110" s="302"/>
      <c r="AN110" s="300"/>
      <c r="AO110" s="303"/>
      <c r="AP110" s="297"/>
    </row>
    <row r="111" spans="2:42" ht="20.25" customHeight="1" thickBot="1" x14ac:dyDescent="0.35">
      <c r="B111" s="304" t="s">
        <v>113</v>
      </c>
      <c r="C111" s="305"/>
      <c r="D111" s="305"/>
      <c r="E111" s="305"/>
      <c r="F111" s="305"/>
      <c r="G111" s="305"/>
      <c r="H111" s="305"/>
      <c r="I111" s="306"/>
      <c r="J111" s="307" t="str">
        <f>J75</f>
        <v>SAN ANTONIO DEL TEQUENDAMA</v>
      </c>
      <c r="K111" s="308"/>
      <c r="L111" s="308"/>
      <c r="M111" s="308"/>
      <c r="N111" s="308"/>
      <c r="O111" s="308"/>
      <c r="P111" s="308"/>
      <c r="Q111" s="308"/>
      <c r="R111" s="308"/>
      <c r="S111" s="308"/>
      <c r="T111" s="308"/>
      <c r="U111" s="309"/>
      <c r="V111" s="310" t="s">
        <v>114</v>
      </c>
      <c r="W111" s="305"/>
      <c r="X111" s="305"/>
      <c r="Y111" s="305"/>
      <c r="Z111" s="305"/>
      <c r="AA111" s="305"/>
      <c r="AB111" s="305"/>
      <c r="AC111" s="305"/>
      <c r="AD111" s="305"/>
      <c r="AE111" s="306"/>
      <c r="AF111" s="307" t="s">
        <v>115</v>
      </c>
      <c r="AG111" s="308"/>
      <c r="AH111" s="308"/>
      <c r="AI111" s="308"/>
      <c r="AJ111" s="308"/>
      <c r="AK111" s="308"/>
      <c r="AL111" s="308"/>
      <c r="AM111" s="308"/>
      <c r="AN111" s="308"/>
      <c r="AO111" s="311"/>
    </row>
    <row r="112" spans="2:42" s="315" customFormat="1" ht="19.5" customHeight="1" x14ac:dyDescent="0.35">
      <c r="B112" s="297"/>
      <c r="C112" s="312"/>
      <c r="D112" s="312"/>
      <c r="E112" s="312"/>
      <c r="F112" s="312"/>
      <c r="G112" s="312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2"/>
      <c r="S112" s="312"/>
      <c r="T112" s="312"/>
      <c r="U112" s="312"/>
      <c r="V112" s="312"/>
      <c r="W112" s="312"/>
      <c r="X112" s="312"/>
      <c r="Y112" s="312"/>
      <c r="Z112" s="312"/>
      <c r="AA112" s="312"/>
      <c r="AB112" s="312"/>
      <c r="AC112" s="312"/>
      <c r="AD112" s="312"/>
      <c r="AE112" s="312"/>
      <c r="AF112" s="312"/>
      <c r="AG112" s="312"/>
      <c r="AH112" s="312"/>
      <c r="AI112" s="312"/>
      <c r="AJ112" s="312"/>
      <c r="AK112" s="312"/>
      <c r="AL112" s="312"/>
      <c r="AM112" s="312"/>
      <c r="AN112" s="313"/>
      <c r="AO112" s="314"/>
    </row>
    <row r="113" spans="2:41" s="315" customFormat="1" ht="19.5" customHeight="1" x14ac:dyDescent="0.35">
      <c r="B113" s="316" t="s">
        <v>116</v>
      </c>
      <c r="C113" s="317"/>
      <c r="D113" s="317"/>
      <c r="E113" s="317"/>
      <c r="F113" s="318"/>
      <c r="G113" s="319" t="s">
        <v>117</v>
      </c>
      <c r="H113" s="320"/>
      <c r="I113" s="319">
        <v>23</v>
      </c>
      <c r="J113" s="320"/>
      <c r="K113" s="319" t="s">
        <v>118</v>
      </c>
      <c r="L113" s="320"/>
      <c r="M113" s="319">
        <v>4</v>
      </c>
      <c r="N113" s="320"/>
      <c r="O113" s="319" t="s">
        <v>119</v>
      </c>
      <c r="P113" s="320"/>
      <c r="Q113" s="319">
        <v>26</v>
      </c>
      <c r="R113" s="320"/>
      <c r="S113" s="312"/>
      <c r="T113" s="312"/>
      <c r="U113" s="312"/>
      <c r="V113" s="321"/>
      <c r="W113" s="321"/>
      <c r="X113" s="321"/>
      <c r="Y113" s="321"/>
      <c r="Z113" s="321"/>
      <c r="AA113" s="322"/>
      <c r="AB113" s="322"/>
      <c r="AC113" s="322"/>
      <c r="AD113" s="322"/>
      <c r="AE113" s="322"/>
      <c r="AF113" s="312"/>
      <c r="AG113" s="312"/>
      <c r="AH113" s="323" t="s">
        <v>120</v>
      </c>
      <c r="AI113" s="317"/>
      <c r="AJ113" s="318"/>
      <c r="AK113" s="324" t="str">
        <f>AK77</f>
        <v>ING EMELY FAYSULY TRIANA ALVAREZ</v>
      </c>
      <c r="AL113" s="325"/>
      <c r="AM113" s="325"/>
      <c r="AN113" s="325"/>
      <c r="AO113" s="326"/>
    </row>
    <row r="114" spans="2:41" ht="11.25" customHeight="1" x14ac:dyDescent="0.35">
      <c r="B114" s="327"/>
      <c r="C114" s="312"/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2"/>
      <c r="S114" s="312"/>
      <c r="T114" s="312"/>
      <c r="U114" s="312"/>
      <c r="V114" s="312"/>
      <c r="W114" s="312"/>
      <c r="X114" s="312"/>
      <c r="Y114" s="312"/>
      <c r="Z114" s="312"/>
      <c r="AA114" s="312"/>
      <c r="AB114" s="312"/>
      <c r="AC114" s="312"/>
      <c r="AD114" s="312"/>
      <c r="AE114" s="312"/>
      <c r="AF114" s="312"/>
      <c r="AG114" s="312"/>
      <c r="AH114" s="312"/>
      <c r="AI114" s="312"/>
      <c r="AJ114" s="312"/>
      <c r="AK114" s="312"/>
      <c r="AL114" s="312"/>
      <c r="AM114" s="312"/>
      <c r="AN114" s="328"/>
      <c r="AO114" s="329"/>
    </row>
    <row r="115" spans="2:41" ht="6" customHeight="1" thickBot="1" x14ac:dyDescent="0.4">
      <c r="B115" s="327"/>
      <c r="C115" s="312"/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2"/>
      <c r="S115" s="312"/>
      <c r="T115" s="312"/>
      <c r="U115" s="312"/>
      <c r="V115" s="312"/>
      <c r="W115" s="312"/>
      <c r="X115" s="312"/>
      <c r="Y115" s="312"/>
      <c r="Z115" s="312"/>
      <c r="AA115" s="312"/>
      <c r="AB115" s="312"/>
      <c r="AC115" s="312"/>
      <c r="AD115" s="312"/>
      <c r="AE115" s="312"/>
      <c r="AF115" s="312"/>
      <c r="AG115" s="312"/>
      <c r="AH115" s="312"/>
      <c r="AI115" s="312"/>
      <c r="AJ115" s="312"/>
      <c r="AK115" s="312"/>
      <c r="AL115" s="312"/>
      <c r="AM115" s="312"/>
      <c r="AN115" s="330"/>
      <c r="AO115" s="331"/>
    </row>
    <row r="116" spans="2:41" ht="39.75" customHeight="1" x14ac:dyDescent="0.3">
      <c r="B116" s="332" t="s">
        <v>121</v>
      </c>
      <c r="C116" s="333"/>
      <c r="D116" s="333"/>
      <c r="E116" s="333"/>
      <c r="F116" s="333"/>
      <c r="G116" s="333"/>
      <c r="H116" s="333"/>
      <c r="I116" s="334"/>
      <c r="J116" s="335" t="str">
        <f>J80</f>
        <v>“IMPLEMENTACIÓN DE TECNOLOGÍAS ECOEFICIENTES PARA EL APROVECHAMIENTO DE ENERGÍA EN LAS ACTIVIDADES DE COCCIÓN - ECOESTUFAS EN EL SECTOR RURAL EN EL MUNICIPIO DE SAN ANTONIO DEL  TEQUENDAMA  – CUNDINAMARCA”</v>
      </c>
      <c r="K116" s="336"/>
      <c r="L116" s="336"/>
      <c r="M116" s="336"/>
      <c r="N116" s="336"/>
      <c r="O116" s="336"/>
      <c r="P116" s="336"/>
      <c r="Q116" s="336"/>
      <c r="R116" s="336"/>
      <c r="S116" s="336"/>
      <c r="T116" s="336"/>
      <c r="U116" s="336"/>
      <c r="V116" s="336"/>
      <c r="W116" s="336"/>
      <c r="X116" s="336"/>
      <c r="Y116" s="336"/>
      <c r="Z116" s="336"/>
      <c r="AA116" s="336"/>
      <c r="AB116" s="336"/>
      <c r="AC116" s="336"/>
      <c r="AD116" s="336"/>
      <c r="AE116" s="336"/>
      <c r="AF116" s="336"/>
      <c r="AG116" s="336"/>
      <c r="AH116" s="336"/>
      <c r="AI116" s="336"/>
      <c r="AJ116" s="336"/>
      <c r="AK116" s="336"/>
      <c r="AL116" s="336"/>
      <c r="AM116" s="336"/>
      <c r="AN116" s="336"/>
      <c r="AO116" s="337"/>
    </row>
    <row r="117" spans="2:41" ht="22.5" customHeight="1" thickBot="1" x14ac:dyDescent="0.35">
      <c r="B117" s="338" t="s">
        <v>122</v>
      </c>
      <c r="C117" s="339"/>
      <c r="D117" s="339"/>
      <c r="E117" s="339"/>
      <c r="F117" s="339"/>
      <c r="G117" s="339"/>
      <c r="H117" s="339"/>
      <c r="I117" s="340"/>
      <c r="J117" s="341" t="str">
        <f>J111</f>
        <v>SAN ANTONIO DEL TEQUENDAMA</v>
      </c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3"/>
      <c r="AF117" s="344" t="s">
        <v>123</v>
      </c>
      <c r="AG117" s="345"/>
      <c r="AH117" s="345"/>
      <c r="AI117" s="345"/>
      <c r="AJ117" s="346"/>
      <c r="AK117" s="341" t="str">
        <f>AK113</f>
        <v>ING EMELY FAYSULY TRIANA ALVAREZ</v>
      </c>
      <c r="AL117" s="342"/>
      <c r="AM117" s="342"/>
      <c r="AN117" s="342"/>
      <c r="AO117" s="347"/>
    </row>
    <row r="118" spans="2:41" ht="22.5" hidden="1" customHeight="1" thickBot="1" x14ac:dyDescent="0.4">
      <c r="B118" s="478" t="s">
        <v>124</v>
      </c>
      <c r="C118" s="479"/>
      <c r="D118" s="479"/>
      <c r="E118" s="479"/>
      <c r="F118" s="479"/>
      <c r="G118" s="479"/>
      <c r="H118" s="479"/>
      <c r="I118" s="480"/>
      <c r="J118" s="481" t="s">
        <v>148</v>
      </c>
      <c r="K118" s="482"/>
      <c r="L118" s="482"/>
      <c r="M118" s="482"/>
      <c r="N118" s="482"/>
      <c r="O118" s="482"/>
      <c r="P118" s="482"/>
      <c r="Q118" s="482"/>
      <c r="R118" s="482"/>
      <c r="S118" s="482"/>
      <c r="T118" s="482"/>
      <c r="U118" s="482"/>
      <c r="V118" s="482"/>
      <c r="W118" s="482"/>
      <c r="X118" s="482"/>
      <c r="Y118" s="482"/>
      <c r="Z118" s="482"/>
      <c r="AA118" s="482"/>
      <c r="AB118" s="482"/>
      <c r="AC118" s="482"/>
      <c r="AD118" s="482"/>
      <c r="AE118" s="483"/>
      <c r="AF118" s="484" t="s">
        <v>125</v>
      </c>
      <c r="AG118" s="485"/>
      <c r="AH118" s="485"/>
      <c r="AI118" s="486"/>
      <c r="AJ118" s="487" t="s">
        <v>148</v>
      </c>
      <c r="AK118" s="488" t="s">
        <v>126</v>
      </c>
      <c r="AL118" s="480"/>
      <c r="AM118" s="489" t="s">
        <v>148</v>
      </c>
      <c r="AN118" s="490"/>
      <c r="AO118" s="491"/>
    </row>
    <row r="119" spans="2:41" ht="18" customHeight="1" thickBot="1" x14ac:dyDescent="0.35">
      <c r="B119" s="512"/>
      <c r="C119" s="513"/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G119" s="513"/>
      <c r="AH119" s="513"/>
      <c r="AI119" s="513"/>
      <c r="AJ119" s="514"/>
      <c r="AK119" s="514"/>
      <c r="AL119" s="514"/>
      <c r="AM119" s="514"/>
      <c r="AN119" s="515"/>
      <c r="AO119" s="516"/>
    </row>
    <row r="120" spans="2:41" ht="63" customHeight="1" thickBot="1" x14ac:dyDescent="0.35">
      <c r="B120" s="492" t="s">
        <v>127</v>
      </c>
      <c r="C120" s="493"/>
      <c r="D120" s="493"/>
      <c r="E120" s="493"/>
      <c r="F120" s="493"/>
      <c r="G120" s="493"/>
      <c r="H120" s="494"/>
      <c r="I120" s="495" t="str">
        <f>'[3]PRESUPUESTO OBRA'!B10</f>
        <v>1.4</v>
      </c>
      <c r="J120" s="496"/>
      <c r="K120" s="496"/>
      <c r="L120" s="496"/>
      <c r="M120" s="496"/>
      <c r="N120" s="496"/>
      <c r="O120" s="496"/>
      <c r="P120" s="496"/>
      <c r="Q120" s="496"/>
      <c r="R120" s="496"/>
      <c r="S120" s="496"/>
      <c r="T120" s="496"/>
      <c r="U120" s="497"/>
      <c r="V120" s="498" t="s">
        <v>128</v>
      </c>
      <c r="W120" s="493"/>
      <c r="X120" s="493"/>
      <c r="Y120" s="493"/>
      <c r="Z120" s="493"/>
      <c r="AA120" s="493"/>
      <c r="AB120" s="493"/>
      <c r="AC120" s="493"/>
      <c r="AD120" s="493"/>
      <c r="AE120" s="494"/>
      <c r="AF120" s="499" t="s">
        <v>21</v>
      </c>
      <c r="AG120" s="500"/>
      <c r="AH120" s="500"/>
      <c r="AI120" s="500"/>
      <c r="AJ120" s="377"/>
      <c r="AK120" s="378" t="s">
        <v>129</v>
      </c>
      <c r="AL120" s="379" t="s">
        <v>22</v>
      </c>
      <c r="AM120" s="501" t="s">
        <v>131</v>
      </c>
      <c r="AN120" s="380" t="s">
        <v>132</v>
      </c>
      <c r="AO120" s="381"/>
    </row>
    <row r="121" spans="2:41" ht="15.75" customHeight="1" x14ac:dyDescent="0.35">
      <c r="B121" s="382"/>
      <c r="C121" s="383"/>
      <c r="D121" s="383"/>
      <c r="E121" s="383"/>
      <c r="F121" s="383"/>
      <c r="G121" s="383"/>
      <c r="H121" s="383"/>
      <c r="I121" s="383"/>
      <c r="J121" s="383"/>
      <c r="K121" s="383"/>
      <c r="L121" s="383"/>
      <c r="M121" s="383"/>
      <c r="N121" s="383"/>
      <c r="O121" s="383"/>
      <c r="P121" s="383"/>
      <c r="Q121" s="383"/>
      <c r="R121" s="383"/>
      <c r="S121" s="383"/>
      <c r="T121" s="383"/>
      <c r="U121" s="383"/>
      <c r="V121" s="383"/>
      <c r="W121" s="383"/>
      <c r="X121" s="383"/>
      <c r="Y121" s="383"/>
      <c r="Z121" s="383"/>
      <c r="AA121" s="383"/>
      <c r="AB121" s="383"/>
      <c r="AC121" s="383"/>
      <c r="AD121" s="383"/>
      <c r="AE121" s="383"/>
      <c r="AF121" s="384"/>
      <c r="AG121" s="384"/>
      <c r="AH121" s="384"/>
      <c r="AI121" s="385"/>
      <c r="AJ121" s="502" t="s">
        <v>133</v>
      </c>
      <c r="AK121" s="521" t="s">
        <v>134</v>
      </c>
      <c r="AL121" s="522"/>
      <c r="AM121" s="522"/>
      <c r="AN121" s="390" t="s">
        <v>146</v>
      </c>
      <c r="AO121" s="391" t="s">
        <v>136</v>
      </c>
    </row>
    <row r="122" spans="2:41" ht="27.75" customHeight="1" thickBot="1" x14ac:dyDescent="0.4">
      <c r="B122" s="392"/>
      <c r="C122" s="393"/>
      <c r="D122" s="393"/>
      <c r="E122" s="393"/>
      <c r="F122" s="393"/>
      <c r="G122" s="393"/>
      <c r="H122" s="393"/>
      <c r="I122" s="393"/>
      <c r="J122" s="393"/>
      <c r="K122" s="393"/>
      <c r="L122" s="393"/>
      <c r="M122" s="393"/>
      <c r="N122" s="393"/>
      <c r="O122" s="393"/>
      <c r="P122" s="393"/>
      <c r="Q122" s="393"/>
      <c r="R122" s="393"/>
      <c r="S122" s="393"/>
      <c r="T122" s="393"/>
      <c r="U122" s="393"/>
      <c r="V122" s="393"/>
      <c r="W122" s="394"/>
      <c r="X122" s="393"/>
      <c r="Y122" s="393"/>
      <c r="Z122" s="393"/>
      <c r="AA122" s="393"/>
      <c r="AB122" s="393"/>
      <c r="AC122" s="393"/>
      <c r="AD122" s="393"/>
      <c r="AE122" s="393"/>
      <c r="AF122" s="395"/>
      <c r="AG122" s="395"/>
      <c r="AH122" s="395"/>
      <c r="AI122" s="396"/>
      <c r="AJ122" s="503"/>
      <c r="AK122" s="523" t="s">
        <v>137</v>
      </c>
      <c r="AL122" s="524" t="s">
        <v>79</v>
      </c>
      <c r="AM122" s="400" t="s">
        <v>154</v>
      </c>
      <c r="AN122" s="401"/>
      <c r="AO122" s="402"/>
    </row>
    <row r="123" spans="2:41" ht="31.5" customHeight="1" x14ac:dyDescent="0.35">
      <c r="B123" s="392"/>
      <c r="C123" s="393"/>
      <c r="D123" s="393"/>
      <c r="E123" s="403"/>
      <c r="F123" s="404"/>
      <c r="G123" s="405"/>
      <c r="H123" s="405"/>
      <c r="I123" s="404"/>
      <c r="J123" s="406"/>
      <c r="K123" s="405"/>
      <c r="L123" s="405"/>
      <c r="M123" s="405"/>
      <c r="N123" s="405"/>
      <c r="O123" s="405"/>
      <c r="P123" s="405"/>
      <c r="Q123" s="405"/>
      <c r="R123" s="405"/>
      <c r="S123" s="405"/>
      <c r="T123" s="405"/>
      <c r="U123" s="405"/>
      <c r="V123" s="405"/>
      <c r="W123" s="405"/>
      <c r="X123" s="405"/>
      <c r="Y123" s="405"/>
      <c r="Z123" s="405"/>
      <c r="AA123" s="405"/>
      <c r="AB123" s="405"/>
      <c r="AC123" s="407"/>
      <c r="AD123" s="405"/>
      <c r="AE123" s="405"/>
      <c r="AF123" s="405"/>
      <c r="AG123" s="405"/>
      <c r="AH123" s="408"/>
      <c r="AI123" s="409"/>
      <c r="AJ123" s="504"/>
      <c r="AK123" s="525" t="s">
        <v>139</v>
      </c>
      <c r="AL123" s="413" t="s">
        <v>5</v>
      </c>
      <c r="AM123" s="413" t="s">
        <v>155</v>
      </c>
      <c r="AN123" s="526" t="s">
        <v>156</v>
      </c>
      <c r="AO123" s="527" t="s">
        <v>157</v>
      </c>
    </row>
    <row r="124" spans="2:41" ht="21" customHeight="1" x14ac:dyDescent="0.35">
      <c r="B124" s="392"/>
      <c r="C124" s="393"/>
      <c r="D124" s="393"/>
      <c r="E124" s="393"/>
      <c r="F124" s="393"/>
      <c r="G124" s="393"/>
      <c r="H124" s="393"/>
      <c r="I124" s="393"/>
      <c r="J124" s="393"/>
      <c r="K124" s="393"/>
      <c r="L124" s="393"/>
      <c r="M124" s="393"/>
      <c r="N124" s="393"/>
      <c r="O124" s="416"/>
      <c r="P124" s="417"/>
      <c r="Q124" s="393"/>
      <c r="R124" s="393"/>
      <c r="S124" s="393"/>
      <c r="T124" s="393"/>
      <c r="U124" s="393"/>
      <c r="V124" s="393"/>
      <c r="W124" s="393"/>
      <c r="X124" s="393"/>
      <c r="Y124" s="393"/>
      <c r="Z124" s="393"/>
      <c r="AA124" s="393"/>
      <c r="AB124" s="393"/>
      <c r="AC124" s="393"/>
      <c r="AD124" s="393"/>
      <c r="AE124" s="393"/>
      <c r="AF124" s="393"/>
      <c r="AG124" s="418"/>
      <c r="AH124" s="393"/>
      <c r="AI124" s="409"/>
      <c r="AJ124" s="505" t="s">
        <v>158</v>
      </c>
      <c r="AK124" s="528">
        <v>1.1000000000000001</v>
      </c>
      <c r="AL124" s="529">
        <v>4</v>
      </c>
      <c r="AM124" s="422">
        <v>0.25</v>
      </c>
      <c r="AN124" s="422">
        <f>+AK124*AL124*AM124</f>
        <v>1.1000000000000001</v>
      </c>
      <c r="AO124" s="506">
        <f>+ROUND((AN124),2)</f>
        <v>1.1000000000000001</v>
      </c>
    </row>
    <row r="125" spans="2:41" ht="21" customHeight="1" x14ac:dyDescent="0.35">
      <c r="B125" s="392"/>
      <c r="C125" s="393"/>
      <c r="D125" s="393"/>
      <c r="E125" s="393"/>
      <c r="F125" s="393"/>
      <c r="G125" s="393"/>
      <c r="H125" s="393"/>
      <c r="I125" s="393"/>
      <c r="J125" s="393"/>
      <c r="K125" s="393"/>
      <c r="L125" s="393"/>
      <c r="M125" s="393"/>
      <c r="N125" s="393"/>
      <c r="O125" s="416"/>
      <c r="P125" s="393"/>
      <c r="Q125" s="393"/>
      <c r="R125" s="393"/>
      <c r="S125" s="393"/>
      <c r="T125" s="393"/>
      <c r="U125" s="393"/>
      <c r="V125" s="393"/>
      <c r="W125" s="393"/>
      <c r="X125" s="393"/>
      <c r="Y125" s="393"/>
      <c r="Z125" s="393"/>
      <c r="AA125" s="393"/>
      <c r="AB125" s="393"/>
      <c r="AC125" s="393"/>
      <c r="AD125" s="393"/>
      <c r="AE125" s="393"/>
      <c r="AF125" s="393"/>
      <c r="AG125" s="418"/>
      <c r="AH125" s="393"/>
      <c r="AI125" s="409"/>
      <c r="AJ125" s="505" t="s">
        <v>159</v>
      </c>
      <c r="AK125" s="530">
        <v>0.67</v>
      </c>
      <c r="AL125" s="529">
        <v>6</v>
      </c>
      <c r="AM125" s="422">
        <v>0.25</v>
      </c>
      <c r="AN125" s="422">
        <f>+AK125*AL125*AM125</f>
        <v>1.0050000000000001</v>
      </c>
      <c r="AO125" s="506">
        <f>+ROUND((AN125),2)</f>
        <v>1.01</v>
      </c>
    </row>
    <row r="126" spans="2:41" ht="21" customHeight="1" x14ac:dyDescent="0.35">
      <c r="B126" s="392"/>
      <c r="C126" s="393"/>
      <c r="D126" s="393"/>
      <c r="E126" s="393"/>
      <c r="F126" s="393"/>
      <c r="G126" s="393"/>
      <c r="H126" s="393"/>
      <c r="I126" s="393"/>
      <c r="J126" s="393"/>
      <c r="K126" s="393"/>
      <c r="L126" s="393"/>
      <c r="M126" s="393"/>
      <c r="N126" s="393"/>
      <c r="O126" s="393"/>
      <c r="P126" s="393"/>
      <c r="Q126" s="393"/>
      <c r="R126" s="393"/>
      <c r="S126" s="393"/>
      <c r="T126" s="393"/>
      <c r="U126" s="393"/>
      <c r="V126" s="393"/>
      <c r="W126" s="393"/>
      <c r="X126" s="393"/>
      <c r="Y126" s="393"/>
      <c r="Z126" s="393"/>
      <c r="AA126" s="393"/>
      <c r="AB126" s="393"/>
      <c r="AC126" s="393"/>
      <c r="AD126" s="393"/>
      <c r="AE126" s="393"/>
      <c r="AF126" s="393"/>
      <c r="AG126" s="418"/>
      <c r="AH126" s="393"/>
      <c r="AI126" s="409"/>
      <c r="AJ126" s="505"/>
      <c r="AK126" s="530"/>
      <c r="AL126" s="529"/>
      <c r="AM126" s="423"/>
      <c r="AN126" s="423"/>
      <c r="AO126" s="424"/>
    </row>
    <row r="127" spans="2:41" ht="21" customHeight="1" x14ac:dyDescent="0.35">
      <c r="B127" s="392"/>
      <c r="C127" s="393"/>
      <c r="D127" s="393"/>
      <c r="E127" s="393"/>
      <c r="F127" s="393"/>
      <c r="G127" s="393"/>
      <c r="H127" s="393"/>
      <c r="I127" s="393"/>
      <c r="J127" s="393"/>
      <c r="K127" s="393"/>
      <c r="L127" s="393"/>
      <c r="M127" s="393"/>
      <c r="N127" s="393"/>
      <c r="O127" s="393"/>
      <c r="P127" s="393"/>
      <c r="Q127" s="393"/>
      <c r="R127" s="393"/>
      <c r="S127" s="393"/>
      <c r="T127" s="393"/>
      <c r="U127" s="393"/>
      <c r="V127" s="393"/>
      <c r="W127" s="393"/>
      <c r="X127" s="394"/>
      <c r="Y127" s="393"/>
      <c r="Z127" s="393"/>
      <c r="AA127" s="393"/>
      <c r="AB127" s="393"/>
      <c r="AC127" s="393"/>
      <c r="AD127" s="393"/>
      <c r="AE127" s="393"/>
      <c r="AF127" s="393"/>
      <c r="AG127" s="418"/>
      <c r="AH127" s="393"/>
      <c r="AI127" s="409"/>
      <c r="AJ127" s="505"/>
      <c r="AK127" s="530"/>
      <c r="AL127" s="529"/>
      <c r="AM127" s="423"/>
      <c r="AN127" s="423"/>
      <c r="AO127" s="424"/>
    </row>
    <row r="128" spans="2:41" ht="21" customHeight="1" x14ac:dyDescent="0.35">
      <c r="B128" s="392"/>
      <c r="C128" s="393"/>
      <c r="D128" s="393"/>
      <c r="E128" s="393"/>
      <c r="F128" s="393"/>
      <c r="G128" s="393"/>
      <c r="H128" s="393"/>
      <c r="I128" s="393"/>
      <c r="J128" s="393"/>
      <c r="K128" s="393"/>
      <c r="L128" s="393"/>
      <c r="M128" s="393"/>
      <c r="N128" s="393"/>
      <c r="O128" s="393"/>
      <c r="P128" s="393"/>
      <c r="Q128" s="393"/>
      <c r="R128" s="393"/>
      <c r="S128" s="393"/>
      <c r="T128" s="393"/>
      <c r="U128" s="393"/>
      <c r="V128" s="393"/>
      <c r="W128" s="393"/>
      <c r="X128" s="393"/>
      <c r="Y128" s="393"/>
      <c r="Z128" s="393"/>
      <c r="AA128" s="393"/>
      <c r="AB128" s="393"/>
      <c r="AC128" s="393"/>
      <c r="AD128" s="393"/>
      <c r="AE128" s="393"/>
      <c r="AF128" s="393"/>
      <c r="AG128" s="418"/>
      <c r="AH128" s="393"/>
      <c r="AI128" s="409"/>
      <c r="AJ128" s="505"/>
      <c r="AK128" s="530"/>
      <c r="AL128" s="529"/>
      <c r="AM128" s="423"/>
      <c r="AN128" s="423"/>
      <c r="AO128" s="424"/>
    </row>
    <row r="129" spans="2:42" ht="21" customHeight="1" x14ac:dyDescent="0.35">
      <c r="B129" s="392"/>
      <c r="C129" s="393"/>
      <c r="D129" s="393"/>
      <c r="E129" s="393"/>
      <c r="F129" s="393"/>
      <c r="G129" s="393"/>
      <c r="H129" s="393"/>
      <c r="I129" s="393"/>
      <c r="J129" s="393"/>
      <c r="K129" s="393"/>
      <c r="L129" s="393"/>
      <c r="M129" s="393"/>
      <c r="N129" s="393"/>
      <c r="O129" s="393"/>
      <c r="P129" s="393"/>
      <c r="Q129" s="393"/>
      <c r="R129" s="393"/>
      <c r="S129" s="393"/>
      <c r="T129" s="393"/>
      <c r="U129" s="393"/>
      <c r="V129" s="393"/>
      <c r="W129" s="393"/>
      <c r="X129" s="393"/>
      <c r="Y129" s="393"/>
      <c r="Z129" s="393"/>
      <c r="AA129" s="393"/>
      <c r="AB129" s="393"/>
      <c r="AC129" s="393"/>
      <c r="AD129" s="393"/>
      <c r="AE129" s="393"/>
      <c r="AF129" s="393"/>
      <c r="AG129" s="418"/>
      <c r="AH129" s="393"/>
      <c r="AI129" s="409"/>
      <c r="AJ129" s="505"/>
      <c r="AK129" s="530"/>
      <c r="AL129" s="529"/>
      <c r="AM129" s="423"/>
      <c r="AN129" s="423"/>
      <c r="AO129" s="424"/>
    </row>
    <row r="130" spans="2:42" ht="21" customHeight="1" x14ac:dyDescent="0.35">
      <c r="B130" s="392"/>
      <c r="C130" s="393"/>
      <c r="D130" s="393"/>
      <c r="E130" s="393"/>
      <c r="F130" s="393"/>
      <c r="G130" s="393"/>
      <c r="H130" s="393"/>
      <c r="I130" s="393"/>
      <c r="J130" s="393"/>
      <c r="K130" s="393"/>
      <c r="L130" s="393"/>
      <c r="M130" s="393"/>
      <c r="N130" s="393"/>
      <c r="O130" s="393"/>
      <c r="P130" s="393"/>
      <c r="Q130" s="393"/>
      <c r="R130" s="393"/>
      <c r="S130" s="393"/>
      <c r="T130" s="393"/>
      <c r="U130" s="393"/>
      <c r="V130" s="393"/>
      <c r="W130" s="393"/>
      <c r="X130" s="393"/>
      <c r="Y130" s="393"/>
      <c r="Z130" s="393"/>
      <c r="AA130" s="393"/>
      <c r="AB130" s="393"/>
      <c r="AC130" s="393"/>
      <c r="AD130" s="393"/>
      <c r="AE130" s="393"/>
      <c r="AF130" s="393"/>
      <c r="AG130" s="418"/>
      <c r="AH130" s="393"/>
      <c r="AI130" s="409"/>
      <c r="AJ130" s="505"/>
      <c r="AK130" s="530"/>
      <c r="AL130" s="529"/>
      <c r="AM130" s="423"/>
      <c r="AN130" s="423"/>
      <c r="AO130" s="424"/>
    </row>
    <row r="131" spans="2:42" ht="21" customHeight="1" x14ac:dyDescent="0.35">
      <c r="B131" s="392"/>
      <c r="C131" s="393"/>
      <c r="D131" s="393"/>
      <c r="E131" s="393"/>
      <c r="F131" s="393"/>
      <c r="G131" s="393"/>
      <c r="H131" s="393"/>
      <c r="I131" s="393"/>
      <c r="J131" s="393"/>
      <c r="K131" s="393"/>
      <c r="L131" s="393"/>
      <c r="M131" s="393"/>
      <c r="N131" s="393"/>
      <c r="O131" s="393"/>
      <c r="P131" s="393"/>
      <c r="Q131" s="393"/>
      <c r="R131" s="393"/>
      <c r="S131" s="393"/>
      <c r="T131" s="393"/>
      <c r="U131" s="393"/>
      <c r="V131" s="393"/>
      <c r="W131" s="393"/>
      <c r="X131" s="393"/>
      <c r="Y131" s="393"/>
      <c r="Z131" s="393"/>
      <c r="AA131" s="393"/>
      <c r="AB131" s="393"/>
      <c r="AC131" s="393"/>
      <c r="AD131" s="393"/>
      <c r="AE131" s="393"/>
      <c r="AF131" s="393"/>
      <c r="AG131" s="418"/>
      <c r="AH131" s="393"/>
      <c r="AI131" s="409"/>
      <c r="AJ131" s="507"/>
      <c r="AK131" s="530"/>
      <c r="AL131" s="529"/>
      <c r="AM131" s="428"/>
      <c r="AN131" s="423"/>
      <c r="AO131" s="424"/>
    </row>
    <row r="132" spans="2:42" ht="21" customHeight="1" x14ac:dyDescent="0.35">
      <c r="B132" s="392"/>
      <c r="C132" s="429"/>
      <c r="D132" s="393"/>
      <c r="E132" s="393"/>
      <c r="F132" s="393"/>
      <c r="G132" s="393"/>
      <c r="H132" s="393"/>
      <c r="I132" s="393"/>
      <c r="J132" s="393"/>
      <c r="K132" s="393"/>
      <c r="L132" s="393"/>
      <c r="M132" s="393"/>
      <c r="N132" s="393"/>
      <c r="O132" s="393"/>
      <c r="P132" s="393"/>
      <c r="Q132" s="393"/>
      <c r="R132" s="393"/>
      <c r="S132" s="393"/>
      <c r="T132" s="393"/>
      <c r="U132" s="393"/>
      <c r="V132" s="393"/>
      <c r="W132" s="393"/>
      <c r="X132" s="393"/>
      <c r="Y132" s="393"/>
      <c r="Z132" s="393"/>
      <c r="AA132" s="393"/>
      <c r="AB132" s="393"/>
      <c r="AC132" s="393"/>
      <c r="AD132" s="393"/>
      <c r="AE132" s="393"/>
      <c r="AF132" s="393"/>
      <c r="AG132" s="393"/>
      <c r="AH132" s="393"/>
      <c r="AI132" s="409"/>
      <c r="AJ132" s="507"/>
      <c r="AK132" s="530"/>
      <c r="AL132" s="529"/>
      <c r="AM132" s="430"/>
      <c r="AN132" s="423"/>
      <c r="AO132" s="424"/>
    </row>
    <row r="133" spans="2:42" ht="21" customHeight="1" thickBot="1" x14ac:dyDescent="0.4">
      <c r="B133" s="431"/>
      <c r="C133" s="432"/>
      <c r="D133" s="432"/>
      <c r="E133" s="432"/>
      <c r="F133" s="432"/>
      <c r="G133" s="432"/>
      <c r="H133" s="432"/>
      <c r="I133" s="432"/>
      <c r="J133" s="432"/>
      <c r="K133" s="432"/>
      <c r="L133" s="432"/>
      <c r="M133" s="432"/>
      <c r="N133" s="432"/>
      <c r="O133" s="432"/>
      <c r="P133" s="432"/>
      <c r="Q133" s="432"/>
      <c r="R133" s="432"/>
      <c r="S133" s="432"/>
      <c r="T133" s="432"/>
      <c r="U133" s="432"/>
      <c r="V133" s="432"/>
      <c r="W133" s="432"/>
      <c r="X133" s="432"/>
      <c r="Y133" s="432"/>
      <c r="Z133" s="432"/>
      <c r="AA133" s="432"/>
      <c r="AB133" s="432"/>
      <c r="AC133" s="432"/>
      <c r="AD133" s="432"/>
      <c r="AE133" s="432"/>
      <c r="AF133" s="432"/>
      <c r="AG133" s="432"/>
      <c r="AH133" s="432"/>
      <c r="AI133" s="433"/>
      <c r="AJ133" s="508"/>
      <c r="AK133" s="531"/>
      <c r="AL133" s="532"/>
      <c r="AM133" s="437"/>
      <c r="AN133" s="437"/>
      <c r="AO133" s="438"/>
    </row>
    <row r="134" spans="2:42" ht="18" x14ac:dyDescent="0.35">
      <c r="B134" s="509" t="s">
        <v>160</v>
      </c>
      <c r="C134" s="510"/>
      <c r="D134" s="510"/>
      <c r="E134" s="510"/>
      <c r="F134" s="510"/>
      <c r="G134" s="510"/>
      <c r="H134" s="510"/>
      <c r="I134" s="510"/>
      <c r="J134" s="510"/>
      <c r="K134" s="510"/>
      <c r="L134" s="510"/>
      <c r="M134" s="510"/>
      <c r="N134" s="510"/>
      <c r="O134" s="510"/>
      <c r="P134" s="510"/>
      <c r="Q134" s="510"/>
      <c r="R134" s="510"/>
      <c r="S134" s="510"/>
      <c r="T134" s="510"/>
      <c r="U134" s="510"/>
      <c r="V134" s="510"/>
      <c r="W134" s="510"/>
      <c r="X134" s="510"/>
      <c r="Y134" s="510"/>
      <c r="Z134" s="510"/>
      <c r="AA134" s="510"/>
      <c r="AB134" s="510"/>
      <c r="AC134" s="510"/>
      <c r="AD134" s="510"/>
      <c r="AE134" s="510"/>
      <c r="AF134" s="510"/>
      <c r="AG134" s="510"/>
      <c r="AH134" s="510"/>
      <c r="AI134" s="511"/>
      <c r="AJ134" s="442" t="s">
        <v>144</v>
      </c>
      <c r="AK134" s="443"/>
      <c r="AL134" s="443"/>
      <c r="AM134" s="443"/>
      <c r="AN134" s="443"/>
      <c r="AO134" s="445">
        <f>ROUND(SUM(AO124:AO133),2)</f>
        <v>2.11</v>
      </c>
      <c r="AP134" s="533"/>
    </row>
    <row r="135" spans="2:42" ht="20.25" customHeight="1" x14ac:dyDescent="0.35">
      <c r="B135" s="439"/>
      <c r="C135" s="440"/>
      <c r="D135" s="440"/>
      <c r="E135" s="440"/>
      <c r="F135" s="440"/>
      <c r="G135" s="440"/>
      <c r="H135" s="440"/>
      <c r="I135" s="440"/>
      <c r="J135" s="440"/>
      <c r="K135" s="440"/>
      <c r="L135" s="440"/>
      <c r="M135" s="440"/>
      <c r="N135" s="440"/>
      <c r="O135" s="440"/>
      <c r="P135" s="440"/>
      <c r="Q135" s="440"/>
      <c r="R135" s="440"/>
      <c r="S135" s="440"/>
      <c r="T135" s="440"/>
      <c r="U135" s="440"/>
      <c r="V135" s="440"/>
      <c r="W135" s="440"/>
      <c r="X135" s="440"/>
      <c r="Y135" s="440"/>
      <c r="Z135" s="440"/>
      <c r="AA135" s="440"/>
      <c r="AB135" s="440"/>
      <c r="AC135" s="440"/>
      <c r="AD135" s="440"/>
      <c r="AE135" s="440"/>
      <c r="AF135" s="440"/>
      <c r="AG135" s="440"/>
      <c r="AH135" s="440"/>
      <c r="AI135" s="441"/>
      <c r="AJ135" s="446" t="s">
        <v>145</v>
      </c>
      <c r="AK135" s="447"/>
      <c r="AL135" s="447"/>
      <c r="AM135" s="447"/>
      <c r="AN135" s="448">
        <f>AR3</f>
        <v>74</v>
      </c>
      <c r="AO135" s="449">
        <f>ROUND((AN135*AO134),2)</f>
        <v>156.13999999999999</v>
      </c>
      <c r="AP135" s="533"/>
    </row>
    <row r="136" spans="2:42" ht="20.25" customHeight="1" thickBot="1" x14ac:dyDescent="0.4">
      <c r="B136" s="450"/>
      <c r="C136" s="451"/>
      <c r="D136" s="451"/>
      <c r="E136" s="451"/>
      <c r="F136" s="451"/>
      <c r="G136" s="451"/>
      <c r="H136" s="451"/>
      <c r="I136" s="451"/>
      <c r="J136" s="451"/>
      <c r="K136" s="451"/>
      <c r="L136" s="451"/>
      <c r="M136" s="451"/>
      <c r="N136" s="451"/>
      <c r="O136" s="451"/>
      <c r="P136" s="451"/>
      <c r="Q136" s="451"/>
      <c r="R136" s="451"/>
      <c r="S136" s="451"/>
      <c r="T136" s="451"/>
      <c r="U136" s="451"/>
      <c r="V136" s="451"/>
      <c r="W136" s="451"/>
      <c r="X136" s="451"/>
      <c r="Y136" s="451"/>
      <c r="Z136" s="451"/>
      <c r="AA136" s="451"/>
      <c r="AB136" s="451"/>
      <c r="AC136" s="451"/>
      <c r="AD136" s="451"/>
      <c r="AE136" s="451"/>
      <c r="AF136" s="451"/>
      <c r="AG136" s="451"/>
      <c r="AH136" s="451"/>
      <c r="AI136" s="452"/>
      <c r="AJ136" s="453" t="s">
        <v>146</v>
      </c>
      <c r="AK136" s="454"/>
      <c r="AL136" s="454"/>
      <c r="AM136" s="454"/>
      <c r="AN136" s="454"/>
      <c r="AO136" s="456">
        <f>AO135</f>
        <v>156.13999999999999</v>
      </c>
      <c r="AP136" s="534"/>
    </row>
    <row r="137" spans="2:42" ht="20.25" customHeight="1" x14ac:dyDescent="0.35">
      <c r="B137" s="457"/>
      <c r="C137" s="458"/>
      <c r="D137" s="458"/>
      <c r="E137" s="458"/>
      <c r="F137" s="458"/>
      <c r="G137" s="458"/>
      <c r="H137" s="458"/>
      <c r="I137" s="458"/>
      <c r="J137" s="458"/>
      <c r="K137" s="458"/>
      <c r="L137" s="458"/>
      <c r="M137" s="458"/>
      <c r="N137" s="458"/>
      <c r="O137" s="458"/>
      <c r="P137" s="458"/>
      <c r="Q137" s="458"/>
      <c r="R137" s="458"/>
      <c r="S137" s="458"/>
      <c r="T137" s="458"/>
      <c r="U137" s="458"/>
      <c r="V137" s="458"/>
      <c r="W137" s="458"/>
      <c r="X137" s="458"/>
      <c r="Y137" s="458"/>
      <c r="Z137" s="458"/>
      <c r="AA137" s="458"/>
      <c r="AB137" s="458"/>
      <c r="AC137" s="458"/>
      <c r="AD137" s="458"/>
      <c r="AE137" s="458"/>
      <c r="AF137" s="458"/>
      <c r="AG137" s="458"/>
      <c r="AH137" s="458"/>
      <c r="AI137" s="458"/>
      <c r="AJ137" s="459"/>
      <c r="AK137" s="459"/>
      <c r="AL137" s="459"/>
      <c r="AM137" s="459"/>
      <c r="AN137" s="459"/>
      <c r="AO137" s="459"/>
      <c r="AP137" s="464"/>
    </row>
    <row r="138" spans="2:42" ht="20.25" customHeight="1" x14ac:dyDescent="0.35">
      <c r="B138" s="461"/>
      <c r="C138" s="462"/>
      <c r="D138" s="462"/>
      <c r="E138" s="462"/>
      <c r="F138" s="462"/>
      <c r="G138" s="462"/>
      <c r="H138" s="462"/>
      <c r="I138" s="462"/>
      <c r="J138" s="462"/>
      <c r="K138" s="462"/>
      <c r="L138" s="462"/>
      <c r="M138" s="462"/>
      <c r="N138" s="462"/>
      <c r="O138" s="462"/>
      <c r="P138" s="462"/>
      <c r="Q138" s="462"/>
      <c r="R138" s="462"/>
      <c r="S138" s="462"/>
      <c r="T138" s="462"/>
      <c r="U138" s="462"/>
      <c r="V138" s="462"/>
      <c r="W138" s="462"/>
      <c r="X138" s="462"/>
      <c r="Y138" s="462"/>
      <c r="Z138" s="462"/>
      <c r="AA138" s="462"/>
      <c r="AB138" s="462"/>
      <c r="AC138" s="462"/>
      <c r="AD138" s="462"/>
      <c r="AE138" s="462"/>
      <c r="AF138" s="462"/>
      <c r="AG138" s="462"/>
      <c r="AH138" s="462"/>
      <c r="AI138" s="462"/>
      <c r="AJ138" s="463"/>
      <c r="AK138" s="463"/>
      <c r="AL138" s="463"/>
      <c r="AM138" s="463"/>
      <c r="AN138" s="463"/>
      <c r="AO138" s="463"/>
      <c r="AP138" s="464"/>
    </row>
    <row r="139" spans="2:42" ht="20.25" customHeight="1" x14ac:dyDescent="0.35">
      <c r="B139" s="461"/>
      <c r="C139" s="462"/>
      <c r="D139" s="462"/>
      <c r="E139" s="462"/>
      <c r="F139" s="462"/>
      <c r="G139" s="462"/>
      <c r="H139" s="462"/>
      <c r="I139" s="462"/>
      <c r="J139" s="462"/>
      <c r="K139" s="462"/>
      <c r="L139" s="462"/>
      <c r="M139" s="462"/>
      <c r="N139" s="462"/>
      <c r="O139" s="462"/>
      <c r="P139" s="462"/>
      <c r="Q139" s="462"/>
      <c r="R139" s="462"/>
      <c r="S139" s="462"/>
      <c r="T139" s="462"/>
      <c r="U139" s="462"/>
      <c r="V139" s="462"/>
      <c r="W139" s="462"/>
      <c r="X139" s="462"/>
      <c r="Y139" s="462"/>
      <c r="Z139" s="462"/>
      <c r="AA139" s="462"/>
      <c r="AB139" s="462"/>
      <c r="AC139" s="462"/>
      <c r="AD139" s="462"/>
      <c r="AE139" s="462"/>
      <c r="AF139" s="462"/>
      <c r="AG139" s="462"/>
      <c r="AH139" s="462"/>
      <c r="AI139" s="462"/>
      <c r="AJ139" s="463"/>
      <c r="AK139" s="463"/>
      <c r="AL139" s="463"/>
      <c r="AM139" s="463"/>
      <c r="AN139" s="463"/>
      <c r="AO139" s="463"/>
      <c r="AP139" s="464"/>
    </row>
    <row r="140" spans="2:42" ht="20.25" customHeight="1" x14ac:dyDescent="0.35">
      <c r="B140" s="461"/>
      <c r="C140" s="465"/>
      <c r="D140" s="465"/>
      <c r="E140" s="465"/>
      <c r="F140" s="465"/>
      <c r="G140" s="465"/>
      <c r="H140" s="465"/>
      <c r="I140" s="465"/>
      <c r="J140" s="465"/>
      <c r="K140" s="465"/>
      <c r="L140" s="465"/>
      <c r="M140" s="465"/>
      <c r="N140" s="465"/>
      <c r="O140" s="462"/>
      <c r="P140" s="462"/>
      <c r="Q140" s="462"/>
      <c r="R140" s="462"/>
      <c r="S140" s="462"/>
      <c r="T140" s="462"/>
      <c r="U140" s="462"/>
      <c r="V140" s="462"/>
      <c r="W140" s="462"/>
      <c r="X140" s="462"/>
      <c r="Y140" s="462"/>
      <c r="Z140" s="462"/>
      <c r="AA140" s="462"/>
      <c r="AB140" s="462"/>
      <c r="AC140" s="462"/>
      <c r="AD140" s="462"/>
      <c r="AE140" s="462"/>
      <c r="AF140" s="462"/>
      <c r="AG140" s="462"/>
      <c r="AH140" s="462"/>
      <c r="AI140" s="462"/>
      <c r="AJ140" s="463"/>
      <c r="AK140" s="463"/>
      <c r="AL140" s="463"/>
      <c r="AM140" s="463"/>
      <c r="AN140" s="463"/>
      <c r="AO140" s="463"/>
      <c r="AP140" s="464"/>
    </row>
    <row r="141" spans="2:42" ht="16.350000000000001" customHeight="1" x14ac:dyDescent="0.3">
      <c r="B141" s="223"/>
      <c r="C141" s="466" t="str">
        <f>AK113</f>
        <v>ING EMELY FAYSULY TRIANA ALVAREZ</v>
      </c>
      <c r="U141" s="467"/>
      <c r="AI141" s="298"/>
      <c r="AJ141" s="468"/>
      <c r="AK141" s="466"/>
      <c r="AL141" s="469"/>
      <c r="AM141" s="469"/>
      <c r="AN141" s="469"/>
      <c r="AO141" s="469"/>
      <c r="AP141" s="470"/>
    </row>
    <row r="142" spans="2:42" x14ac:dyDescent="0.3">
      <c r="B142" s="471"/>
      <c r="C142" s="468" t="str">
        <f>C106</f>
        <v>SECRETARIA DE PLANEACIÓN Y DESARROLLO TERRITORIAL</v>
      </c>
      <c r="U142" s="468"/>
      <c r="AI142" s="468"/>
      <c r="AJ142" s="468"/>
      <c r="AL142" s="469"/>
      <c r="AM142" s="469"/>
      <c r="AN142" s="469"/>
      <c r="AO142" s="469"/>
      <c r="AP142" s="470"/>
    </row>
    <row r="143" spans="2:42" ht="15.6" customHeight="1" thickBot="1" x14ac:dyDescent="0.35">
      <c r="B143" s="224" t="s">
        <v>147</v>
      </c>
      <c r="C143" s="472"/>
      <c r="D143" s="472"/>
      <c r="E143" s="472"/>
      <c r="F143" s="472"/>
      <c r="G143" s="472"/>
      <c r="H143" s="472"/>
      <c r="I143" s="472"/>
      <c r="J143" s="472"/>
      <c r="K143" s="472"/>
      <c r="L143" s="472"/>
      <c r="M143" s="472"/>
      <c r="N143" s="472"/>
      <c r="O143" s="472"/>
      <c r="P143" s="472"/>
      <c r="Q143" s="472"/>
      <c r="R143" s="472"/>
      <c r="S143" s="472"/>
      <c r="T143" s="472"/>
      <c r="U143" s="472"/>
      <c r="V143" s="472"/>
      <c r="W143" s="472"/>
      <c r="X143" s="472"/>
      <c r="Y143" s="472"/>
      <c r="Z143" s="472"/>
      <c r="AA143" s="472"/>
      <c r="AB143" s="472"/>
      <c r="AC143" s="472"/>
      <c r="AD143" s="472"/>
      <c r="AE143" s="472"/>
      <c r="AF143" s="472"/>
      <c r="AG143" s="472"/>
      <c r="AH143" s="472"/>
      <c r="AI143" s="472"/>
      <c r="AJ143" s="472"/>
      <c r="AK143" s="473"/>
      <c r="AL143" s="474"/>
      <c r="AM143" s="474"/>
      <c r="AN143" s="474"/>
      <c r="AO143" s="474"/>
      <c r="AP143" s="475"/>
    </row>
    <row r="144" spans="2:42" ht="12" customHeight="1" thickBot="1" x14ac:dyDescent="0.35"/>
    <row r="145" spans="2:42" ht="33" customHeight="1" x14ac:dyDescent="0.3">
      <c r="B145" s="292" t="str">
        <f>B109</f>
        <v>MUNICIPIO DE SAN ANTONIO DEL TEQUENDAMA
DEPARTAMENTO DE  CUNDINAMARCA
SECRETARIA DE PLANEACIÓN DE SAN ANTONIO DEL TEQUENDAMA</v>
      </c>
      <c r="C145" s="293"/>
      <c r="D145" s="293"/>
      <c r="E145" s="293"/>
      <c r="F145" s="293"/>
      <c r="G145" s="293"/>
      <c r="H145" s="293"/>
      <c r="I145" s="293"/>
      <c r="J145" s="293"/>
      <c r="K145" s="293"/>
      <c r="L145" s="293"/>
      <c r="M145" s="293"/>
      <c r="N145" s="293"/>
      <c r="O145" s="293"/>
      <c r="P145" s="293"/>
      <c r="Q145" s="293"/>
      <c r="R145" s="293"/>
      <c r="S145" s="293"/>
      <c r="T145" s="293"/>
      <c r="U145" s="293"/>
      <c r="V145" s="293"/>
      <c r="W145" s="293"/>
      <c r="X145" s="293"/>
      <c r="Y145" s="293"/>
      <c r="Z145" s="293"/>
      <c r="AA145" s="293"/>
      <c r="AB145" s="293"/>
      <c r="AC145" s="293"/>
      <c r="AD145" s="293"/>
      <c r="AE145" s="293"/>
      <c r="AF145" s="293"/>
      <c r="AG145" s="293"/>
      <c r="AH145" s="293"/>
      <c r="AI145" s="293"/>
      <c r="AJ145" s="293"/>
      <c r="AK145" s="293"/>
      <c r="AL145" s="294"/>
      <c r="AM145" s="295"/>
      <c r="AN145" s="293"/>
      <c r="AO145" s="296"/>
      <c r="AP145" s="297"/>
    </row>
    <row r="146" spans="2:42" ht="80.400000000000006" customHeight="1" thickBot="1" x14ac:dyDescent="0.35">
      <c r="B146" s="299"/>
      <c r="C146" s="300"/>
      <c r="D146" s="300"/>
      <c r="E146" s="300"/>
      <c r="F146" s="300"/>
      <c r="G146" s="300"/>
      <c r="H146" s="300"/>
      <c r="I146" s="300"/>
      <c r="J146" s="300"/>
      <c r="K146" s="300"/>
      <c r="L146" s="300"/>
      <c r="M146" s="300"/>
      <c r="N146" s="300"/>
      <c r="O146" s="300"/>
      <c r="P146" s="300"/>
      <c r="Q146" s="300"/>
      <c r="R146" s="300"/>
      <c r="S146" s="300"/>
      <c r="T146" s="300"/>
      <c r="U146" s="300"/>
      <c r="V146" s="300"/>
      <c r="W146" s="300"/>
      <c r="X146" s="300"/>
      <c r="Y146" s="300"/>
      <c r="Z146" s="300"/>
      <c r="AA146" s="300"/>
      <c r="AB146" s="300"/>
      <c r="AC146" s="300"/>
      <c r="AD146" s="300"/>
      <c r="AE146" s="300"/>
      <c r="AF146" s="300"/>
      <c r="AG146" s="300"/>
      <c r="AH146" s="300"/>
      <c r="AI146" s="300"/>
      <c r="AJ146" s="300"/>
      <c r="AK146" s="300"/>
      <c r="AL146" s="301"/>
      <c r="AM146" s="302"/>
      <c r="AN146" s="300"/>
      <c r="AO146" s="303"/>
      <c r="AP146" s="297"/>
    </row>
    <row r="147" spans="2:42" ht="20.25" customHeight="1" thickBot="1" x14ac:dyDescent="0.35">
      <c r="B147" s="304" t="s">
        <v>113</v>
      </c>
      <c r="C147" s="305"/>
      <c r="D147" s="305"/>
      <c r="E147" s="305"/>
      <c r="F147" s="305"/>
      <c r="G147" s="305"/>
      <c r="H147" s="305"/>
      <c r="I147" s="306"/>
      <c r="J147" s="307" t="str">
        <f>J111</f>
        <v>SAN ANTONIO DEL TEQUENDAMA</v>
      </c>
      <c r="K147" s="308"/>
      <c r="L147" s="308"/>
      <c r="M147" s="308"/>
      <c r="N147" s="308"/>
      <c r="O147" s="308"/>
      <c r="P147" s="308"/>
      <c r="Q147" s="308"/>
      <c r="R147" s="308"/>
      <c r="S147" s="308"/>
      <c r="T147" s="308"/>
      <c r="U147" s="309"/>
      <c r="V147" s="310" t="s">
        <v>114</v>
      </c>
      <c r="W147" s="305"/>
      <c r="X147" s="305"/>
      <c r="Y147" s="305"/>
      <c r="Z147" s="305"/>
      <c r="AA147" s="305"/>
      <c r="AB147" s="305"/>
      <c r="AC147" s="305"/>
      <c r="AD147" s="305"/>
      <c r="AE147" s="306"/>
      <c r="AF147" s="307" t="s">
        <v>115</v>
      </c>
      <c r="AG147" s="308"/>
      <c r="AH147" s="308"/>
      <c r="AI147" s="308"/>
      <c r="AJ147" s="308"/>
      <c r="AK147" s="308"/>
      <c r="AL147" s="308"/>
      <c r="AM147" s="308"/>
      <c r="AN147" s="308"/>
      <c r="AO147" s="311"/>
    </row>
    <row r="148" spans="2:42" s="315" customFormat="1" ht="19.5" customHeight="1" x14ac:dyDescent="0.35">
      <c r="B148" s="297"/>
      <c r="C148" s="312"/>
      <c r="D148" s="312"/>
      <c r="E148" s="312"/>
      <c r="F148" s="312"/>
      <c r="G148" s="312"/>
      <c r="H148" s="312"/>
      <c r="I148" s="312"/>
      <c r="J148" s="312"/>
      <c r="K148" s="312"/>
      <c r="L148" s="312"/>
      <c r="M148" s="312"/>
      <c r="N148" s="312"/>
      <c r="O148" s="312"/>
      <c r="P148" s="312"/>
      <c r="Q148" s="312"/>
      <c r="R148" s="312"/>
      <c r="S148" s="312"/>
      <c r="T148" s="312"/>
      <c r="U148" s="312"/>
      <c r="V148" s="312"/>
      <c r="W148" s="312"/>
      <c r="X148" s="312"/>
      <c r="Y148" s="312"/>
      <c r="Z148" s="312"/>
      <c r="AA148" s="312"/>
      <c r="AB148" s="312"/>
      <c r="AC148" s="312"/>
      <c r="AD148" s="312"/>
      <c r="AE148" s="312"/>
      <c r="AF148" s="312"/>
      <c r="AG148" s="312"/>
      <c r="AH148" s="312"/>
      <c r="AI148" s="312"/>
      <c r="AJ148" s="312"/>
      <c r="AK148" s="312"/>
      <c r="AL148" s="312"/>
      <c r="AM148" s="312"/>
      <c r="AN148" s="313"/>
      <c r="AO148" s="314"/>
    </row>
    <row r="149" spans="2:42" s="315" customFormat="1" ht="19.5" customHeight="1" x14ac:dyDescent="0.35">
      <c r="B149" s="316" t="s">
        <v>116</v>
      </c>
      <c r="C149" s="317"/>
      <c r="D149" s="317"/>
      <c r="E149" s="317"/>
      <c r="F149" s="318"/>
      <c r="G149" s="319" t="s">
        <v>117</v>
      </c>
      <c r="H149" s="320"/>
      <c r="I149" s="319">
        <v>23</v>
      </c>
      <c r="J149" s="320"/>
      <c r="K149" s="319" t="s">
        <v>118</v>
      </c>
      <c r="L149" s="320"/>
      <c r="M149" s="319">
        <v>4</v>
      </c>
      <c r="N149" s="320"/>
      <c r="O149" s="319" t="s">
        <v>119</v>
      </c>
      <c r="P149" s="320"/>
      <c r="Q149" s="319">
        <v>26</v>
      </c>
      <c r="R149" s="320"/>
      <c r="S149" s="312"/>
      <c r="T149" s="312"/>
      <c r="U149" s="312"/>
      <c r="V149" s="321"/>
      <c r="W149" s="321"/>
      <c r="X149" s="321"/>
      <c r="Y149" s="321"/>
      <c r="Z149" s="321"/>
      <c r="AA149" s="322"/>
      <c r="AB149" s="322"/>
      <c r="AC149" s="322"/>
      <c r="AD149" s="322"/>
      <c r="AE149" s="322"/>
      <c r="AF149" s="312"/>
      <c r="AG149" s="312"/>
      <c r="AH149" s="323" t="s">
        <v>120</v>
      </c>
      <c r="AI149" s="317"/>
      <c r="AJ149" s="318"/>
      <c r="AK149" s="324" t="str">
        <f>AK113</f>
        <v>ING EMELY FAYSULY TRIANA ALVAREZ</v>
      </c>
      <c r="AL149" s="325"/>
      <c r="AM149" s="325"/>
      <c r="AN149" s="325"/>
      <c r="AO149" s="326"/>
    </row>
    <row r="150" spans="2:42" ht="11.25" customHeight="1" x14ac:dyDescent="0.35">
      <c r="B150" s="327"/>
      <c r="C150" s="312"/>
      <c r="D150" s="312"/>
      <c r="E150" s="312"/>
      <c r="F150" s="312"/>
      <c r="G150" s="312"/>
      <c r="H150" s="312"/>
      <c r="I150" s="312"/>
      <c r="J150" s="312"/>
      <c r="K150" s="312"/>
      <c r="L150" s="312"/>
      <c r="M150" s="312"/>
      <c r="N150" s="312"/>
      <c r="O150" s="312"/>
      <c r="P150" s="312"/>
      <c r="Q150" s="312"/>
      <c r="R150" s="312"/>
      <c r="S150" s="312"/>
      <c r="T150" s="312"/>
      <c r="U150" s="312"/>
      <c r="V150" s="312"/>
      <c r="W150" s="312"/>
      <c r="X150" s="312"/>
      <c r="Y150" s="312"/>
      <c r="Z150" s="312"/>
      <c r="AA150" s="312"/>
      <c r="AB150" s="312"/>
      <c r="AC150" s="312"/>
      <c r="AD150" s="312"/>
      <c r="AE150" s="312"/>
      <c r="AF150" s="312"/>
      <c r="AG150" s="312"/>
      <c r="AH150" s="312"/>
      <c r="AI150" s="312"/>
      <c r="AJ150" s="312"/>
      <c r="AK150" s="312"/>
      <c r="AL150" s="312"/>
      <c r="AM150" s="312"/>
      <c r="AN150" s="328"/>
      <c r="AO150" s="329"/>
    </row>
    <row r="151" spans="2:42" ht="6" customHeight="1" thickBot="1" x14ac:dyDescent="0.4">
      <c r="B151" s="327"/>
      <c r="C151" s="312"/>
      <c r="D151" s="312"/>
      <c r="E151" s="312"/>
      <c r="F151" s="312"/>
      <c r="G151" s="312"/>
      <c r="H151" s="312"/>
      <c r="I151" s="312"/>
      <c r="J151" s="312"/>
      <c r="K151" s="312"/>
      <c r="L151" s="312"/>
      <c r="M151" s="312"/>
      <c r="N151" s="312"/>
      <c r="O151" s="312"/>
      <c r="P151" s="312"/>
      <c r="Q151" s="312"/>
      <c r="R151" s="312"/>
      <c r="S151" s="312"/>
      <c r="T151" s="312"/>
      <c r="U151" s="312"/>
      <c r="V151" s="312"/>
      <c r="W151" s="312"/>
      <c r="X151" s="312"/>
      <c r="Y151" s="312"/>
      <c r="Z151" s="312"/>
      <c r="AA151" s="312"/>
      <c r="AB151" s="312"/>
      <c r="AC151" s="312"/>
      <c r="AD151" s="312"/>
      <c r="AE151" s="312"/>
      <c r="AF151" s="312"/>
      <c r="AG151" s="312"/>
      <c r="AH151" s="312"/>
      <c r="AI151" s="312"/>
      <c r="AJ151" s="312"/>
      <c r="AK151" s="312"/>
      <c r="AL151" s="312"/>
      <c r="AM151" s="312"/>
      <c r="AN151" s="330"/>
      <c r="AO151" s="331"/>
    </row>
    <row r="152" spans="2:42" ht="39.75" customHeight="1" x14ac:dyDescent="0.3">
      <c r="B152" s="332" t="s">
        <v>121</v>
      </c>
      <c r="C152" s="333"/>
      <c r="D152" s="333"/>
      <c r="E152" s="333"/>
      <c r="F152" s="333"/>
      <c r="G152" s="333"/>
      <c r="H152" s="333"/>
      <c r="I152" s="334"/>
      <c r="J152" s="335" t="str">
        <f>J116</f>
        <v>“IMPLEMENTACIÓN DE TECNOLOGÍAS ECOEFICIENTES PARA EL APROVECHAMIENTO DE ENERGÍA EN LAS ACTIVIDADES DE COCCIÓN - ECOESTUFAS EN EL SECTOR RURAL EN EL MUNICIPIO DE SAN ANTONIO DEL  TEQUENDAMA  – CUNDINAMARCA”</v>
      </c>
      <c r="K152" s="336"/>
      <c r="L152" s="336"/>
      <c r="M152" s="336"/>
      <c r="N152" s="336"/>
      <c r="O152" s="336"/>
      <c r="P152" s="336"/>
      <c r="Q152" s="336"/>
      <c r="R152" s="336"/>
      <c r="S152" s="336"/>
      <c r="T152" s="336"/>
      <c r="U152" s="336"/>
      <c r="V152" s="336"/>
      <c r="W152" s="336"/>
      <c r="X152" s="336"/>
      <c r="Y152" s="336"/>
      <c r="Z152" s="336"/>
      <c r="AA152" s="336"/>
      <c r="AB152" s="336"/>
      <c r="AC152" s="336"/>
      <c r="AD152" s="336"/>
      <c r="AE152" s="336"/>
      <c r="AF152" s="336"/>
      <c r="AG152" s="336"/>
      <c r="AH152" s="336"/>
      <c r="AI152" s="336"/>
      <c r="AJ152" s="336"/>
      <c r="AK152" s="336"/>
      <c r="AL152" s="336"/>
      <c r="AM152" s="336"/>
      <c r="AN152" s="336"/>
      <c r="AO152" s="337"/>
    </row>
    <row r="153" spans="2:42" ht="22.5" customHeight="1" thickBot="1" x14ac:dyDescent="0.35">
      <c r="B153" s="338" t="s">
        <v>122</v>
      </c>
      <c r="C153" s="339"/>
      <c r="D153" s="339"/>
      <c r="E153" s="339"/>
      <c r="F153" s="339"/>
      <c r="G153" s="339"/>
      <c r="H153" s="339"/>
      <c r="I153" s="340"/>
      <c r="J153" s="341" t="str">
        <f>J147</f>
        <v>SAN ANTONIO DEL TEQUENDAMA</v>
      </c>
      <c r="K153" s="342"/>
      <c r="L153" s="342"/>
      <c r="M153" s="342"/>
      <c r="N153" s="342"/>
      <c r="O153" s="342"/>
      <c r="P153" s="342"/>
      <c r="Q153" s="342"/>
      <c r="R153" s="342"/>
      <c r="S153" s="342"/>
      <c r="T153" s="342"/>
      <c r="U153" s="342"/>
      <c r="V153" s="342"/>
      <c r="W153" s="342"/>
      <c r="X153" s="342"/>
      <c r="Y153" s="342"/>
      <c r="Z153" s="342"/>
      <c r="AA153" s="342"/>
      <c r="AB153" s="342"/>
      <c r="AC153" s="342"/>
      <c r="AD153" s="342"/>
      <c r="AE153" s="343"/>
      <c r="AF153" s="344" t="s">
        <v>123</v>
      </c>
      <c r="AG153" s="345"/>
      <c r="AH153" s="345"/>
      <c r="AI153" s="345"/>
      <c r="AJ153" s="346"/>
      <c r="AK153" s="341" t="str">
        <f>AK149</f>
        <v>ING EMELY FAYSULY TRIANA ALVAREZ</v>
      </c>
      <c r="AL153" s="342"/>
      <c r="AM153" s="342"/>
      <c r="AN153" s="342"/>
      <c r="AO153" s="347"/>
    </row>
    <row r="154" spans="2:42" ht="22.5" hidden="1" customHeight="1" thickBot="1" x14ac:dyDescent="0.4">
      <c r="B154" s="478" t="s">
        <v>124</v>
      </c>
      <c r="C154" s="479"/>
      <c r="D154" s="479"/>
      <c r="E154" s="479"/>
      <c r="F154" s="479"/>
      <c r="G154" s="479"/>
      <c r="H154" s="479"/>
      <c r="I154" s="480"/>
      <c r="J154" s="481" t="s">
        <v>148</v>
      </c>
      <c r="K154" s="482"/>
      <c r="L154" s="482"/>
      <c r="M154" s="482"/>
      <c r="N154" s="482"/>
      <c r="O154" s="482"/>
      <c r="P154" s="482"/>
      <c r="Q154" s="482"/>
      <c r="R154" s="482"/>
      <c r="S154" s="482"/>
      <c r="T154" s="482"/>
      <c r="U154" s="482"/>
      <c r="V154" s="482"/>
      <c r="W154" s="482"/>
      <c r="X154" s="482"/>
      <c r="Y154" s="482"/>
      <c r="Z154" s="482"/>
      <c r="AA154" s="482"/>
      <c r="AB154" s="482"/>
      <c r="AC154" s="482"/>
      <c r="AD154" s="482"/>
      <c r="AE154" s="483"/>
      <c r="AF154" s="484" t="s">
        <v>125</v>
      </c>
      <c r="AG154" s="485"/>
      <c r="AH154" s="485"/>
      <c r="AI154" s="486"/>
      <c r="AJ154" s="487" t="s">
        <v>148</v>
      </c>
      <c r="AK154" s="488" t="s">
        <v>126</v>
      </c>
      <c r="AL154" s="480"/>
      <c r="AM154" s="489" t="s">
        <v>148</v>
      </c>
      <c r="AN154" s="490"/>
      <c r="AO154" s="491"/>
    </row>
    <row r="155" spans="2:42" ht="18" customHeight="1" thickBot="1" x14ac:dyDescent="0.35">
      <c r="B155" s="363"/>
      <c r="C155" s="364"/>
      <c r="D155" s="364"/>
      <c r="E155" s="364"/>
      <c r="F155" s="364"/>
      <c r="G155" s="364"/>
      <c r="H155" s="364"/>
      <c r="I155" s="364"/>
      <c r="J155" s="364"/>
      <c r="K155" s="364"/>
      <c r="L155" s="364"/>
      <c r="M155" s="364"/>
      <c r="N155" s="364"/>
      <c r="O155" s="364"/>
      <c r="P155" s="364"/>
      <c r="Q155" s="364"/>
      <c r="R155" s="364"/>
      <c r="S155" s="364"/>
      <c r="T155" s="364"/>
      <c r="U155" s="364"/>
      <c r="V155" s="364"/>
      <c r="W155" s="364"/>
      <c r="X155" s="364"/>
      <c r="Y155" s="364"/>
      <c r="Z155" s="364"/>
      <c r="AA155" s="364"/>
      <c r="AB155" s="364"/>
      <c r="AC155" s="364"/>
      <c r="AD155" s="364"/>
      <c r="AE155" s="364"/>
      <c r="AF155" s="364"/>
      <c r="AG155" s="364"/>
      <c r="AH155" s="364"/>
      <c r="AI155" s="364"/>
      <c r="AJ155" s="365"/>
      <c r="AK155" s="365"/>
      <c r="AL155" s="365"/>
      <c r="AM155" s="365"/>
      <c r="AN155" s="366"/>
      <c r="AO155" s="367"/>
    </row>
    <row r="156" spans="2:42" ht="142.35" customHeight="1" thickBot="1" x14ac:dyDescent="0.35">
      <c r="B156" s="492" t="s">
        <v>127</v>
      </c>
      <c r="C156" s="493"/>
      <c r="D156" s="493"/>
      <c r="E156" s="493"/>
      <c r="F156" s="493"/>
      <c r="G156" s="493"/>
      <c r="H156" s="494"/>
      <c r="I156" s="495" t="str">
        <f>'[3]PRESUPUESTO OBRA'!B13</f>
        <v>2.1</v>
      </c>
      <c r="J156" s="496"/>
      <c r="K156" s="496"/>
      <c r="L156" s="496"/>
      <c r="M156" s="496"/>
      <c r="N156" s="496"/>
      <c r="O156" s="496"/>
      <c r="P156" s="496"/>
      <c r="Q156" s="496"/>
      <c r="R156" s="496"/>
      <c r="S156" s="496"/>
      <c r="T156" s="496"/>
      <c r="U156" s="497"/>
      <c r="V156" s="498" t="s">
        <v>128</v>
      </c>
      <c r="W156" s="493"/>
      <c r="X156" s="493"/>
      <c r="Y156" s="493"/>
      <c r="Z156" s="493"/>
      <c r="AA156" s="493"/>
      <c r="AB156" s="493"/>
      <c r="AC156" s="493"/>
      <c r="AD156" s="493"/>
      <c r="AE156" s="494"/>
      <c r="AF156" s="535" t="s">
        <v>98</v>
      </c>
      <c r="AG156" s="536"/>
      <c r="AH156" s="536"/>
      <c r="AI156" s="536"/>
      <c r="AJ156" s="537"/>
      <c r="AK156" s="378" t="s">
        <v>129</v>
      </c>
      <c r="AL156" s="379" t="s">
        <v>28</v>
      </c>
      <c r="AM156" s="501" t="s">
        <v>131</v>
      </c>
      <c r="AN156" s="380" t="s">
        <v>132</v>
      </c>
      <c r="AO156" s="381"/>
    </row>
    <row r="157" spans="2:42" ht="15.75" customHeight="1" x14ac:dyDescent="0.35">
      <c r="B157" s="382"/>
      <c r="C157" s="383"/>
      <c r="D157" s="383"/>
      <c r="E157" s="383"/>
      <c r="F157" s="383"/>
      <c r="G157" s="383"/>
      <c r="H157" s="383"/>
      <c r="I157" s="383"/>
      <c r="J157" s="383"/>
      <c r="K157" s="383"/>
      <c r="L157" s="383"/>
      <c r="M157" s="383"/>
      <c r="N157" s="383"/>
      <c r="O157" s="383"/>
      <c r="P157" s="383"/>
      <c r="Q157" s="383"/>
      <c r="R157" s="383"/>
      <c r="S157" s="383"/>
      <c r="T157" s="383"/>
      <c r="U157" s="383"/>
      <c r="V157" s="383"/>
      <c r="W157" s="383"/>
      <c r="X157" s="383"/>
      <c r="Y157" s="383"/>
      <c r="Z157" s="383"/>
      <c r="AA157" s="383"/>
      <c r="AB157" s="383"/>
      <c r="AC157" s="383"/>
      <c r="AD157" s="383"/>
      <c r="AE157" s="383"/>
      <c r="AF157" s="384"/>
      <c r="AG157" s="384"/>
      <c r="AH157" s="384"/>
      <c r="AI157" s="385"/>
      <c r="AJ157" s="502" t="s">
        <v>133</v>
      </c>
      <c r="AK157" s="387" t="s">
        <v>134</v>
      </c>
      <c r="AL157" s="388"/>
      <c r="AM157" s="389"/>
      <c r="AN157" s="390" t="s">
        <v>79</v>
      </c>
      <c r="AO157" s="391" t="s">
        <v>136</v>
      </c>
    </row>
    <row r="158" spans="2:42" ht="27.75" customHeight="1" thickBot="1" x14ac:dyDescent="0.4">
      <c r="B158" s="392"/>
      <c r="C158" s="393"/>
      <c r="D158" s="393"/>
      <c r="E158" s="393"/>
      <c r="F158" s="393"/>
      <c r="G158" s="393"/>
      <c r="H158" s="393"/>
      <c r="I158" s="393"/>
      <c r="J158" s="393"/>
      <c r="K158" s="393"/>
      <c r="L158" s="393"/>
      <c r="M158" s="393"/>
      <c r="N158" s="393"/>
      <c r="O158" s="393"/>
      <c r="P158" s="393"/>
      <c r="Q158" s="393"/>
      <c r="R158" s="393"/>
      <c r="S158" s="393"/>
      <c r="T158" s="393"/>
      <c r="U158" s="393"/>
      <c r="V158" s="393"/>
      <c r="W158" s="394"/>
      <c r="X158" s="393"/>
      <c r="Y158" s="393"/>
      <c r="Z158" s="393"/>
      <c r="AA158" s="393"/>
      <c r="AB158" s="393"/>
      <c r="AC158" s="393"/>
      <c r="AD158" s="393"/>
      <c r="AE158" s="393"/>
      <c r="AF158" s="395"/>
      <c r="AG158" s="395"/>
      <c r="AH158" s="395"/>
      <c r="AI158" s="396"/>
      <c r="AJ158" s="503"/>
      <c r="AK158" s="398" t="s">
        <v>5</v>
      </c>
      <c r="AL158" s="399"/>
      <c r="AM158" s="400" t="s">
        <v>79</v>
      </c>
      <c r="AN158" s="401"/>
      <c r="AO158" s="402"/>
    </row>
    <row r="159" spans="2:42" ht="20.25" customHeight="1" x14ac:dyDescent="0.35">
      <c r="B159" s="392"/>
      <c r="C159" s="393"/>
      <c r="D159" s="393"/>
      <c r="E159" s="403"/>
      <c r="F159" s="404"/>
      <c r="G159" s="405"/>
      <c r="H159" s="405"/>
      <c r="I159" s="404"/>
      <c r="J159" s="406"/>
      <c r="K159" s="405"/>
      <c r="L159" s="405"/>
      <c r="M159" s="405"/>
      <c r="N159" s="405"/>
      <c r="O159" s="405"/>
      <c r="P159" s="405"/>
      <c r="Q159" s="405"/>
      <c r="R159" s="405"/>
      <c r="S159" s="405"/>
      <c r="T159" s="405"/>
      <c r="U159" s="405"/>
      <c r="V159" s="405"/>
      <c r="W159" s="405"/>
      <c r="X159" s="405"/>
      <c r="Y159" s="405"/>
      <c r="Z159" s="405"/>
      <c r="AA159" s="405"/>
      <c r="AB159" s="405"/>
      <c r="AC159" s="407"/>
      <c r="AD159" s="405"/>
      <c r="AE159" s="405"/>
      <c r="AF159" s="405"/>
      <c r="AG159" s="405"/>
      <c r="AH159" s="408"/>
      <c r="AI159" s="409"/>
      <c r="AJ159" s="504"/>
      <c r="AK159" s="411"/>
      <c r="AL159" s="412"/>
      <c r="AM159" s="413"/>
      <c r="AN159" s="417"/>
      <c r="AO159" s="415"/>
    </row>
    <row r="160" spans="2:42" ht="20.25" customHeight="1" x14ac:dyDescent="0.35">
      <c r="B160" s="392"/>
      <c r="C160" s="393"/>
      <c r="D160" s="393"/>
      <c r="E160" s="393"/>
      <c r="F160" s="393"/>
      <c r="G160" s="393"/>
      <c r="H160" s="393"/>
      <c r="I160" s="393"/>
      <c r="J160" s="393"/>
      <c r="K160" s="393"/>
      <c r="L160" s="393"/>
      <c r="M160" s="393"/>
      <c r="N160" s="393"/>
      <c r="O160" s="416"/>
      <c r="P160" s="417"/>
      <c r="Q160" s="393"/>
      <c r="R160" s="393"/>
      <c r="S160" s="393"/>
      <c r="T160" s="393"/>
      <c r="U160" s="393"/>
      <c r="V160" s="393"/>
      <c r="W160" s="393"/>
      <c r="X160" s="393"/>
      <c r="Y160" s="393"/>
      <c r="Z160" s="393"/>
      <c r="AA160" s="393"/>
      <c r="AB160" s="393"/>
      <c r="AC160" s="393"/>
      <c r="AD160" s="393"/>
      <c r="AE160" s="393"/>
      <c r="AF160" s="393"/>
      <c r="AG160" s="418"/>
      <c r="AH160" s="393"/>
      <c r="AI160" s="409"/>
      <c r="AJ160" s="505" t="s">
        <v>132</v>
      </c>
      <c r="AK160" s="420">
        <v>1</v>
      </c>
      <c r="AL160" s="421"/>
      <c r="AM160" s="422">
        <v>1</v>
      </c>
      <c r="AN160" s="422">
        <v>1</v>
      </c>
      <c r="AO160" s="506">
        <f>+AM160*AK160</f>
        <v>1</v>
      </c>
    </row>
    <row r="161" spans="2:41" ht="20.25" customHeight="1" x14ac:dyDescent="0.35">
      <c r="B161" s="392"/>
      <c r="C161" s="393"/>
      <c r="D161" s="393"/>
      <c r="E161" s="393"/>
      <c r="F161" s="393"/>
      <c r="G161" s="393"/>
      <c r="H161" s="393"/>
      <c r="I161" s="393"/>
      <c r="J161" s="393"/>
      <c r="K161" s="393"/>
      <c r="L161" s="393"/>
      <c r="M161" s="393"/>
      <c r="N161" s="393"/>
      <c r="O161" s="416"/>
      <c r="P161" s="393"/>
      <c r="Q161" s="393"/>
      <c r="R161" s="393"/>
      <c r="S161" s="393"/>
      <c r="T161" s="393"/>
      <c r="U161" s="393"/>
      <c r="V161" s="393"/>
      <c r="W161" s="393"/>
      <c r="X161" s="393"/>
      <c r="Y161" s="393"/>
      <c r="Z161" s="393"/>
      <c r="AA161" s="393"/>
      <c r="AB161" s="393"/>
      <c r="AC161" s="393"/>
      <c r="AD161" s="393"/>
      <c r="AE161" s="393"/>
      <c r="AF161" s="393"/>
      <c r="AG161" s="418"/>
      <c r="AH161" s="393"/>
      <c r="AI161" s="409"/>
      <c r="AJ161" s="505"/>
      <c r="AK161" s="425"/>
      <c r="AL161" s="426"/>
      <c r="AM161" s="423"/>
      <c r="AN161" s="423"/>
      <c r="AO161" s="424"/>
    </row>
    <row r="162" spans="2:41" ht="20.25" customHeight="1" x14ac:dyDescent="0.35">
      <c r="B162" s="392"/>
      <c r="C162" s="393"/>
      <c r="D162" s="393"/>
      <c r="E162" s="393"/>
      <c r="F162" s="393"/>
      <c r="G162" s="393"/>
      <c r="H162" s="393"/>
      <c r="I162" s="393"/>
      <c r="J162" s="393"/>
      <c r="K162" s="393"/>
      <c r="L162" s="393"/>
      <c r="M162" s="393"/>
      <c r="N162" s="393"/>
      <c r="O162" s="393"/>
      <c r="P162" s="393"/>
      <c r="Q162" s="393"/>
      <c r="R162" s="393"/>
      <c r="S162" s="393"/>
      <c r="T162" s="393"/>
      <c r="U162" s="393"/>
      <c r="V162" s="393"/>
      <c r="W162" s="393"/>
      <c r="X162" s="393"/>
      <c r="Y162" s="393"/>
      <c r="Z162" s="393"/>
      <c r="AA162" s="393"/>
      <c r="AB162" s="393"/>
      <c r="AC162" s="393"/>
      <c r="AD162" s="393"/>
      <c r="AE162" s="393"/>
      <c r="AF162" s="393"/>
      <c r="AG162" s="418"/>
      <c r="AH162" s="393"/>
      <c r="AI162" s="409"/>
      <c r="AJ162" s="505"/>
      <c r="AK162" s="425"/>
      <c r="AL162" s="426"/>
      <c r="AM162" s="423"/>
      <c r="AN162" s="423"/>
      <c r="AO162" s="424"/>
    </row>
    <row r="163" spans="2:41" ht="20.25" customHeight="1" x14ac:dyDescent="0.35">
      <c r="B163" s="392"/>
      <c r="C163" s="393"/>
      <c r="D163" s="393"/>
      <c r="E163" s="393"/>
      <c r="F163" s="393"/>
      <c r="G163" s="393"/>
      <c r="H163" s="393"/>
      <c r="I163" s="393"/>
      <c r="J163" s="393"/>
      <c r="K163" s="393"/>
      <c r="L163" s="393"/>
      <c r="M163" s="393"/>
      <c r="N163" s="393"/>
      <c r="O163" s="393"/>
      <c r="P163" s="393"/>
      <c r="Q163" s="393"/>
      <c r="R163" s="393"/>
      <c r="S163" s="393"/>
      <c r="T163" s="393"/>
      <c r="U163" s="393"/>
      <c r="V163" s="393"/>
      <c r="W163" s="393"/>
      <c r="X163" s="394"/>
      <c r="Y163" s="393"/>
      <c r="Z163" s="393"/>
      <c r="AA163" s="393"/>
      <c r="AB163" s="393"/>
      <c r="AC163" s="393"/>
      <c r="AD163" s="393"/>
      <c r="AE163" s="393"/>
      <c r="AF163" s="393"/>
      <c r="AG163" s="418"/>
      <c r="AH163" s="393"/>
      <c r="AI163" s="409"/>
      <c r="AJ163" s="505"/>
      <c r="AK163" s="425"/>
      <c r="AL163" s="426"/>
      <c r="AM163" s="423"/>
      <c r="AN163" s="423"/>
      <c r="AO163" s="424"/>
    </row>
    <row r="164" spans="2:41" ht="20.25" customHeight="1" x14ac:dyDescent="0.35">
      <c r="B164" s="392"/>
      <c r="C164" s="393"/>
      <c r="D164" s="393"/>
      <c r="E164" s="393"/>
      <c r="F164" s="393"/>
      <c r="G164" s="393"/>
      <c r="H164" s="393"/>
      <c r="I164" s="393"/>
      <c r="J164" s="393"/>
      <c r="K164" s="393"/>
      <c r="L164" s="393"/>
      <c r="M164" s="393"/>
      <c r="N164" s="393"/>
      <c r="O164" s="393"/>
      <c r="P164" s="393"/>
      <c r="Q164" s="393"/>
      <c r="R164" s="393"/>
      <c r="S164" s="393"/>
      <c r="T164" s="393"/>
      <c r="U164" s="393"/>
      <c r="V164" s="393"/>
      <c r="W164" s="393"/>
      <c r="X164" s="393"/>
      <c r="Y164" s="393"/>
      <c r="Z164" s="393"/>
      <c r="AA164" s="393"/>
      <c r="AB164" s="393"/>
      <c r="AC164" s="393"/>
      <c r="AD164" s="393"/>
      <c r="AE164" s="393"/>
      <c r="AF164" s="393"/>
      <c r="AG164" s="418"/>
      <c r="AH164" s="393"/>
      <c r="AI164" s="409"/>
      <c r="AJ164" s="505"/>
      <c r="AK164" s="425"/>
      <c r="AL164" s="426"/>
      <c r="AM164" s="423"/>
      <c r="AN164" s="423"/>
      <c r="AO164" s="424"/>
    </row>
    <row r="165" spans="2:41" ht="65.099999999999994" customHeight="1" x14ac:dyDescent="0.35">
      <c r="B165" s="392"/>
      <c r="C165" s="393"/>
      <c r="D165" s="393"/>
      <c r="E165" s="393"/>
      <c r="F165" s="393"/>
      <c r="G165" s="393"/>
      <c r="H165" s="393"/>
      <c r="I165" s="393"/>
      <c r="J165" s="393"/>
      <c r="K165" s="393"/>
      <c r="L165" s="393"/>
      <c r="M165" s="393"/>
      <c r="N165" s="393"/>
      <c r="O165" s="393"/>
      <c r="P165" s="393"/>
      <c r="Q165" s="393"/>
      <c r="R165" s="393"/>
      <c r="S165" s="393"/>
      <c r="T165" s="393"/>
      <c r="U165" s="393"/>
      <c r="V165" s="393"/>
      <c r="W165" s="393"/>
      <c r="X165" s="393"/>
      <c r="Y165" s="393"/>
      <c r="Z165" s="393"/>
      <c r="AA165" s="393"/>
      <c r="AB165" s="393"/>
      <c r="AC165" s="393"/>
      <c r="AD165" s="393"/>
      <c r="AE165" s="393"/>
      <c r="AF165" s="393"/>
      <c r="AG165" s="418"/>
      <c r="AH165" s="393"/>
      <c r="AI165" s="409"/>
      <c r="AJ165" s="505"/>
      <c r="AK165" s="425"/>
      <c r="AL165" s="426"/>
      <c r="AM165" s="423"/>
      <c r="AN165" s="423"/>
      <c r="AO165" s="424"/>
    </row>
    <row r="166" spans="2:41" ht="20.25" customHeight="1" x14ac:dyDescent="0.35">
      <c r="B166" s="392"/>
      <c r="C166" s="393"/>
      <c r="D166" s="393"/>
      <c r="E166" s="393"/>
      <c r="F166" s="393"/>
      <c r="G166" s="393"/>
      <c r="H166" s="393"/>
      <c r="I166" s="393"/>
      <c r="J166" s="393"/>
      <c r="K166" s="393"/>
      <c r="L166" s="393"/>
      <c r="M166" s="393"/>
      <c r="N166" s="393"/>
      <c r="O166" s="393"/>
      <c r="P166" s="393"/>
      <c r="Q166" s="393"/>
      <c r="R166" s="393"/>
      <c r="S166" s="393"/>
      <c r="T166" s="393"/>
      <c r="U166" s="393"/>
      <c r="V166" s="393"/>
      <c r="W166" s="393"/>
      <c r="X166" s="393"/>
      <c r="Y166" s="393"/>
      <c r="Z166" s="393"/>
      <c r="AA166" s="393"/>
      <c r="AB166" s="393"/>
      <c r="AC166" s="393"/>
      <c r="AD166" s="393"/>
      <c r="AE166" s="393"/>
      <c r="AF166" s="393"/>
      <c r="AG166" s="418"/>
      <c r="AH166" s="393"/>
      <c r="AI166" s="409"/>
      <c r="AJ166" s="505"/>
      <c r="AK166" s="425"/>
      <c r="AL166" s="426"/>
      <c r="AM166" s="423"/>
      <c r="AN166" s="423"/>
      <c r="AO166" s="424"/>
    </row>
    <row r="167" spans="2:41" ht="20.25" customHeight="1" x14ac:dyDescent="0.35">
      <c r="B167" s="392"/>
      <c r="C167" s="393"/>
      <c r="D167" s="393"/>
      <c r="E167" s="393"/>
      <c r="F167" s="393"/>
      <c r="G167" s="393"/>
      <c r="H167" s="393"/>
      <c r="I167" s="393"/>
      <c r="J167" s="393"/>
      <c r="K167" s="393"/>
      <c r="L167" s="393"/>
      <c r="M167" s="393"/>
      <c r="N167" s="393"/>
      <c r="O167" s="393"/>
      <c r="P167" s="393"/>
      <c r="Q167" s="393"/>
      <c r="R167" s="393"/>
      <c r="S167" s="393"/>
      <c r="T167" s="393"/>
      <c r="U167" s="393"/>
      <c r="V167" s="393"/>
      <c r="W167" s="393"/>
      <c r="X167" s="393"/>
      <c r="Y167" s="393"/>
      <c r="Z167" s="393"/>
      <c r="AA167" s="393"/>
      <c r="AB167" s="393"/>
      <c r="AC167" s="393"/>
      <c r="AD167" s="393"/>
      <c r="AE167" s="393"/>
      <c r="AF167" s="393"/>
      <c r="AG167" s="418"/>
      <c r="AH167" s="393"/>
      <c r="AI167" s="409"/>
      <c r="AJ167" s="507"/>
      <c r="AK167" s="425"/>
      <c r="AL167" s="426"/>
      <c r="AM167" s="428"/>
      <c r="AN167" s="423"/>
      <c r="AO167" s="424"/>
    </row>
    <row r="168" spans="2:41" ht="20.25" customHeight="1" x14ac:dyDescent="0.35">
      <c r="B168" s="392"/>
      <c r="C168" s="429"/>
      <c r="D168" s="393"/>
      <c r="E168" s="393"/>
      <c r="F168" s="393"/>
      <c r="G168" s="393"/>
      <c r="H168" s="393"/>
      <c r="I168" s="393"/>
      <c r="J168" s="393"/>
      <c r="K168" s="393"/>
      <c r="L168" s="393"/>
      <c r="M168" s="393"/>
      <c r="N168" s="393"/>
      <c r="O168" s="393"/>
      <c r="P168" s="393"/>
      <c r="Q168" s="393"/>
      <c r="R168" s="393"/>
      <c r="S168" s="393"/>
      <c r="T168" s="393"/>
      <c r="U168" s="393"/>
      <c r="V168" s="393"/>
      <c r="W168" s="393"/>
      <c r="X168" s="393"/>
      <c r="Y168" s="393"/>
      <c r="Z168" s="393"/>
      <c r="AA168" s="393"/>
      <c r="AB168" s="393"/>
      <c r="AC168" s="393"/>
      <c r="AD168" s="393"/>
      <c r="AE168" s="393"/>
      <c r="AF168" s="393"/>
      <c r="AG168" s="393"/>
      <c r="AH168" s="393"/>
      <c r="AI168" s="409"/>
      <c r="AJ168" s="507"/>
      <c r="AK168" s="425"/>
      <c r="AL168" s="426"/>
      <c r="AM168" s="430"/>
      <c r="AN168" s="423"/>
      <c r="AO168" s="424"/>
    </row>
    <row r="169" spans="2:41" ht="20.25" customHeight="1" thickBot="1" x14ac:dyDescent="0.4">
      <c r="B169" s="431"/>
      <c r="C169" s="432"/>
      <c r="D169" s="432"/>
      <c r="E169" s="432"/>
      <c r="F169" s="432"/>
      <c r="G169" s="432"/>
      <c r="H169" s="432"/>
      <c r="I169" s="432"/>
      <c r="J169" s="432"/>
      <c r="K169" s="432"/>
      <c r="L169" s="432"/>
      <c r="M169" s="432"/>
      <c r="N169" s="432"/>
      <c r="O169" s="432"/>
      <c r="P169" s="432"/>
      <c r="Q169" s="432"/>
      <c r="R169" s="432"/>
      <c r="S169" s="432"/>
      <c r="T169" s="432"/>
      <c r="U169" s="432"/>
      <c r="V169" s="432"/>
      <c r="W169" s="432"/>
      <c r="X169" s="432"/>
      <c r="Y169" s="432"/>
      <c r="Z169" s="432"/>
      <c r="AA169" s="432"/>
      <c r="AB169" s="432"/>
      <c r="AC169" s="432"/>
      <c r="AD169" s="432"/>
      <c r="AE169" s="432"/>
      <c r="AF169" s="432"/>
      <c r="AG169" s="432"/>
      <c r="AH169" s="432"/>
      <c r="AI169" s="433"/>
      <c r="AJ169" s="508"/>
      <c r="AK169" s="435"/>
      <c r="AL169" s="436"/>
      <c r="AM169" s="437"/>
      <c r="AN169" s="437"/>
      <c r="AO169" s="438"/>
    </row>
    <row r="170" spans="2:41" ht="18" x14ac:dyDescent="0.35">
      <c r="B170" s="509" t="s">
        <v>143</v>
      </c>
      <c r="C170" s="510"/>
      <c r="D170" s="510"/>
      <c r="E170" s="510"/>
      <c r="F170" s="510"/>
      <c r="G170" s="510"/>
      <c r="H170" s="510"/>
      <c r="I170" s="510"/>
      <c r="J170" s="510"/>
      <c r="K170" s="510"/>
      <c r="L170" s="510"/>
      <c r="M170" s="510"/>
      <c r="N170" s="510"/>
      <c r="O170" s="510"/>
      <c r="P170" s="510"/>
      <c r="Q170" s="510"/>
      <c r="R170" s="510"/>
      <c r="S170" s="510"/>
      <c r="T170" s="510"/>
      <c r="U170" s="510"/>
      <c r="V170" s="510"/>
      <c r="W170" s="510"/>
      <c r="X170" s="510"/>
      <c r="Y170" s="510"/>
      <c r="Z170" s="510"/>
      <c r="AA170" s="510"/>
      <c r="AB170" s="510"/>
      <c r="AC170" s="510"/>
      <c r="AD170" s="510"/>
      <c r="AE170" s="510"/>
      <c r="AF170" s="510"/>
      <c r="AG170" s="510"/>
      <c r="AH170" s="510"/>
      <c r="AI170" s="511"/>
      <c r="AJ170" s="442" t="s">
        <v>144</v>
      </c>
      <c r="AK170" s="443"/>
      <c r="AL170" s="443"/>
      <c r="AM170" s="443"/>
      <c r="AN170" s="444"/>
      <c r="AO170" s="445">
        <f>SUM(AO160:AO169)</f>
        <v>1</v>
      </c>
    </row>
    <row r="171" spans="2:41" ht="20.25" customHeight="1" x14ac:dyDescent="0.35">
      <c r="B171" s="439"/>
      <c r="C171" s="440"/>
      <c r="D171" s="440"/>
      <c r="E171" s="440"/>
      <c r="F171" s="440"/>
      <c r="G171" s="440"/>
      <c r="H171" s="440"/>
      <c r="I171" s="440"/>
      <c r="J171" s="440"/>
      <c r="K171" s="440"/>
      <c r="L171" s="440"/>
      <c r="M171" s="440"/>
      <c r="N171" s="440"/>
      <c r="O171" s="440"/>
      <c r="P171" s="440"/>
      <c r="Q171" s="440"/>
      <c r="R171" s="440"/>
      <c r="S171" s="440"/>
      <c r="T171" s="440"/>
      <c r="U171" s="440"/>
      <c r="V171" s="440"/>
      <c r="W171" s="440"/>
      <c r="X171" s="440"/>
      <c r="Y171" s="440"/>
      <c r="Z171" s="440"/>
      <c r="AA171" s="440"/>
      <c r="AB171" s="440"/>
      <c r="AC171" s="440"/>
      <c r="AD171" s="440"/>
      <c r="AE171" s="440"/>
      <c r="AF171" s="440"/>
      <c r="AG171" s="440"/>
      <c r="AH171" s="440"/>
      <c r="AI171" s="441"/>
      <c r="AJ171" s="538" t="s">
        <v>145</v>
      </c>
      <c r="AK171" s="539"/>
      <c r="AL171" s="539"/>
      <c r="AM171" s="539"/>
      <c r="AN171" s="540">
        <f>AR3</f>
        <v>74</v>
      </c>
      <c r="AO171" s="449">
        <f>ROUND((AN171*AO170),2)</f>
        <v>74</v>
      </c>
    </row>
    <row r="172" spans="2:41" ht="20.25" customHeight="1" thickBot="1" x14ac:dyDescent="0.4">
      <c r="B172" s="450"/>
      <c r="C172" s="451"/>
      <c r="D172" s="451"/>
      <c r="E172" s="451"/>
      <c r="F172" s="451"/>
      <c r="G172" s="451"/>
      <c r="H172" s="451"/>
      <c r="I172" s="451"/>
      <c r="J172" s="451"/>
      <c r="K172" s="451"/>
      <c r="L172" s="451"/>
      <c r="M172" s="451"/>
      <c r="N172" s="451"/>
      <c r="O172" s="451"/>
      <c r="P172" s="451"/>
      <c r="Q172" s="451"/>
      <c r="R172" s="451"/>
      <c r="S172" s="451"/>
      <c r="T172" s="451"/>
      <c r="U172" s="451"/>
      <c r="V172" s="451"/>
      <c r="W172" s="451"/>
      <c r="X172" s="451"/>
      <c r="Y172" s="451"/>
      <c r="Z172" s="451"/>
      <c r="AA172" s="451"/>
      <c r="AB172" s="451"/>
      <c r="AC172" s="451"/>
      <c r="AD172" s="451"/>
      <c r="AE172" s="451"/>
      <c r="AF172" s="451"/>
      <c r="AG172" s="451"/>
      <c r="AH172" s="451"/>
      <c r="AI172" s="452"/>
      <c r="AJ172" s="453" t="s">
        <v>146</v>
      </c>
      <c r="AK172" s="454"/>
      <c r="AL172" s="454"/>
      <c r="AM172" s="454"/>
      <c r="AN172" s="455"/>
      <c r="AO172" s="456">
        <f>AO171</f>
        <v>74</v>
      </c>
    </row>
    <row r="173" spans="2:41" ht="20.25" customHeight="1" x14ac:dyDescent="0.35">
      <c r="B173" s="457"/>
      <c r="C173" s="458"/>
      <c r="D173" s="458"/>
      <c r="E173" s="458"/>
      <c r="F173" s="458"/>
      <c r="G173" s="458"/>
      <c r="H173" s="458"/>
      <c r="I173" s="458"/>
      <c r="J173" s="458"/>
      <c r="K173" s="458"/>
      <c r="L173" s="458"/>
      <c r="M173" s="458"/>
      <c r="N173" s="458"/>
      <c r="O173" s="458"/>
      <c r="P173" s="458"/>
      <c r="Q173" s="458"/>
      <c r="R173" s="458"/>
      <c r="S173" s="458"/>
      <c r="T173" s="458"/>
      <c r="U173" s="458"/>
      <c r="V173" s="458"/>
      <c r="W173" s="458"/>
      <c r="X173" s="458"/>
      <c r="Y173" s="458"/>
      <c r="Z173" s="458"/>
      <c r="AA173" s="458"/>
      <c r="AB173" s="458"/>
      <c r="AC173" s="458"/>
      <c r="AD173" s="458"/>
      <c r="AE173" s="458"/>
      <c r="AF173" s="458"/>
      <c r="AG173" s="458"/>
      <c r="AH173" s="458"/>
      <c r="AI173" s="458"/>
      <c r="AJ173" s="459"/>
      <c r="AK173" s="459"/>
      <c r="AL173" s="459"/>
      <c r="AM173" s="459"/>
      <c r="AN173" s="459"/>
      <c r="AO173" s="460"/>
    </row>
    <row r="174" spans="2:41" ht="20.25" customHeight="1" x14ac:dyDescent="0.35">
      <c r="B174" s="461"/>
      <c r="C174" s="462"/>
      <c r="D174" s="462"/>
      <c r="E174" s="462"/>
      <c r="F174" s="462"/>
      <c r="G174" s="462"/>
      <c r="H174" s="462"/>
      <c r="I174" s="462"/>
      <c r="J174" s="462"/>
      <c r="K174" s="462"/>
      <c r="L174" s="462"/>
      <c r="M174" s="462"/>
      <c r="N174" s="462"/>
      <c r="O174" s="462"/>
      <c r="P174" s="462"/>
      <c r="Q174" s="462"/>
      <c r="R174" s="462"/>
      <c r="S174" s="462"/>
      <c r="T174" s="462"/>
      <c r="U174" s="462"/>
      <c r="V174" s="462"/>
      <c r="W174" s="462"/>
      <c r="X174" s="462"/>
      <c r="Y174" s="462"/>
      <c r="Z174" s="462"/>
      <c r="AA174" s="462"/>
      <c r="AB174" s="462"/>
      <c r="AC174" s="462"/>
      <c r="AD174" s="462"/>
      <c r="AE174" s="462"/>
      <c r="AF174" s="462"/>
      <c r="AG174" s="462"/>
      <c r="AH174" s="462"/>
      <c r="AI174" s="462"/>
      <c r="AJ174" s="463"/>
      <c r="AK174" s="463"/>
      <c r="AL174" s="463"/>
      <c r="AM174" s="463"/>
      <c r="AN174" s="463"/>
      <c r="AO174" s="464"/>
    </row>
    <row r="175" spans="2:41" ht="20.25" customHeight="1" x14ac:dyDescent="0.35">
      <c r="B175" s="461"/>
      <c r="C175" s="462"/>
      <c r="D175" s="462"/>
      <c r="E175" s="462"/>
      <c r="F175" s="462"/>
      <c r="G175" s="462"/>
      <c r="H175" s="462"/>
      <c r="I175" s="462"/>
      <c r="J175" s="462"/>
      <c r="K175" s="462"/>
      <c r="L175" s="462"/>
      <c r="M175" s="462"/>
      <c r="N175" s="462"/>
      <c r="O175" s="462"/>
      <c r="P175" s="462"/>
      <c r="Q175" s="462"/>
      <c r="R175" s="462"/>
      <c r="S175" s="462"/>
      <c r="T175" s="462"/>
      <c r="U175" s="462"/>
      <c r="V175" s="462"/>
      <c r="W175" s="462"/>
      <c r="X175" s="462"/>
      <c r="Y175" s="462"/>
      <c r="Z175" s="462"/>
      <c r="AA175" s="462"/>
      <c r="AB175" s="462"/>
      <c r="AC175" s="462"/>
      <c r="AD175" s="462"/>
      <c r="AE175" s="462"/>
      <c r="AF175" s="462"/>
      <c r="AG175" s="462"/>
      <c r="AH175" s="462"/>
      <c r="AI175" s="462"/>
      <c r="AJ175" s="463"/>
      <c r="AK175" s="463"/>
      <c r="AL175" s="463"/>
      <c r="AM175" s="463"/>
      <c r="AN175" s="463"/>
      <c r="AO175" s="464"/>
    </row>
    <row r="176" spans="2:41" ht="18" customHeight="1" x14ac:dyDescent="0.35">
      <c r="B176" s="461"/>
      <c r="C176" s="465"/>
      <c r="D176" s="465"/>
      <c r="E176" s="465"/>
      <c r="F176" s="465"/>
      <c r="G176" s="465"/>
      <c r="H176" s="465"/>
      <c r="I176" s="465"/>
      <c r="J176" s="465"/>
      <c r="K176" s="465"/>
      <c r="L176" s="465"/>
      <c r="M176" s="465"/>
      <c r="N176" s="465"/>
      <c r="O176" s="462"/>
      <c r="P176" s="462"/>
      <c r="Q176" s="462"/>
      <c r="R176" s="462"/>
      <c r="S176" s="462"/>
      <c r="T176" s="462"/>
      <c r="U176" s="462"/>
      <c r="V176" s="462"/>
      <c r="W176" s="462"/>
      <c r="X176" s="462"/>
      <c r="Y176" s="462"/>
      <c r="Z176" s="462"/>
      <c r="AA176" s="462"/>
      <c r="AB176" s="462"/>
      <c r="AC176" s="462"/>
      <c r="AD176" s="462"/>
      <c r="AE176" s="462"/>
      <c r="AF176" s="462"/>
      <c r="AG176" s="462"/>
      <c r="AH176" s="462"/>
      <c r="AI176" s="462"/>
      <c r="AJ176" s="463"/>
      <c r="AK176" s="463"/>
      <c r="AL176" s="463"/>
      <c r="AM176" s="463"/>
      <c r="AN176" s="463"/>
      <c r="AO176" s="464"/>
    </row>
    <row r="177" spans="2:42" ht="16.350000000000001" customHeight="1" x14ac:dyDescent="0.3">
      <c r="B177" s="223"/>
      <c r="C177" s="466" t="str">
        <f>AK149</f>
        <v>ING EMELY FAYSULY TRIANA ALVAREZ</v>
      </c>
      <c r="U177" s="467"/>
      <c r="AI177" s="298"/>
      <c r="AJ177" s="468"/>
      <c r="AK177" s="466"/>
      <c r="AL177" s="469"/>
      <c r="AM177" s="469"/>
      <c r="AN177" s="469"/>
      <c r="AO177" s="470"/>
    </row>
    <row r="178" spans="2:42" x14ac:dyDescent="0.3">
      <c r="B178" s="471"/>
      <c r="C178" s="468" t="str">
        <f>C142</f>
        <v>SECRETARIA DE PLANEACIÓN Y DESARROLLO TERRITORIAL</v>
      </c>
      <c r="U178" s="468"/>
      <c r="AI178" s="468"/>
      <c r="AJ178" s="468"/>
      <c r="AL178" s="469"/>
      <c r="AM178" s="469"/>
      <c r="AN178" s="469"/>
      <c r="AO178" s="470"/>
    </row>
    <row r="179" spans="2:42" ht="15.6" customHeight="1" thickBot="1" x14ac:dyDescent="0.35">
      <c r="B179" s="224" t="s">
        <v>147</v>
      </c>
      <c r="C179" s="472"/>
      <c r="D179" s="472"/>
      <c r="E179" s="472"/>
      <c r="F179" s="472"/>
      <c r="G179" s="472"/>
      <c r="H179" s="472"/>
      <c r="I179" s="472"/>
      <c r="J179" s="472"/>
      <c r="K179" s="472"/>
      <c r="L179" s="472"/>
      <c r="M179" s="472"/>
      <c r="N179" s="472"/>
      <c r="O179" s="472"/>
      <c r="P179" s="472"/>
      <c r="Q179" s="472"/>
      <c r="R179" s="472"/>
      <c r="S179" s="472"/>
      <c r="T179" s="472"/>
      <c r="U179" s="472"/>
      <c r="V179" s="472"/>
      <c r="W179" s="472"/>
      <c r="X179" s="472"/>
      <c r="Y179" s="472"/>
      <c r="Z179" s="472"/>
      <c r="AA179" s="472"/>
      <c r="AB179" s="472"/>
      <c r="AC179" s="472"/>
      <c r="AD179" s="472"/>
      <c r="AE179" s="472"/>
      <c r="AF179" s="472"/>
      <c r="AG179" s="472"/>
      <c r="AH179" s="472"/>
      <c r="AI179" s="472"/>
      <c r="AJ179" s="472"/>
      <c r="AK179" s="473"/>
      <c r="AL179" s="474"/>
      <c r="AM179" s="474"/>
      <c r="AN179" s="474"/>
      <c r="AO179" s="475"/>
    </row>
    <row r="180" spans="2:42" ht="14.4" thickBot="1" x14ac:dyDescent="0.35"/>
    <row r="181" spans="2:42" ht="33" customHeight="1" x14ac:dyDescent="0.3">
      <c r="B181" s="292" t="str">
        <f>B145</f>
        <v>MUNICIPIO DE SAN ANTONIO DEL TEQUENDAMA
DEPARTAMENTO DE  CUNDINAMARCA
SECRETARIA DE PLANEACIÓN DE SAN ANTONIO DEL TEQUENDAMA</v>
      </c>
      <c r="C181" s="293"/>
      <c r="D181" s="293"/>
      <c r="E181" s="293"/>
      <c r="F181" s="293"/>
      <c r="G181" s="293"/>
      <c r="H181" s="293"/>
      <c r="I181" s="293"/>
      <c r="J181" s="293"/>
      <c r="K181" s="293"/>
      <c r="L181" s="293"/>
      <c r="M181" s="293"/>
      <c r="N181" s="293"/>
      <c r="O181" s="293"/>
      <c r="P181" s="293"/>
      <c r="Q181" s="293"/>
      <c r="R181" s="293"/>
      <c r="S181" s="293"/>
      <c r="T181" s="293"/>
      <c r="U181" s="293"/>
      <c r="V181" s="293"/>
      <c r="W181" s="293"/>
      <c r="X181" s="293"/>
      <c r="Y181" s="293"/>
      <c r="Z181" s="293"/>
      <c r="AA181" s="293"/>
      <c r="AB181" s="293"/>
      <c r="AC181" s="293"/>
      <c r="AD181" s="293"/>
      <c r="AE181" s="293"/>
      <c r="AF181" s="293"/>
      <c r="AG181" s="293"/>
      <c r="AH181" s="293"/>
      <c r="AI181" s="293"/>
      <c r="AJ181" s="293"/>
      <c r="AK181" s="293"/>
      <c r="AL181" s="294"/>
      <c r="AM181" s="295"/>
      <c r="AN181" s="293"/>
      <c r="AO181" s="296"/>
      <c r="AP181" s="297"/>
    </row>
    <row r="182" spans="2:42" ht="85.5" customHeight="1" thickBot="1" x14ac:dyDescent="0.35">
      <c r="B182" s="299"/>
      <c r="C182" s="300"/>
      <c r="D182" s="300"/>
      <c r="E182" s="300"/>
      <c r="F182" s="300"/>
      <c r="G182" s="300"/>
      <c r="H182" s="300"/>
      <c r="I182" s="300"/>
      <c r="J182" s="300"/>
      <c r="K182" s="300"/>
      <c r="L182" s="300"/>
      <c r="M182" s="300"/>
      <c r="N182" s="300"/>
      <c r="O182" s="300"/>
      <c r="P182" s="300"/>
      <c r="Q182" s="300"/>
      <c r="R182" s="300"/>
      <c r="S182" s="300"/>
      <c r="T182" s="300"/>
      <c r="U182" s="300"/>
      <c r="V182" s="300"/>
      <c r="W182" s="300"/>
      <c r="X182" s="300"/>
      <c r="Y182" s="300"/>
      <c r="Z182" s="300"/>
      <c r="AA182" s="300"/>
      <c r="AB182" s="300"/>
      <c r="AC182" s="300"/>
      <c r="AD182" s="300"/>
      <c r="AE182" s="300"/>
      <c r="AF182" s="300"/>
      <c r="AG182" s="300"/>
      <c r="AH182" s="300"/>
      <c r="AI182" s="300"/>
      <c r="AJ182" s="300"/>
      <c r="AK182" s="300"/>
      <c r="AL182" s="301"/>
      <c r="AM182" s="302"/>
      <c r="AN182" s="300"/>
      <c r="AO182" s="303"/>
      <c r="AP182" s="297"/>
    </row>
    <row r="183" spans="2:42" ht="20.25" customHeight="1" thickBot="1" x14ac:dyDescent="0.35">
      <c r="B183" s="304" t="s">
        <v>113</v>
      </c>
      <c r="C183" s="305"/>
      <c r="D183" s="305"/>
      <c r="E183" s="305"/>
      <c r="F183" s="305"/>
      <c r="G183" s="305"/>
      <c r="H183" s="305"/>
      <c r="I183" s="306"/>
      <c r="J183" s="307" t="str">
        <f>J147</f>
        <v>SAN ANTONIO DEL TEQUENDAMA</v>
      </c>
      <c r="K183" s="308"/>
      <c r="L183" s="308"/>
      <c r="M183" s="308"/>
      <c r="N183" s="308"/>
      <c r="O183" s="308"/>
      <c r="P183" s="308"/>
      <c r="Q183" s="308"/>
      <c r="R183" s="308"/>
      <c r="S183" s="308"/>
      <c r="T183" s="308"/>
      <c r="U183" s="309"/>
      <c r="V183" s="310" t="s">
        <v>114</v>
      </c>
      <c r="W183" s="305"/>
      <c r="X183" s="305"/>
      <c r="Y183" s="305"/>
      <c r="Z183" s="305"/>
      <c r="AA183" s="305"/>
      <c r="AB183" s="305"/>
      <c r="AC183" s="305"/>
      <c r="AD183" s="305"/>
      <c r="AE183" s="306"/>
      <c r="AF183" s="307" t="s">
        <v>115</v>
      </c>
      <c r="AG183" s="308"/>
      <c r="AH183" s="308"/>
      <c r="AI183" s="308"/>
      <c r="AJ183" s="308"/>
      <c r="AK183" s="308"/>
      <c r="AL183" s="308"/>
      <c r="AM183" s="308"/>
      <c r="AN183" s="308"/>
      <c r="AO183" s="311"/>
    </row>
    <row r="184" spans="2:42" s="315" customFormat="1" ht="19.5" customHeight="1" x14ac:dyDescent="0.35">
      <c r="B184" s="297"/>
      <c r="C184" s="312"/>
      <c r="D184" s="312"/>
      <c r="E184" s="312"/>
      <c r="F184" s="312"/>
      <c r="G184" s="312"/>
      <c r="H184" s="312"/>
      <c r="I184" s="312"/>
      <c r="J184" s="312"/>
      <c r="K184" s="312"/>
      <c r="L184" s="312"/>
      <c r="M184" s="312"/>
      <c r="N184" s="312"/>
      <c r="O184" s="312"/>
      <c r="P184" s="312"/>
      <c r="Q184" s="312"/>
      <c r="R184" s="312"/>
      <c r="S184" s="312"/>
      <c r="T184" s="312"/>
      <c r="U184" s="312"/>
      <c r="V184" s="312"/>
      <c r="W184" s="312"/>
      <c r="X184" s="312"/>
      <c r="Y184" s="312"/>
      <c r="Z184" s="312"/>
      <c r="AA184" s="312"/>
      <c r="AB184" s="312"/>
      <c r="AC184" s="312"/>
      <c r="AD184" s="312"/>
      <c r="AE184" s="312"/>
      <c r="AF184" s="312"/>
      <c r="AG184" s="312"/>
      <c r="AH184" s="312"/>
      <c r="AI184" s="312"/>
      <c r="AJ184" s="312"/>
      <c r="AK184" s="312"/>
      <c r="AL184" s="312"/>
      <c r="AM184" s="312"/>
      <c r="AN184" s="313"/>
      <c r="AO184" s="314"/>
    </row>
    <row r="185" spans="2:42" s="315" customFormat="1" ht="19.5" customHeight="1" x14ac:dyDescent="0.35">
      <c r="B185" s="316" t="s">
        <v>116</v>
      </c>
      <c r="C185" s="317"/>
      <c r="D185" s="317"/>
      <c r="E185" s="317"/>
      <c r="F185" s="318"/>
      <c r="G185" s="319" t="s">
        <v>117</v>
      </c>
      <c r="H185" s="320"/>
      <c r="I185" s="319">
        <v>23</v>
      </c>
      <c r="J185" s="320"/>
      <c r="K185" s="319" t="s">
        <v>118</v>
      </c>
      <c r="L185" s="320"/>
      <c r="M185" s="319">
        <v>4</v>
      </c>
      <c r="N185" s="320"/>
      <c r="O185" s="319" t="s">
        <v>119</v>
      </c>
      <c r="P185" s="320"/>
      <c r="Q185" s="319">
        <v>26</v>
      </c>
      <c r="R185" s="320"/>
      <c r="S185" s="312"/>
      <c r="T185" s="312"/>
      <c r="U185" s="312"/>
      <c r="V185" s="321"/>
      <c r="W185" s="321"/>
      <c r="X185" s="321"/>
      <c r="Y185" s="321"/>
      <c r="Z185" s="321"/>
      <c r="AA185" s="322"/>
      <c r="AB185" s="322"/>
      <c r="AC185" s="322"/>
      <c r="AD185" s="322"/>
      <c r="AE185" s="322"/>
      <c r="AF185" s="312"/>
      <c r="AG185" s="312"/>
      <c r="AH185" s="323" t="s">
        <v>120</v>
      </c>
      <c r="AI185" s="317"/>
      <c r="AJ185" s="318"/>
      <c r="AK185" s="324" t="str">
        <f>AK153</f>
        <v>ING EMELY FAYSULY TRIANA ALVAREZ</v>
      </c>
      <c r="AL185" s="325"/>
      <c r="AM185" s="325"/>
      <c r="AN185" s="325"/>
      <c r="AO185" s="326"/>
    </row>
    <row r="186" spans="2:42" ht="11.25" customHeight="1" x14ac:dyDescent="0.35">
      <c r="B186" s="327"/>
      <c r="C186" s="312"/>
      <c r="D186" s="312"/>
      <c r="E186" s="312"/>
      <c r="F186" s="312"/>
      <c r="G186" s="312"/>
      <c r="H186" s="312"/>
      <c r="I186" s="312"/>
      <c r="J186" s="312"/>
      <c r="K186" s="312"/>
      <c r="L186" s="312"/>
      <c r="M186" s="312"/>
      <c r="N186" s="312"/>
      <c r="O186" s="312"/>
      <c r="P186" s="312"/>
      <c r="Q186" s="312"/>
      <c r="R186" s="312"/>
      <c r="S186" s="312"/>
      <c r="T186" s="312"/>
      <c r="U186" s="312"/>
      <c r="V186" s="312"/>
      <c r="W186" s="312"/>
      <c r="X186" s="312"/>
      <c r="Y186" s="312"/>
      <c r="Z186" s="312"/>
      <c r="AA186" s="312"/>
      <c r="AB186" s="312"/>
      <c r="AC186" s="312"/>
      <c r="AD186" s="312"/>
      <c r="AE186" s="312"/>
      <c r="AF186" s="312"/>
      <c r="AG186" s="312"/>
      <c r="AH186" s="312"/>
      <c r="AI186" s="312"/>
      <c r="AJ186" s="312"/>
      <c r="AK186" s="312"/>
      <c r="AL186" s="312"/>
      <c r="AM186" s="312"/>
      <c r="AN186" s="328"/>
      <c r="AO186" s="329"/>
    </row>
    <row r="187" spans="2:42" ht="6" customHeight="1" thickBot="1" x14ac:dyDescent="0.4">
      <c r="B187" s="327"/>
      <c r="C187" s="312"/>
      <c r="D187" s="312"/>
      <c r="E187" s="312"/>
      <c r="F187" s="312"/>
      <c r="G187" s="312"/>
      <c r="H187" s="312"/>
      <c r="I187" s="312"/>
      <c r="J187" s="312"/>
      <c r="K187" s="312"/>
      <c r="L187" s="312"/>
      <c r="M187" s="312"/>
      <c r="N187" s="312"/>
      <c r="O187" s="312"/>
      <c r="P187" s="312"/>
      <c r="Q187" s="312"/>
      <c r="R187" s="312"/>
      <c r="S187" s="312"/>
      <c r="T187" s="312"/>
      <c r="U187" s="312"/>
      <c r="V187" s="312"/>
      <c r="W187" s="312"/>
      <c r="X187" s="312"/>
      <c r="Y187" s="312"/>
      <c r="Z187" s="312"/>
      <c r="AA187" s="312"/>
      <c r="AB187" s="312"/>
      <c r="AC187" s="312"/>
      <c r="AD187" s="312"/>
      <c r="AE187" s="312"/>
      <c r="AF187" s="312"/>
      <c r="AG187" s="312"/>
      <c r="AH187" s="312"/>
      <c r="AI187" s="312"/>
      <c r="AJ187" s="312"/>
      <c r="AK187" s="312"/>
      <c r="AL187" s="312"/>
      <c r="AM187" s="312"/>
      <c r="AN187" s="330"/>
      <c r="AO187" s="331"/>
    </row>
    <row r="188" spans="2:42" ht="39.75" customHeight="1" x14ac:dyDescent="0.3">
      <c r="B188" s="332" t="s">
        <v>121</v>
      </c>
      <c r="C188" s="333"/>
      <c r="D188" s="333"/>
      <c r="E188" s="333"/>
      <c r="F188" s="333"/>
      <c r="G188" s="333"/>
      <c r="H188" s="333"/>
      <c r="I188" s="334"/>
      <c r="J188" s="335" t="str">
        <f>J152</f>
        <v>“IMPLEMENTACIÓN DE TECNOLOGÍAS ECOEFICIENTES PARA EL APROVECHAMIENTO DE ENERGÍA EN LAS ACTIVIDADES DE COCCIÓN - ECOESTUFAS EN EL SECTOR RURAL EN EL MUNICIPIO DE SAN ANTONIO DEL  TEQUENDAMA  – CUNDINAMARCA”</v>
      </c>
      <c r="K188" s="336"/>
      <c r="L188" s="336"/>
      <c r="M188" s="336"/>
      <c r="N188" s="336"/>
      <c r="O188" s="336"/>
      <c r="P188" s="336"/>
      <c r="Q188" s="336"/>
      <c r="R188" s="336"/>
      <c r="S188" s="336"/>
      <c r="T188" s="336"/>
      <c r="U188" s="336"/>
      <c r="V188" s="336"/>
      <c r="W188" s="336"/>
      <c r="X188" s="336"/>
      <c r="Y188" s="336"/>
      <c r="Z188" s="336"/>
      <c r="AA188" s="336"/>
      <c r="AB188" s="336"/>
      <c r="AC188" s="336"/>
      <c r="AD188" s="336"/>
      <c r="AE188" s="336"/>
      <c r="AF188" s="336"/>
      <c r="AG188" s="336"/>
      <c r="AH188" s="336"/>
      <c r="AI188" s="336"/>
      <c r="AJ188" s="336"/>
      <c r="AK188" s="336"/>
      <c r="AL188" s="336"/>
      <c r="AM188" s="336"/>
      <c r="AN188" s="336"/>
      <c r="AO188" s="337"/>
    </row>
    <row r="189" spans="2:42" ht="22.5" customHeight="1" thickBot="1" x14ac:dyDescent="0.35">
      <c r="B189" s="338" t="s">
        <v>122</v>
      </c>
      <c r="C189" s="339"/>
      <c r="D189" s="339"/>
      <c r="E189" s="339"/>
      <c r="F189" s="339"/>
      <c r="G189" s="339"/>
      <c r="H189" s="339"/>
      <c r="I189" s="340"/>
      <c r="J189" s="341" t="str">
        <f>J183</f>
        <v>SAN ANTONIO DEL TEQUENDAMA</v>
      </c>
      <c r="K189" s="342"/>
      <c r="L189" s="342"/>
      <c r="M189" s="342"/>
      <c r="N189" s="342"/>
      <c r="O189" s="342"/>
      <c r="P189" s="342"/>
      <c r="Q189" s="342"/>
      <c r="R189" s="342"/>
      <c r="S189" s="342"/>
      <c r="T189" s="342"/>
      <c r="U189" s="342"/>
      <c r="V189" s="342"/>
      <c r="W189" s="342"/>
      <c r="X189" s="342"/>
      <c r="Y189" s="342"/>
      <c r="Z189" s="342"/>
      <c r="AA189" s="342"/>
      <c r="AB189" s="342"/>
      <c r="AC189" s="342"/>
      <c r="AD189" s="342"/>
      <c r="AE189" s="343"/>
      <c r="AF189" s="344" t="s">
        <v>123</v>
      </c>
      <c r="AG189" s="345"/>
      <c r="AH189" s="345"/>
      <c r="AI189" s="345"/>
      <c r="AJ189" s="346"/>
      <c r="AK189" s="341" t="str">
        <f>AK185</f>
        <v>ING EMELY FAYSULY TRIANA ALVAREZ</v>
      </c>
      <c r="AL189" s="342"/>
      <c r="AM189" s="342"/>
      <c r="AN189" s="342"/>
      <c r="AO189" s="347"/>
    </row>
    <row r="190" spans="2:42" ht="22.5" hidden="1" customHeight="1" thickBot="1" x14ac:dyDescent="0.4">
      <c r="B190" s="478" t="s">
        <v>124</v>
      </c>
      <c r="C190" s="479"/>
      <c r="D190" s="479"/>
      <c r="E190" s="479"/>
      <c r="F190" s="479"/>
      <c r="G190" s="479"/>
      <c r="H190" s="479"/>
      <c r="I190" s="480"/>
      <c r="J190" s="481" t="s">
        <v>148</v>
      </c>
      <c r="K190" s="482"/>
      <c r="L190" s="482"/>
      <c r="M190" s="482"/>
      <c r="N190" s="482"/>
      <c r="O190" s="482"/>
      <c r="P190" s="482"/>
      <c r="Q190" s="482"/>
      <c r="R190" s="482"/>
      <c r="S190" s="482"/>
      <c r="T190" s="482"/>
      <c r="U190" s="482"/>
      <c r="V190" s="482"/>
      <c r="W190" s="482"/>
      <c r="X190" s="482"/>
      <c r="Y190" s="482"/>
      <c r="Z190" s="482"/>
      <c r="AA190" s="482"/>
      <c r="AB190" s="482"/>
      <c r="AC190" s="482"/>
      <c r="AD190" s="482"/>
      <c r="AE190" s="483"/>
      <c r="AF190" s="484" t="s">
        <v>125</v>
      </c>
      <c r="AG190" s="485"/>
      <c r="AH190" s="485"/>
      <c r="AI190" s="486"/>
      <c r="AJ190" s="487" t="s">
        <v>148</v>
      </c>
      <c r="AK190" s="488" t="s">
        <v>126</v>
      </c>
      <c r="AL190" s="480"/>
      <c r="AM190" s="489" t="s">
        <v>148</v>
      </c>
      <c r="AN190" s="490"/>
      <c r="AO190" s="491"/>
    </row>
    <row r="191" spans="2:42" ht="18" customHeight="1" thickBot="1" x14ac:dyDescent="0.35">
      <c r="B191" s="363"/>
      <c r="C191" s="364"/>
      <c r="D191" s="364"/>
      <c r="E191" s="364"/>
      <c r="F191" s="364"/>
      <c r="G191" s="364"/>
      <c r="H191" s="364"/>
      <c r="I191" s="364"/>
      <c r="J191" s="364"/>
      <c r="K191" s="364"/>
      <c r="L191" s="364"/>
      <c r="M191" s="364"/>
      <c r="N191" s="364"/>
      <c r="O191" s="364"/>
      <c r="P191" s="364"/>
      <c r="Q191" s="364"/>
      <c r="R191" s="364"/>
      <c r="S191" s="364"/>
      <c r="T191" s="364"/>
      <c r="U191" s="364"/>
      <c r="V191" s="364"/>
      <c r="W191" s="364"/>
      <c r="X191" s="364"/>
      <c r="Y191" s="364"/>
      <c r="Z191" s="364"/>
      <c r="AA191" s="364"/>
      <c r="AB191" s="364"/>
      <c r="AC191" s="364"/>
      <c r="AD191" s="364"/>
      <c r="AE191" s="364"/>
      <c r="AF191" s="364"/>
      <c r="AG191" s="364"/>
      <c r="AH191" s="364"/>
      <c r="AI191" s="364"/>
      <c r="AJ191" s="365"/>
      <c r="AK191" s="365"/>
      <c r="AL191" s="365"/>
      <c r="AM191" s="365"/>
      <c r="AN191" s="366"/>
      <c r="AO191" s="367"/>
    </row>
    <row r="192" spans="2:42" ht="74.099999999999994" customHeight="1" thickBot="1" x14ac:dyDescent="0.35">
      <c r="B192" s="492" t="s">
        <v>127</v>
      </c>
      <c r="C192" s="493"/>
      <c r="D192" s="493"/>
      <c r="E192" s="493"/>
      <c r="F192" s="493"/>
      <c r="G192" s="493"/>
      <c r="H192" s="494"/>
      <c r="I192" s="495" t="str">
        <f>'[3]PRESUPUESTO OBRA'!B16</f>
        <v>3.1</v>
      </c>
      <c r="J192" s="496"/>
      <c r="K192" s="496"/>
      <c r="L192" s="496"/>
      <c r="M192" s="496"/>
      <c r="N192" s="496"/>
      <c r="O192" s="496"/>
      <c r="P192" s="496"/>
      <c r="Q192" s="496"/>
      <c r="R192" s="496"/>
      <c r="S192" s="496"/>
      <c r="T192" s="496"/>
      <c r="U192" s="497"/>
      <c r="V192" s="498" t="s">
        <v>128</v>
      </c>
      <c r="W192" s="493"/>
      <c r="X192" s="493"/>
      <c r="Y192" s="493"/>
      <c r="Z192" s="493"/>
      <c r="AA192" s="493"/>
      <c r="AB192" s="493"/>
      <c r="AC192" s="493"/>
      <c r="AD192" s="493"/>
      <c r="AE192" s="494"/>
      <c r="AF192" s="535" t="str">
        <f>'[3]PRESUPUESTO FINAL'!$B$16</f>
        <v>SUMINISTRO Y PLANTACIÓN DE SIEMBRA VEGETAL DE SUMIDEROS DE CARBONO</v>
      </c>
      <c r="AG192" s="536"/>
      <c r="AH192" s="536"/>
      <c r="AI192" s="536"/>
      <c r="AJ192" s="537"/>
      <c r="AK192" s="378" t="s">
        <v>129</v>
      </c>
      <c r="AL192" s="379" t="s">
        <v>28</v>
      </c>
      <c r="AM192" s="501" t="s">
        <v>131</v>
      </c>
      <c r="AN192" s="380" t="s">
        <v>132</v>
      </c>
      <c r="AO192" s="381"/>
    </row>
    <row r="193" spans="2:41" ht="15.75" customHeight="1" x14ac:dyDescent="0.35">
      <c r="B193" s="382"/>
      <c r="C193" s="383"/>
      <c r="D193" s="383"/>
      <c r="E193" s="383"/>
      <c r="F193" s="383"/>
      <c r="G193" s="383"/>
      <c r="H193" s="383"/>
      <c r="I193" s="383"/>
      <c r="J193" s="383"/>
      <c r="K193" s="383"/>
      <c r="L193" s="383"/>
      <c r="M193" s="383"/>
      <c r="N193" s="383"/>
      <c r="O193" s="383"/>
      <c r="P193" s="383"/>
      <c r="Q193" s="383"/>
      <c r="R193" s="383"/>
      <c r="S193" s="383"/>
      <c r="T193" s="383"/>
      <c r="U193" s="383"/>
      <c r="V193" s="383"/>
      <c r="W193" s="383"/>
      <c r="X193" s="383"/>
      <c r="Y193" s="383"/>
      <c r="Z193" s="383"/>
      <c r="AA193" s="383"/>
      <c r="AB193" s="383"/>
      <c r="AC193" s="383"/>
      <c r="AD193" s="383"/>
      <c r="AE193" s="383"/>
      <c r="AF193" s="384"/>
      <c r="AG193" s="384"/>
      <c r="AH193" s="384"/>
      <c r="AI193" s="385"/>
      <c r="AJ193" s="502" t="s">
        <v>133</v>
      </c>
      <c r="AK193" s="387" t="s">
        <v>79</v>
      </c>
      <c r="AL193" s="388"/>
      <c r="AM193" s="389"/>
      <c r="AN193" s="390" t="s">
        <v>146</v>
      </c>
      <c r="AO193" s="391" t="s">
        <v>136</v>
      </c>
    </row>
    <row r="194" spans="2:41" ht="27.75" customHeight="1" thickBot="1" x14ac:dyDescent="0.4">
      <c r="B194" s="392"/>
      <c r="C194" s="393"/>
      <c r="D194" s="393"/>
      <c r="E194" s="393"/>
      <c r="F194" s="393"/>
      <c r="G194" s="393"/>
      <c r="H194" s="393"/>
      <c r="I194" s="393"/>
      <c r="J194" s="393"/>
      <c r="K194" s="393"/>
      <c r="L194" s="393"/>
      <c r="M194" s="393"/>
      <c r="N194" s="393"/>
      <c r="O194" s="393"/>
      <c r="P194" s="393"/>
      <c r="Q194" s="393"/>
      <c r="R194" s="393"/>
      <c r="S194" s="393"/>
      <c r="T194" s="393"/>
      <c r="U194" s="393"/>
      <c r="V194" s="393"/>
      <c r="W194" s="394"/>
      <c r="X194" s="393"/>
      <c r="Y194" s="393"/>
      <c r="Z194" s="393"/>
      <c r="AA194" s="393"/>
      <c r="AB194" s="393"/>
      <c r="AC194" s="393"/>
      <c r="AD194" s="393"/>
      <c r="AE194" s="393"/>
      <c r="AF194" s="395"/>
      <c r="AG194" s="395"/>
      <c r="AH194" s="395"/>
      <c r="AI194" s="396"/>
      <c r="AJ194" s="503"/>
      <c r="AK194" s="398" t="s">
        <v>79</v>
      </c>
      <c r="AL194" s="541"/>
      <c r="AM194" s="399"/>
      <c r="AN194" s="401"/>
      <c r="AO194" s="402"/>
    </row>
    <row r="195" spans="2:41" ht="15.75" customHeight="1" x14ac:dyDescent="0.35">
      <c r="B195" s="392"/>
      <c r="C195" s="393"/>
      <c r="D195" s="393"/>
      <c r="E195" s="403"/>
      <c r="F195" s="404"/>
      <c r="G195" s="405"/>
      <c r="H195" s="405"/>
      <c r="I195" s="404"/>
      <c r="J195" s="406"/>
      <c r="K195" s="405"/>
      <c r="L195" s="405"/>
      <c r="M195" s="405"/>
      <c r="N195" s="405"/>
      <c r="O195" s="405"/>
      <c r="P195" s="405"/>
      <c r="Q195" s="405"/>
      <c r="R195" s="405"/>
      <c r="S195" s="405"/>
      <c r="T195" s="405"/>
      <c r="U195" s="405"/>
      <c r="V195" s="405"/>
      <c r="W195" s="405"/>
      <c r="X195" s="405"/>
      <c r="Y195" s="405"/>
      <c r="Z195" s="405"/>
      <c r="AA195" s="405"/>
      <c r="AB195" s="405"/>
      <c r="AC195" s="407"/>
      <c r="AD195" s="405"/>
      <c r="AE195" s="405"/>
      <c r="AF195" s="405"/>
      <c r="AG195" s="405"/>
      <c r="AH195" s="408"/>
      <c r="AI195" s="409"/>
      <c r="AJ195" s="504"/>
      <c r="AK195" s="411"/>
      <c r="AL195" s="542"/>
      <c r="AM195" s="412"/>
      <c r="AN195" s="414"/>
      <c r="AO195" s="415"/>
    </row>
    <row r="196" spans="2:41" ht="18" x14ac:dyDescent="0.35">
      <c r="B196" s="392"/>
      <c r="C196" s="393"/>
      <c r="D196" s="393"/>
      <c r="E196" s="393"/>
      <c r="F196" s="393"/>
      <c r="G196" s="393"/>
      <c r="H196" s="393"/>
      <c r="I196" s="393"/>
      <c r="J196" s="393"/>
      <c r="K196" s="393"/>
      <c r="L196" s="393"/>
      <c r="M196" s="393"/>
      <c r="N196" s="393"/>
      <c r="O196" s="416"/>
      <c r="P196" s="417"/>
      <c r="Q196" s="393"/>
      <c r="R196" s="393"/>
      <c r="S196" s="393"/>
      <c r="T196" s="393"/>
      <c r="U196" s="393"/>
      <c r="V196" s="393"/>
      <c r="W196" s="393"/>
      <c r="X196" s="393"/>
      <c r="Y196" s="393"/>
      <c r="Z196" s="393"/>
      <c r="AA196" s="393"/>
      <c r="AB196" s="393"/>
      <c r="AC196" s="393"/>
      <c r="AD196" s="393"/>
      <c r="AE196" s="393"/>
      <c r="AF196" s="393"/>
      <c r="AG196" s="418"/>
      <c r="AH196" s="393"/>
      <c r="AI196" s="409"/>
      <c r="AJ196" s="505"/>
      <c r="AK196" s="425">
        <v>100</v>
      </c>
      <c r="AL196" s="543"/>
      <c r="AM196" s="426"/>
      <c r="AN196" s="423">
        <v>100</v>
      </c>
      <c r="AO196" s="424">
        <v>100</v>
      </c>
    </row>
    <row r="197" spans="2:41" ht="18" x14ac:dyDescent="0.35">
      <c r="B197" s="392"/>
      <c r="C197" s="393"/>
      <c r="D197" s="393"/>
      <c r="E197" s="393"/>
      <c r="F197" s="393"/>
      <c r="G197" s="393"/>
      <c r="H197" s="393"/>
      <c r="I197" s="393"/>
      <c r="J197" s="393"/>
      <c r="K197" s="393"/>
      <c r="L197" s="393"/>
      <c r="M197" s="393"/>
      <c r="N197" s="393"/>
      <c r="O197" s="416"/>
      <c r="P197" s="393"/>
      <c r="Q197" s="393"/>
      <c r="R197" s="393"/>
      <c r="S197" s="393"/>
      <c r="T197" s="393"/>
      <c r="U197" s="393"/>
      <c r="V197" s="393"/>
      <c r="W197" s="393"/>
      <c r="X197" s="393"/>
      <c r="Y197" s="393"/>
      <c r="Z197" s="393"/>
      <c r="AA197" s="393"/>
      <c r="AB197" s="393"/>
      <c r="AC197" s="393"/>
      <c r="AD197" s="393"/>
      <c r="AE197" s="393"/>
      <c r="AF197" s="393"/>
      <c r="AG197" s="418"/>
      <c r="AH197" s="393"/>
      <c r="AI197" s="409"/>
      <c r="AJ197" s="505"/>
      <c r="AK197" s="425"/>
      <c r="AL197" s="543"/>
      <c r="AM197" s="426"/>
      <c r="AN197" s="423"/>
      <c r="AO197" s="424"/>
    </row>
    <row r="198" spans="2:41" ht="18" x14ac:dyDescent="0.35">
      <c r="B198" s="392"/>
      <c r="C198" s="393"/>
      <c r="D198" s="393"/>
      <c r="E198" s="393"/>
      <c r="F198" s="393"/>
      <c r="G198" s="393"/>
      <c r="H198" s="393"/>
      <c r="I198" s="393"/>
      <c r="J198" s="393"/>
      <c r="K198" s="393"/>
      <c r="L198" s="393"/>
      <c r="M198" s="393"/>
      <c r="N198" s="393"/>
      <c r="O198" s="393"/>
      <c r="P198" s="393"/>
      <c r="Q198" s="393"/>
      <c r="R198" s="393"/>
      <c r="S198" s="393"/>
      <c r="T198" s="393"/>
      <c r="U198" s="393"/>
      <c r="V198" s="393"/>
      <c r="W198" s="393"/>
      <c r="X198" s="393"/>
      <c r="Y198" s="393"/>
      <c r="Z198" s="393"/>
      <c r="AA198" s="393"/>
      <c r="AB198" s="393"/>
      <c r="AC198" s="393"/>
      <c r="AD198" s="393"/>
      <c r="AE198" s="393"/>
      <c r="AF198" s="393"/>
      <c r="AG198" s="418"/>
      <c r="AH198" s="393"/>
      <c r="AI198" s="409"/>
      <c r="AJ198" s="505"/>
      <c r="AK198" s="425"/>
      <c r="AL198" s="543"/>
      <c r="AM198" s="426"/>
      <c r="AN198" s="423"/>
      <c r="AO198" s="424"/>
    </row>
    <row r="199" spans="2:41" ht="18" x14ac:dyDescent="0.35">
      <c r="B199" s="392"/>
      <c r="C199" s="393"/>
      <c r="D199" s="393"/>
      <c r="E199" s="393"/>
      <c r="F199" s="393"/>
      <c r="G199" s="393"/>
      <c r="H199" s="393"/>
      <c r="I199" s="393"/>
      <c r="J199" s="393"/>
      <c r="K199" s="393"/>
      <c r="L199" s="393"/>
      <c r="M199" s="393"/>
      <c r="N199" s="393"/>
      <c r="O199" s="393"/>
      <c r="P199" s="393"/>
      <c r="Q199" s="393"/>
      <c r="R199" s="393"/>
      <c r="S199" s="393"/>
      <c r="T199" s="393"/>
      <c r="U199" s="393"/>
      <c r="V199" s="393"/>
      <c r="W199" s="393"/>
      <c r="X199" s="394"/>
      <c r="Y199" s="393"/>
      <c r="Z199" s="393"/>
      <c r="AA199" s="393"/>
      <c r="AB199" s="393"/>
      <c r="AC199" s="393"/>
      <c r="AD199" s="393"/>
      <c r="AE199" s="393"/>
      <c r="AF199" s="393"/>
      <c r="AG199" s="418"/>
      <c r="AH199" s="393"/>
      <c r="AI199" s="409"/>
      <c r="AJ199" s="505"/>
      <c r="AK199" s="425"/>
      <c r="AL199" s="543"/>
      <c r="AM199" s="426"/>
      <c r="AN199" s="423"/>
      <c r="AO199" s="424"/>
    </row>
    <row r="200" spans="2:41" ht="18" x14ac:dyDescent="0.35">
      <c r="B200" s="392"/>
      <c r="C200" s="393"/>
      <c r="D200" s="393"/>
      <c r="E200" s="393"/>
      <c r="F200" s="393"/>
      <c r="G200" s="393"/>
      <c r="H200" s="393"/>
      <c r="I200" s="393"/>
      <c r="J200" s="393"/>
      <c r="K200" s="393"/>
      <c r="L200" s="393"/>
      <c r="M200" s="393"/>
      <c r="N200" s="393"/>
      <c r="O200" s="393"/>
      <c r="P200" s="393"/>
      <c r="Q200" s="393"/>
      <c r="R200" s="393"/>
      <c r="S200" s="393"/>
      <c r="T200" s="393"/>
      <c r="U200" s="393"/>
      <c r="V200" s="393"/>
      <c r="W200" s="393"/>
      <c r="X200" s="393"/>
      <c r="Y200" s="393"/>
      <c r="Z200" s="393"/>
      <c r="AA200" s="393"/>
      <c r="AB200" s="393"/>
      <c r="AC200" s="393"/>
      <c r="AD200" s="393"/>
      <c r="AE200" s="393"/>
      <c r="AF200" s="393"/>
      <c r="AG200" s="418"/>
      <c r="AH200" s="393"/>
      <c r="AI200" s="409"/>
      <c r="AJ200" s="505"/>
      <c r="AK200" s="425"/>
      <c r="AL200" s="543"/>
      <c r="AM200" s="426"/>
      <c r="AN200" s="423"/>
      <c r="AO200" s="424"/>
    </row>
    <row r="201" spans="2:41" ht="44.4" customHeight="1" x14ac:dyDescent="0.35">
      <c r="B201" s="392"/>
      <c r="C201" s="393"/>
      <c r="D201" s="393"/>
      <c r="E201" s="393"/>
      <c r="F201" s="393"/>
      <c r="G201" s="393"/>
      <c r="H201" s="393"/>
      <c r="I201" s="393"/>
      <c r="J201" s="393"/>
      <c r="K201" s="393"/>
      <c r="L201" s="393"/>
      <c r="M201" s="393"/>
      <c r="N201" s="393"/>
      <c r="O201" s="393"/>
      <c r="P201" s="393"/>
      <c r="Q201" s="393"/>
      <c r="R201" s="393"/>
      <c r="S201" s="393"/>
      <c r="T201" s="393"/>
      <c r="U201" s="393"/>
      <c r="V201" s="393"/>
      <c r="W201" s="393"/>
      <c r="X201" s="393"/>
      <c r="Y201" s="393"/>
      <c r="Z201" s="393"/>
      <c r="AA201" s="393"/>
      <c r="AB201" s="393"/>
      <c r="AC201" s="393"/>
      <c r="AD201" s="393"/>
      <c r="AE201" s="393"/>
      <c r="AF201" s="393"/>
      <c r="AG201" s="418"/>
      <c r="AH201" s="393"/>
      <c r="AI201" s="409"/>
      <c r="AJ201" s="505"/>
      <c r="AK201" s="425"/>
      <c r="AL201" s="543"/>
      <c r="AM201" s="426"/>
      <c r="AN201" s="423"/>
      <c r="AO201" s="424"/>
    </row>
    <row r="202" spans="2:41" ht="18" x14ac:dyDescent="0.35">
      <c r="B202" s="392"/>
      <c r="C202" s="393"/>
      <c r="D202" s="393"/>
      <c r="E202" s="393"/>
      <c r="F202" s="393"/>
      <c r="G202" s="393"/>
      <c r="H202" s="393"/>
      <c r="I202" s="393"/>
      <c r="J202" s="393"/>
      <c r="K202" s="393"/>
      <c r="L202" s="393"/>
      <c r="M202" s="393"/>
      <c r="N202" s="393"/>
      <c r="O202" s="393"/>
      <c r="P202" s="393"/>
      <c r="Q202" s="393"/>
      <c r="R202" s="393"/>
      <c r="S202" s="393"/>
      <c r="T202" s="393"/>
      <c r="U202" s="393"/>
      <c r="V202" s="393"/>
      <c r="W202" s="393"/>
      <c r="X202" s="393"/>
      <c r="Y202" s="393"/>
      <c r="Z202" s="393"/>
      <c r="AA202" s="393"/>
      <c r="AB202" s="393"/>
      <c r="AC202" s="393"/>
      <c r="AD202" s="393"/>
      <c r="AE202" s="393"/>
      <c r="AF202" s="393"/>
      <c r="AG202" s="418"/>
      <c r="AH202" s="393"/>
      <c r="AI202" s="409"/>
      <c r="AJ202" s="505"/>
      <c r="AK202" s="425"/>
      <c r="AL202" s="543"/>
      <c r="AM202" s="426"/>
      <c r="AN202" s="423"/>
      <c r="AO202" s="424"/>
    </row>
    <row r="203" spans="2:41" ht="53.1" customHeight="1" x14ac:dyDescent="0.35">
      <c r="B203" s="392"/>
      <c r="C203" s="393"/>
      <c r="D203" s="393"/>
      <c r="E203" s="393"/>
      <c r="F203" s="393"/>
      <c r="G203" s="393"/>
      <c r="H203" s="393"/>
      <c r="I203" s="393"/>
      <c r="J203" s="393"/>
      <c r="K203" s="393"/>
      <c r="L203" s="393"/>
      <c r="M203" s="393"/>
      <c r="N203" s="393"/>
      <c r="O203" s="393"/>
      <c r="P203" s="393"/>
      <c r="Q203" s="393"/>
      <c r="R203" s="393"/>
      <c r="S203" s="393"/>
      <c r="T203" s="393"/>
      <c r="U203" s="393"/>
      <c r="V203" s="393"/>
      <c r="W203" s="393"/>
      <c r="X203" s="393"/>
      <c r="Y203" s="393"/>
      <c r="Z203" s="393"/>
      <c r="AA203" s="393"/>
      <c r="AB203" s="393"/>
      <c r="AC203" s="393"/>
      <c r="AD203" s="393"/>
      <c r="AE203" s="393"/>
      <c r="AF203" s="393"/>
      <c r="AG203" s="418"/>
      <c r="AH203" s="393"/>
      <c r="AI203" s="409"/>
      <c r="AJ203" s="505"/>
      <c r="AK203" s="425"/>
      <c r="AL203" s="543"/>
      <c r="AM203" s="426"/>
      <c r="AN203" s="423"/>
      <c r="AO203" s="424"/>
    </row>
    <row r="204" spans="2:41" ht="18" x14ac:dyDescent="0.35">
      <c r="B204" s="392"/>
      <c r="C204" s="429"/>
      <c r="D204" s="393"/>
      <c r="E204" s="393"/>
      <c r="F204" s="393"/>
      <c r="G204" s="393"/>
      <c r="H204" s="393"/>
      <c r="I204" s="393"/>
      <c r="J204" s="393"/>
      <c r="K204" s="393"/>
      <c r="L204" s="393"/>
      <c r="M204" s="393"/>
      <c r="N204" s="393"/>
      <c r="O204" s="393"/>
      <c r="P204" s="393"/>
      <c r="Q204" s="393"/>
      <c r="R204" s="393"/>
      <c r="S204" s="393"/>
      <c r="T204" s="393"/>
      <c r="U204" s="393"/>
      <c r="V204" s="393"/>
      <c r="W204" s="393"/>
      <c r="X204" s="393"/>
      <c r="Y204" s="393"/>
      <c r="Z204" s="393"/>
      <c r="AA204" s="393"/>
      <c r="AB204" s="393"/>
      <c r="AC204" s="393"/>
      <c r="AD204" s="393"/>
      <c r="AE204" s="393"/>
      <c r="AF204" s="393"/>
      <c r="AG204" s="393"/>
      <c r="AH204" s="393"/>
      <c r="AI204" s="409"/>
      <c r="AJ204" s="505"/>
      <c r="AK204" s="425"/>
      <c r="AL204" s="543"/>
      <c r="AM204" s="426"/>
      <c r="AN204" s="423"/>
      <c r="AO204" s="424"/>
    </row>
    <row r="205" spans="2:41" ht="18.600000000000001" thickBot="1" x14ac:dyDescent="0.4">
      <c r="B205" s="431"/>
      <c r="C205" s="432"/>
      <c r="D205" s="432"/>
      <c r="E205" s="432"/>
      <c r="F205" s="432"/>
      <c r="G205" s="432"/>
      <c r="H205" s="432"/>
      <c r="I205" s="432"/>
      <c r="J205" s="432"/>
      <c r="K205" s="432"/>
      <c r="L205" s="432"/>
      <c r="M205" s="432"/>
      <c r="N205" s="432"/>
      <c r="O205" s="432"/>
      <c r="P205" s="432"/>
      <c r="Q205" s="432"/>
      <c r="R205" s="432"/>
      <c r="S205" s="432"/>
      <c r="T205" s="432"/>
      <c r="U205" s="432"/>
      <c r="V205" s="432"/>
      <c r="W205" s="432"/>
      <c r="X205" s="432"/>
      <c r="Y205" s="432"/>
      <c r="Z205" s="432"/>
      <c r="AA205" s="432"/>
      <c r="AB205" s="432"/>
      <c r="AC205" s="432"/>
      <c r="AD205" s="432"/>
      <c r="AE205" s="432"/>
      <c r="AF205" s="432"/>
      <c r="AG205" s="432"/>
      <c r="AH205" s="432"/>
      <c r="AI205" s="433"/>
      <c r="AJ205" s="505"/>
      <c r="AK205" s="425"/>
      <c r="AL205" s="543"/>
      <c r="AM205" s="426"/>
      <c r="AN205" s="423"/>
      <c r="AO205" s="424"/>
    </row>
    <row r="206" spans="2:41" ht="18" x14ac:dyDescent="0.35">
      <c r="B206" s="509" t="s">
        <v>143</v>
      </c>
      <c r="C206" s="510"/>
      <c r="D206" s="510"/>
      <c r="E206" s="510"/>
      <c r="F206" s="510"/>
      <c r="G206" s="510"/>
      <c r="H206" s="510"/>
      <c r="I206" s="510"/>
      <c r="J206" s="510"/>
      <c r="K206" s="510"/>
      <c r="L206" s="510"/>
      <c r="M206" s="510"/>
      <c r="N206" s="510"/>
      <c r="O206" s="510"/>
      <c r="P206" s="510"/>
      <c r="Q206" s="510"/>
      <c r="R206" s="510"/>
      <c r="S206" s="510"/>
      <c r="T206" s="510"/>
      <c r="U206" s="510"/>
      <c r="V206" s="510"/>
      <c r="W206" s="510"/>
      <c r="X206" s="510"/>
      <c r="Y206" s="510"/>
      <c r="Z206" s="510"/>
      <c r="AA206" s="510"/>
      <c r="AB206" s="510"/>
      <c r="AC206" s="510"/>
      <c r="AD206" s="510"/>
      <c r="AE206" s="510"/>
      <c r="AF206" s="510"/>
      <c r="AG206" s="510"/>
      <c r="AH206" s="510"/>
      <c r="AI206" s="511"/>
      <c r="AJ206" s="442" t="s">
        <v>144</v>
      </c>
      <c r="AK206" s="443"/>
      <c r="AL206" s="443"/>
      <c r="AM206" s="443"/>
      <c r="AN206" s="444"/>
      <c r="AO206" s="445">
        <f>SUM(AO196:AO205)</f>
        <v>100</v>
      </c>
    </row>
    <row r="207" spans="2:41" ht="20.25" customHeight="1" x14ac:dyDescent="0.35">
      <c r="B207" s="439"/>
      <c r="C207" s="440"/>
      <c r="D207" s="440"/>
      <c r="E207" s="440"/>
      <c r="F207" s="440"/>
      <c r="G207" s="440"/>
      <c r="H207" s="440"/>
      <c r="I207" s="440"/>
      <c r="J207" s="440"/>
      <c r="K207" s="440"/>
      <c r="L207" s="440"/>
      <c r="M207" s="440"/>
      <c r="N207" s="440"/>
      <c r="O207" s="440"/>
      <c r="P207" s="440"/>
      <c r="Q207" s="440"/>
      <c r="R207" s="440"/>
      <c r="S207" s="440"/>
      <c r="T207" s="440"/>
      <c r="U207" s="440"/>
      <c r="V207" s="440"/>
      <c r="W207" s="440"/>
      <c r="X207" s="440"/>
      <c r="Y207" s="440"/>
      <c r="Z207" s="440"/>
      <c r="AA207" s="440"/>
      <c r="AB207" s="440"/>
      <c r="AC207" s="440"/>
      <c r="AD207" s="440"/>
      <c r="AE207" s="440"/>
      <c r="AF207" s="440"/>
      <c r="AG207" s="440"/>
      <c r="AH207" s="440"/>
      <c r="AI207" s="441"/>
      <c r="AJ207" s="538" t="s">
        <v>145</v>
      </c>
      <c r="AK207" s="539"/>
      <c r="AL207" s="539"/>
      <c r="AM207" s="539"/>
      <c r="AN207" s="540">
        <f>AR3</f>
        <v>74</v>
      </c>
      <c r="AO207" s="449">
        <f>ROUND((AN207*AO206),2)</f>
        <v>7400</v>
      </c>
    </row>
    <row r="208" spans="2:41" ht="20.25" customHeight="1" thickBot="1" x14ac:dyDescent="0.4">
      <c r="B208" s="450"/>
      <c r="C208" s="451"/>
      <c r="D208" s="451"/>
      <c r="E208" s="451"/>
      <c r="F208" s="451"/>
      <c r="G208" s="451"/>
      <c r="H208" s="451"/>
      <c r="I208" s="451"/>
      <c r="J208" s="451"/>
      <c r="K208" s="451"/>
      <c r="L208" s="451"/>
      <c r="M208" s="451"/>
      <c r="N208" s="451"/>
      <c r="O208" s="451"/>
      <c r="P208" s="451"/>
      <c r="Q208" s="451"/>
      <c r="R208" s="451"/>
      <c r="S208" s="451"/>
      <c r="T208" s="451"/>
      <c r="U208" s="451"/>
      <c r="V208" s="451"/>
      <c r="W208" s="451"/>
      <c r="X208" s="451"/>
      <c r="Y208" s="451"/>
      <c r="Z208" s="451"/>
      <c r="AA208" s="451"/>
      <c r="AB208" s="451"/>
      <c r="AC208" s="451"/>
      <c r="AD208" s="451"/>
      <c r="AE208" s="451"/>
      <c r="AF208" s="451"/>
      <c r="AG208" s="451"/>
      <c r="AH208" s="451"/>
      <c r="AI208" s="452"/>
      <c r="AJ208" s="453" t="s">
        <v>146</v>
      </c>
      <c r="AK208" s="454"/>
      <c r="AL208" s="454"/>
      <c r="AM208" s="454"/>
      <c r="AN208" s="455"/>
      <c r="AO208" s="456">
        <f>AO207</f>
        <v>7400</v>
      </c>
    </row>
    <row r="209" spans="2:42" ht="20.25" customHeight="1" x14ac:dyDescent="0.35">
      <c r="B209" s="457"/>
      <c r="C209" s="458"/>
      <c r="D209" s="458"/>
      <c r="E209" s="458"/>
      <c r="F209" s="458"/>
      <c r="G209" s="458"/>
      <c r="H209" s="458"/>
      <c r="I209" s="458"/>
      <c r="J209" s="458"/>
      <c r="K209" s="458"/>
      <c r="L209" s="458"/>
      <c r="M209" s="458"/>
      <c r="N209" s="458"/>
      <c r="O209" s="458"/>
      <c r="P209" s="458"/>
      <c r="Q209" s="458"/>
      <c r="R209" s="458"/>
      <c r="S209" s="458"/>
      <c r="T209" s="458"/>
      <c r="U209" s="458"/>
      <c r="V209" s="458"/>
      <c r="W209" s="458"/>
      <c r="X209" s="458"/>
      <c r="Y209" s="458"/>
      <c r="Z209" s="458"/>
      <c r="AA209" s="458"/>
      <c r="AB209" s="458"/>
      <c r="AC209" s="458"/>
      <c r="AD209" s="458"/>
      <c r="AE209" s="458"/>
      <c r="AF209" s="458"/>
      <c r="AG209" s="458"/>
      <c r="AH209" s="458"/>
      <c r="AI209" s="458"/>
      <c r="AJ209" s="459"/>
      <c r="AK209" s="459"/>
      <c r="AL209" s="459"/>
      <c r="AM209" s="459"/>
      <c r="AN209" s="459"/>
      <c r="AO209" s="460"/>
    </row>
    <row r="210" spans="2:42" ht="20.25" customHeight="1" x14ac:dyDescent="0.35">
      <c r="B210" s="461"/>
      <c r="C210" s="462"/>
      <c r="D210" s="462"/>
      <c r="E210" s="462"/>
      <c r="F210" s="462"/>
      <c r="G210" s="462"/>
      <c r="H210" s="462"/>
      <c r="I210" s="462"/>
      <c r="J210" s="462"/>
      <c r="K210" s="462"/>
      <c r="L210" s="462"/>
      <c r="M210" s="462"/>
      <c r="N210" s="462"/>
      <c r="O210" s="462"/>
      <c r="P210" s="462"/>
      <c r="Q210" s="462"/>
      <c r="R210" s="462"/>
      <c r="S210" s="462"/>
      <c r="T210" s="462"/>
      <c r="U210" s="462"/>
      <c r="V210" s="462"/>
      <c r="W210" s="462"/>
      <c r="X210" s="462"/>
      <c r="Y210" s="462"/>
      <c r="Z210" s="462"/>
      <c r="AA210" s="462"/>
      <c r="AB210" s="462"/>
      <c r="AC210" s="462"/>
      <c r="AD210" s="462"/>
      <c r="AE210" s="462"/>
      <c r="AF210" s="462"/>
      <c r="AG210" s="462"/>
      <c r="AH210" s="462"/>
      <c r="AI210" s="462"/>
      <c r="AJ210" s="463"/>
      <c r="AK210" s="463"/>
      <c r="AL210" s="463"/>
      <c r="AM210" s="463"/>
      <c r="AN210" s="463"/>
      <c r="AO210" s="464"/>
    </row>
    <row r="211" spans="2:42" ht="20.25" customHeight="1" x14ac:dyDescent="0.35">
      <c r="B211" s="461"/>
      <c r="C211" s="462"/>
      <c r="D211" s="462"/>
      <c r="E211" s="462"/>
      <c r="F211" s="462"/>
      <c r="G211" s="462"/>
      <c r="H211" s="462"/>
      <c r="I211" s="462"/>
      <c r="J211" s="462"/>
      <c r="K211" s="462"/>
      <c r="L211" s="462"/>
      <c r="M211" s="462"/>
      <c r="N211" s="462"/>
      <c r="O211" s="462"/>
      <c r="P211" s="462"/>
      <c r="Q211" s="462"/>
      <c r="R211" s="462"/>
      <c r="S211" s="462"/>
      <c r="T211" s="462"/>
      <c r="U211" s="462"/>
      <c r="V211" s="462"/>
      <c r="W211" s="462"/>
      <c r="X211" s="462"/>
      <c r="Y211" s="462"/>
      <c r="Z211" s="462"/>
      <c r="AA211" s="462"/>
      <c r="AB211" s="462"/>
      <c r="AC211" s="462"/>
      <c r="AD211" s="462"/>
      <c r="AE211" s="462"/>
      <c r="AF211" s="462"/>
      <c r="AG211" s="462"/>
      <c r="AH211" s="462"/>
      <c r="AI211" s="462"/>
      <c r="AJ211" s="463"/>
      <c r="AK211" s="463"/>
      <c r="AL211" s="463"/>
      <c r="AM211" s="463"/>
      <c r="AN211" s="463"/>
      <c r="AO211" s="464"/>
    </row>
    <row r="212" spans="2:42" ht="20.25" customHeight="1" x14ac:dyDescent="0.35">
      <c r="B212" s="461"/>
      <c r="C212" s="465"/>
      <c r="D212" s="465"/>
      <c r="E212" s="465"/>
      <c r="F212" s="465"/>
      <c r="G212" s="465"/>
      <c r="H212" s="465"/>
      <c r="I212" s="465"/>
      <c r="J212" s="465"/>
      <c r="K212" s="465"/>
      <c r="L212" s="465"/>
      <c r="M212" s="465"/>
      <c r="N212" s="465"/>
      <c r="O212" s="462"/>
      <c r="P212" s="462"/>
      <c r="Q212" s="462"/>
      <c r="R212" s="462"/>
      <c r="S212" s="462"/>
      <c r="T212" s="462"/>
      <c r="U212" s="462"/>
      <c r="V212" s="462"/>
      <c r="W212" s="462"/>
      <c r="X212" s="462"/>
      <c r="Y212" s="462"/>
      <c r="Z212" s="462"/>
      <c r="AA212" s="462"/>
      <c r="AB212" s="462"/>
      <c r="AC212" s="462"/>
      <c r="AD212" s="462"/>
      <c r="AE212" s="462"/>
      <c r="AF212" s="462"/>
      <c r="AG212" s="462"/>
      <c r="AH212" s="462"/>
      <c r="AI212" s="462"/>
      <c r="AJ212" s="463"/>
      <c r="AK212" s="463"/>
      <c r="AL212" s="463"/>
      <c r="AM212" s="463"/>
      <c r="AN212" s="463"/>
      <c r="AO212" s="464"/>
    </row>
    <row r="213" spans="2:42" ht="16.350000000000001" customHeight="1" x14ac:dyDescent="0.3">
      <c r="B213" s="223"/>
      <c r="C213" s="466" t="str">
        <f>AK185</f>
        <v>ING EMELY FAYSULY TRIANA ALVAREZ</v>
      </c>
      <c r="U213" s="467"/>
      <c r="AI213" s="298"/>
      <c r="AJ213" s="468"/>
      <c r="AK213" s="466"/>
      <c r="AL213" s="469"/>
      <c r="AM213" s="469"/>
      <c r="AN213" s="469"/>
      <c r="AO213" s="470"/>
    </row>
    <row r="214" spans="2:42" x14ac:dyDescent="0.3">
      <c r="B214" s="471"/>
      <c r="C214" s="468" t="str">
        <f>C178</f>
        <v>SECRETARIA DE PLANEACIÓN Y DESARROLLO TERRITORIAL</v>
      </c>
      <c r="U214" s="468"/>
      <c r="AI214" s="468"/>
      <c r="AJ214" s="468"/>
      <c r="AL214" s="469"/>
      <c r="AM214" s="469"/>
      <c r="AN214" s="469"/>
      <c r="AO214" s="470"/>
    </row>
    <row r="215" spans="2:42" ht="15.6" customHeight="1" thickBot="1" x14ac:dyDescent="0.35">
      <c r="B215" s="224" t="s">
        <v>147</v>
      </c>
      <c r="C215" s="472"/>
      <c r="D215" s="472"/>
      <c r="E215" s="472"/>
      <c r="F215" s="472"/>
      <c r="G215" s="472"/>
      <c r="H215" s="472"/>
      <c r="I215" s="472"/>
      <c r="J215" s="472"/>
      <c r="K215" s="472"/>
      <c r="L215" s="472"/>
      <c r="M215" s="472"/>
      <c r="N215" s="472"/>
      <c r="O215" s="472"/>
      <c r="P215" s="472"/>
      <c r="Q215" s="472"/>
      <c r="R215" s="472"/>
      <c r="S215" s="472"/>
      <c r="T215" s="472"/>
      <c r="U215" s="472"/>
      <c r="V215" s="472"/>
      <c r="W215" s="472"/>
      <c r="X215" s="472"/>
      <c r="Y215" s="472"/>
      <c r="Z215" s="472"/>
      <c r="AA215" s="472"/>
      <c r="AB215" s="472"/>
      <c r="AC215" s="472"/>
      <c r="AD215" s="472"/>
      <c r="AE215" s="472"/>
      <c r="AF215" s="472"/>
      <c r="AG215" s="472"/>
      <c r="AH215" s="472"/>
      <c r="AI215" s="472"/>
      <c r="AJ215" s="472"/>
      <c r="AK215" s="473"/>
      <c r="AL215" s="474"/>
      <c r="AM215" s="474"/>
      <c r="AN215" s="474"/>
      <c r="AO215" s="475"/>
    </row>
    <row r="216" spans="2:42" ht="14.4" thickBot="1" x14ac:dyDescent="0.35"/>
    <row r="217" spans="2:42" ht="33" customHeight="1" x14ac:dyDescent="0.3">
      <c r="B217" s="292" t="str">
        <f>B181</f>
        <v>MUNICIPIO DE SAN ANTONIO DEL TEQUENDAMA
DEPARTAMENTO DE  CUNDINAMARCA
SECRETARIA DE PLANEACIÓN DE SAN ANTONIO DEL TEQUENDAMA</v>
      </c>
      <c r="C217" s="293"/>
      <c r="D217" s="293"/>
      <c r="E217" s="293"/>
      <c r="F217" s="293"/>
      <c r="G217" s="293"/>
      <c r="H217" s="293"/>
      <c r="I217" s="293"/>
      <c r="J217" s="293"/>
      <c r="K217" s="293"/>
      <c r="L217" s="293"/>
      <c r="M217" s="293"/>
      <c r="N217" s="293"/>
      <c r="O217" s="293"/>
      <c r="P217" s="293"/>
      <c r="Q217" s="293"/>
      <c r="R217" s="293"/>
      <c r="S217" s="293"/>
      <c r="T217" s="293"/>
      <c r="U217" s="293"/>
      <c r="V217" s="293"/>
      <c r="W217" s="293"/>
      <c r="X217" s="293"/>
      <c r="Y217" s="293"/>
      <c r="Z217" s="293"/>
      <c r="AA217" s="293"/>
      <c r="AB217" s="293"/>
      <c r="AC217" s="293"/>
      <c r="AD217" s="293"/>
      <c r="AE217" s="293"/>
      <c r="AF217" s="293"/>
      <c r="AG217" s="293"/>
      <c r="AH217" s="293"/>
      <c r="AI217" s="293"/>
      <c r="AJ217" s="293"/>
      <c r="AK217" s="293"/>
      <c r="AL217" s="294"/>
      <c r="AM217" s="295"/>
      <c r="AN217" s="293"/>
      <c r="AO217" s="296"/>
      <c r="AP217" s="297"/>
    </row>
    <row r="218" spans="2:42" ht="82.5" customHeight="1" thickBot="1" x14ac:dyDescent="0.35">
      <c r="B218" s="299"/>
      <c r="C218" s="300"/>
      <c r="D218" s="300"/>
      <c r="E218" s="300"/>
      <c r="F218" s="300"/>
      <c r="G218" s="300"/>
      <c r="H218" s="300"/>
      <c r="I218" s="300"/>
      <c r="J218" s="300"/>
      <c r="K218" s="300"/>
      <c r="L218" s="300"/>
      <c r="M218" s="300"/>
      <c r="N218" s="300"/>
      <c r="O218" s="300"/>
      <c r="P218" s="300"/>
      <c r="Q218" s="300"/>
      <c r="R218" s="300"/>
      <c r="S218" s="300"/>
      <c r="T218" s="300"/>
      <c r="U218" s="300"/>
      <c r="V218" s="300"/>
      <c r="W218" s="300"/>
      <c r="X218" s="300"/>
      <c r="Y218" s="300"/>
      <c r="Z218" s="300"/>
      <c r="AA218" s="300"/>
      <c r="AB218" s="300"/>
      <c r="AC218" s="300"/>
      <c r="AD218" s="300"/>
      <c r="AE218" s="300"/>
      <c r="AF218" s="300"/>
      <c r="AG218" s="300"/>
      <c r="AH218" s="300"/>
      <c r="AI218" s="300"/>
      <c r="AJ218" s="300"/>
      <c r="AK218" s="300"/>
      <c r="AL218" s="301"/>
      <c r="AM218" s="302"/>
      <c r="AN218" s="300"/>
      <c r="AO218" s="303"/>
      <c r="AP218" s="297"/>
    </row>
    <row r="219" spans="2:42" ht="20.25" customHeight="1" thickBot="1" x14ac:dyDescent="0.35">
      <c r="B219" s="304" t="s">
        <v>113</v>
      </c>
      <c r="C219" s="305"/>
      <c r="D219" s="305"/>
      <c r="E219" s="305"/>
      <c r="F219" s="305"/>
      <c r="G219" s="305"/>
      <c r="H219" s="305"/>
      <c r="I219" s="306"/>
      <c r="J219" s="307" t="str">
        <f>J189</f>
        <v>SAN ANTONIO DEL TEQUENDAMA</v>
      </c>
      <c r="K219" s="308"/>
      <c r="L219" s="308"/>
      <c r="M219" s="308"/>
      <c r="N219" s="308"/>
      <c r="O219" s="308"/>
      <c r="P219" s="308"/>
      <c r="Q219" s="308"/>
      <c r="R219" s="308"/>
      <c r="S219" s="308"/>
      <c r="T219" s="308"/>
      <c r="U219" s="309"/>
      <c r="V219" s="310" t="s">
        <v>114</v>
      </c>
      <c r="W219" s="305"/>
      <c r="X219" s="305"/>
      <c r="Y219" s="305"/>
      <c r="Z219" s="305"/>
      <c r="AA219" s="305"/>
      <c r="AB219" s="305"/>
      <c r="AC219" s="305"/>
      <c r="AD219" s="305"/>
      <c r="AE219" s="306"/>
      <c r="AF219" s="307" t="s">
        <v>115</v>
      </c>
      <c r="AG219" s="308"/>
      <c r="AH219" s="308"/>
      <c r="AI219" s="308"/>
      <c r="AJ219" s="308"/>
      <c r="AK219" s="308"/>
      <c r="AL219" s="308"/>
      <c r="AM219" s="308"/>
      <c r="AN219" s="308"/>
      <c r="AO219" s="311"/>
    </row>
    <row r="220" spans="2:42" s="315" customFormat="1" ht="19.5" customHeight="1" x14ac:dyDescent="0.35">
      <c r="B220" s="297"/>
      <c r="C220" s="312"/>
      <c r="D220" s="312"/>
      <c r="E220" s="312"/>
      <c r="F220" s="312"/>
      <c r="G220" s="312"/>
      <c r="H220" s="312"/>
      <c r="I220" s="312"/>
      <c r="J220" s="312"/>
      <c r="K220" s="312"/>
      <c r="L220" s="312"/>
      <c r="M220" s="312"/>
      <c r="N220" s="312"/>
      <c r="O220" s="312"/>
      <c r="P220" s="312"/>
      <c r="Q220" s="312"/>
      <c r="R220" s="312"/>
      <c r="S220" s="312"/>
      <c r="T220" s="312"/>
      <c r="U220" s="312"/>
      <c r="V220" s="312"/>
      <c r="W220" s="312"/>
      <c r="X220" s="312"/>
      <c r="Y220" s="312"/>
      <c r="Z220" s="312"/>
      <c r="AA220" s="312"/>
      <c r="AB220" s="312"/>
      <c r="AC220" s="312"/>
      <c r="AD220" s="312"/>
      <c r="AE220" s="312"/>
      <c r="AF220" s="312"/>
      <c r="AG220" s="312"/>
      <c r="AH220" s="312"/>
      <c r="AI220" s="312"/>
      <c r="AJ220" s="312"/>
      <c r="AK220" s="312"/>
      <c r="AL220" s="312"/>
      <c r="AM220" s="312"/>
      <c r="AN220" s="313"/>
      <c r="AO220" s="314"/>
    </row>
    <row r="221" spans="2:42" s="315" customFormat="1" ht="19.5" customHeight="1" x14ac:dyDescent="0.35">
      <c r="B221" s="316" t="s">
        <v>116</v>
      </c>
      <c r="C221" s="317"/>
      <c r="D221" s="317"/>
      <c r="E221" s="317"/>
      <c r="F221" s="318"/>
      <c r="G221" s="319" t="s">
        <v>117</v>
      </c>
      <c r="H221" s="320"/>
      <c r="I221" s="319">
        <v>23</v>
      </c>
      <c r="J221" s="320"/>
      <c r="K221" s="319" t="s">
        <v>118</v>
      </c>
      <c r="L221" s="320"/>
      <c r="M221" s="319">
        <v>4</v>
      </c>
      <c r="N221" s="320"/>
      <c r="O221" s="319" t="s">
        <v>119</v>
      </c>
      <c r="P221" s="320"/>
      <c r="Q221" s="319">
        <v>26</v>
      </c>
      <c r="R221" s="320"/>
      <c r="S221" s="312"/>
      <c r="T221" s="312"/>
      <c r="U221" s="312"/>
      <c r="V221" s="321"/>
      <c r="W221" s="321"/>
      <c r="X221" s="321"/>
      <c r="Y221" s="321"/>
      <c r="Z221" s="321"/>
      <c r="AA221" s="322"/>
      <c r="AB221" s="322"/>
      <c r="AC221" s="322"/>
      <c r="AD221" s="322"/>
      <c r="AE221" s="322"/>
      <c r="AF221" s="312"/>
      <c r="AG221" s="312"/>
      <c r="AH221" s="323" t="s">
        <v>120</v>
      </c>
      <c r="AI221" s="317"/>
      <c r="AJ221" s="318"/>
      <c r="AK221" s="324" t="str">
        <f>AK185</f>
        <v>ING EMELY FAYSULY TRIANA ALVAREZ</v>
      </c>
      <c r="AL221" s="325"/>
      <c r="AM221" s="325"/>
      <c r="AN221" s="325"/>
      <c r="AO221" s="326"/>
    </row>
    <row r="222" spans="2:42" ht="11.25" customHeight="1" x14ac:dyDescent="0.35">
      <c r="B222" s="327"/>
      <c r="C222" s="312"/>
      <c r="D222" s="312"/>
      <c r="E222" s="312"/>
      <c r="F222" s="312"/>
      <c r="G222" s="312"/>
      <c r="H222" s="312"/>
      <c r="I222" s="312"/>
      <c r="J222" s="312"/>
      <c r="K222" s="312"/>
      <c r="L222" s="312"/>
      <c r="M222" s="312"/>
      <c r="N222" s="312"/>
      <c r="O222" s="312"/>
      <c r="P222" s="312"/>
      <c r="Q222" s="312"/>
      <c r="R222" s="312"/>
      <c r="S222" s="312"/>
      <c r="T222" s="312"/>
      <c r="U222" s="312"/>
      <c r="V222" s="312"/>
      <c r="W222" s="312"/>
      <c r="X222" s="312"/>
      <c r="Y222" s="312"/>
      <c r="Z222" s="312"/>
      <c r="AA222" s="312"/>
      <c r="AB222" s="312"/>
      <c r="AC222" s="312"/>
      <c r="AD222" s="312"/>
      <c r="AE222" s="312"/>
      <c r="AF222" s="312"/>
      <c r="AG222" s="312"/>
      <c r="AH222" s="312"/>
      <c r="AI222" s="312"/>
      <c r="AJ222" s="312"/>
      <c r="AK222" s="312"/>
      <c r="AL222" s="312"/>
      <c r="AM222" s="312"/>
      <c r="AN222" s="328"/>
      <c r="AO222" s="329"/>
    </row>
    <row r="223" spans="2:42" ht="6" customHeight="1" thickBot="1" x14ac:dyDescent="0.4">
      <c r="B223" s="327"/>
      <c r="C223" s="312"/>
      <c r="D223" s="312"/>
      <c r="E223" s="312"/>
      <c r="F223" s="312"/>
      <c r="G223" s="312"/>
      <c r="H223" s="312"/>
      <c r="I223" s="312"/>
      <c r="J223" s="312"/>
      <c r="K223" s="312"/>
      <c r="L223" s="312"/>
      <c r="M223" s="312"/>
      <c r="N223" s="312"/>
      <c r="O223" s="312"/>
      <c r="P223" s="312"/>
      <c r="Q223" s="312"/>
      <c r="R223" s="312"/>
      <c r="S223" s="312"/>
      <c r="T223" s="312"/>
      <c r="U223" s="312"/>
      <c r="V223" s="312"/>
      <c r="W223" s="312"/>
      <c r="X223" s="312"/>
      <c r="Y223" s="312"/>
      <c r="Z223" s="312"/>
      <c r="AA223" s="312"/>
      <c r="AB223" s="312"/>
      <c r="AC223" s="312"/>
      <c r="AD223" s="312"/>
      <c r="AE223" s="312"/>
      <c r="AF223" s="312"/>
      <c r="AG223" s="312"/>
      <c r="AH223" s="312"/>
      <c r="AI223" s="312"/>
      <c r="AJ223" s="312"/>
      <c r="AK223" s="312"/>
      <c r="AL223" s="312"/>
      <c r="AM223" s="312"/>
      <c r="AN223" s="330"/>
      <c r="AO223" s="331"/>
    </row>
    <row r="224" spans="2:42" ht="39.75" customHeight="1" x14ac:dyDescent="0.3">
      <c r="B224" s="332" t="s">
        <v>121</v>
      </c>
      <c r="C224" s="333"/>
      <c r="D224" s="333"/>
      <c r="E224" s="333"/>
      <c r="F224" s="333"/>
      <c r="G224" s="333"/>
      <c r="H224" s="333"/>
      <c r="I224" s="334"/>
      <c r="J224" s="335" t="str">
        <f>J188</f>
        <v>“IMPLEMENTACIÓN DE TECNOLOGÍAS ECOEFICIENTES PARA EL APROVECHAMIENTO DE ENERGÍA EN LAS ACTIVIDADES DE COCCIÓN - ECOESTUFAS EN EL SECTOR RURAL EN EL MUNICIPIO DE SAN ANTONIO DEL  TEQUENDAMA  – CUNDINAMARCA”</v>
      </c>
      <c r="K224" s="336"/>
      <c r="L224" s="336"/>
      <c r="M224" s="336"/>
      <c r="N224" s="336"/>
      <c r="O224" s="336"/>
      <c r="P224" s="336"/>
      <c r="Q224" s="336"/>
      <c r="R224" s="336"/>
      <c r="S224" s="336"/>
      <c r="T224" s="336"/>
      <c r="U224" s="336"/>
      <c r="V224" s="336"/>
      <c r="W224" s="336"/>
      <c r="X224" s="336"/>
      <c r="Y224" s="336"/>
      <c r="Z224" s="336"/>
      <c r="AA224" s="336"/>
      <c r="AB224" s="336"/>
      <c r="AC224" s="336"/>
      <c r="AD224" s="336"/>
      <c r="AE224" s="336"/>
      <c r="AF224" s="336"/>
      <c r="AG224" s="336"/>
      <c r="AH224" s="336"/>
      <c r="AI224" s="336"/>
      <c r="AJ224" s="336"/>
      <c r="AK224" s="336"/>
      <c r="AL224" s="336"/>
      <c r="AM224" s="336"/>
      <c r="AN224" s="336"/>
      <c r="AO224" s="337"/>
    </row>
    <row r="225" spans="2:41" ht="22.5" customHeight="1" thickBot="1" x14ac:dyDescent="0.35">
      <c r="B225" s="338" t="s">
        <v>122</v>
      </c>
      <c r="C225" s="339"/>
      <c r="D225" s="339"/>
      <c r="E225" s="339"/>
      <c r="F225" s="339"/>
      <c r="G225" s="339"/>
      <c r="H225" s="339"/>
      <c r="I225" s="340"/>
      <c r="J225" s="341" t="str">
        <f>J219</f>
        <v>SAN ANTONIO DEL TEQUENDAMA</v>
      </c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3"/>
      <c r="AF225" s="344" t="s">
        <v>123</v>
      </c>
      <c r="AG225" s="345"/>
      <c r="AH225" s="345"/>
      <c r="AI225" s="345"/>
      <c r="AJ225" s="346"/>
      <c r="AK225" s="341" t="str">
        <f>AK221</f>
        <v>ING EMELY FAYSULY TRIANA ALVAREZ</v>
      </c>
      <c r="AL225" s="342"/>
      <c r="AM225" s="342"/>
      <c r="AN225" s="342"/>
      <c r="AO225" s="347"/>
    </row>
    <row r="226" spans="2:41" ht="22.5" hidden="1" customHeight="1" thickBot="1" x14ac:dyDescent="0.4">
      <c r="B226" s="478" t="s">
        <v>124</v>
      </c>
      <c r="C226" s="479"/>
      <c r="D226" s="479"/>
      <c r="E226" s="479"/>
      <c r="F226" s="479"/>
      <c r="G226" s="479"/>
      <c r="H226" s="479"/>
      <c r="I226" s="480"/>
      <c r="J226" s="481" t="s">
        <v>148</v>
      </c>
      <c r="K226" s="482"/>
      <c r="L226" s="482"/>
      <c r="M226" s="482"/>
      <c r="N226" s="482"/>
      <c r="O226" s="482"/>
      <c r="P226" s="482"/>
      <c r="Q226" s="482"/>
      <c r="R226" s="482"/>
      <c r="S226" s="482"/>
      <c r="T226" s="482"/>
      <c r="U226" s="482"/>
      <c r="V226" s="482"/>
      <c r="W226" s="482"/>
      <c r="X226" s="482"/>
      <c r="Y226" s="482"/>
      <c r="Z226" s="482"/>
      <c r="AA226" s="482"/>
      <c r="AB226" s="482"/>
      <c r="AC226" s="482"/>
      <c r="AD226" s="482"/>
      <c r="AE226" s="483"/>
      <c r="AF226" s="484" t="s">
        <v>125</v>
      </c>
      <c r="AG226" s="485"/>
      <c r="AH226" s="485"/>
      <c r="AI226" s="486"/>
      <c r="AJ226" s="487" t="s">
        <v>148</v>
      </c>
      <c r="AK226" s="488" t="s">
        <v>126</v>
      </c>
      <c r="AL226" s="480"/>
      <c r="AM226" s="489" t="s">
        <v>148</v>
      </c>
      <c r="AN226" s="490"/>
      <c r="AO226" s="491"/>
    </row>
    <row r="227" spans="2:41" ht="18" customHeight="1" thickBot="1" x14ac:dyDescent="0.35">
      <c r="B227" s="363"/>
      <c r="C227" s="364"/>
      <c r="D227" s="364"/>
      <c r="E227" s="364"/>
      <c r="F227" s="364"/>
      <c r="G227" s="364"/>
      <c r="H227" s="364"/>
      <c r="I227" s="364"/>
      <c r="J227" s="364"/>
      <c r="K227" s="364"/>
      <c r="L227" s="364"/>
      <c r="M227" s="364"/>
      <c r="N227" s="364"/>
      <c r="O227" s="364"/>
      <c r="P227" s="364"/>
      <c r="Q227" s="364"/>
      <c r="R227" s="364"/>
      <c r="S227" s="364"/>
      <c r="T227" s="364"/>
      <c r="U227" s="364"/>
      <c r="V227" s="364"/>
      <c r="W227" s="364"/>
      <c r="X227" s="364"/>
      <c r="Y227" s="364"/>
      <c r="Z227" s="364"/>
      <c r="AA227" s="364"/>
      <c r="AB227" s="364"/>
      <c r="AC227" s="364"/>
      <c r="AD227" s="364"/>
      <c r="AE227" s="364"/>
      <c r="AF227" s="364"/>
      <c r="AG227" s="364"/>
      <c r="AH227" s="364"/>
      <c r="AI227" s="364"/>
      <c r="AJ227" s="365"/>
      <c r="AK227" s="365"/>
      <c r="AL227" s="365"/>
      <c r="AM227" s="365"/>
      <c r="AN227" s="366"/>
      <c r="AO227" s="367"/>
    </row>
    <row r="228" spans="2:41" ht="91.5" customHeight="1" thickBot="1" x14ac:dyDescent="0.35">
      <c r="B228" s="368" t="s">
        <v>127</v>
      </c>
      <c r="C228" s="369"/>
      <c r="D228" s="369"/>
      <c r="E228" s="369"/>
      <c r="F228" s="369"/>
      <c r="G228" s="369"/>
      <c r="H228" s="370"/>
      <c r="I228" s="371" t="str">
        <f>'[3]PRESUPUESTO OBRA'!B19</f>
        <v>4.1</v>
      </c>
      <c r="J228" s="372"/>
      <c r="K228" s="372"/>
      <c r="L228" s="372"/>
      <c r="M228" s="372"/>
      <c r="N228" s="372"/>
      <c r="O228" s="372"/>
      <c r="P228" s="372"/>
      <c r="Q228" s="372"/>
      <c r="R228" s="372"/>
      <c r="S228" s="372"/>
      <c r="T228" s="372"/>
      <c r="U228" s="373"/>
      <c r="V228" s="374" t="s">
        <v>128</v>
      </c>
      <c r="W228" s="369"/>
      <c r="X228" s="369"/>
      <c r="Y228" s="369"/>
      <c r="Z228" s="369"/>
      <c r="AA228" s="369"/>
      <c r="AB228" s="369"/>
      <c r="AC228" s="369"/>
      <c r="AD228" s="369"/>
      <c r="AE228" s="370"/>
      <c r="AF228" s="375" t="str">
        <f>'[3]PRESUPUESTO FINAL'!B19</f>
        <v>TRANSPORTE A LOMO DE MULA o CAMIONETA 4x4 O EL MEDIO REQUERIDO PARA LLEGAR  HASTA EL PUNTO  MAX 4 KM</v>
      </c>
      <c r="AG228" s="376"/>
      <c r="AH228" s="376"/>
      <c r="AI228" s="376"/>
      <c r="AJ228" s="377"/>
      <c r="AK228" s="378" t="s">
        <v>129</v>
      </c>
      <c r="AL228" s="379" t="s">
        <v>37</v>
      </c>
      <c r="AM228" s="378" t="s">
        <v>131</v>
      </c>
      <c r="AN228" s="380" t="s">
        <v>132</v>
      </c>
      <c r="AO228" s="381"/>
    </row>
    <row r="229" spans="2:41" ht="15.75" customHeight="1" x14ac:dyDescent="0.35">
      <c r="B229" s="382"/>
      <c r="C229" s="383"/>
      <c r="D229" s="383"/>
      <c r="E229" s="383"/>
      <c r="F229" s="383"/>
      <c r="G229" s="383"/>
      <c r="H229" s="383"/>
      <c r="I229" s="383"/>
      <c r="J229" s="383"/>
      <c r="K229" s="383"/>
      <c r="L229" s="383"/>
      <c r="M229" s="383"/>
      <c r="N229" s="383"/>
      <c r="O229" s="383"/>
      <c r="P229" s="383"/>
      <c r="Q229" s="383"/>
      <c r="R229" s="383"/>
      <c r="S229" s="383"/>
      <c r="T229" s="383"/>
      <c r="U229" s="383"/>
      <c r="V229" s="383"/>
      <c r="W229" s="383"/>
      <c r="X229" s="383"/>
      <c r="Y229" s="383"/>
      <c r="Z229" s="383"/>
      <c r="AA229" s="383"/>
      <c r="AB229" s="383"/>
      <c r="AC229" s="383"/>
      <c r="AD229" s="383"/>
      <c r="AE229" s="383"/>
      <c r="AF229" s="384"/>
      <c r="AG229" s="384"/>
      <c r="AH229" s="384"/>
      <c r="AI229" s="385"/>
      <c r="AJ229" s="386" t="s">
        <v>133</v>
      </c>
      <c r="AK229" s="544" t="s">
        <v>79</v>
      </c>
      <c r="AL229" s="545"/>
      <c r="AM229" s="386"/>
      <c r="AN229" s="390" t="s">
        <v>79</v>
      </c>
      <c r="AO229" s="391" t="s">
        <v>136</v>
      </c>
    </row>
    <row r="230" spans="2:41" ht="27.75" customHeight="1" thickBot="1" x14ac:dyDescent="0.4">
      <c r="B230" s="392"/>
      <c r="C230" s="393"/>
      <c r="D230" s="393"/>
      <c r="E230" s="393"/>
      <c r="F230" s="393"/>
      <c r="G230" s="393"/>
      <c r="H230" s="393"/>
      <c r="I230" s="393"/>
      <c r="J230" s="393"/>
      <c r="K230" s="393"/>
      <c r="L230" s="393"/>
      <c r="M230" s="393"/>
      <c r="N230" s="393"/>
      <c r="O230" s="393"/>
      <c r="P230" s="393"/>
      <c r="Q230" s="393"/>
      <c r="R230" s="393"/>
      <c r="S230" s="393"/>
      <c r="T230" s="393"/>
      <c r="U230" s="393"/>
      <c r="V230" s="393"/>
      <c r="W230" s="394"/>
      <c r="X230" s="393"/>
      <c r="Y230" s="393"/>
      <c r="Z230" s="393"/>
      <c r="AA230" s="393"/>
      <c r="AB230" s="393"/>
      <c r="AC230" s="393"/>
      <c r="AD230" s="393"/>
      <c r="AE230" s="393"/>
      <c r="AF230" s="395"/>
      <c r="AG230" s="395"/>
      <c r="AH230" s="395"/>
      <c r="AI230" s="396"/>
      <c r="AJ230" s="397"/>
      <c r="AK230" s="546"/>
      <c r="AL230" s="547"/>
      <c r="AM230" s="397"/>
      <c r="AN230" s="401"/>
      <c r="AO230" s="402"/>
    </row>
    <row r="231" spans="2:41" ht="15.75" customHeight="1" x14ac:dyDescent="0.35">
      <c r="B231" s="392"/>
      <c r="C231" s="393"/>
      <c r="D231" s="393"/>
      <c r="E231" s="403"/>
      <c r="F231" s="404"/>
      <c r="G231" s="405"/>
      <c r="H231" s="405"/>
      <c r="I231" s="404"/>
      <c r="J231" s="406"/>
      <c r="K231" s="405"/>
      <c r="L231" s="405"/>
      <c r="M231" s="405"/>
      <c r="N231" s="405"/>
      <c r="O231" s="405"/>
      <c r="P231" s="405"/>
      <c r="Q231" s="405"/>
      <c r="R231" s="405"/>
      <c r="S231" s="405"/>
      <c r="T231" s="405"/>
      <c r="U231" s="405"/>
      <c r="V231" s="405"/>
      <c r="W231" s="405"/>
      <c r="X231" s="405"/>
      <c r="Y231" s="405"/>
      <c r="Z231" s="405"/>
      <c r="AA231" s="405"/>
      <c r="AB231" s="405"/>
      <c r="AC231" s="407"/>
      <c r="AD231" s="405"/>
      <c r="AE231" s="405"/>
      <c r="AF231" s="405"/>
      <c r="AG231" s="405"/>
      <c r="AH231" s="408"/>
      <c r="AI231" s="409"/>
      <c r="AJ231" s="410"/>
      <c r="AK231" s="411"/>
      <c r="AL231" s="542"/>
      <c r="AM231" s="412"/>
      <c r="AN231" s="414"/>
      <c r="AO231" s="415"/>
    </row>
    <row r="232" spans="2:41" ht="36" x14ac:dyDescent="0.35">
      <c r="B232" s="392"/>
      <c r="C232" s="393"/>
      <c r="D232" s="393"/>
      <c r="E232" s="393"/>
      <c r="F232" s="393"/>
      <c r="G232" s="393"/>
      <c r="H232" s="393"/>
      <c r="I232" s="393"/>
      <c r="J232" s="393"/>
      <c r="K232" s="393"/>
      <c r="L232" s="393"/>
      <c r="M232" s="393"/>
      <c r="N232" s="393"/>
      <c r="O232" s="416"/>
      <c r="P232" s="417"/>
      <c r="Q232" s="393"/>
      <c r="R232" s="393"/>
      <c r="S232" s="393"/>
      <c r="T232" s="393"/>
      <c r="U232" s="393"/>
      <c r="V232" s="393"/>
      <c r="W232" s="393"/>
      <c r="X232" s="393"/>
      <c r="Y232" s="393"/>
      <c r="Z232" s="393"/>
      <c r="AA232" s="393"/>
      <c r="AB232" s="393"/>
      <c r="AC232" s="393"/>
      <c r="AD232" s="393"/>
      <c r="AE232" s="393"/>
      <c r="AF232" s="393"/>
      <c r="AG232" s="418"/>
      <c r="AH232" s="393"/>
      <c r="AI232" s="409"/>
      <c r="AJ232" s="419" t="s">
        <v>161</v>
      </c>
      <c r="AK232" s="420">
        <v>1</v>
      </c>
      <c r="AL232" s="548"/>
      <c r="AM232" s="421"/>
      <c r="AN232" s="423">
        <v>3</v>
      </c>
      <c r="AO232" s="424">
        <v>3</v>
      </c>
    </row>
    <row r="233" spans="2:41" ht="18" x14ac:dyDescent="0.35">
      <c r="B233" s="392"/>
      <c r="C233" s="393"/>
      <c r="D233" s="393"/>
      <c r="E233" s="393"/>
      <c r="F233" s="393"/>
      <c r="G233" s="393"/>
      <c r="H233" s="393"/>
      <c r="I233" s="393"/>
      <c r="J233" s="393"/>
      <c r="K233" s="393"/>
      <c r="L233" s="393"/>
      <c r="M233" s="393"/>
      <c r="N233" s="393"/>
      <c r="O233" s="416"/>
      <c r="P233" s="417"/>
      <c r="Q233" s="393"/>
      <c r="R233" s="393"/>
      <c r="S233" s="393"/>
      <c r="T233" s="393"/>
      <c r="U233" s="393"/>
      <c r="V233" s="393"/>
      <c r="W233" s="393"/>
      <c r="X233" s="393"/>
      <c r="Y233" s="393"/>
      <c r="Z233" s="393"/>
      <c r="AA233" s="393"/>
      <c r="AB233" s="393"/>
      <c r="AC233" s="393"/>
      <c r="AD233" s="393"/>
      <c r="AE233" s="393"/>
      <c r="AF233" s="393"/>
      <c r="AG233" s="418"/>
      <c r="AH233" s="393"/>
      <c r="AI233" s="409"/>
      <c r="AJ233" s="419"/>
      <c r="AK233" s="425"/>
      <c r="AL233" s="543"/>
      <c r="AM233" s="426"/>
      <c r="AN233" s="423"/>
      <c r="AO233" s="424"/>
    </row>
    <row r="234" spans="2:41" ht="18" x14ac:dyDescent="0.35">
      <c r="B234" s="392"/>
      <c r="C234" s="393"/>
      <c r="D234" s="393"/>
      <c r="E234" s="393"/>
      <c r="F234" s="393"/>
      <c r="G234" s="393"/>
      <c r="H234" s="393"/>
      <c r="I234" s="393"/>
      <c r="J234" s="393"/>
      <c r="K234" s="393"/>
      <c r="L234" s="393"/>
      <c r="M234" s="393"/>
      <c r="N234" s="393"/>
      <c r="O234" s="416"/>
      <c r="P234" s="417"/>
      <c r="Q234" s="393"/>
      <c r="R234" s="393"/>
      <c r="S234" s="393"/>
      <c r="T234" s="393"/>
      <c r="U234" s="393"/>
      <c r="V234" s="393"/>
      <c r="W234" s="393"/>
      <c r="X234" s="393"/>
      <c r="Y234" s="393"/>
      <c r="Z234" s="393"/>
      <c r="AA234" s="393"/>
      <c r="AB234" s="393"/>
      <c r="AC234" s="393"/>
      <c r="AD234" s="393"/>
      <c r="AE234" s="393"/>
      <c r="AF234" s="393"/>
      <c r="AG234" s="418"/>
      <c r="AH234" s="393"/>
      <c r="AI234" s="409"/>
      <c r="AJ234" s="419"/>
      <c r="AK234" s="425"/>
      <c r="AL234" s="543"/>
      <c r="AM234" s="426"/>
      <c r="AN234" s="423"/>
      <c r="AO234" s="424"/>
    </row>
    <row r="235" spans="2:41" ht="18" x14ac:dyDescent="0.35">
      <c r="B235" s="392"/>
      <c r="C235" s="393"/>
      <c r="D235" s="393"/>
      <c r="E235" s="393"/>
      <c r="F235" s="393"/>
      <c r="G235" s="393"/>
      <c r="H235" s="393"/>
      <c r="I235" s="393"/>
      <c r="J235" s="393"/>
      <c r="K235" s="393"/>
      <c r="L235" s="393"/>
      <c r="M235" s="393"/>
      <c r="N235" s="393"/>
      <c r="O235" s="416"/>
      <c r="P235" s="417"/>
      <c r="Q235" s="393"/>
      <c r="R235" s="393"/>
      <c r="S235" s="393"/>
      <c r="T235" s="393"/>
      <c r="U235" s="393"/>
      <c r="V235" s="393"/>
      <c r="W235" s="393"/>
      <c r="X235" s="393"/>
      <c r="Y235" s="393"/>
      <c r="Z235" s="393"/>
      <c r="AA235" s="393"/>
      <c r="AB235" s="393"/>
      <c r="AC235" s="393"/>
      <c r="AD235" s="393"/>
      <c r="AE235" s="393"/>
      <c r="AF235" s="393"/>
      <c r="AG235" s="418"/>
      <c r="AH235" s="393"/>
      <c r="AI235" s="409"/>
      <c r="AJ235" s="419"/>
      <c r="AK235" s="425"/>
      <c r="AL235" s="543"/>
      <c r="AM235" s="426"/>
      <c r="AN235" s="423"/>
      <c r="AO235" s="424"/>
    </row>
    <row r="236" spans="2:41" ht="18" x14ac:dyDescent="0.35">
      <c r="B236" s="392"/>
      <c r="C236" s="393"/>
      <c r="D236" s="393"/>
      <c r="E236" s="393"/>
      <c r="F236" s="393"/>
      <c r="G236" s="393"/>
      <c r="H236" s="393"/>
      <c r="I236" s="393"/>
      <c r="J236" s="393"/>
      <c r="K236" s="393"/>
      <c r="L236" s="393"/>
      <c r="M236" s="393"/>
      <c r="N236" s="393"/>
      <c r="O236" s="416"/>
      <c r="P236" s="417"/>
      <c r="Q236" s="393"/>
      <c r="R236" s="393"/>
      <c r="S236" s="393"/>
      <c r="T236" s="393"/>
      <c r="U236" s="393"/>
      <c r="V236" s="393"/>
      <c r="W236" s="393"/>
      <c r="X236" s="393"/>
      <c r="Y236" s="393"/>
      <c r="Z236" s="393"/>
      <c r="AA236" s="393"/>
      <c r="AB236" s="393"/>
      <c r="AC236" s="393"/>
      <c r="AD236" s="393"/>
      <c r="AE236" s="393"/>
      <c r="AF236" s="393"/>
      <c r="AG236" s="418"/>
      <c r="AH236" s="393"/>
      <c r="AI236" s="409"/>
      <c r="AJ236" s="419"/>
      <c r="AK236" s="425"/>
      <c r="AL236" s="543"/>
      <c r="AM236" s="426"/>
      <c r="AN236" s="423"/>
      <c r="AO236" s="424"/>
    </row>
    <row r="237" spans="2:41" ht="18" x14ac:dyDescent="0.35">
      <c r="B237" s="392"/>
      <c r="C237" s="393"/>
      <c r="D237" s="393"/>
      <c r="E237" s="393"/>
      <c r="F237" s="393"/>
      <c r="G237" s="393"/>
      <c r="H237" s="393"/>
      <c r="I237" s="393"/>
      <c r="J237" s="393"/>
      <c r="K237" s="393"/>
      <c r="L237" s="393"/>
      <c r="M237" s="393"/>
      <c r="N237" s="393"/>
      <c r="O237" s="416"/>
      <c r="P237" s="417"/>
      <c r="Q237" s="393"/>
      <c r="R237" s="393"/>
      <c r="S237" s="393"/>
      <c r="T237" s="393"/>
      <c r="U237" s="393"/>
      <c r="V237" s="393"/>
      <c r="W237" s="393"/>
      <c r="X237" s="393"/>
      <c r="Y237" s="393"/>
      <c r="Z237" s="393"/>
      <c r="AA237" s="393"/>
      <c r="AB237" s="393"/>
      <c r="AC237" s="393"/>
      <c r="AD237" s="393"/>
      <c r="AE237" s="393"/>
      <c r="AF237" s="393"/>
      <c r="AG237" s="418"/>
      <c r="AH237" s="393"/>
      <c r="AI237" s="409"/>
      <c r="AJ237" s="419"/>
      <c r="AK237" s="425"/>
      <c r="AL237" s="543"/>
      <c r="AM237" s="426"/>
      <c r="AN237" s="423"/>
      <c r="AO237" s="424"/>
    </row>
    <row r="238" spans="2:41" ht="18" x14ac:dyDescent="0.35">
      <c r="B238" s="392"/>
      <c r="C238" s="393"/>
      <c r="D238" s="393"/>
      <c r="E238" s="393"/>
      <c r="F238" s="393"/>
      <c r="G238" s="393"/>
      <c r="H238" s="393"/>
      <c r="I238" s="393"/>
      <c r="J238" s="393"/>
      <c r="K238" s="393"/>
      <c r="L238" s="393"/>
      <c r="M238" s="393"/>
      <c r="N238" s="393"/>
      <c r="O238" s="416"/>
      <c r="P238" s="417"/>
      <c r="Q238" s="393"/>
      <c r="R238" s="393"/>
      <c r="S238" s="393"/>
      <c r="T238" s="393"/>
      <c r="U238" s="393"/>
      <c r="V238" s="393"/>
      <c r="W238" s="393"/>
      <c r="X238" s="393"/>
      <c r="Y238" s="393"/>
      <c r="Z238" s="393"/>
      <c r="AA238" s="393"/>
      <c r="AB238" s="393"/>
      <c r="AC238" s="393"/>
      <c r="AD238" s="393"/>
      <c r="AE238" s="393"/>
      <c r="AF238" s="393"/>
      <c r="AG238" s="418"/>
      <c r="AH238" s="393"/>
      <c r="AI238" s="409"/>
      <c r="AJ238" s="419"/>
      <c r="AK238" s="425"/>
      <c r="AL238" s="543"/>
      <c r="AM238" s="426"/>
      <c r="AN238" s="423"/>
      <c r="AO238" s="424"/>
    </row>
    <row r="239" spans="2:41" ht="18.600000000000001" thickBot="1" x14ac:dyDescent="0.4">
      <c r="B239" s="392"/>
      <c r="C239" s="393"/>
      <c r="D239" s="393"/>
      <c r="E239" s="393"/>
      <c r="F239" s="393"/>
      <c r="G239" s="393"/>
      <c r="H239" s="393"/>
      <c r="I239" s="393"/>
      <c r="J239" s="393"/>
      <c r="K239" s="393"/>
      <c r="L239" s="393"/>
      <c r="M239" s="393"/>
      <c r="N239" s="393"/>
      <c r="O239" s="416"/>
      <c r="P239" s="417"/>
      <c r="Q239" s="393"/>
      <c r="R239" s="393"/>
      <c r="S239" s="393"/>
      <c r="T239" s="393"/>
      <c r="U239" s="393"/>
      <c r="V239" s="393"/>
      <c r="W239" s="393"/>
      <c r="X239" s="393"/>
      <c r="Y239" s="393"/>
      <c r="Z239" s="393"/>
      <c r="AA239" s="393"/>
      <c r="AB239" s="393"/>
      <c r="AC239" s="393"/>
      <c r="AD239" s="393"/>
      <c r="AE239" s="393"/>
      <c r="AF239" s="393"/>
      <c r="AG239" s="418"/>
      <c r="AH239" s="393"/>
      <c r="AI239" s="409"/>
      <c r="AJ239" s="419"/>
      <c r="AK239" s="425"/>
      <c r="AL239" s="543"/>
      <c r="AM239" s="426"/>
      <c r="AN239" s="423"/>
      <c r="AO239" s="424"/>
    </row>
    <row r="240" spans="2:41" ht="18" x14ac:dyDescent="0.3">
      <c r="B240" s="549" t="s">
        <v>162</v>
      </c>
      <c r="C240" s="550"/>
      <c r="D240" s="550"/>
      <c r="E240" s="550"/>
      <c r="F240" s="550"/>
      <c r="G240" s="550"/>
      <c r="H240" s="550"/>
      <c r="I240" s="550"/>
      <c r="J240" s="550"/>
      <c r="K240" s="550"/>
      <c r="L240" s="550"/>
      <c r="M240" s="550"/>
      <c r="N240" s="550"/>
      <c r="O240" s="550"/>
      <c r="P240" s="550"/>
      <c r="Q240" s="550"/>
      <c r="R240" s="550"/>
      <c r="S240" s="550"/>
      <c r="T240" s="550"/>
      <c r="U240" s="550"/>
      <c r="V240" s="550"/>
      <c r="W240" s="550"/>
      <c r="X240" s="550"/>
      <c r="Y240" s="550"/>
      <c r="Z240" s="550"/>
      <c r="AA240" s="550"/>
      <c r="AB240" s="550"/>
      <c r="AC240" s="550"/>
      <c r="AD240" s="550"/>
      <c r="AE240" s="550"/>
      <c r="AF240" s="550"/>
      <c r="AG240" s="550"/>
      <c r="AH240" s="550"/>
      <c r="AI240" s="551"/>
      <c r="AJ240" s="419"/>
      <c r="AK240" s="425"/>
      <c r="AL240" s="543"/>
      <c r="AM240" s="426"/>
      <c r="AN240" s="423"/>
      <c r="AO240" s="424"/>
    </row>
    <row r="241" spans="2:41" ht="18.600000000000001" thickBot="1" x14ac:dyDescent="0.35">
      <c r="B241" s="552"/>
      <c r="C241" s="553"/>
      <c r="D241" s="553"/>
      <c r="E241" s="553"/>
      <c r="F241" s="553"/>
      <c r="G241" s="553"/>
      <c r="H241" s="553"/>
      <c r="I241" s="553"/>
      <c r="J241" s="553"/>
      <c r="K241" s="553"/>
      <c r="L241" s="553"/>
      <c r="M241" s="553"/>
      <c r="N241" s="553"/>
      <c r="O241" s="553"/>
      <c r="P241" s="553"/>
      <c r="Q241" s="553"/>
      <c r="R241" s="553"/>
      <c r="S241" s="553"/>
      <c r="T241" s="553"/>
      <c r="U241" s="553"/>
      <c r="V241" s="553"/>
      <c r="W241" s="553"/>
      <c r="X241" s="553"/>
      <c r="Y241" s="553"/>
      <c r="Z241" s="553"/>
      <c r="AA241" s="553"/>
      <c r="AB241" s="553"/>
      <c r="AC241" s="553"/>
      <c r="AD241" s="553"/>
      <c r="AE241" s="553"/>
      <c r="AF241" s="553"/>
      <c r="AG241" s="553"/>
      <c r="AH241" s="553"/>
      <c r="AI241" s="554"/>
      <c r="AJ241" s="419"/>
      <c r="AK241" s="425"/>
      <c r="AL241" s="543"/>
      <c r="AM241" s="426"/>
      <c r="AN241" s="423"/>
      <c r="AO241" s="424"/>
    </row>
    <row r="242" spans="2:41" ht="18" customHeight="1" x14ac:dyDescent="0.35">
      <c r="B242" s="552"/>
      <c r="C242" s="553"/>
      <c r="D242" s="553"/>
      <c r="E242" s="553"/>
      <c r="F242" s="553"/>
      <c r="G242" s="553"/>
      <c r="H242" s="553"/>
      <c r="I242" s="553"/>
      <c r="J242" s="553"/>
      <c r="K242" s="553"/>
      <c r="L242" s="553"/>
      <c r="M242" s="553"/>
      <c r="N242" s="553"/>
      <c r="O242" s="553"/>
      <c r="P242" s="553"/>
      <c r="Q242" s="553"/>
      <c r="R242" s="553"/>
      <c r="S242" s="553"/>
      <c r="T242" s="553"/>
      <c r="U242" s="553"/>
      <c r="V242" s="553"/>
      <c r="W242" s="553"/>
      <c r="X242" s="553"/>
      <c r="Y242" s="553"/>
      <c r="Z242" s="553"/>
      <c r="AA242" s="553"/>
      <c r="AB242" s="553"/>
      <c r="AC242" s="553"/>
      <c r="AD242" s="553"/>
      <c r="AE242" s="553"/>
      <c r="AF242" s="553"/>
      <c r="AG242" s="553"/>
      <c r="AH242" s="553"/>
      <c r="AI242" s="554"/>
      <c r="AJ242" s="442" t="s">
        <v>144</v>
      </c>
      <c r="AK242" s="443"/>
      <c r="AL242" s="443"/>
      <c r="AM242" s="443"/>
      <c r="AN242" s="444"/>
      <c r="AO242" s="445">
        <f>SUM(AO232:AO241)</f>
        <v>3</v>
      </c>
    </row>
    <row r="243" spans="2:41" ht="20.25" customHeight="1" x14ac:dyDescent="0.35">
      <c r="B243" s="552"/>
      <c r="C243" s="553"/>
      <c r="D243" s="553"/>
      <c r="E243" s="553"/>
      <c r="F243" s="553"/>
      <c r="G243" s="553"/>
      <c r="H243" s="553"/>
      <c r="I243" s="553"/>
      <c r="J243" s="553"/>
      <c r="K243" s="553"/>
      <c r="L243" s="553"/>
      <c r="M243" s="553"/>
      <c r="N243" s="553"/>
      <c r="O243" s="553"/>
      <c r="P243" s="553"/>
      <c r="Q243" s="553"/>
      <c r="R243" s="553"/>
      <c r="S243" s="553"/>
      <c r="T243" s="553"/>
      <c r="U243" s="553"/>
      <c r="V243" s="553"/>
      <c r="W243" s="553"/>
      <c r="X243" s="553"/>
      <c r="Y243" s="553"/>
      <c r="Z243" s="553"/>
      <c r="AA243" s="553"/>
      <c r="AB243" s="553"/>
      <c r="AC243" s="553"/>
      <c r="AD243" s="553"/>
      <c r="AE243" s="553"/>
      <c r="AF243" s="553"/>
      <c r="AG243" s="553"/>
      <c r="AH243" s="553"/>
      <c r="AI243" s="554"/>
      <c r="AJ243" s="538" t="s">
        <v>145</v>
      </c>
      <c r="AK243" s="539"/>
      <c r="AL243" s="539"/>
      <c r="AM243" s="539"/>
      <c r="AN243" s="540">
        <f>AR3</f>
        <v>74</v>
      </c>
      <c r="AO243" s="449">
        <f>ROUND((AN243*AO242),2)</f>
        <v>222</v>
      </c>
    </row>
    <row r="244" spans="2:41" ht="20.25" customHeight="1" thickBot="1" x14ac:dyDescent="0.4">
      <c r="B244" s="555"/>
      <c r="C244" s="556"/>
      <c r="D244" s="556"/>
      <c r="E244" s="556"/>
      <c r="F244" s="556"/>
      <c r="G244" s="556"/>
      <c r="H244" s="556"/>
      <c r="I244" s="556"/>
      <c r="J244" s="556"/>
      <c r="K244" s="556"/>
      <c r="L244" s="556"/>
      <c r="M244" s="556"/>
      <c r="N244" s="556"/>
      <c r="O244" s="556"/>
      <c r="P244" s="556"/>
      <c r="Q244" s="556"/>
      <c r="R244" s="556"/>
      <c r="S244" s="556"/>
      <c r="T244" s="556"/>
      <c r="U244" s="556"/>
      <c r="V244" s="556"/>
      <c r="W244" s="556"/>
      <c r="X244" s="556"/>
      <c r="Y244" s="556"/>
      <c r="Z244" s="556"/>
      <c r="AA244" s="556"/>
      <c r="AB244" s="556"/>
      <c r="AC244" s="556"/>
      <c r="AD244" s="556"/>
      <c r="AE244" s="556"/>
      <c r="AF244" s="556"/>
      <c r="AG244" s="556"/>
      <c r="AH244" s="556"/>
      <c r="AI244" s="557"/>
      <c r="AJ244" s="453" t="s">
        <v>146</v>
      </c>
      <c r="AK244" s="454"/>
      <c r="AL244" s="454"/>
      <c r="AM244" s="454"/>
      <c r="AN244" s="455"/>
      <c r="AO244" s="456">
        <f>AO243</f>
        <v>222</v>
      </c>
    </row>
    <row r="245" spans="2:41" ht="20.25" customHeight="1" x14ac:dyDescent="0.35">
      <c r="B245" s="457"/>
      <c r="C245" s="458"/>
      <c r="D245" s="458"/>
      <c r="E245" s="458"/>
      <c r="F245" s="458"/>
      <c r="G245" s="458"/>
      <c r="H245" s="458"/>
      <c r="I245" s="458"/>
      <c r="J245" s="458"/>
      <c r="K245" s="458"/>
      <c r="L245" s="458"/>
      <c r="M245" s="458"/>
      <c r="N245" s="458"/>
      <c r="O245" s="458"/>
      <c r="P245" s="458"/>
      <c r="Q245" s="458"/>
      <c r="R245" s="458"/>
      <c r="S245" s="458"/>
      <c r="T245" s="458"/>
      <c r="U245" s="458"/>
      <c r="V245" s="458"/>
      <c r="W245" s="458"/>
      <c r="X245" s="458"/>
      <c r="Y245" s="458"/>
      <c r="Z245" s="458"/>
      <c r="AA245" s="458"/>
      <c r="AB245" s="458"/>
      <c r="AC245" s="458"/>
      <c r="AD245" s="458"/>
      <c r="AE245" s="458"/>
      <c r="AF245" s="458"/>
      <c r="AG245" s="458"/>
      <c r="AH245" s="458"/>
      <c r="AI245" s="458"/>
      <c r="AJ245" s="459"/>
      <c r="AK245" s="459"/>
      <c r="AL245" s="459"/>
      <c r="AM245" s="459"/>
      <c r="AN245" s="459"/>
      <c r="AO245" s="460"/>
    </row>
    <row r="246" spans="2:41" ht="20.25" customHeight="1" x14ac:dyDescent="0.35">
      <c r="B246" s="461"/>
      <c r="C246" s="462"/>
      <c r="D246" s="462"/>
      <c r="E246" s="462"/>
      <c r="F246" s="462"/>
      <c r="G246" s="462"/>
      <c r="H246" s="462"/>
      <c r="I246" s="462"/>
      <c r="J246" s="462"/>
      <c r="K246" s="462"/>
      <c r="L246" s="462"/>
      <c r="M246" s="462"/>
      <c r="N246" s="462"/>
      <c r="O246" s="462"/>
      <c r="P246" s="462"/>
      <c r="Q246" s="462"/>
      <c r="R246" s="462"/>
      <c r="S246" s="462"/>
      <c r="T246" s="462"/>
      <c r="U246" s="462"/>
      <c r="V246" s="462"/>
      <c r="W246" s="462"/>
      <c r="X246" s="462"/>
      <c r="Y246" s="462"/>
      <c r="Z246" s="462"/>
      <c r="AA246" s="462"/>
      <c r="AB246" s="462"/>
      <c r="AC246" s="462"/>
      <c r="AD246" s="462"/>
      <c r="AE246" s="462"/>
      <c r="AF246" s="462"/>
      <c r="AG246" s="462"/>
      <c r="AH246" s="462"/>
      <c r="AI246" s="462"/>
      <c r="AJ246" s="463"/>
      <c r="AK246" s="463"/>
      <c r="AL246" s="463"/>
      <c r="AM246" s="463"/>
      <c r="AN246" s="463"/>
      <c r="AO246" s="464"/>
    </row>
    <row r="247" spans="2:41" ht="20.25" customHeight="1" x14ac:dyDescent="0.35">
      <c r="B247" s="461"/>
      <c r="C247" s="462"/>
      <c r="D247" s="462"/>
      <c r="E247" s="462"/>
      <c r="F247" s="462"/>
      <c r="G247" s="462"/>
      <c r="H247" s="462"/>
      <c r="I247" s="462"/>
      <c r="J247" s="462"/>
      <c r="K247" s="462"/>
      <c r="L247" s="462"/>
      <c r="M247" s="462"/>
      <c r="N247" s="462"/>
      <c r="O247" s="462"/>
      <c r="P247" s="462"/>
      <c r="Q247" s="462"/>
      <c r="R247" s="462"/>
      <c r="S247" s="462"/>
      <c r="T247" s="462"/>
      <c r="U247" s="462"/>
      <c r="V247" s="462"/>
      <c r="W247" s="462"/>
      <c r="X247" s="462"/>
      <c r="Y247" s="462"/>
      <c r="Z247" s="462"/>
      <c r="AA247" s="462"/>
      <c r="AB247" s="462"/>
      <c r="AC247" s="462"/>
      <c r="AD247" s="462"/>
      <c r="AE247" s="462"/>
      <c r="AF247" s="462"/>
      <c r="AG247" s="462"/>
      <c r="AH247" s="462"/>
      <c r="AI247" s="462"/>
      <c r="AJ247" s="463"/>
      <c r="AK247" s="463"/>
      <c r="AL247" s="463"/>
      <c r="AM247" s="463"/>
      <c r="AN247" s="463"/>
      <c r="AO247" s="464"/>
    </row>
    <row r="248" spans="2:41" ht="18" x14ac:dyDescent="0.35">
      <c r="B248" s="461"/>
      <c r="C248" s="465"/>
      <c r="D248" s="465"/>
      <c r="E248" s="465"/>
      <c r="F248" s="465"/>
      <c r="G248" s="465"/>
      <c r="H248" s="465"/>
      <c r="I248" s="465"/>
      <c r="J248" s="465"/>
      <c r="K248" s="465"/>
      <c r="L248" s="465"/>
      <c r="M248" s="465"/>
      <c r="N248" s="465"/>
      <c r="O248" s="462"/>
      <c r="P248" s="462"/>
      <c r="Q248" s="462"/>
      <c r="R248" s="462"/>
      <c r="S248" s="462"/>
      <c r="T248" s="462"/>
      <c r="U248" s="462"/>
      <c r="V248" s="462"/>
      <c r="W248" s="462"/>
      <c r="X248" s="462"/>
      <c r="Y248" s="462"/>
      <c r="Z248" s="462"/>
      <c r="AA248" s="462"/>
      <c r="AB248" s="462"/>
      <c r="AC248" s="462"/>
      <c r="AD248" s="462"/>
      <c r="AE248" s="462"/>
      <c r="AF248" s="462"/>
      <c r="AG248" s="462"/>
      <c r="AH248" s="462"/>
      <c r="AI248" s="462"/>
      <c r="AJ248" s="463"/>
      <c r="AK248" s="463"/>
      <c r="AL248" s="463"/>
      <c r="AM248" s="463"/>
      <c r="AN248" s="463"/>
      <c r="AO248" s="464"/>
    </row>
    <row r="249" spans="2:41" ht="16.350000000000001" customHeight="1" x14ac:dyDescent="0.3">
      <c r="B249" s="223"/>
      <c r="C249" s="466" t="str">
        <f>AK221</f>
        <v>ING EMELY FAYSULY TRIANA ALVAREZ</v>
      </c>
      <c r="U249" s="467"/>
      <c r="AI249" s="298"/>
      <c r="AJ249" s="468"/>
      <c r="AK249" s="466"/>
      <c r="AL249" s="469"/>
      <c r="AM249" s="469"/>
      <c r="AN249" s="469"/>
      <c r="AO249" s="470"/>
    </row>
    <row r="250" spans="2:41" x14ac:dyDescent="0.3">
      <c r="B250" s="471"/>
      <c r="C250" s="468" t="str">
        <f>C214</f>
        <v>SECRETARIA DE PLANEACIÓN Y DESARROLLO TERRITORIAL</v>
      </c>
      <c r="U250" s="468"/>
      <c r="AI250" s="468"/>
      <c r="AJ250" s="468"/>
      <c r="AL250" s="469"/>
      <c r="AM250" s="469"/>
      <c r="AN250" s="469"/>
      <c r="AO250" s="470"/>
    </row>
    <row r="251" spans="2:41" ht="15.6" customHeight="1" thickBot="1" x14ac:dyDescent="0.35">
      <c r="B251" s="224" t="s">
        <v>147</v>
      </c>
      <c r="C251" s="472"/>
      <c r="D251" s="472"/>
      <c r="E251" s="472"/>
      <c r="F251" s="472"/>
      <c r="G251" s="472"/>
      <c r="H251" s="472"/>
      <c r="I251" s="472"/>
      <c r="J251" s="472"/>
      <c r="K251" s="472"/>
      <c r="L251" s="472"/>
      <c r="M251" s="472"/>
      <c r="N251" s="472"/>
      <c r="O251" s="472"/>
      <c r="P251" s="472"/>
      <c r="Q251" s="472"/>
      <c r="R251" s="472"/>
      <c r="S251" s="472"/>
      <c r="T251" s="472"/>
      <c r="U251" s="472"/>
      <c r="V251" s="472"/>
      <c r="W251" s="472"/>
      <c r="X251" s="472"/>
      <c r="Y251" s="472"/>
      <c r="Z251" s="472"/>
      <c r="AA251" s="472"/>
      <c r="AB251" s="472"/>
      <c r="AC251" s="472"/>
      <c r="AD251" s="472"/>
      <c r="AE251" s="472"/>
      <c r="AF251" s="472"/>
      <c r="AG251" s="472"/>
      <c r="AH251" s="472"/>
      <c r="AI251" s="472"/>
      <c r="AJ251" s="472"/>
      <c r="AK251" s="473"/>
      <c r="AL251" s="474"/>
      <c r="AM251" s="474"/>
      <c r="AN251" s="474"/>
      <c r="AO251" s="475"/>
    </row>
  </sheetData>
  <mergeCells count="393">
    <mergeCell ref="AL249:AN249"/>
    <mergeCell ref="AL250:AN250"/>
    <mergeCell ref="AL251:AN251"/>
    <mergeCell ref="AK239:AM239"/>
    <mergeCell ref="B240:AI244"/>
    <mergeCell ref="AK240:AM240"/>
    <mergeCell ref="AK241:AM241"/>
    <mergeCell ref="AJ242:AN242"/>
    <mergeCell ref="AJ243:AM243"/>
    <mergeCell ref="AJ244:AN244"/>
    <mergeCell ref="AK233:AM233"/>
    <mergeCell ref="AK234:AM234"/>
    <mergeCell ref="AK235:AM235"/>
    <mergeCell ref="AK236:AM236"/>
    <mergeCell ref="AK237:AM237"/>
    <mergeCell ref="AK238:AM238"/>
    <mergeCell ref="AJ229:AJ230"/>
    <mergeCell ref="AK229:AM230"/>
    <mergeCell ref="AN229:AN230"/>
    <mergeCell ref="AO229:AO230"/>
    <mergeCell ref="AK231:AM231"/>
    <mergeCell ref="AK232:AM232"/>
    <mergeCell ref="B226:I226"/>
    <mergeCell ref="J226:AE226"/>
    <mergeCell ref="AF226:AI226"/>
    <mergeCell ref="AK226:AL226"/>
    <mergeCell ref="AM226:AO226"/>
    <mergeCell ref="B228:H228"/>
    <mergeCell ref="I228:U228"/>
    <mergeCell ref="V228:AE228"/>
    <mergeCell ref="AF228:AJ228"/>
    <mergeCell ref="AN228:AO228"/>
    <mergeCell ref="AH221:AJ221"/>
    <mergeCell ref="AK221:AO221"/>
    <mergeCell ref="AN222:AO222"/>
    <mergeCell ref="B224:I224"/>
    <mergeCell ref="J224:AO224"/>
    <mergeCell ref="B225:I225"/>
    <mergeCell ref="J225:AE225"/>
    <mergeCell ref="AF225:AJ225"/>
    <mergeCell ref="AK225:AO225"/>
    <mergeCell ref="AN220:AO220"/>
    <mergeCell ref="B221:F221"/>
    <mergeCell ref="G221:H221"/>
    <mergeCell ref="I221:J221"/>
    <mergeCell ref="K221:L221"/>
    <mergeCell ref="M221:N221"/>
    <mergeCell ref="O221:P221"/>
    <mergeCell ref="Q221:R221"/>
    <mergeCell ref="V221:Z221"/>
    <mergeCell ref="AA221:AE221"/>
    <mergeCell ref="AL213:AN213"/>
    <mergeCell ref="AL214:AN214"/>
    <mergeCell ref="AL215:AN215"/>
    <mergeCell ref="B217:AL218"/>
    <mergeCell ref="AM217:AO218"/>
    <mergeCell ref="B219:I219"/>
    <mergeCell ref="J219:U219"/>
    <mergeCell ref="V219:AE219"/>
    <mergeCell ref="AF219:AO219"/>
    <mergeCell ref="AK202:AM202"/>
    <mergeCell ref="AK203:AM203"/>
    <mergeCell ref="AK204:AM204"/>
    <mergeCell ref="AK205:AM205"/>
    <mergeCell ref="B206:AI208"/>
    <mergeCell ref="AJ206:AN206"/>
    <mergeCell ref="AJ207:AM207"/>
    <mergeCell ref="AJ208:AN208"/>
    <mergeCell ref="AK196:AM196"/>
    <mergeCell ref="AK197:AM197"/>
    <mergeCell ref="AK198:AM198"/>
    <mergeCell ref="AK199:AM199"/>
    <mergeCell ref="AK200:AM200"/>
    <mergeCell ref="AK201:AM201"/>
    <mergeCell ref="AJ193:AJ194"/>
    <mergeCell ref="AK193:AM193"/>
    <mergeCell ref="AN193:AN194"/>
    <mergeCell ref="AO193:AO194"/>
    <mergeCell ref="AK194:AM194"/>
    <mergeCell ref="AK195:AM195"/>
    <mergeCell ref="B190:I190"/>
    <mergeCell ref="J190:AE190"/>
    <mergeCell ref="AF190:AI190"/>
    <mergeCell ref="AK190:AL190"/>
    <mergeCell ref="AM190:AO190"/>
    <mergeCell ref="B192:H192"/>
    <mergeCell ref="I192:U192"/>
    <mergeCell ref="V192:AE192"/>
    <mergeCell ref="AF192:AJ192"/>
    <mergeCell ref="AN192:AO192"/>
    <mergeCell ref="AH185:AJ185"/>
    <mergeCell ref="AK185:AO185"/>
    <mergeCell ref="AN186:AO186"/>
    <mergeCell ref="B188:I188"/>
    <mergeCell ref="J188:AO188"/>
    <mergeCell ref="B189:I189"/>
    <mergeCell ref="J189:AE189"/>
    <mergeCell ref="AF189:AJ189"/>
    <mergeCell ref="AK189:AO189"/>
    <mergeCell ref="AN184:AO184"/>
    <mergeCell ref="B185:F185"/>
    <mergeCell ref="G185:H185"/>
    <mergeCell ref="I185:J185"/>
    <mergeCell ref="K185:L185"/>
    <mergeCell ref="M185:N185"/>
    <mergeCell ref="O185:P185"/>
    <mergeCell ref="Q185:R185"/>
    <mergeCell ref="V185:Z185"/>
    <mergeCell ref="AA185:AE185"/>
    <mergeCell ref="AL177:AN177"/>
    <mergeCell ref="AL178:AN178"/>
    <mergeCell ref="AL179:AN179"/>
    <mergeCell ref="B181:AL182"/>
    <mergeCell ref="AM181:AO182"/>
    <mergeCell ref="B183:I183"/>
    <mergeCell ref="J183:U183"/>
    <mergeCell ref="V183:AE183"/>
    <mergeCell ref="AF183:AO183"/>
    <mergeCell ref="AK166:AL166"/>
    <mergeCell ref="AK167:AL167"/>
    <mergeCell ref="AK168:AL168"/>
    <mergeCell ref="AK169:AL169"/>
    <mergeCell ref="B170:AI172"/>
    <mergeCell ref="AJ170:AN170"/>
    <mergeCell ref="AJ171:AM171"/>
    <mergeCell ref="AJ172:AN172"/>
    <mergeCell ref="AK160:AL160"/>
    <mergeCell ref="AK161:AL161"/>
    <mergeCell ref="AK162:AL162"/>
    <mergeCell ref="AK163:AL163"/>
    <mergeCell ref="AK164:AL164"/>
    <mergeCell ref="AK165:AL165"/>
    <mergeCell ref="AJ157:AJ158"/>
    <mergeCell ref="AK157:AM157"/>
    <mergeCell ref="AN157:AN158"/>
    <mergeCell ref="AO157:AO158"/>
    <mergeCell ref="AK158:AL158"/>
    <mergeCell ref="AK159:AL159"/>
    <mergeCell ref="B154:I154"/>
    <mergeCell ref="J154:AE154"/>
    <mergeCell ref="AF154:AI154"/>
    <mergeCell ref="AK154:AL154"/>
    <mergeCell ref="AM154:AO154"/>
    <mergeCell ref="B156:H156"/>
    <mergeCell ref="I156:U156"/>
    <mergeCell ref="V156:AE156"/>
    <mergeCell ref="AF156:AJ156"/>
    <mergeCell ref="AN156:AO156"/>
    <mergeCell ref="AH149:AJ149"/>
    <mergeCell ref="AK149:AO149"/>
    <mergeCell ref="AN150:AO150"/>
    <mergeCell ref="B152:I152"/>
    <mergeCell ref="J152:AO152"/>
    <mergeCell ref="B153:I153"/>
    <mergeCell ref="J153:AE153"/>
    <mergeCell ref="AF153:AJ153"/>
    <mergeCell ref="AK153:AO153"/>
    <mergeCell ref="AN148:AO148"/>
    <mergeCell ref="B149:F149"/>
    <mergeCell ref="G149:H149"/>
    <mergeCell ref="I149:J149"/>
    <mergeCell ref="K149:L149"/>
    <mergeCell ref="M149:N149"/>
    <mergeCell ref="O149:P149"/>
    <mergeCell ref="Q149:R149"/>
    <mergeCell ref="V149:Z149"/>
    <mergeCell ref="AA149:AE149"/>
    <mergeCell ref="AL141:AO141"/>
    <mergeCell ref="AL142:AO142"/>
    <mergeCell ref="AL143:AO143"/>
    <mergeCell ref="B145:AL146"/>
    <mergeCell ref="AM145:AO146"/>
    <mergeCell ref="B147:I147"/>
    <mergeCell ref="J147:U147"/>
    <mergeCell ref="V147:AE147"/>
    <mergeCell ref="AF147:AO147"/>
    <mergeCell ref="AJ121:AJ122"/>
    <mergeCell ref="AK121:AM121"/>
    <mergeCell ref="AN121:AN122"/>
    <mergeCell ref="AO121:AO122"/>
    <mergeCell ref="B134:AI136"/>
    <mergeCell ref="AJ134:AN134"/>
    <mergeCell ref="AJ135:AM135"/>
    <mergeCell ref="AJ136:AN136"/>
    <mergeCell ref="B118:I118"/>
    <mergeCell ref="J118:AE118"/>
    <mergeCell ref="AF118:AI118"/>
    <mergeCell ref="AK118:AL118"/>
    <mergeCell ref="AM118:AO118"/>
    <mergeCell ref="B120:H120"/>
    <mergeCell ref="I120:U120"/>
    <mergeCell ref="V120:AE120"/>
    <mergeCell ref="AF120:AJ120"/>
    <mergeCell ref="AN120:AO120"/>
    <mergeCell ref="AH113:AJ113"/>
    <mergeCell ref="AK113:AO113"/>
    <mergeCell ref="AN114:AO114"/>
    <mergeCell ref="B116:I116"/>
    <mergeCell ref="J116:AO116"/>
    <mergeCell ref="B117:I117"/>
    <mergeCell ref="J117:AE117"/>
    <mergeCell ref="AF117:AJ117"/>
    <mergeCell ref="AK117:AO117"/>
    <mergeCell ref="AN112:AO112"/>
    <mergeCell ref="B113:F113"/>
    <mergeCell ref="G113:H113"/>
    <mergeCell ref="I113:J113"/>
    <mergeCell ref="K113:L113"/>
    <mergeCell ref="M113:N113"/>
    <mergeCell ref="O113:P113"/>
    <mergeCell ref="Q113:R113"/>
    <mergeCell ref="V113:Z113"/>
    <mergeCell ref="AA113:AE113"/>
    <mergeCell ref="AL105:AN105"/>
    <mergeCell ref="AL106:AN106"/>
    <mergeCell ref="AL107:AN107"/>
    <mergeCell ref="B109:AL110"/>
    <mergeCell ref="AM109:AO110"/>
    <mergeCell ref="B111:I111"/>
    <mergeCell ref="J111:U111"/>
    <mergeCell ref="V111:AE111"/>
    <mergeCell ref="AF111:AO111"/>
    <mergeCell ref="AK94:AL94"/>
    <mergeCell ref="AK95:AL95"/>
    <mergeCell ref="AK96:AL96"/>
    <mergeCell ref="AK97:AL97"/>
    <mergeCell ref="B98:AI100"/>
    <mergeCell ref="AJ98:AN98"/>
    <mergeCell ref="AJ99:AM99"/>
    <mergeCell ref="AJ100:AN100"/>
    <mergeCell ref="AK88:AL88"/>
    <mergeCell ref="AK89:AL89"/>
    <mergeCell ref="AK90:AL90"/>
    <mergeCell ref="AK91:AL91"/>
    <mergeCell ref="AK92:AL92"/>
    <mergeCell ref="AK93:AL93"/>
    <mergeCell ref="AJ85:AJ86"/>
    <mergeCell ref="AK85:AM85"/>
    <mergeCell ref="AN85:AN86"/>
    <mergeCell ref="AO85:AO86"/>
    <mergeCell ref="AK86:AL86"/>
    <mergeCell ref="AK87:AL87"/>
    <mergeCell ref="B82:I82"/>
    <mergeCell ref="J82:AE82"/>
    <mergeCell ref="AF82:AI82"/>
    <mergeCell ref="AK82:AL82"/>
    <mergeCell ref="AM82:AO82"/>
    <mergeCell ref="B84:H84"/>
    <mergeCell ref="I84:U84"/>
    <mergeCell ref="V84:AE84"/>
    <mergeCell ref="AF84:AJ84"/>
    <mergeCell ref="AN84:AO84"/>
    <mergeCell ref="AH77:AJ77"/>
    <mergeCell ref="AK77:AO77"/>
    <mergeCell ref="AN78:AO78"/>
    <mergeCell ref="B80:I80"/>
    <mergeCell ref="J80:AO80"/>
    <mergeCell ref="B81:I81"/>
    <mergeCell ref="J81:AE81"/>
    <mergeCell ref="AF81:AJ81"/>
    <mergeCell ref="AK81:AO81"/>
    <mergeCell ref="AN76:AO76"/>
    <mergeCell ref="B77:F77"/>
    <mergeCell ref="G77:H77"/>
    <mergeCell ref="I77:J77"/>
    <mergeCell ref="K77:L77"/>
    <mergeCell ref="M77:N77"/>
    <mergeCell ref="O77:P77"/>
    <mergeCell ref="Q77:R77"/>
    <mergeCell ref="V77:Z77"/>
    <mergeCell ref="AA77:AE77"/>
    <mergeCell ref="AL69:AN69"/>
    <mergeCell ref="AL70:AN70"/>
    <mergeCell ref="AL71:AN71"/>
    <mergeCell ref="B73:AL74"/>
    <mergeCell ref="AM73:AO74"/>
    <mergeCell ref="B75:I75"/>
    <mergeCell ref="J75:U75"/>
    <mergeCell ref="V75:AE75"/>
    <mergeCell ref="AF75:AO75"/>
    <mergeCell ref="AK58:AL58"/>
    <mergeCell ref="AK59:AL59"/>
    <mergeCell ref="AK60:AL60"/>
    <mergeCell ref="AK61:AL61"/>
    <mergeCell ref="B62:AI64"/>
    <mergeCell ref="AJ62:AN62"/>
    <mergeCell ref="AJ63:AM63"/>
    <mergeCell ref="AJ64:AN64"/>
    <mergeCell ref="AK52:AL52"/>
    <mergeCell ref="AK53:AL53"/>
    <mergeCell ref="AK54:AL54"/>
    <mergeCell ref="AK55:AL55"/>
    <mergeCell ref="AK56:AL56"/>
    <mergeCell ref="AK57:AL57"/>
    <mergeCell ref="AJ49:AJ50"/>
    <mergeCell ref="AK49:AM49"/>
    <mergeCell ref="AN49:AN50"/>
    <mergeCell ref="AO49:AO50"/>
    <mergeCell ref="AK50:AL50"/>
    <mergeCell ref="AK51:AL51"/>
    <mergeCell ref="B46:I46"/>
    <mergeCell ref="J46:AE46"/>
    <mergeCell ref="AF46:AI46"/>
    <mergeCell ref="AK46:AL46"/>
    <mergeCell ref="AM46:AO46"/>
    <mergeCell ref="B48:H48"/>
    <mergeCell ref="I48:U48"/>
    <mergeCell ref="V48:AE48"/>
    <mergeCell ref="AF48:AJ48"/>
    <mergeCell ref="AN48:AO48"/>
    <mergeCell ref="AH41:AJ41"/>
    <mergeCell ref="AK41:AO41"/>
    <mergeCell ref="AN42:AO42"/>
    <mergeCell ref="B44:I44"/>
    <mergeCell ref="J44:AO44"/>
    <mergeCell ref="B45:I45"/>
    <mergeCell ref="J45:AE45"/>
    <mergeCell ref="AF45:AJ45"/>
    <mergeCell ref="AK45:AO45"/>
    <mergeCell ref="AN40:AO40"/>
    <mergeCell ref="B41:F41"/>
    <mergeCell ref="G41:H41"/>
    <mergeCell ref="I41:J41"/>
    <mergeCell ref="K41:L41"/>
    <mergeCell ref="M41:N41"/>
    <mergeCell ref="O41:P41"/>
    <mergeCell ref="Q41:R41"/>
    <mergeCell ref="V41:Z41"/>
    <mergeCell ref="AA41:AE41"/>
    <mergeCell ref="AL33:AN33"/>
    <mergeCell ref="AL34:AN34"/>
    <mergeCell ref="AL35:AN35"/>
    <mergeCell ref="B37:AL38"/>
    <mergeCell ref="AM37:AO38"/>
    <mergeCell ref="B39:I39"/>
    <mergeCell ref="J39:U39"/>
    <mergeCell ref="V39:AE39"/>
    <mergeCell ref="AF39:AO39"/>
    <mergeCell ref="AK22:AL22"/>
    <mergeCell ref="AK23:AL23"/>
    <mergeCell ref="AK24:AL24"/>
    <mergeCell ref="AK25:AL25"/>
    <mergeCell ref="B26:AI28"/>
    <mergeCell ref="AJ26:AN26"/>
    <mergeCell ref="AJ27:AM27"/>
    <mergeCell ref="AJ28:AN28"/>
    <mergeCell ref="AK16:AL16"/>
    <mergeCell ref="AK17:AL17"/>
    <mergeCell ref="AK18:AL18"/>
    <mergeCell ref="AK19:AL19"/>
    <mergeCell ref="AK20:AL20"/>
    <mergeCell ref="AK21:AL21"/>
    <mergeCell ref="AJ13:AJ14"/>
    <mergeCell ref="AK13:AM13"/>
    <mergeCell ref="AN13:AN14"/>
    <mergeCell ref="AO13:AO14"/>
    <mergeCell ref="AK14:AL14"/>
    <mergeCell ref="AK15:AL15"/>
    <mergeCell ref="B10:I10"/>
    <mergeCell ref="J10:AE10"/>
    <mergeCell ref="AF10:AI10"/>
    <mergeCell ref="AK10:AL10"/>
    <mergeCell ref="AM10:AO10"/>
    <mergeCell ref="B12:H12"/>
    <mergeCell ref="I12:U12"/>
    <mergeCell ref="V12:AE12"/>
    <mergeCell ref="AF12:AJ12"/>
    <mergeCell ref="AN12:AO12"/>
    <mergeCell ref="AH5:AJ5"/>
    <mergeCell ref="AK5:AO5"/>
    <mergeCell ref="AN6:AO6"/>
    <mergeCell ref="B8:I8"/>
    <mergeCell ref="J8:AO8"/>
    <mergeCell ref="B9:I9"/>
    <mergeCell ref="J9:AE9"/>
    <mergeCell ref="AF9:AJ9"/>
    <mergeCell ref="AK9:AO9"/>
    <mergeCell ref="AN4:AO4"/>
    <mergeCell ref="B5:F5"/>
    <mergeCell ref="G5:H5"/>
    <mergeCell ref="I5:J5"/>
    <mergeCell ref="K5:L5"/>
    <mergeCell ref="M5:N5"/>
    <mergeCell ref="O5:P5"/>
    <mergeCell ref="Q5:R5"/>
    <mergeCell ref="V5:Z5"/>
    <mergeCell ref="AA5:AE5"/>
    <mergeCell ref="B1:AL2"/>
    <mergeCell ref="AM1:AO2"/>
    <mergeCell ref="B3:I3"/>
    <mergeCell ref="J3:U3"/>
    <mergeCell ref="V3:AE3"/>
    <mergeCell ref="AF3:AO3"/>
  </mergeCells>
  <printOptions horizontalCentered="1"/>
  <pageMargins left="0.19685039370078741" right="0.19685039370078741" top="0.78740157480314965" bottom="0.78740157480314965" header="0.31496062992125984" footer="0.31496062992125984"/>
  <pageSetup paperSize="9" scale="54" fitToWidth="0" fitToHeight="6" orientation="landscape" r:id="rId1"/>
  <headerFooter alignWithMargins="0"/>
  <rowBreaks count="6" manualBreakCount="6">
    <brk id="35" max="40" man="1"/>
    <brk id="71" max="40" man="1"/>
    <brk id="107" max="40" man="1"/>
    <brk id="143" max="40" man="1"/>
    <brk id="179" max="40" man="1"/>
    <brk id="215" max="4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FINAL</vt:lpstr>
      <vt:lpstr>APU's</vt:lpstr>
      <vt:lpstr>MEMORIAS</vt:lpstr>
      <vt:lpstr>'APU''s'!Área_de_impresión</vt:lpstr>
      <vt:lpstr>MEMORIAS!Área_de_impresión</vt:lpstr>
      <vt:lpstr>'PRESUPUESTO FINAL'!Área_de_impresión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Toca Correa</dc:creator>
  <cp:lastModifiedBy>Juan David Toca Correa</cp:lastModifiedBy>
  <dcterms:created xsi:type="dcterms:W3CDTF">2026-07-16T21:31:25Z</dcterms:created>
  <dcterms:modified xsi:type="dcterms:W3CDTF">2026-07-16T21:35:25Z</dcterms:modified>
</cp:coreProperties>
</file>