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D:\IDPYBA 2026\PROCESOS\JULIO\MEDICAMENTOS CONTROLADOS Y NO CONTROLADOS\INFORME PRELIMINAR\"/>
    </mc:Choice>
  </mc:AlternateContent>
  <xr:revisionPtr revIDLastSave="0" documentId="13_ncr:1_{9F283944-4ED6-4C83-A92F-542758FD01D1}" xr6:coauthVersionLast="47" xr6:coauthVersionMax="47" xr10:uidLastSave="{00000000-0000-0000-0000-000000000000}"/>
  <bookViews>
    <workbookView xWindow="-120" yWindow="-120" windowWidth="20730" windowHeight="11040" xr2:uid="{00000000-000D-0000-FFFF-FFFF00000000}"/>
  </bookViews>
  <sheets>
    <sheet name="RESUMEN" sheetId="1" r:id="rId1"/>
    <sheet name="COMPARATIVO 666 ITEMS" sheetId="2" r:id="rId2"/>
    <sheet name="ALERTAS PRECIO" sheetId="3" state="hidden" r:id="rId3"/>
  </sheets>
  <definedNames>
    <definedName name="_xlnm._FilterDatabase" localSheetId="2" hidden="1">'ALERTAS PRECIO'!$A$1:$G$65</definedName>
    <definedName name="_xlnm._FilterDatabase" localSheetId="1" hidden="1">'COMPARATIVO 666 ITEMS'!$A$1:$J$667</definedName>
    <definedName name="_xlnm._FilterDatabase" localSheetId="0" hidden="1">RESUMEN!$A$5:$H$7</definedName>
    <definedName name="_xlnm.Print_Area" localSheetId="0">RESUMEN!$A$1:$H$16</definedName>
    <definedName name="_xlnm.Print_Titles" localSheetId="2">'ALERTAS PRECIO'!$1:$1</definedName>
    <definedName name="_xlnm.Print_Titles" localSheetId="1">'COMPARATIVO 666 ITEMS'!$1:$1</definedName>
  </definedNames>
  <calcPr calcId="191029"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5" i="3" l="1"/>
  <c r="F65" i="3" s="1"/>
  <c r="E64" i="3"/>
  <c r="F64" i="3" s="1"/>
  <c r="E63" i="3"/>
  <c r="F63" i="3" s="1"/>
  <c r="E62" i="3"/>
  <c r="F62" i="3" s="1"/>
  <c r="E61" i="3"/>
  <c r="F61" i="3" s="1"/>
  <c r="E60" i="3"/>
  <c r="F60" i="3" s="1"/>
  <c r="E59" i="3"/>
  <c r="F59" i="3" s="1"/>
  <c r="E58" i="3"/>
  <c r="F58" i="3" s="1"/>
  <c r="E57" i="3"/>
  <c r="F57" i="3" s="1"/>
  <c r="E56" i="3"/>
  <c r="F56" i="3" s="1"/>
  <c r="E55" i="3"/>
  <c r="F55" i="3" s="1"/>
  <c r="E54" i="3"/>
  <c r="F54" i="3" s="1"/>
  <c r="E53" i="3"/>
  <c r="F53" i="3" s="1"/>
  <c r="E52" i="3"/>
  <c r="F52" i="3" s="1"/>
  <c r="E51" i="3"/>
  <c r="F51" i="3" s="1"/>
  <c r="E50" i="3"/>
  <c r="F50" i="3" s="1"/>
  <c r="E49" i="3"/>
  <c r="F49" i="3" s="1"/>
  <c r="E48" i="3"/>
  <c r="F48" i="3" s="1"/>
  <c r="E47" i="3"/>
  <c r="F47" i="3" s="1"/>
  <c r="E46" i="3"/>
  <c r="F46" i="3" s="1"/>
  <c r="E45" i="3"/>
  <c r="F45" i="3" s="1"/>
  <c r="E44" i="3"/>
  <c r="F44" i="3" s="1"/>
  <c r="E43" i="3"/>
  <c r="F43" i="3" s="1"/>
  <c r="E42" i="3"/>
  <c r="F42" i="3" s="1"/>
  <c r="E41" i="3"/>
  <c r="F41" i="3" s="1"/>
  <c r="E40" i="3"/>
  <c r="F40" i="3" s="1"/>
  <c r="E39" i="3"/>
  <c r="F39" i="3" s="1"/>
  <c r="E38" i="3"/>
  <c r="F38" i="3" s="1"/>
  <c r="E37" i="3"/>
  <c r="F37" i="3" s="1"/>
  <c r="E36" i="3"/>
  <c r="F36" i="3" s="1"/>
  <c r="E35" i="3"/>
  <c r="F35" i="3" s="1"/>
  <c r="E34" i="3"/>
  <c r="F34" i="3" s="1"/>
  <c r="E33" i="3"/>
  <c r="F33" i="3" s="1"/>
  <c r="E32" i="3"/>
  <c r="F32" i="3" s="1"/>
  <c r="E31" i="3"/>
  <c r="F31" i="3" s="1"/>
  <c r="E30" i="3"/>
  <c r="F30" i="3" s="1"/>
  <c r="E29" i="3"/>
  <c r="F29" i="3" s="1"/>
  <c r="E28" i="3"/>
  <c r="F28" i="3" s="1"/>
  <c r="E27" i="3"/>
  <c r="F27" i="3" s="1"/>
  <c r="E26" i="3"/>
  <c r="F26" i="3" s="1"/>
  <c r="E25" i="3"/>
  <c r="F25" i="3" s="1"/>
  <c r="E24" i="3"/>
  <c r="F24" i="3" s="1"/>
  <c r="E23" i="3"/>
  <c r="F23" i="3" s="1"/>
  <c r="E22" i="3"/>
  <c r="F22" i="3" s="1"/>
  <c r="E21" i="3"/>
  <c r="F21" i="3" s="1"/>
  <c r="E20" i="3"/>
  <c r="F20" i="3" s="1"/>
  <c r="E19" i="3"/>
  <c r="F19" i="3" s="1"/>
  <c r="E18" i="3"/>
  <c r="F18" i="3" s="1"/>
  <c r="E17" i="3"/>
  <c r="F17" i="3" s="1"/>
  <c r="E16" i="3"/>
  <c r="F16" i="3" s="1"/>
  <c r="E15" i="3"/>
  <c r="F15" i="3" s="1"/>
  <c r="E14" i="3"/>
  <c r="F14" i="3" s="1"/>
  <c r="E13" i="3"/>
  <c r="F13" i="3" s="1"/>
  <c r="E12" i="3"/>
  <c r="F12" i="3" s="1"/>
  <c r="E11" i="3"/>
  <c r="F11" i="3" s="1"/>
  <c r="E10" i="3"/>
  <c r="F10" i="3" s="1"/>
  <c r="E9" i="3"/>
  <c r="F9" i="3" s="1"/>
  <c r="E8" i="3"/>
  <c r="F8" i="3" s="1"/>
  <c r="E7" i="3"/>
  <c r="F7" i="3" s="1"/>
  <c r="E6" i="3"/>
  <c r="F6" i="3" s="1"/>
  <c r="E5" i="3"/>
  <c r="F5" i="3" s="1"/>
  <c r="E4" i="3"/>
  <c r="F4" i="3" s="1"/>
  <c r="E3" i="3"/>
  <c r="F3" i="3" s="1"/>
  <c r="E2" i="3"/>
  <c r="F2" i="3" s="1"/>
  <c r="J667" i="2"/>
  <c r="I667" i="2"/>
  <c r="H667" i="2"/>
  <c r="G667" i="2"/>
  <c r="E667" i="2"/>
  <c r="J666" i="2"/>
  <c r="I666" i="2"/>
  <c r="H666" i="2"/>
  <c r="G666" i="2"/>
  <c r="E666" i="2"/>
  <c r="J665" i="2"/>
  <c r="I665" i="2"/>
  <c r="H665" i="2"/>
  <c r="G665" i="2"/>
  <c r="E665" i="2"/>
  <c r="J664" i="2"/>
  <c r="I664" i="2"/>
  <c r="H664" i="2"/>
  <c r="G664" i="2"/>
  <c r="E664" i="2"/>
  <c r="J663" i="2"/>
  <c r="I663" i="2"/>
  <c r="H663" i="2"/>
  <c r="G663" i="2"/>
  <c r="E663" i="2"/>
  <c r="J662" i="2"/>
  <c r="I662" i="2"/>
  <c r="H662" i="2"/>
  <c r="G662" i="2"/>
  <c r="E662" i="2"/>
  <c r="J661" i="2"/>
  <c r="I661" i="2"/>
  <c r="H661" i="2"/>
  <c r="G661" i="2"/>
  <c r="E661" i="2"/>
  <c r="J660" i="2"/>
  <c r="I660" i="2"/>
  <c r="H660" i="2"/>
  <c r="G660" i="2"/>
  <c r="E660" i="2"/>
  <c r="J659" i="2"/>
  <c r="I659" i="2"/>
  <c r="H659" i="2"/>
  <c r="G659" i="2"/>
  <c r="E659" i="2"/>
  <c r="J658" i="2"/>
  <c r="I658" i="2"/>
  <c r="H658" i="2"/>
  <c r="G658" i="2"/>
  <c r="E658" i="2"/>
  <c r="J657" i="2"/>
  <c r="I657" i="2"/>
  <c r="H657" i="2"/>
  <c r="G657" i="2"/>
  <c r="E657" i="2"/>
  <c r="J656" i="2"/>
  <c r="I656" i="2"/>
  <c r="H656" i="2"/>
  <c r="G656" i="2"/>
  <c r="E656" i="2"/>
  <c r="J655" i="2"/>
  <c r="I655" i="2"/>
  <c r="H655" i="2"/>
  <c r="G655" i="2"/>
  <c r="E655" i="2"/>
  <c r="J654" i="2"/>
  <c r="I654" i="2"/>
  <c r="H654" i="2"/>
  <c r="G654" i="2"/>
  <c r="E654" i="2"/>
  <c r="J653" i="2"/>
  <c r="I653" i="2"/>
  <c r="H653" i="2"/>
  <c r="G653" i="2"/>
  <c r="E653" i="2"/>
  <c r="J652" i="2"/>
  <c r="I652" i="2"/>
  <c r="H652" i="2"/>
  <c r="G652" i="2"/>
  <c r="E652" i="2"/>
  <c r="J651" i="2"/>
  <c r="I651" i="2"/>
  <c r="H651" i="2"/>
  <c r="G651" i="2"/>
  <c r="E651" i="2"/>
  <c r="J650" i="2"/>
  <c r="I650" i="2"/>
  <c r="H650" i="2"/>
  <c r="G650" i="2"/>
  <c r="E650" i="2"/>
  <c r="J649" i="2"/>
  <c r="I649" i="2"/>
  <c r="H649" i="2"/>
  <c r="G649" i="2"/>
  <c r="E649" i="2"/>
  <c r="J648" i="2"/>
  <c r="I648" i="2"/>
  <c r="H648" i="2"/>
  <c r="G648" i="2"/>
  <c r="E648" i="2"/>
  <c r="J647" i="2"/>
  <c r="I647" i="2"/>
  <c r="H647" i="2"/>
  <c r="G647" i="2"/>
  <c r="E647" i="2"/>
  <c r="J646" i="2"/>
  <c r="I646" i="2"/>
  <c r="H646" i="2"/>
  <c r="G646" i="2"/>
  <c r="E646" i="2"/>
  <c r="J645" i="2"/>
  <c r="I645" i="2"/>
  <c r="H645" i="2"/>
  <c r="G645" i="2"/>
  <c r="E645" i="2"/>
  <c r="J644" i="2"/>
  <c r="I644" i="2"/>
  <c r="H644" i="2"/>
  <c r="G644" i="2"/>
  <c r="E644" i="2"/>
  <c r="J643" i="2"/>
  <c r="I643" i="2"/>
  <c r="H643" i="2"/>
  <c r="G643" i="2"/>
  <c r="E643" i="2"/>
  <c r="J642" i="2"/>
  <c r="I642" i="2"/>
  <c r="H642" i="2"/>
  <c r="G642" i="2"/>
  <c r="E642" i="2"/>
  <c r="J641" i="2"/>
  <c r="I641" i="2"/>
  <c r="H641" i="2"/>
  <c r="G641" i="2"/>
  <c r="E641" i="2"/>
  <c r="J640" i="2"/>
  <c r="I640" i="2"/>
  <c r="H640" i="2"/>
  <c r="G640" i="2"/>
  <c r="E640" i="2"/>
  <c r="J639" i="2"/>
  <c r="I639" i="2"/>
  <c r="H639" i="2"/>
  <c r="G639" i="2"/>
  <c r="E639" i="2"/>
  <c r="J638" i="2"/>
  <c r="I638" i="2"/>
  <c r="H638" i="2"/>
  <c r="G638" i="2"/>
  <c r="E638" i="2"/>
  <c r="J637" i="2"/>
  <c r="I637" i="2"/>
  <c r="H637" i="2"/>
  <c r="G637" i="2"/>
  <c r="E637" i="2"/>
  <c r="J636" i="2"/>
  <c r="I636" i="2"/>
  <c r="H636" i="2"/>
  <c r="G636" i="2"/>
  <c r="E636" i="2"/>
  <c r="J635" i="2"/>
  <c r="I635" i="2"/>
  <c r="H635" i="2"/>
  <c r="G635" i="2"/>
  <c r="E635" i="2"/>
  <c r="J634" i="2"/>
  <c r="I634" i="2"/>
  <c r="H634" i="2"/>
  <c r="G634" i="2"/>
  <c r="E634" i="2"/>
  <c r="J633" i="2"/>
  <c r="I633" i="2"/>
  <c r="H633" i="2"/>
  <c r="G633" i="2"/>
  <c r="E633" i="2"/>
  <c r="J632" i="2"/>
  <c r="I632" i="2"/>
  <c r="H632" i="2"/>
  <c r="G632" i="2"/>
  <c r="E632" i="2"/>
  <c r="J631" i="2"/>
  <c r="I631" i="2"/>
  <c r="H631" i="2"/>
  <c r="G631" i="2"/>
  <c r="E631" i="2"/>
  <c r="J630" i="2"/>
  <c r="I630" i="2"/>
  <c r="H630" i="2"/>
  <c r="G630" i="2"/>
  <c r="E630" i="2"/>
  <c r="J629" i="2"/>
  <c r="I629" i="2"/>
  <c r="H629" i="2"/>
  <c r="G629" i="2"/>
  <c r="E629" i="2"/>
  <c r="J628" i="2"/>
  <c r="I628" i="2"/>
  <c r="H628" i="2"/>
  <c r="G628" i="2"/>
  <c r="E628" i="2"/>
  <c r="J627" i="2"/>
  <c r="I627" i="2"/>
  <c r="H627" i="2"/>
  <c r="G627" i="2"/>
  <c r="E627" i="2"/>
  <c r="J626" i="2"/>
  <c r="I626" i="2"/>
  <c r="H626" i="2"/>
  <c r="G626" i="2"/>
  <c r="E626" i="2"/>
  <c r="J625" i="2"/>
  <c r="I625" i="2"/>
  <c r="H625" i="2"/>
  <c r="G625" i="2"/>
  <c r="E625" i="2"/>
  <c r="J624" i="2"/>
  <c r="I624" i="2"/>
  <c r="H624" i="2"/>
  <c r="G624" i="2"/>
  <c r="E624" i="2"/>
  <c r="J623" i="2"/>
  <c r="I623" i="2"/>
  <c r="H623" i="2"/>
  <c r="G623" i="2"/>
  <c r="E623" i="2"/>
  <c r="J622" i="2"/>
  <c r="I622" i="2"/>
  <c r="H622" i="2"/>
  <c r="G622" i="2"/>
  <c r="E622" i="2"/>
  <c r="J621" i="2"/>
  <c r="I621" i="2"/>
  <c r="H621" i="2"/>
  <c r="G621" i="2"/>
  <c r="E621" i="2"/>
  <c r="J620" i="2"/>
  <c r="I620" i="2"/>
  <c r="H620" i="2"/>
  <c r="G620" i="2"/>
  <c r="E620" i="2"/>
  <c r="J619" i="2"/>
  <c r="I619" i="2"/>
  <c r="H619" i="2"/>
  <c r="G619" i="2"/>
  <c r="E619" i="2"/>
  <c r="J618" i="2"/>
  <c r="I618" i="2"/>
  <c r="H618" i="2"/>
  <c r="G618" i="2"/>
  <c r="E618" i="2"/>
  <c r="J617" i="2"/>
  <c r="I617" i="2"/>
  <c r="H617" i="2"/>
  <c r="G617" i="2"/>
  <c r="E617" i="2"/>
  <c r="J616" i="2"/>
  <c r="I616" i="2"/>
  <c r="H616" i="2"/>
  <c r="G616" i="2"/>
  <c r="E616" i="2"/>
  <c r="J615" i="2"/>
  <c r="I615" i="2"/>
  <c r="H615" i="2"/>
  <c r="G615" i="2"/>
  <c r="E615" i="2"/>
  <c r="J614" i="2"/>
  <c r="I614" i="2"/>
  <c r="H614" i="2"/>
  <c r="G614" i="2"/>
  <c r="E614" i="2"/>
  <c r="J613" i="2"/>
  <c r="I613" i="2"/>
  <c r="H613" i="2"/>
  <c r="G613" i="2"/>
  <c r="E613" i="2"/>
  <c r="J612" i="2"/>
  <c r="I612" i="2"/>
  <c r="H612" i="2"/>
  <c r="G612" i="2"/>
  <c r="E612" i="2"/>
  <c r="J611" i="2"/>
  <c r="I611" i="2"/>
  <c r="H611" i="2"/>
  <c r="G611" i="2"/>
  <c r="E611" i="2"/>
  <c r="J610" i="2"/>
  <c r="I610" i="2"/>
  <c r="H610" i="2"/>
  <c r="G610" i="2"/>
  <c r="E610" i="2"/>
  <c r="J609" i="2"/>
  <c r="I609" i="2"/>
  <c r="H609" i="2"/>
  <c r="G609" i="2"/>
  <c r="E609" i="2"/>
  <c r="J608" i="2"/>
  <c r="I608" i="2"/>
  <c r="H608" i="2"/>
  <c r="G608" i="2"/>
  <c r="E608" i="2"/>
  <c r="J607" i="2"/>
  <c r="I607" i="2"/>
  <c r="H607" i="2"/>
  <c r="G607" i="2"/>
  <c r="E607" i="2"/>
  <c r="J606" i="2"/>
  <c r="I606" i="2"/>
  <c r="H606" i="2"/>
  <c r="G606" i="2"/>
  <c r="E606" i="2"/>
  <c r="J605" i="2"/>
  <c r="I605" i="2"/>
  <c r="H605" i="2"/>
  <c r="G605" i="2"/>
  <c r="E605" i="2"/>
  <c r="J604" i="2"/>
  <c r="I604" i="2"/>
  <c r="H604" i="2"/>
  <c r="G604" i="2"/>
  <c r="E604" i="2"/>
  <c r="J603" i="2"/>
  <c r="I603" i="2"/>
  <c r="H603" i="2"/>
  <c r="G603" i="2"/>
  <c r="E603" i="2"/>
  <c r="J602" i="2"/>
  <c r="I602" i="2"/>
  <c r="H602" i="2"/>
  <c r="G602" i="2"/>
  <c r="E602" i="2"/>
  <c r="J601" i="2"/>
  <c r="I601" i="2"/>
  <c r="H601" i="2"/>
  <c r="G601" i="2"/>
  <c r="E601" i="2"/>
  <c r="J600" i="2"/>
  <c r="I600" i="2"/>
  <c r="H600" i="2"/>
  <c r="G600" i="2"/>
  <c r="E600" i="2"/>
  <c r="J599" i="2"/>
  <c r="I599" i="2"/>
  <c r="H599" i="2"/>
  <c r="G599" i="2"/>
  <c r="E599" i="2"/>
  <c r="J598" i="2"/>
  <c r="I598" i="2"/>
  <c r="H598" i="2"/>
  <c r="G598" i="2"/>
  <c r="E598" i="2"/>
  <c r="J597" i="2"/>
  <c r="I597" i="2"/>
  <c r="H597" i="2"/>
  <c r="G597" i="2"/>
  <c r="E597" i="2"/>
  <c r="J596" i="2"/>
  <c r="I596" i="2"/>
  <c r="H596" i="2"/>
  <c r="G596" i="2"/>
  <c r="E596" i="2"/>
  <c r="J595" i="2"/>
  <c r="I595" i="2"/>
  <c r="H595" i="2"/>
  <c r="G595" i="2"/>
  <c r="E595" i="2"/>
  <c r="J594" i="2"/>
  <c r="I594" i="2"/>
  <c r="H594" i="2"/>
  <c r="G594" i="2"/>
  <c r="E594" i="2"/>
  <c r="J593" i="2"/>
  <c r="I593" i="2"/>
  <c r="H593" i="2"/>
  <c r="G593" i="2"/>
  <c r="E593" i="2"/>
  <c r="J592" i="2"/>
  <c r="I592" i="2"/>
  <c r="H592" i="2"/>
  <c r="G592" i="2"/>
  <c r="E592" i="2"/>
  <c r="J591" i="2"/>
  <c r="I591" i="2"/>
  <c r="H591" i="2"/>
  <c r="G591" i="2"/>
  <c r="E591" i="2"/>
  <c r="J590" i="2"/>
  <c r="I590" i="2"/>
  <c r="H590" i="2"/>
  <c r="G590" i="2"/>
  <c r="E590" i="2"/>
  <c r="J589" i="2"/>
  <c r="I589" i="2"/>
  <c r="H589" i="2"/>
  <c r="G589" i="2"/>
  <c r="E589" i="2"/>
  <c r="J588" i="2"/>
  <c r="I588" i="2"/>
  <c r="H588" i="2"/>
  <c r="G588" i="2"/>
  <c r="E588" i="2"/>
  <c r="J587" i="2"/>
  <c r="I587" i="2"/>
  <c r="H587" i="2"/>
  <c r="G587" i="2"/>
  <c r="E587" i="2"/>
  <c r="J586" i="2"/>
  <c r="I586" i="2"/>
  <c r="H586" i="2"/>
  <c r="G586" i="2"/>
  <c r="E586" i="2"/>
  <c r="J585" i="2"/>
  <c r="I585" i="2"/>
  <c r="H585" i="2"/>
  <c r="G585" i="2"/>
  <c r="E585" i="2"/>
  <c r="J584" i="2"/>
  <c r="I584" i="2"/>
  <c r="H584" i="2"/>
  <c r="G584" i="2"/>
  <c r="E584" i="2"/>
  <c r="J583" i="2"/>
  <c r="I583" i="2"/>
  <c r="H583" i="2"/>
  <c r="G583" i="2"/>
  <c r="E583" i="2"/>
  <c r="J582" i="2"/>
  <c r="I582" i="2"/>
  <c r="H582" i="2"/>
  <c r="G582" i="2"/>
  <c r="E582" i="2"/>
  <c r="J581" i="2"/>
  <c r="I581" i="2"/>
  <c r="H581" i="2"/>
  <c r="G581" i="2"/>
  <c r="E581" i="2"/>
  <c r="J580" i="2"/>
  <c r="I580" i="2"/>
  <c r="H580" i="2"/>
  <c r="G580" i="2"/>
  <c r="E580" i="2"/>
  <c r="J579" i="2"/>
  <c r="I579" i="2"/>
  <c r="H579" i="2"/>
  <c r="G579" i="2"/>
  <c r="E579" i="2"/>
  <c r="J578" i="2"/>
  <c r="I578" i="2"/>
  <c r="H578" i="2"/>
  <c r="G578" i="2"/>
  <c r="E578" i="2"/>
  <c r="J577" i="2"/>
  <c r="I577" i="2"/>
  <c r="H577" i="2"/>
  <c r="G577" i="2"/>
  <c r="E577" i="2"/>
  <c r="J576" i="2"/>
  <c r="I576" i="2"/>
  <c r="H576" i="2"/>
  <c r="G576" i="2"/>
  <c r="E576" i="2"/>
  <c r="J575" i="2"/>
  <c r="I575" i="2"/>
  <c r="H575" i="2"/>
  <c r="G575" i="2"/>
  <c r="E575" i="2"/>
  <c r="J574" i="2"/>
  <c r="I574" i="2"/>
  <c r="H574" i="2"/>
  <c r="G574" i="2"/>
  <c r="E574" i="2"/>
  <c r="J573" i="2"/>
  <c r="I573" i="2"/>
  <c r="H573" i="2"/>
  <c r="G573" i="2"/>
  <c r="E573" i="2"/>
  <c r="J572" i="2"/>
  <c r="I572" i="2"/>
  <c r="H572" i="2"/>
  <c r="G572" i="2"/>
  <c r="E572" i="2"/>
  <c r="J571" i="2"/>
  <c r="I571" i="2"/>
  <c r="H571" i="2"/>
  <c r="G571" i="2"/>
  <c r="E571" i="2"/>
  <c r="J570" i="2"/>
  <c r="I570" i="2"/>
  <c r="H570" i="2"/>
  <c r="G570" i="2"/>
  <c r="E570" i="2"/>
  <c r="J569" i="2"/>
  <c r="I569" i="2"/>
  <c r="H569" i="2"/>
  <c r="G569" i="2"/>
  <c r="E569" i="2"/>
  <c r="J568" i="2"/>
  <c r="I568" i="2"/>
  <c r="H568" i="2"/>
  <c r="G568" i="2"/>
  <c r="E568" i="2"/>
  <c r="J567" i="2"/>
  <c r="I567" i="2"/>
  <c r="H567" i="2"/>
  <c r="G567" i="2"/>
  <c r="E567" i="2"/>
  <c r="J566" i="2"/>
  <c r="I566" i="2"/>
  <c r="H566" i="2"/>
  <c r="G566" i="2"/>
  <c r="E566" i="2"/>
  <c r="J565" i="2"/>
  <c r="I565" i="2"/>
  <c r="H565" i="2"/>
  <c r="G565" i="2"/>
  <c r="E565" i="2"/>
  <c r="J564" i="2"/>
  <c r="I564" i="2"/>
  <c r="H564" i="2"/>
  <c r="G564" i="2"/>
  <c r="E564" i="2"/>
  <c r="J563" i="2"/>
  <c r="I563" i="2"/>
  <c r="H563" i="2"/>
  <c r="G563" i="2"/>
  <c r="E563" i="2"/>
  <c r="J562" i="2"/>
  <c r="I562" i="2"/>
  <c r="H562" i="2"/>
  <c r="G562" i="2"/>
  <c r="E562" i="2"/>
  <c r="J561" i="2"/>
  <c r="I561" i="2"/>
  <c r="H561" i="2"/>
  <c r="G561" i="2"/>
  <c r="E561" i="2"/>
  <c r="J560" i="2"/>
  <c r="I560" i="2"/>
  <c r="H560" i="2"/>
  <c r="G560" i="2"/>
  <c r="E560" i="2"/>
  <c r="J559" i="2"/>
  <c r="I559" i="2"/>
  <c r="H559" i="2"/>
  <c r="G559" i="2"/>
  <c r="E559" i="2"/>
  <c r="J558" i="2"/>
  <c r="I558" i="2"/>
  <c r="H558" i="2"/>
  <c r="G558" i="2"/>
  <c r="E558" i="2"/>
  <c r="J557" i="2"/>
  <c r="I557" i="2"/>
  <c r="H557" i="2"/>
  <c r="G557" i="2"/>
  <c r="E557" i="2"/>
  <c r="J556" i="2"/>
  <c r="I556" i="2"/>
  <c r="H556" i="2"/>
  <c r="G556" i="2"/>
  <c r="E556" i="2"/>
  <c r="J555" i="2"/>
  <c r="I555" i="2"/>
  <c r="H555" i="2"/>
  <c r="G555" i="2"/>
  <c r="E555" i="2"/>
  <c r="J554" i="2"/>
  <c r="I554" i="2"/>
  <c r="H554" i="2"/>
  <c r="G554" i="2"/>
  <c r="E554" i="2"/>
  <c r="J553" i="2"/>
  <c r="I553" i="2"/>
  <c r="H553" i="2"/>
  <c r="G553" i="2"/>
  <c r="E553" i="2"/>
  <c r="J552" i="2"/>
  <c r="I552" i="2"/>
  <c r="H552" i="2"/>
  <c r="G552" i="2"/>
  <c r="E552" i="2"/>
  <c r="J551" i="2"/>
  <c r="I551" i="2"/>
  <c r="H551" i="2"/>
  <c r="G551" i="2"/>
  <c r="E551" i="2"/>
  <c r="J550" i="2"/>
  <c r="I550" i="2"/>
  <c r="H550" i="2"/>
  <c r="G550" i="2"/>
  <c r="E550" i="2"/>
  <c r="J549" i="2"/>
  <c r="I549" i="2"/>
  <c r="H549" i="2"/>
  <c r="G549" i="2"/>
  <c r="E549" i="2"/>
  <c r="J548" i="2"/>
  <c r="I548" i="2"/>
  <c r="H548" i="2"/>
  <c r="G548" i="2"/>
  <c r="E548" i="2"/>
  <c r="J547" i="2"/>
  <c r="I547" i="2"/>
  <c r="H547" i="2"/>
  <c r="G547" i="2"/>
  <c r="E547" i="2"/>
  <c r="J546" i="2"/>
  <c r="I546" i="2"/>
  <c r="H546" i="2"/>
  <c r="G546" i="2"/>
  <c r="E546" i="2"/>
  <c r="J545" i="2"/>
  <c r="I545" i="2"/>
  <c r="H545" i="2"/>
  <c r="G545" i="2"/>
  <c r="E545" i="2"/>
  <c r="J544" i="2"/>
  <c r="I544" i="2"/>
  <c r="H544" i="2"/>
  <c r="G544" i="2"/>
  <c r="E544" i="2"/>
  <c r="J543" i="2"/>
  <c r="I543" i="2"/>
  <c r="H543" i="2"/>
  <c r="G543" i="2"/>
  <c r="E543" i="2"/>
  <c r="J542" i="2"/>
  <c r="I542" i="2"/>
  <c r="H542" i="2"/>
  <c r="G542" i="2"/>
  <c r="E542" i="2"/>
  <c r="J541" i="2"/>
  <c r="I541" i="2"/>
  <c r="H541" i="2"/>
  <c r="G541" i="2"/>
  <c r="E541" i="2"/>
  <c r="J540" i="2"/>
  <c r="I540" i="2"/>
  <c r="H540" i="2"/>
  <c r="G540" i="2"/>
  <c r="E540" i="2"/>
  <c r="J539" i="2"/>
  <c r="I539" i="2"/>
  <c r="H539" i="2"/>
  <c r="G539" i="2"/>
  <c r="E539" i="2"/>
  <c r="J538" i="2"/>
  <c r="I538" i="2"/>
  <c r="H538" i="2"/>
  <c r="G538" i="2"/>
  <c r="E538" i="2"/>
  <c r="J537" i="2"/>
  <c r="I537" i="2"/>
  <c r="H537" i="2"/>
  <c r="G537" i="2"/>
  <c r="E537" i="2"/>
  <c r="J536" i="2"/>
  <c r="I536" i="2"/>
  <c r="H536" i="2"/>
  <c r="G536" i="2"/>
  <c r="E536" i="2"/>
  <c r="J535" i="2"/>
  <c r="I535" i="2"/>
  <c r="H535" i="2"/>
  <c r="G535" i="2"/>
  <c r="E535" i="2"/>
  <c r="J534" i="2"/>
  <c r="I534" i="2"/>
  <c r="H534" i="2"/>
  <c r="G534" i="2"/>
  <c r="E534" i="2"/>
  <c r="J533" i="2"/>
  <c r="I533" i="2"/>
  <c r="H533" i="2"/>
  <c r="G533" i="2"/>
  <c r="E533" i="2"/>
  <c r="J532" i="2"/>
  <c r="I532" i="2"/>
  <c r="H532" i="2"/>
  <c r="G532" i="2"/>
  <c r="E532" i="2"/>
  <c r="J531" i="2"/>
  <c r="I531" i="2"/>
  <c r="H531" i="2"/>
  <c r="G531" i="2"/>
  <c r="E531" i="2"/>
  <c r="J530" i="2"/>
  <c r="I530" i="2"/>
  <c r="H530" i="2"/>
  <c r="G530" i="2"/>
  <c r="E530" i="2"/>
  <c r="J529" i="2"/>
  <c r="I529" i="2"/>
  <c r="H529" i="2"/>
  <c r="G529" i="2"/>
  <c r="E529" i="2"/>
  <c r="J528" i="2"/>
  <c r="I528" i="2"/>
  <c r="H528" i="2"/>
  <c r="G528" i="2"/>
  <c r="E528" i="2"/>
  <c r="J527" i="2"/>
  <c r="I527" i="2"/>
  <c r="H527" i="2"/>
  <c r="G527" i="2"/>
  <c r="E527" i="2"/>
  <c r="J526" i="2"/>
  <c r="I526" i="2"/>
  <c r="H526" i="2"/>
  <c r="G526" i="2"/>
  <c r="E526" i="2"/>
  <c r="J525" i="2"/>
  <c r="I525" i="2"/>
  <c r="H525" i="2"/>
  <c r="G525" i="2"/>
  <c r="E525" i="2"/>
  <c r="J524" i="2"/>
  <c r="I524" i="2"/>
  <c r="H524" i="2"/>
  <c r="G524" i="2"/>
  <c r="E524" i="2"/>
  <c r="J523" i="2"/>
  <c r="I523" i="2"/>
  <c r="H523" i="2"/>
  <c r="G523" i="2"/>
  <c r="E523" i="2"/>
  <c r="J522" i="2"/>
  <c r="I522" i="2"/>
  <c r="H522" i="2"/>
  <c r="G522" i="2"/>
  <c r="E522" i="2"/>
  <c r="J521" i="2"/>
  <c r="I521" i="2"/>
  <c r="H521" i="2"/>
  <c r="G521" i="2"/>
  <c r="E521" i="2"/>
  <c r="J520" i="2"/>
  <c r="I520" i="2"/>
  <c r="H520" i="2"/>
  <c r="G520" i="2"/>
  <c r="E520" i="2"/>
  <c r="J519" i="2"/>
  <c r="I519" i="2"/>
  <c r="H519" i="2"/>
  <c r="G519" i="2"/>
  <c r="E519" i="2"/>
  <c r="J518" i="2"/>
  <c r="I518" i="2"/>
  <c r="H518" i="2"/>
  <c r="G518" i="2"/>
  <c r="E518" i="2"/>
  <c r="J517" i="2"/>
  <c r="I517" i="2"/>
  <c r="H517" i="2"/>
  <c r="G517" i="2"/>
  <c r="E517" i="2"/>
  <c r="J516" i="2"/>
  <c r="I516" i="2"/>
  <c r="H516" i="2"/>
  <c r="G516" i="2"/>
  <c r="E516" i="2"/>
  <c r="J515" i="2"/>
  <c r="I515" i="2"/>
  <c r="H515" i="2"/>
  <c r="G515" i="2"/>
  <c r="E515" i="2"/>
  <c r="J514" i="2"/>
  <c r="I514" i="2"/>
  <c r="H514" i="2"/>
  <c r="G514" i="2"/>
  <c r="E514" i="2"/>
  <c r="J513" i="2"/>
  <c r="I513" i="2"/>
  <c r="H513" i="2"/>
  <c r="G513" i="2"/>
  <c r="E513" i="2"/>
  <c r="J512" i="2"/>
  <c r="I512" i="2"/>
  <c r="H512" i="2"/>
  <c r="G512" i="2"/>
  <c r="E512" i="2"/>
  <c r="J511" i="2"/>
  <c r="I511" i="2"/>
  <c r="H511" i="2"/>
  <c r="G511" i="2"/>
  <c r="E511" i="2"/>
  <c r="J510" i="2"/>
  <c r="I510" i="2"/>
  <c r="H510" i="2"/>
  <c r="G510" i="2"/>
  <c r="E510" i="2"/>
  <c r="J509" i="2"/>
  <c r="I509" i="2"/>
  <c r="H509" i="2"/>
  <c r="G509" i="2"/>
  <c r="E509" i="2"/>
  <c r="J508" i="2"/>
  <c r="I508" i="2"/>
  <c r="H508" i="2"/>
  <c r="G508" i="2"/>
  <c r="E508" i="2"/>
  <c r="J507" i="2"/>
  <c r="I507" i="2"/>
  <c r="H507" i="2"/>
  <c r="G507" i="2"/>
  <c r="E507" i="2"/>
  <c r="J506" i="2"/>
  <c r="I506" i="2"/>
  <c r="H506" i="2"/>
  <c r="G506" i="2"/>
  <c r="E506" i="2"/>
  <c r="J505" i="2"/>
  <c r="I505" i="2"/>
  <c r="H505" i="2"/>
  <c r="G505" i="2"/>
  <c r="E505" i="2"/>
  <c r="J504" i="2"/>
  <c r="I504" i="2"/>
  <c r="H504" i="2"/>
  <c r="G504" i="2"/>
  <c r="E504" i="2"/>
  <c r="J503" i="2"/>
  <c r="I503" i="2"/>
  <c r="H503" i="2"/>
  <c r="G503" i="2"/>
  <c r="E503" i="2"/>
  <c r="J502" i="2"/>
  <c r="I502" i="2"/>
  <c r="H502" i="2"/>
  <c r="G502" i="2"/>
  <c r="E502" i="2"/>
  <c r="J501" i="2"/>
  <c r="I501" i="2"/>
  <c r="H501" i="2"/>
  <c r="G501" i="2"/>
  <c r="E501" i="2"/>
  <c r="J500" i="2"/>
  <c r="I500" i="2"/>
  <c r="H500" i="2"/>
  <c r="G500" i="2"/>
  <c r="E500" i="2"/>
  <c r="J499" i="2"/>
  <c r="I499" i="2"/>
  <c r="H499" i="2"/>
  <c r="G499" i="2"/>
  <c r="E499" i="2"/>
  <c r="J498" i="2"/>
  <c r="I498" i="2"/>
  <c r="H498" i="2"/>
  <c r="G498" i="2"/>
  <c r="E498" i="2"/>
  <c r="J497" i="2"/>
  <c r="I497" i="2"/>
  <c r="H497" i="2"/>
  <c r="G497" i="2"/>
  <c r="E497" i="2"/>
  <c r="J496" i="2"/>
  <c r="I496" i="2"/>
  <c r="H496" i="2"/>
  <c r="G496" i="2"/>
  <c r="E496" i="2"/>
  <c r="J495" i="2"/>
  <c r="I495" i="2"/>
  <c r="H495" i="2"/>
  <c r="G495" i="2"/>
  <c r="E495" i="2"/>
  <c r="J494" i="2"/>
  <c r="I494" i="2"/>
  <c r="H494" i="2"/>
  <c r="G494" i="2"/>
  <c r="E494" i="2"/>
  <c r="J493" i="2"/>
  <c r="I493" i="2"/>
  <c r="H493" i="2"/>
  <c r="G493" i="2"/>
  <c r="E493" i="2"/>
  <c r="J492" i="2"/>
  <c r="I492" i="2"/>
  <c r="H492" i="2"/>
  <c r="G492" i="2"/>
  <c r="E492" i="2"/>
  <c r="J491" i="2"/>
  <c r="I491" i="2"/>
  <c r="H491" i="2"/>
  <c r="G491" i="2"/>
  <c r="E491" i="2"/>
  <c r="J490" i="2"/>
  <c r="I490" i="2"/>
  <c r="H490" i="2"/>
  <c r="G490" i="2"/>
  <c r="E490" i="2"/>
  <c r="J489" i="2"/>
  <c r="I489" i="2"/>
  <c r="H489" i="2"/>
  <c r="G489" i="2"/>
  <c r="E489" i="2"/>
  <c r="J488" i="2"/>
  <c r="I488" i="2"/>
  <c r="H488" i="2"/>
  <c r="G488" i="2"/>
  <c r="E488" i="2"/>
  <c r="J487" i="2"/>
  <c r="I487" i="2"/>
  <c r="H487" i="2"/>
  <c r="G487" i="2"/>
  <c r="E487" i="2"/>
  <c r="J486" i="2"/>
  <c r="I486" i="2"/>
  <c r="H486" i="2"/>
  <c r="G486" i="2"/>
  <c r="E486" i="2"/>
  <c r="J485" i="2"/>
  <c r="I485" i="2"/>
  <c r="H485" i="2"/>
  <c r="G485" i="2"/>
  <c r="E485" i="2"/>
  <c r="J484" i="2"/>
  <c r="I484" i="2"/>
  <c r="H484" i="2"/>
  <c r="G484" i="2"/>
  <c r="E484" i="2"/>
  <c r="J483" i="2"/>
  <c r="I483" i="2"/>
  <c r="H483" i="2"/>
  <c r="G483" i="2"/>
  <c r="E483" i="2"/>
  <c r="J482" i="2"/>
  <c r="I482" i="2"/>
  <c r="H482" i="2"/>
  <c r="G482" i="2"/>
  <c r="E482" i="2"/>
  <c r="J481" i="2"/>
  <c r="I481" i="2"/>
  <c r="H481" i="2"/>
  <c r="G481" i="2"/>
  <c r="E481" i="2"/>
  <c r="J480" i="2"/>
  <c r="I480" i="2"/>
  <c r="H480" i="2"/>
  <c r="G480" i="2"/>
  <c r="E480" i="2"/>
  <c r="J479" i="2"/>
  <c r="I479" i="2"/>
  <c r="H479" i="2"/>
  <c r="G479" i="2"/>
  <c r="E479" i="2"/>
  <c r="J478" i="2"/>
  <c r="I478" i="2"/>
  <c r="H478" i="2"/>
  <c r="G478" i="2"/>
  <c r="E478" i="2"/>
  <c r="J477" i="2"/>
  <c r="I477" i="2"/>
  <c r="H477" i="2"/>
  <c r="G477" i="2"/>
  <c r="E477" i="2"/>
  <c r="J476" i="2"/>
  <c r="I476" i="2"/>
  <c r="H476" i="2"/>
  <c r="G476" i="2"/>
  <c r="E476" i="2"/>
  <c r="J475" i="2"/>
  <c r="I475" i="2"/>
  <c r="H475" i="2"/>
  <c r="G475" i="2"/>
  <c r="E475" i="2"/>
  <c r="J474" i="2"/>
  <c r="I474" i="2"/>
  <c r="H474" i="2"/>
  <c r="G474" i="2"/>
  <c r="E474" i="2"/>
  <c r="J473" i="2"/>
  <c r="I473" i="2"/>
  <c r="H473" i="2"/>
  <c r="G473" i="2"/>
  <c r="E473" i="2"/>
  <c r="J472" i="2"/>
  <c r="I472" i="2"/>
  <c r="H472" i="2"/>
  <c r="G472" i="2"/>
  <c r="E472" i="2"/>
  <c r="J471" i="2"/>
  <c r="I471" i="2"/>
  <c r="H471" i="2"/>
  <c r="G471" i="2"/>
  <c r="E471" i="2"/>
  <c r="J470" i="2"/>
  <c r="I470" i="2"/>
  <c r="H470" i="2"/>
  <c r="G470" i="2"/>
  <c r="E470" i="2"/>
  <c r="J469" i="2"/>
  <c r="I469" i="2"/>
  <c r="H469" i="2"/>
  <c r="G469" i="2"/>
  <c r="E469" i="2"/>
  <c r="J468" i="2"/>
  <c r="I468" i="2"/>
  <c r="H468" i="2"/>
  <c r="G468" i="2"/>
  <c r="E468" i="2"/>
  <c r="J467" i="2"/>
  <c r="I467" i="2"/>
  <c r="H467" i="2"/>
  <c r="G467" i="2"/>
  <c r="E467" i="2"/>
  <c r="J466" i="2"/>
  <c r="I466" i="2"/>
  <c r="H466" i="2"/>
  <c r="G466" i="2"/>
  <c r="E466" i="2"/>
  <c r="J465" i="2"/>
  <c r="I465" i="2"/>
  <c r="H465" i="2"/>
  <c r="G465" i="2"/>
  <c r="E465" i="2"/>
  <c r="J464" i="2"/>
  <c r="I464" i="2"/>
  <c r="H464" i="2"/>
  <c r="G464" i="2"/>
  <c r="E464" i="2"/>
  <c r="J463" i="2"/>
  <c r="I463" i="2"/>
  <c r="H463" i="2"/>
  <c r="G463" i="2"/>
  <c r="E463" i="2"/>
  <c r="J462" i="2"/>
  <c r="I462" i="2"/>
  <c r="H462" i="2"/>
  <c r="G462" i="2"/>
  <c r="E462" i="2"/>
  <c r="J461" i="2"/>
  <c r="I461" i="2"/>
  <c r="H461" i="2"/>
  <c r="G461" i="2"/>
  <c r="E461" i="2"/>
  <c r="J460" i="2"/>
  <c r="I460" i="2"/>
  <c r="H460" i="2"/>
  <c r="G460" i="2"/>
  <c r="E460" i="2"/>
  <c r="J459" i="2"/>
  <c r="I459" i="2"/>
  <c r="H459" i="2"/>
  <c r="G459" i="2"/>
  <c r="E459" i="2"/>
  <c r="J458" i="2"/>
  <c r="I458" i="2"/>
  <c r="H458" i="2"/>
  <c r="G458" i="2"/>
  <c r="E458" i="2"/>
  <c r="J457" i="2"/>
  <c r="I457" i="2"/>
  <c r="H457" i="2"/>
  <c r="G457" i="2"/>
  <c r="E457" i="2"/>
  <c r="J456" i="2"/>
  <c r="I456" i="2"/>
  <c r="H456" i="2"/>
  <c r="G456" i="2"/>
  <c r="E456" i="2"/>
  <c r="J455" i="2"/>
  <c r="I455" i="2"/>
  <c r="H455" i="2"/>
  <c r="G455" i="2"/>
  <c r="E455" i="2"/>
  <c r="J454" i="2"/>
  <c r="I454" i="2"/>
  <c r="H454" i="2"/>
  <c r="G454" i="2"/>
  <c r="E454" i="2"/>
  <c r="J453" i="2"/>
  <c r="I453" i="2"/>
  <c r="H453" i="2"/>
  <c r="G453" i="2"/>
  <c r="E453" i="2"/>
  <c r="J452" i="2"/>
  <c r="I452" i="2"/>
  <c r="H452" i="2"/>
  <c r="G452" i="2"/>
  <c r="E452" i="2"/>
  <c r="J451" i="2"/>
  <c r="I451" i="2"/>
  <c r="H451" i="2"/>
  <c r="G451" i="2"/>
  <c r="E451" i="2"/>
  <c r="J450" i="2"/>
  <c r="I450" i="2"/>
  <c r="H450" i="2"/>
  <c r="G450" i="2"/>
  <c r="E450" i="2"/>
  <c r="J449" i="2"/>
  <c r="I449" i="2"/>
  <c r="H449" i="2"/>
  <c r="G449" i="2"/>
  <c r="E449" i="2"/>
  <c r="J448" i="2"/>
  <c r="I448" i="2"/>
  <c r="H448" i="2"/>
  <c r="G448" i="2"/>
  <c r="E448" i="2"/>
  <c r="J447" i="2"/>
  <c r="I447" i="2"/>
  <c r="H447" i="2"/>
  <c r="G447" i="2"/>
  <c r="E447" i="2"/>
  <c r="J446" i="2"/>
  <c r="I446" i="2"/>
  <c r="H446" i="2"/>
  <c r="G446" i="2"/>
  <c r="E446" i="2"/>
  <c r="J445" i="2"/>
  <c r="I445" i="2"/>
  <c r="H445" i="2"/>
  <c r="G445" i="2"/>
  <c r="E445" i="2"/>
  <c r="J444" i="2"/>
  <c r="I444" i="2"/>
  <c r="H444" i="2"/>
  <c r="G444" i="2"/>
  <c r="E444" i="2"/>
  <c r="J443" i="2"/>
  <c r="I443" i="2"/>
  <c r="H443" i="2"/>
  <c r="G443" i="2"/>
  <c r="E443" i="2"/>
  <c r="J442" i="2"/>
  <c r="I442" i="2"/>
  <c r="H442" i="2"/>
  <c r="G442" i="2"/>
  <c r="E442" i="2"/>
  <c r="J441" i="2"/>
  <c r="I441" i="2"/>
  <c r="H441" i="2"/>
  <c r="G441" i="2"/>
  <c r="E441" i="2"/>
  <c r="J440" i="2"/>
  <c r="I440" i="2"/>
  <c r="H440" i="2"/>
  <c r="G440" i="2"/>
  <c r="E440" i="2"/>
  <c r="J439" i="2"/>
  <c r="I439" i="2"/>
  <c r="H439" i="2"/>
  <c r="G439" i="2"/>
  <c r="E439" i="2"/>
  <c r="J438" i="2"/>
  <c r="I438" i="2"/>
  <c r="H438" i="2"/>
  <c r="G438" i="2"/>
  <c r="E438" i="2"/>
  <c r="J437" i="2"/>
  <c r="I437" i="2"/>
  <c r="H437" i="2"/>
  <c r="G437" i="2"/>
  <c r="E437" i="2"/>
  <c r="J436" i="2"/>
  <c r="I436" i="2"/>
  <c r="H436" i="2"/>
  <c r="G436" i="2"/>
  <c r="E436" i="2"/>
  <c r="J435" i="2"/>
  <c r="I435" i="2"/>
  <c r="H435" i="2"/>
  <c r="G435" i="2"/>
  <c r="E435" i="2"/>
  <c r="J434" i="2"/>
  <c r="I434" i="2"/>
  <c r="H434" i="2"/>
  <c r="G434" i="2"/>
  <c r="E434" i="2"/>
  <c r="J433" i="2"/>
  <c r="I433" i="2"/>
  <c r="H433" i="2"/>
  <c r="G433" i="2"/>
  <c r="E433" i="2"/>
  <c r="J432" i="2"/>
  <c r="I432" i="2"/>
  <c r="H432" i="2"/>
  <c r="G432" i="2"/>
  <c r="E432" i="2"/>
  <c r="J431" i="2"/>
  <c r="I431" i="2"/>
  <c r="H431" i="2"/>
  <c r="G431" i="2"/>
  <c r="E431" i="2"/>
  <c r="J430" i="2"/>
  <c r="I430" i="2"/>
  <c r="H430" i="2"/>
  <c r="G430" i="2"/>
  <c r="E430" i="2"/>
  <c r="J429" i="2"/>
  <c r="I429" i="2"/>
  <c r="H429" i="2"/>
  <c r="G429" i="2"/>
  <c r="E429" i="2"/>
  <c r="J428" i="2"/>
  <c r="I428" i="2"/>
  <c r="H428" i="2"/>
  <c r="G428" i="2"/>
  <c r="E428" i="2"/>
  <c r="J427" i="2"/>
  <c r="I427" i="2"/>
  <c r="H427" i="2"/>
  <c r="G427" i="2"/>
  <c r="E427" i="2"/>
  <c r="J426" i="2"/>
  <c r="I426" i="2"/>
  <c r="H426" i="2"/>
  <c r="G426" i="2"/>
  <c r="E426" i="2"/>
  <c r="J425" i="2"/>
  <c r="I425" i="2"/>
  <c r="H425" i="2"/>
  <c r="G425" i="2"/>
  <c r="E425" i="2"/>
  <c r="J424" i="2"/>
  <c r="I424" i="2"/>
  <c r="H424" i="2"/>
  <c r="G424" i="2"/>
  <c r="E424" i="2"/>
  <c r="J423" i="2"/>
  <c r="I423" i="2"/>
  <c r="H423" i="2"/>
  <c r="G423" i="2"/>
  <c r="E423" i="2"/>
  <c r="J422" i="2"/>
  <c r="I422" i="2"/>
  <c r="H422" i="2"/>
  <c r="G422" i="2"/>
  <c r="E422" i="2"/>
  <c r="J421" i="2"/>
  <c r="I421" i="2"/>
  <c r="H421" i="2"/>
  <c r="G421" i="2"/>
  <c r="E421" i="2"/>
  <c r="J420" i="2"/>
  <c r="I420" i="2"/>
  <c r="H420" i="2"/>
  <c r="G420" i="2"/>
  <c r="E420" i="2"/>
  <c r="J419" i="2"/>
  <c r="I419" i="2"/>
  <c r="H419" i="2"/>
  <c r="G419" i="2"/>
  <c r="E419" i="2"/>
  <c r="J418" i="2"/>
  <c r="I418" i="2"/>
  <c r="H418" i="2"/>
  <c r="G418" i="2"/>
  <c r="E418" i="2"/>
  <c r="J417" i="2"/>
  <c r="I417" i="2"/>
  <c r="H417" i="2"/>
  <c r="G417" i="2"/>
  <c r="E417" i="2"/>
  <c r="J416" i="2"/>
  <c r="I416" i="2"/>
  <c r="H416" i="2"/>
  <c r="G416" i="2"/>
  <c r="E416" i="2"/>
  <c r="J415" i="2"/>
  <c r="I415" i="2"/>
  <c r="H415" i="2"/>
  <c r="G415" i="2"/>
  <c r="E415" i="2"/>
  <c r="J414" i="2"/>
  <c r="I414" i="2"/>
  <c r="H414" i="2"/>
  <c r="G414" i="2"/>
  <c r="E414" i="2"/>
  <c r="J413" i="2"/>
  <c r="I413" i="2"/>
  <c r="H413" i="2"/>
  <c r="G413" i="2"/>
  <c r="E413" i="2"/>
  <c r="J412" i="2"/>
  <c r="I412" i="2"/>
  <c r="H412" i="2"/>
  <c r="G412" i="2"/>
  <c r="E412" i="2"/>
  <c r="J411" i="2"/>
  <c r="I411" i="2"/>
  <c r="H411" i="2"/>
  <c r="G411" i="2"/>
  <c r="E411" i="2"/>
  <c r="J410" i="2"/>
  <c r="I410" i="2"/>
  <c r="H410" i="2"/>
  <c r="G410" i="2"/>
  <c r="E410" i="2"/>
  <c r="J409" i="2"/>
  <c r="I409" i="2"/>
  <c r="H409" i="2"/>
  <c r="G409" i="2"/>
  <c r="E409" i="2"/>
  <c r="J408" i="2"/>
  <c r="I408" i="2"/>
  <c r="H408" i="2"/>
  <c r="G408" i="2"/>
  <c r="E408" i="2"/>
  <c r="J407" i="2"/>
  <c r="I407" i="2"/>
  <c r="H407" i="2"/>
  <c r="G407" i="2"/>
  <c r="E407" i="2"/>
  <c r="J406" i="2"/>
  <c r="I406" i="2"/>
  <c r="H406" i="2"/>
  <c r="G406" i="2"/>
  <c r="E406" i="2"/>
  <c r="J405" i="2"/>
  <c r="I405" i="2"/>
  <c r="H405" i="2"/>
  <c r="G405" i="2"/>
  <c r="E405" i="2"/>
  <c r="J404" i="2"/>
  <c r="I404" i="2"/>
  <c r="H404" i="2"/>
  <c r="G404" i="2"/>
  <c r="E404" i="2"/>
  <c r="J403" i="2"/>
  <c r="I403" i="2"/>
  <c r="H403" i="2"/>
  <c r="G403" i="2"/>
  <c r="E403" i="2"/>
  <c r="J402" i="2"/>
  <c r="I402" i="2"/>
  <c r="H402" i="2"/>
  <c r="G402" i="2"/>
  <c r="E402" i="2"/>
  <c r="J401" i="2"/>
  <c r="I401" i="2"/>
  <c r="H401" i="2"/>
  <c r="G401" i="2"/>
  <c r="E401" i="2"/>
  <c r="J400" i="2"/>
  <c r="I400" i="2"/>
  <c r="H400" i="2"/>
  <c r="G400" i="2"/>
  <c r="E400" i="2"/>
  <c r="J399" i="2"/>
  <c r="I399" i="2"/>
  <c r="H399" i="2"/>
  <c r="G399" i="2"/>
  <c r="E399" i="2"/>
  <c r="J398" i="2"/>
  <c r="I398" i="2"/>
  <c r="H398" i="2"/>
  <c r="G398" i="2"/>
  <c r="E398" i="2"/>
  <c r="J397" i="2"/>
  <c r="I397" i="2"/>
  <c r="H397" i="2"/>
  <c r="G397" i="2"/>
  <c r="E397" i="2"/>
  <c r="J396" i="2"/>
  <c r="I396" i="2"/>
  <c r="H396" i="2"/>
  <c r="G396" i="2"/>
  <c r="E396" i="2"/>
  <c r="J395" i="2"/>
  <c r="I395" i="2"/>
  <c r="H395" i="2"/>
  <c r="G395" i="2"/>
  <c r="E395" i="2"/>
  <c r="J394" i="2"/>
  <c r="I394" i="2"/>
  <c r="H394" i="2"/>
  <c r="G394" i="2"/>
  <c r="E394" i="2"/>
  <c r="J393" i="2"/>
  <c r="I393" i="2"/>
  <c r="H393" i="2"/>
  <c r="G393" i="2"/>
  <c r="E393" i="2"/>
  <c r="J392" i="2"/>
  <c r="I392" i="2"/>
  <c r="H392" i="2"/>
  <c r="G392" i="2"/>
  <c r="E392" i="2"/>
  <c r="J391" i="2"/>
  <c r="I391" i="2"/>
  <c r="H391" i="2"/>
  <c r="G391" i="2"/>
  <c r="E391" i="2"/>
  <c r="J390" i="2"/>
  <c r="I390" i="2"/>
  <c r="H390" i="2"/>
  <c r="G390" i="2"/>
  <c r="E390" i="2"/>
  <c r="J389" i="2"/>
  <c r="I389" i="2"/>
  <c r="H389" i="2"/>
  <c r="G389" i="2"/>
  <c r="E389" i="2"/>
  <c r="J388" i="2"/>
  <c r="I388" i="2"/>
  <c r="H388" i="2"/>
  <c r="G388" i="2"/>
  <c r="E388" i="2"/>
  <c r="J387" i="2"/>
  <c r="I387" i="2"/>
  <c r="H387" i="2"/>
  <c r="G387" i="2"/>
  <c r="E387" i="2"/>
  <c r="J386" i="2"/>
  <c r="I386" i="2"/>
  <c r="H386" i="2"/>
  <c r="G386" i="2"/>
  <c r="E386" i="2"/>
  <c r="J385" i="2"/>
  <c r="I385" i="2"/>
  <c r="H385" i="2"/>
  <c r="G385" i="2"/>
  <c r="E385" i="2"/>
  <c r="J384" i="2"/>
  <c r="I384" i="2"/>
  <c r="H384" i="2"/>
  <c r="G384" i="2"/>
  <c r="E384" i="2"/>
  <c r="J383" i="2"/>
  <c r="I383" i="2"/>
  <c r="H383" i="2"/>
  <c r="G383" i="2"/>
  <c r="E383" i="2"/>
  <c r="J382" i="2"/>
  <c r="I382" i="2"/>
  <c r="H382" i="2"/>
  <c r="G382" i="2"/>
  <c r="E382" i="2"/>
  <c r="J381" i="2"/>
  <c r="I381" i="2"/>
  <c r="H381" i="2"/>
  <c r="G381" i="2"/>
  <c r="E381" i="2"/>
  <c r="J380" i="2"/>
  <c r="I380" i="2"/>
  <c r="H380" i="2"/>
  <c r="G380" i="2"/>
  <c r="E380" i="2"/>
  <c r="J379" i="2"/>
  <c r="I379" i="2"/>
  <c r="H379" i="2"/>
  <c r="G379" i="2"/>
  <c r="E379" i="2"/>
  <c r="J378" i="2"/>
  <c r="I378" i="2"/>
  <c r="H378" i="2"/>
  <c r="G378" i="2"/>
  <c r="E378" i="2"/>
  <c r="J377" i="2"/>
  <c r="I377" i="2"/>
  <c r="H377" i="2"/>
  <c r="G377" i="2"/>
  <c r="E377" i="2"/>
  <c r="J376" i="2"/>
  <c r="I376" i="2"/>
  <c r="H376" i="2"/>
  <c r="G376" i="2"/>
  <c r="E376" i="2"/>
  <c r="J375" i="2"/>
  <c r="I375" i="2"/>
  <c r="H375" i="2"/>
  <c r="G375" i="2"/>
  <c r="E375" i="2"/>
  <c r="J374" i="2"/>
  <c r="I374" i="2"/>
  <c r="H374" i="2"/>
  <c r="G374" i="2"/>
  <c r="E374" i="2"/>
  <c r="J373" i="2"/>
  <c r="I373" i="2"/>
  <c r="H373" i="2"/>
  <c r="G373" i="2"/>
  <c r="E373" i="2"/>
  <c r="J372" i="2"/>
  <c r="I372" i="2"/>
  <c r="H372" i="2"/>
  <c r="G372" i="2"/>
  <c r="E372" i="2"/>
  <c r="J371" i="2"/>
  <c r="I371" i="2"/>
  <c r="H371" i="2"/>
  <c r="G371" i="2"/>
  <c r="E371" i="2"/>
  <c r="J370" i="2"/>
  <c r="I370" i="2"/>
  <c r="H370" i="2"/>
  <c r="G370" i="2"/>
  <c r="E370" i="2"/>
  <c r="J369" i="2"/>
  <c r="I369" i="2"/>
  <c r="H369" i="2"/>
  <c r="G369" i="2"/>
  <c r="E369" i="2"/>
  <c r="J368" i="2"/>
  <c r="I368" i="2"/>
  <c r="H368" i="2"/>
  <c r="G368" i="2"/>
  <c r="E368" i="2"/>
  <c r="J367" i="2"/>
  <c r="I367" i="2"/>
  <c r="H367" i="2"/>
  <c r="G367" i="2"/>
  <c r="E367" i="2"/>
  <c r="J366" i="2"/>
  <c r="I366" i="2"/>
  <c r="H366" i="2"/>
  <c r="G366" i="2"/>
  <c r="E366" i="2"/>
  <c r="J365" i="2"/>
  <c r="I365" i="2"/>
  <c r="H365" i="2"/>
  <c r="G365" i="2"/>
  <c r="E365" i="2"/>
  <c r="J364" i="2"/>
  <c r="I364" i="2"/>
  <c r="H364" i="2"/>
  <c r="G364" i="2"/>
  <c r="E364" i="2"/>
  <c r="J363" i="2"/>
  <c r="I363" i="2"/>
  <c r="H363" i="2"/>
  <c r="G363" i="2"/>
  <c r="E363" i="2"/>
  <c r="J362" i="2"/>
  <c r="I362" i="2"/>
  <c r="H362" i="2"/>
  <c r="G362" i="2"/>
  <c r="E362" i="2"/>
  <c r="J361" i="2"/>
  <c r="I361" i="2"/>
  <c r="H361" i="2"/>
  <c r="G361" i="2"/>
  <c r="E361" i="2"/>
  <c r="J360" i="2"/>
  <c r="I360" i="2"/>
  <c r="H360" i="2"/>
  <c r="G360" i="2"/>
  <c r="E360" i="2"/>
  <c r="J359" i="2"/>
  <c r="I359" i="2"/>
  <c r="H359" i="2"/>
  <c r="G359" i="2"/>
  <c r="E359" i="2"/>
  <c r="J358" i="2"/>
  <c r="I358" i="2"/>
  <c r="H358" i="2"/>
  <c r="G358" i="2"/>
  <c r="E358" i="2"/>
  <c r="J357" i="2"/>
  <c r="I357" i="2"/>
  <c r="H357" i="2"/>
  <c r="G357" i="2"/>
  <c r="E357" i="2"/>
  <c r="J356" i="2"/>
  <c r="I356" i="2"/>
  <c r="H356" i="2"/>
  <c r="G356" i="2"/>
  <c r="E356" i="2"/>
  <c r="J355" i="2"/>
  <c r="I355" i="2"/>
  <c r="H355" i="2"/>
  <c r="G355" i="2"/>
  <c r="E355" i="2"/>
  <c r="J354" i="2"/>
  <c r="I354" i="2"/>
  <c r="H354" i="2"/>
  <c r="G354" i="2"/>
  <c r="E354" i="2"/>
  <c r="J353" i="2"/>
  <c r="I353" i="2"/>
  <c r="H353" i="2"/>
  <c r="G353" i="2"/>
  <c r="E353" i="2"/>
  <c r="J352" i="2"/>
  <c r="I352" i="2"/>
  <c r="H352" i="2"/>
  <c r="G352" i="2"/>
  <c r="E352" i="2"/>
  <c r="J351" i="2"/>
  <c r="I351" i="2"/>
  <c r="H351" i="2"/>
  <c r="G351" i="2"/>
  <c r="E351" i="2"/>
  <c r="J350" i="2"/>
  <c r="I350" i="2"/>
  <c r="H350" i="2"/>
  <c r="G350" i="2"/>
  <c r="E350" i="2"/>
  <c r="J349" i="2"/>
  <c r="I349" i="2"/>
  <c r="H349" i="2"/>
  <c r="G349" i="2"/>
  <c r="E349" i="2"/>
  <c r="J348" i="2"/>
  <c r="I348" i="2"/>
  <c r="H348" i="2"/>
  <c r="G348" i="2"/>
  <c r="E348" i="2"/>
  <c r="J347" i="2"/>
  <c r="I347" i="2"/>
  <c r="H347" i="2"/>
  <c r="G347" i="2"/>
  <c r="E347" i="2"/>
  <c r="J346" i="2"/>
  <c r="I346" i="2"/>
  <c r="H346" i="2"/>
  <c r="G346" i="2"/>
  <c r="E346" i="2"/>
  <c r="J345" i="2"/>
  <c r="I345" i="2"/>
  <c r="H345" i="2"/>
  <c r="G345" i="2"/>
  <c r="E345" i="2"/>
  <c r="J344" i="2"/>
  <c r="I344" i="2"/>
  <c r="H344" i="2"/>
  <c r="G344" i="2"/>
  <c r="E344" i="2"/>
  <c r="J343" i="2"/>
  <c r="I343" i="2"/>
  <c r="H343" i="2"/>
  <c r="G343" i="2"/>
  <c r="E343" i="2"/>
  <c r="J342" i="2"/>
  <c r="I342" i="2"/>
  <c r="H342" i="2"/>
  <c r="G342" i="2"/>
  <c r="E342" i="2"/>
  <c r="J341" i="2"/>
  <c r="I341" i="2"/>
  <c r="H341" i="2"/>
  <c r="G341" i="2"/>
  <c r="E341" i="2"/>
  <c r="J340" i="2"/>
  <c r="I340" i="2"/>
  <c r="H340" i="2"/>
  <c r="G340" i="2"/>
  <c r="E340" i="2"/>
  <c r="J339" i="2"/>
  <c r="I339" i="2"/>
  <c r="H339" i="2"/>
  <c r="G339" i="2"/>
  <c r="E339" i="2"/>
  <c r="J338" i="2"/>
  <c r="I338" i="2"/>
  <c r="H338" i="2"/>
  <c r="G338" i="2"/>
  <c r="E338" i="2"/>
  <c r="J337" i="2"/>
  <c r="I337" i="2"/>
  <c r="H337" i="2"/>
  <c r="G337" i="2"/>
  <c r="E337" i="2"/>
  <c r="J336" i="2"/>
  <c r="I336" i="2"/>
  <c r="H336" i="2"/>
  <c r="G336" i="2"/>
  <c r="E336" i="2"/>
  <c r="J335" i="2"/>
  <c r="I335" i="2"/>
  <c r="H335" i="2"/>
  <c r="G335" i="2"/>
  <c r="E335" i="2"/>
  <c r="J334" i="2"/>
  <c r="I334" i="2"/>
  <c r="H334" i="2"/>
  <c r="G334" i="2"/>
  <c r="E334" i="2"/>
  <c r="J333" i="2"/>
  <c r="I333" i="2"/>
  <c r="H333" i="2"/>
  <c r="G333" i="2"/>
  <c r="E333" i="2"/>
  <c r="J332" i="2"/>
  <c r="I332" i="2"/>
  <c r="H332" i="2"/>
  <c r="G332" i="2"/>
  <c r="E332" i="2"/>
  <c r="J331" i="2"/>
  <c r="I331" i="2"/>
  <c r="H331" i="2"/>
  <c r="G331" i="2"/>
  <c r="E331" i="2"/>
  <c r="J330" i="2"/>
  <c r="I330" i="2"/>
  <c r="H330" i="2"/>
  <c r="G330" i="2"/>
  <c r="E330" i="2"/>
  <c r="J329" i="2"/>
  <c r="I329" i="2"/>
  <c r="H329" i="2"/>
  <c r="G329" i="2"/>
  <c r="E329" i="2"/>
  <c r="J328" i="2"/>
  <c r="I328" i="2"/>
  <c r="H328" i="2"/>
  <c r="G328" i="2"/>
  <c r="E328" i="2"/>
  <c r="J327" i="2"/>
  <c r="I327" i="2"/>
  <c r="H327" i="2"/>
  <c r="G327" i="2"/>
  <c r="E327" i="2"/>
  <c r="J326" i="2"/>
  <c r="I326" i="2"/>
  <c r="H326" i="2"/>
  <c r="G326" i="2"/>
  <c r="E326" i="2"/>
  <c r="J325" i="2"/>
  <c r="I325" i="2"/>
  <c r="H325" i="2"/>
  <c r="G325" i="2"/>
  <c r="E325" i="2"/>
  <c r="J324" i="2"/>
  <c r="I324" i="2"/>
  <c r="H324" i="2"/>
  <c r="G324" i="2"/>
  <c r="E324" i="2"/>
  <c r="J323" i="2"/>
  <c r="I323" i="2"/>
  <c r="H323" i="2"/>
  <c r="G323" i="2"/>
  <c r="E323" i="2"/>
  <c r="J322" i="2"/>
  <c r="I322" i="2"/>
  <c r="H322" i="2"/>
  <c r="G322" i="2"/>
  <c r="E322" i="2"/>
  <c r="J321" i="2"/>
  <c r="I321" i="2"/>
  <c r="H321" i="2"/>
  <c r="G321" i="2"/>
  <c r="E321" i="2"/>
  <c r="J320" i="2"/>
  <c r="I320" i="2"/>
  <c r="H320" i="2"/>
  <c r="G320" i="2"/>
  <c r="E320" i="2"/>
  <c r="J319" i="2"/>
  <c r="I319" i="2"/>
  <c r="H319" i="2"/>
  <c r="G319" i="2"/>
  <c r="E319" i="2"/>
  <c r="J318" i="2"/>
  <c r="I318" i="2"/>
  <c r="H318" i="2"/>
  <c r="G318" i="2"/>
  <c r="E318" i="2"/>
  <c r="J317" i="2"/>
  <c r="I317" i="2"/>
  <c r="H317" i="2"/>
  <c r="G317" i="2"/>
  <c r="E317" i="2"/>
  <c r="J316" i="2"/>
  <c r="I316" i="2"/>
  <c r="H316" i="2"/>
  <c r="G316" i="2"/>
  <c r="E316" i="2"/>
  <c r="J315" i="2"/>
  <c r="I315" i="2"/>
  <c r="H315" i="2"/>
  <c r="G315" i="2"/>
  <c r="E315" i="2"/>
  <c r="J314" i="2"/>
  <c r="I314" i="2"/>
  <c r="H314" i="2"/>
  <c r="G314" i="2"/>
  <c r="E314" i="2"/>
  <c r="J313" i="2"/>
  <c r="I313" i="2"/>
  <c r="H313" i="2"/>
  <c r="G313" i="2"/>
  <c r="E313" i="2"/>
  <c r="J312" i="2"/>
  <c r="I312" i="2"/>
  <c r="H312" i="2"/>
  <c r="G312" i="2"/>
  <c r="E312" i="2"/>
  <c r="J311" i="2"/>
  <c r="I311" i="2"/>
  <c r="H311" i="2"/>
  <c r="G311" i="2"/>
  <c r="E311" i="2"/>
  <c r="J310" i="2"/>
  <c r="I310" i="2"/>
  <c r="H310" i="2"/>
  <c r="G310" i="2"/>
  <c r="E310" i="2"/>
  <c r="J309" i="2"/>
  <c r="I309" i="2"/>
  <c r="H309" i="2"/>
  <c r="G309" i="2"/>
  <c r="E309" i="2"/>
  <c r="J308" i="2"/>
  <c r="I308" i="2"/>
  <c r="H308" i="2"/>
  <c r="G308" i="2"/>
  <c r="E308" i="2"/>
  <c r="J307" i="2"/>
  <c r="I307" i="2"/>
  <c r="H307" i="2"/>
  <c r="G307" i="2"/>
  <c r="E307" i="2"/>
  <c r="J306" i="2"/>
  <c r="I306" i="2"/>
  <c r="H306" i="2"/>
  <c r="G306" i="2"/>
  <c r="E306" i="2"/>
  <c r="J305" i="2"/>
  <c r="I305" i="2"/>
  <c r="H305" i="2"/>
  <c r="G305" i="2"/>
  <c r="E305" i="2"/>
  <c r="J304" i="2"/>
  <c r="I304" i="2"/>
  <c r="H304" i="2"/>
  <c r="G304" i="2"/>
  <c r="E304" i="2"/>
  <c r="J303" i="2"/>
  <c r="I303" i="2"/>
  <c r="H303" i="2"/>
  <c r="G303" i="2"/>
  <c r="E303" i="2"/>
  <c r="J302" i="2"/>
  <c r="I302" i="2"/>
  <c r="H302" i="2"/>
  <c r="G302" i="2"/>
  <c r="E302" i="2"/>
  <c r="J301" i="2"/>
  <c r="I301" i="2"/>
  <c r="H301" i="2"/>
  <c r="G301" i="2"/>
  <c r="E301" i="2"/>
  <c r="J300" i="2"/>
  <c r="I300" i="2"/>
  <c r="H300" i="2"/>
  <c r="G300" i="2"/>
  <c r="E300" i="2"/>
  <c r="J299" i="2"/>
  <c r="I299" i="2"/>
  <c r="H299" i="2"/>
  <c r="G299" i="2"/>
  <c r="E299" i="2"/>
  <c r="J298" i="2"/>
  <c r="I298" i="2"/>
  <c r="H298" i="2"/>
  <c r="G298" i="2"/>
  <c r="E298" i="2"/>
  <c r="J297" i="2"/>
  <c r="I297" i="2"/>
  <c r="H297" i="2"/>
  <c r="G297" i="2"/>
  <c r="E297" i="2"/>
  <c r="J296" i="2"/>
  <c r="I296" i="2"/>
  <c r="H296" i="2"/>
  <c r="G296" i="2"/>
  <c r="E296" i="2"/>
  <c r="J295" i="2"/>
  <c r="I295" i="2"/>
  <c r="H295" i="2"/>
  <c r="G295" i="2"/>
  <c r="E295" i="2"/>
  <c r="J294" i="2"/>
  <c r="I294" i="2"/>
  <c r="H294" i="2"/>
  <c r="G294" i="2"/>
  <c r="E294" i="2"/>
  <c r="J293" i="2"/>
  <c r="I293" i="2"/>
  <c r="H293" i="2"/>
  <c r="G293" i="2"/>
  <c r="E293" i="2"/>
  <c r="J292" i="2"/>
  <c r="I292" i="2"/>
  <c r="H292" i="2"/>
  <c r="G292" i="2"/>
  <c r="E292" i="2"/>
  <c r="J291" i="2"/>
  <c r="I291" i="2"/>
  <c r="H291" i="2"/>
  <c r="G291" i="2"/>
  <c r="E291" i="2"/>
  <c r="J290" i="2"/>
  <c r="I290" i="2"/>
  <c r="H290" i="2"/>
  <c r="G290" i="2"/>
  <c r="E290" i="2"/>
  <c r="J289" i="2"/>
  <c r="I289" i="2"/>
  <c r="H289" i="2"/>
  <c r="G289" i="2"/>
  <c r="E289" i="2"/>
  <c r="J288" i="2"/>
  <c r="I288" i="2"/>
  <c r="H288" i="2"/>
  <c r="G288" i="2"/>
  <c r="E288" i="2"/>
  <c r="J287" i="2"/>
  <c r="I287" i="2"/>
  <c r="H287" i="2"/>
  <c r="G287" i="2"/>
  <c r="E287" i="2"/>
  <c r="J286" i="2"/>
  <c r="I286" i="2"/>
  <c r="H286" i="2"/>
  <c r="G286" i="2"/>
  <c r="E286" i="2"/>
  <c r="J285" i="2"/>
  <c r="I285" i="2"/>
  <c r="H285" i="2"/>
  <c r="G285" i="2"/>
  <c r="E285" i="2"/>
  <c r="J284" i="2"/>
  <c r="I284" i="2"/>
  <c r="H284" i="2"/>
  <c r="G284" i="2"/>
  <c r="E284" i="2"/>
  <c r="J283" i="2"/>
  <c r="I283" i="2"/>
  <c r="H283" i="2"/>
  <c r="G283" i="2"/>
  <c r="E283" i="2"/>
  <c r="J282" i="2"/>
  <c r="I282" i="2"/>
  <c r="H282" i="2"/>
  <c r="G282" i="2"/>
  <c r="E282" i="2"/>
  <c r="J281" i="2"/>
  <c r="I281" i="2"/>
  <c r="H281" i="2"/>
  <c r="G281" i="2"/>
  <c r="E281" i="2"/>
  <c r="J280" i="2"/>
  <c r="I280" i="2"/>
  <c r="H280" i="2"/>
  <c r="G280" i="2"/>
  <c r="E280" i="2"/>
  <c r="J279" i="2"/>
  <c r="I279" i="2"/>
  <c r="H279" i="2"/>
  <c r="G279" i="2"/>
  <c r="E279" i="2"/>
  <c r="J278" i="2"/>
  <c r="I278" i="2"/>
  <c r="H278" i="2"/>
  <c r="G278" i="2"/>
  <c r="E278" i="2"/>
  <c r="J277" i="2"/>
  <c r="I277" i="2"/>
  <c r="H277" i="2"/>
  <c r="G277" i="2"/>
  <c r="E277" i="2"/>
  <c r="J276" i="2"/>
  <c r="I276" i="2"/>
  <c r="H276" i="2"/>
  <c r="G276" i="2"/>
  <c r="E276" i="2"/>
  <c r="J275" i="2"/>
  <c r="I275" i="2"/>
  <c r="H275" i="2"/>
  <c r="G275" i="2"/>
  <c r="E275" i="2"/>
  <c r="J274" i="2"/>
  <c r="I274" i="2"/>
  <c r="H274" i="2"/>
  <c r="G274" i="2"/>
  <c r="E274" i="2"/>
  <c r="J273" i="2"/>
  <c r="I273" i="2"/>
  <c r="H273" i="2"/>
  <c r="G273" i="2"/>
  <c r="E273" i="2"/>
  <c r="J272" i="2"/>
  <c r="I272" i="2"/>
  <c r="H272" i="2"/>
  <c r="G272" i="2"/>
  <c r="E272" i="2"/>
  <c r="J271" i="2"/>
  <c r="I271" i="2"/>
  <c r="H271" i="2"/>
  <c r="G271" i="2"/>
  <c r="E271" i="2"/>
  <c r="J270" i="2"/>
  <c r="I270" i="2"/>
  <c r="H270" i="2"/>
  <c r="G270" i="2"/>
  <c r="E270" i="2"/>
  <c r="J269" i="2"/>
  <c r="I269" i="2"/>
  <c r="H269" i="2"/>
  <c r="G269" i="2"/>
  <c r="E269" i="2"/>
  <c r="J268" i="2"/>
  <c r="I268" i="2"/>
  <c r="H268" i="2"/>
  <c r="G268" i="2"/>
  <c r="E268" i="2"/>
  <c r="J267" i="2"/>
  <c r="I267" i="2"/>
  <c r="H267" i="2"/>
  <c r="G267" i="2"/>
  <c r="E267" i="2"/>
  <c r="J266" i="2"/>
  <c r="I266" i="2"/>
  <c r="H266" i="2"/>
  <c r="G266" i="2"/>
  <c r="E266" i="2"/>
  <c r="J265" i="2"/>
  <c r="I265" i="2"/>
  <c r="H265" i="2"/>
  <c r="G265" i="2"/>
  <c r="E265" i="2"/>
  <c r="J264" i="2"/>
  <c r="I264" i="2"/>
  <c r="H264" i="2"/>
  <c r="G264" i="2"/>
  <c r="E264" i="2"/>
  <c r="J263" i="2"/>
  <c r="I263" i="2"/>
  <c r="H263" i="2"/>
  <c r="G263" i="2"/>
  <c r="E263" i="2"/>
  <c r="J262" i="2"/>
  <c r="I262" i="2"/>
  <c r="H262" i="2"/>
  <c r="G262" i="2"/>
  <c r="E262" i="2"/>
  <c r="J261" i="2"/>
  <c r="I261" i="2"/>
  <c r="H261" i="2"/>
  <c r="G261" i="2"/>
  <c r="E261" i="2"/>
  <c r="J260" i="2"/>
  <c r="I260" i="2"/>
  <c r="H260" i="2"/>
  <c r="G260" i="2"/>
  <c r="E260" i="2"/>
  <c r="J259" i="2"/>
  <c r="I259" i="2"/>
  <c r="H259" i="2"/>
  <c r="G259" i="2"/>
  <c r="E259" i="2"/>
  <c r="J258" i="2"/>
  <c r="I258" i="2"/>
  <c r="H258" i="2"/>
  <c r="G258" i="2"/>
  <c r="E258" i="2"/>
  <c r="J257" i="2"/>
  <c r="I257" i="2"/>
  <c r="H257" i="2"/>
  <c r="G257" i="2"/>
  <c r="E257" i="2"/>
  <c r="J256" i="2"/>
  <c r="I256" i="2"/>
  <c r="H256" i="2"/>
  <c r="G256" i="2"/>
  <c r="E256" i="2"/>
  <c r="J255" i="2"/>
  <c r="I255" i="2"/>
  <c r="H255" i="2"/>
  <c r="G255" i="2"/>
  <c r="E255" i="2"/>
  <c r="J254" i="2"/>
  <c r="I254" i="2"/>
  <c r="H254" i="2"/>
  <c r="G254" i="2"/>
  <c r="E254" i="2"/>
  <c r="J253" i="2"/>
  <c r="I253" i="2"/>
  <c r="H253" i="2"/>
  <c r="G253" i="2"/>
  <c r="E253" i="2"/>
  <c r="J252" i="2"/>
  <c r="I252" i="2"/>
  <c r="H252" i="2"/>
  <c r="G252" i="2"/>
  <c r="E252" i="2"/>
  <c r="J251" i="2"/>
  <c r="I251" i="2"/>
  <c r="H251" i="2"/>
  <c r="G251" i="2"/>
  <c r="E251" i="2"/>
  <c r="J250" i="2"/>
  <c r="I250" i="2"/>
  <c r="H250" i="2"/>
  <c r="G250" i="2"/>
  <c r="E250" i="2"/>
  <c r="J249" i="2"/>
  <c r="I249" i="2"/>
  <c r="H249" i="2"/>
  <c r="G249" i="2"/>
  <c r="E249" i="2"/>
  <c r="J248" i="2"/>
  <c r="I248" i="2"/>
  <c r="H248" i="2"/>
  <c r="G248" i="2"/>
  <c r="E248" i="2"/>
  <c r="J247" i="2"/>
  <c r="I247" i="2"/>
  <c r="H247" i="2"/>
  <c r="G247" i="2"/>
  <c r="E247" i="2"/>
  <c r="J246" i="2"/>
  <c r="I246" i="2"/>
  <c r="H246" i="2"/>
  <c r="G246" i="2"/>
  <c r="E246" i="2"/>
  <c r="J245" i="2"/>
  <c r="I245" i="2"/>
  <c r="H245" i="2"/>
  <c r="G245" i="2"/>
  <c r="E245" i="2"/>
  <c r="J244" i="2"/>
  <c r="I244" i="2"/>
  <c r="H244" i="2"/>
  <c r="G244" i="2"/>
  <c r="E244" i="2"/>
  <c r="J243" i="2"/>
  <c r="I243" i="2"/>
  <c r="H243" i="2"/>
  <c r="G243" i="2"/>
  <c r="E243" i="2"/>
  <c r="J242" i="2"/>
  <c r="I242" i="2"/>
  <c r="H242" i="2"/>
  <c r="G242" i="2"/>
  <c r="E242" i="2"/>
  <c r="J241" i="2"/>
  <c r="I241" i="2"/>
  <c r="H241" i="2"/>
  <c r="G241" i="2"/>
  <c r="E241" i="2"/>
  <c r="J240" i="2"/>
  <c r="I240" i="2"/>
  <c r="H240" i="2"/>
  <c r="G240" i="2"/>
  <c r="E240" i="2"/>
  <c r="J239" i="2"/>
  <c r="I239" i="2"/>
  <c r="H239" i="2"/>
  <c r="G239" i="2"/>
  <c r="E239" i="2"/>
  <c r="J238" i="2"/>
  <c r="I238" i="2"/>
  <c r="H238" i="2"/>
  <c r="G238" i="2"/>
  <c r="E238" i="2"/>
  <c r="J237" i="2"/>
  <c r="I237" i="2"/>
  <c r="H237" i="2"/>
  <c r="G237" i="2"/>
  <c r="E237" i="2"/>
  <c r="J236" i="2"/>
  <c r="I236" i="2"/>
  <c r="H236" i="2"/>
  <c r="G236" i="2"/>
  <c r="E236" i="2"/>
  <c r="J235" i="2"/>
  <c r="I235" i="2"/>
  <c r="H235" i="2"/>
  <c r="G235" i="2"/>
  <c r="E235" i="2"/>
  <c r="J234" i="2"/>
  <c r="I234" i="2"/>
  <c r="H234" i="2"/>
  <c r="G234" i="2"/>
  <c r="E234" i="2"/>
  <c r="J233" i="2"/>
  <c r="I233" i="2"/>
  <c r="H233" i="2"/>
  <c r="G233" i="2"/>
  <c r="E233" i="2"/>
  <c r="J232" i="2"/>
  <c r="I232" i="2"/>
  <c r="H232" i="2"/>
  <c r="G232" i="2"/>
  <c r="E232" i="2"/>
  <c r="J231" i="2"/>
  <c r="I231" i="2"/>
  <c r="H231" i="2"/>
  <c r="G231" i="2"/>
  <c r="E231" i="2"/>
  <c r="J230" i="2"/>
  <c r="I230" i="2"/>
  <c r="H230" i="2"/>
  <c r="G230" i="2"/>
  <c r="E230" i="2"/>
  <c r="J229" i="2"/>
  <c r="I229" i="2"/>
  <c r="H229" i="2"/>
  <c r="G229" i="2"/>
  <c r="E229" i="2"/>
  <c r="J228" i="2"/>
  <c r="I228" i="2"/>
  <c r="H228" i="2"/>
  <c r="G228" i="2"/>
  <c r="E228" i="2"/>
  <c r="J227" i="2"/>
  <c r="I227" i="2"/>
  <c r="H227" i="2"/>
  <c r="G227" i="2"/>
  <c r="E227" i="2"/>
  <c r="J226" i="2"/>
  <c r="I226" i="2"/>
  <c r="H226" i="2"/>
  <c r="G226" i="2"/>
  <c r="E226" i="2"/>
  <c r="J225" i="2"/>
  <c r="I225" i="2"/>
  <c r="H225" i="2"/>
  <c r="G225" i="2"/>
  <c r="E225" i="2"/>
  <c r="J224" i="2"/>
  <c r="I224" i="2"/>
  <c r="H224" i="2"/>
  <c r="G224" i="2"/>
  <c r="E224" i="2"/>
  <c r="J223" i="2"/>
  <c r="I223" i="2"/>
  <c r="H223" i="2"/>
  <c r="G223" i="2"/>
  <c r="E223" i="2"/>
  <c r="J222" i="2"/>
  <c r="I222" i="2"/>
  <c r="H222" i="2"/>
  <c r="G222" i="2"/>
  <c r="E222" i="2"/>
  <c r="J221" i="2"/>
  <c r="I221" i="2"/>
  <c r="H221" i="2"/>
  <c r="G221" i="2"/>
  <c r="E221" i="2"/>
  <c r="J220" i="2"/>
  <c r="I220" i="2"/>
  <c r="H220" i="2"/>
  <c r="G220" i="2"/>
  <c r="E220" i="2"/>
  <c r="J219" i="2"/>
  <c r="I219" i="2"/>
  <c r="H219" i="2"/>
  <c r="G219" i="2"/>
  <c r="E219" i="2"/>
  <c r="J218" i="2"/>
  <c r="I218" i="2"/>
  <c r="H218" i="2"/>
  <c r="G218" i="2"/>
  <c r="E218" i="2"/>
  <c r="J217" i="2"/>
  <c r="I217" i="2"/>
  <c r="H217" i="2"/>
  <c r="G217" i="2"/>
  <c r="E217" i="2"/>
  <c r="J216" i="2"/>
  <c r="I216" i="2"/>
  <c r="H216" i="2"/>
  <c r="G216" i="2"/>
  <c r="E216" i="2"/>
  <c r="J215" i="2"/>
  <c r="I215" i="2"/>
  <c r="H215" i="2"/>
  <c r="G215" i="2"/>
  <c r="E215" i="2"/>
  <c r="J214" i="2"/>
  <c r="I214" i="2"/>
  <c r="H214" i="2"/>
  <c r="G214" i="2"/>
  <c r="E214" i="2"/>
  <c r="J213" i="2"/>
  <c r="I213" i="2"/>
  <c r="H213" i="2"/>
  <c r="G213" i="2"/>
  <c r="E213" i="2"/>
  <c r="J212" i="2"/>
  <c r="I212" i="2"/>
  <c r="H212" i="2"/>
  <c r="G212" i="2"/>
  <c r="E212" i="2"/>
  <c r="J211" i="2"/>
  <c r="I211" i="2"/>
  <c r="H211" i="2"/>
  <c r="G211" i="2"/>
  <c r="E211" i="2"/>
  <c r="J210" i="2"/>
  <c r="I210" i="2"/>
  <c r="H210" i="2"/>
  <c r="G210" i="2"/>
  <c r="E210" i="2"/>
  <c r="J209" i="2"/>
  <c r="I209" i="2"/>
  <c r="H209" i="2"/>
  <c r="G209" i="2"/>
  <c r="E209" i="2"/>
  <c r="J208" i="2"/>
  <c r="I208" i="2"/>
  <c r="H208" i="2"/>
  <c r="G208" i="2"/>
  <c r="E208" i="2"/>
  <c r="J207" i="2"/>
  <c r="I207" i="2"/>
  <c r="H207" i="2"/>
  <c r="G207" i="2"/>
  <c r="E207" i="2"/>
  <c r="J206" i="2"/>
  <c r="I206" i="2"/>
  <c r="H206" i="2"/>
  <c r="G206" i="2"/>
  <c r="E206" i="2"/>
  <c r="J205" i="2"/>
  <c r="I205" i="2"/>
  <c r="H205" i="2"/>
  <c r="G205" i="2"/>
  <c r="E205" i="2"/>
  <c r="J204" i="2"/>
  <c r="I204" i="2"/>
  <c r="H204" i="2"/>
  <c r="G204" i="2"/>
  <c r="E204" i="2"/>
  <c r="J203" i="2"/>
  <c r="I203" i="2"/>
  <c r="H203" i="2"/>
  <c r="G203" i="2"/>
  <c r="E203" i="2"/>
  <c r="J202" i="2"/>
  <c r="I202" i="2"/>
  <c r="H202" i="2"/>
  <c r="G202" i="2"/>
  <c r="E202" i="2"/>
  <c r="J201" i="2"/>
  <c r="I201" i="2"/>
  <c r="H201" i="2"/>
  <c r="G201" i="2"/>
  <c r="E201" i="2"/>
  <c r="J200" i="2"/>
  <c r="I200" i="2"/>
  <c r="H200" i="2"/>
  <c r="G200" i="2"/>
  <c r="E200" i="2"/>
  <c r="J199" i="2"/>
  <c r="I199" i="2"/>
  <c r="H199" i="2"/>
  <c r="G199" i="2"/>
  <c r="E199" i="2"/>
  <c r="J198" i="2"/>
  <c r="I198" i="2"/>
  <c r="H198" i="2"/>
  <c r="G198" i="2"/>
  <c r="E198" i="2"/>
  <c r="J197" i="2"/>
  <c r="I197" i="2"/>
  <c r="H197" i="2"/>
  <c r="G197" i="2"/>
  <c r="E197" i="2"/>
  <c r="J196" i="2"/>
  <c r="I196" i="2"/>
  <c r="H196" i="2"/>
  <c r="G196" i="2"/>
  <c r="E196" i="2"/>
  <c r="J195" i="2"/>
  <c r="I195" i="2"/>
  <c r="H195" i="2"/>
  <c r="G195" i="2"/>
  <c r="E195" i="2"/>
  <c r="J194" i="2"/>
  <c r="I194" i="2"/>
  <c r="H194" i="2"/>
  <c r="G194" i="2"/>
  <c r="E194" i="2"/>
  <c r="J193" i="2"/>
  <c r="I193" i="2"/>
  <c r="H193" i="2"/>
  <c r="G193" i="2"/>
  <c r="E193" i="2"/>
  <c r="J192" i="2"/>
  <c r="I192" i="2"/>
  <c r="H192" i="2"/>
  <c r="G192" i="2"/>
  <c r="E192" i="2"/>
  <c r="J191" i="2"/>
  <c r="I191" i="2"/>
  <c r="H191" i="2"/>
  <c r="G191" i="2"/>
  <c r="E191" i="2"/>
  <c r="J190" i="2"/>
  <c r="I190" i="2"/>
  <c r="H190" i="2"/>
  <c r="G190" i="2"/>
  <c r="E190" i="2"/>
  <c r="J189" i="2"/>
  <c r="I189" i="2"/>
  <c r="H189" i="2"/>
  <c r="G189" i="2"/>
  <c r="E189" i="2"/>
  <c r="J188" i="2"/>
  <c r="I188" i="2"/>
  <c r="H188" i="2"/>
  <c r="G188" i="2"/>
  <c r="E188" i="2"/>
  <c r="J187" i="2"/>
  <c r="I187" i="2"/>
  <c r="H187" i="2"/>
  <c r="G187" i="2"/>
  <c r="E187" i="2"/>
  <c r="J186" i="2"/>
  <c r="I186" i="2"/>
  <c r="H186" i="2"/>
  <c r="G186" i="2"/>
  <c r="E186" i="2"/>
  <c r="J185" i="2"/>
  <c r="I185" i="2"/>
  <c r="H185" i="2"/>
  <c r="G185" i="2"/>
  <c r="E185" i="2"/>
  <c r="J184" i="2"/>
  <c r="I184" i="2"/>
  <c r="H184" i="2"/>
  <c r="G184" i="2"/>
  <c r="E184" i="2"/>
  <c r="J183" i="2"/>
  <c r="I183" i="2"/>
  <c r="H183" i="2"/>
  <c r="G183" i="2"/>
  <c r="E183" i="2"/>
  <c r="J182" i="2"/>
  <c r="I182" i="2"/>
  <c r="H182" i="2"/>
  <c r="G182" i="2"/>
  <c r="E182" i="2"/>
  <c r="J181" i="2"/>
  <c r="I181" i="2"/>
  <c r="H181" i="2"/>
  <c r="G181" i="2"/>
  <c r="E181" i="2"/>
  <c r="J180" i="2"/>
  <c r="I180" i="2"/>
  <c r="H180" i="2"/>
  <c r="G180" i="2"/>
  <c r="E180" i="2"/>
  <c r="J179" i="2"/>
  <c r="I179" i="2"/>
  <c r="H179" i="2"/>
  <c r="G179" i="2"/>
  <c r="E179" i="2"/>
  <c r="J178" i="2"/>
  <c r="I178" i="2"/>
  <c r="H178" i="2"/>
  <c r="G178" i="2"/>
  <c r="E178" i="2"/>
  <c r="J177" i="2"/>
  <c r="I177" i="2"/>
  <c r="H177" i="2"/>
  <c r="G177" i="2"/>
  <c r="E177" i="2"/>
  <c r="J176" i="2"/>
  <c r="I176" i="2"/>
  <c r="H176" i="2"/>
  <c r="G176" i="2"/>
  <c r="E176" i="2"/>
  <c r="J175" i="2"/>
  <c r="I175" i="2"/>
  <c r="H175" i="2"/>
  <c r="G175" i="2"/>
  <c r="E175" i="2"/>
  <c r="J174" i="2"/>
  <c r="I174" i="2"/>
  <c r="H174" i="2"/>
  <c r="G174" i="2"/>
  <c r="E174" i="2"/>
  <c r="J173" i="2"/>
  <c r="I173" i="2"/>
  <c r="H173" i="2"/>
  <c r="G173" i="2"/>
  <c r="E173" i="2"/>
  <c r="J172" i="2"/>
  <c r="I172" i="2"/>
  <c r="H172" i="2"/>
  <c r="G172" i="2"/>
  <c r="E172" i="2"/>
  <c r="J171" i="2"/>
  <c r="I171" i="2"/>
  <c r="H171" i="2"/>
  <c r="G171" i="2"/>
  <c r="E171" i="2"/>
  <c r="J170" i="2"/>
  <c r="I170" i="2"/>
  <c r="H170" i="2"/>
  <c r="G170" i="2"/>
  <c r="E170" i="2"/>
  <c r="J169" i="2"/>
  <c r="I169" i="2"/>
  <c r="H169" i="2"/>
  <c r="G169" i="2"/>
  <c r="E169" i="2"/>
  <c r="J168" i="2"/>
  <c r="I168" i="2"/>
  <c r="H168" i="2"/>
  <c r="G168" i="2"/>
  <c r="E168" i="2"/>
  <c r="J167" i="2"/>
  <c r="I167" i="2"/>
  <c r="H167" i="2"/>
  <c r="G167" i="2"/>
  <c r="E167" i="2"/>
  <c r="J166" i="2"/>
  <c r="I166" i="2"/>
  <c r="H166" i="2"/>
  <c r="G166" i="2"/>
  <c r="E166" i="2"/>
  <c r="J165" i="2"/>
  <c r="I165" i="2"/>
  <c r="H165" i="2"/>
  <c r="G165" i="2"/>
  <c r="E165" i="2"/>
  <c r="J164" i="2"/>
  <c r="I164" i="2"/>
  <c r="H164" i="2"/>
  <c r="G164" i="2"/>
  <c r="E164" i="2"/>
  <c r="J163" i="2"/>
  <c r="I163" i="2"/>
  <c r="H163" i="2"/>
  <c r="G163" i="2"/>
  <c r="E163" i="2"/>
  <c r="J162" i="2"/>
  <c r="I162" i="2"/>
  <c r="H162" i="2"/>
  <c r="G162" i="2"/>
  <c r="E162" i="2"/>
  <c r="J161" i="2"/>
  <c r="I161" i="2"/>
  <c r="H161" i="2"/>
  <c r="G161" i="2"/>
  <c r="E161" i="2"/>
  <c r="J160" i="2"/>
  <c r="I160" i="2"/>
  <c r="H160" i="2"/>
  <c r="G160" i="2"/>
  <c r="E160" i="2"/>
  <c r="J159" i="2"/>
  <c r="I159" i="2"/>
  <c r="H159" i="2"/>
  <c r="G159" i="2"/>
  <c r="E159" i="2"/>
  <c r="J158" i="2"/>
  <c r="I158" i="2"/>
  <c r="H158" i="2"/>
  <c r="G158" i="2"/>
  <c r="E158" i="2"/>
  <c r="J157" i="2"/>
  <c r="I157" i="2"/>
  <c r="H157" i="2"/>
  <c r="G157" i="2"/>
  <c r="E157" i="2"/>
  <c r="J156" i="2"/>
  <c r="I156" i="2"/>
  <c r="H156" i="2"/>
  <c r="G156" i="2"/>
  <c r="E156" i="2"/>
  <c r="J155" i="2"/>
  <c r="I155" i="2"/>
  <c r="H155" i="2"/>
  <c r="G155" i="2"/>
  <c r="E155" i="2"/>
  <c r="J154" i="2"/>
  <c r="I154" i="2"/>
  <c r="H154" i="2"/>
  <c r="G154" i="2"/>
  <c r="E154" i="2"/>
  <c r="J153" i="2"/>
  <c r="I153" i="2"/>
  <c r="H153" i="2"/>
  <c r="G153" i="2"/>
  <c r="E153" i="2"/>
  <c r="J152" i="2"/>
  <c r="I152" i="2"/>
  <c r="H152" i="2"/>
  <c r="G152" i="2"/>
  <c r="E152" i="2"/>
  <c r="J151" i="2"/>
  <c r="I151" i="2"/>
  <c r="H151" i="2"/>
  <c r="G151" i="2"/>
  <c r="E151" i="2"/>
  <c r="J150" i="2"/>
  <c r="I150" i="2"/>
  <c r="H150" i="2"/>
  <c r="G150" i="2"/>
  <c r="E150" i="2"/>
  <c r="J149" i="2"/>
  <c r="I149" i="2"/>
  <c r="H149" i="2"/>
  <c r="G149" i="2"/>
  <c r="E149" i="2"/>
  <c r="J148" i="2"/>
  <c r="I148" i="2"/>
  <c r="H148" i="2"/>
  <c r="G148" i="2"/>
  <c r="E148" i="2"/>
  <c r="J147" i="2"/>
  <c r="I147" i="2"/>
  <c r="H147" i="2"/>
  <c r="G147" i="2"/>
  <c r="E147" i="2"/>
  <c r="J146" i="2"/>
  <c r="I146" i="2"/>
  <c r="H146" i="2"/>
  <c r="G146" i="2"/>
  <c r="E146" i="2"/>
  <c r="J145" i="2"/>
  <c r="I145" i="2"/>
  <c r="H145" i="2"/>
  <c r="G145" i="2"/>
  <c r="E145" i="2"/>
  <c r="J144" i="2"/>
  <c r="I144" i="2"/>
  <c r="H144" i="2"/>
  <c r="G144" i="2"/>
  <c r="E144" i="2"/>
  <c r="J143" i="2"/>
  <c r="I143" i="2"/>
  <c r="H143" i="2"/>
  <c r="G143" i="2"/>
  <c r="E143" i="2"/>
  <c r="J142" i="2"/>
  <c r="I142" i="2"/>
  <c r="H142" i="2"/>
  <c r="G142" i="2"/>
  <c r="E142" i="2"/>
  <c r="J141" i="2"/>
  <c r="I141" i="2"/>
  <c r="H141" i="2"/>
  <c r="G141" i="2"/>
  <c r="E141" i="2"/>
  <c r="J140" i="2"/>
  <c r="I140" i="2"/>
  <c r="H140" i="2"/>
  <c r="G140" i="2"/>
  <c r="E140" i="2"/>
  <c r="J139" i="2"/>
  <c r="I139" i="2"/>
  <c r="H139" i="2"/>
  <c r="G139" i="2"/>
  <c r="E139" i="2"/>
  <c r="J138" i="2"/>
  <c r="I138" i="2"/>
  <c r="H138" i="2"/>
  <c r="G138" i="2"/>
  <c r="E138" i="2"/>
  <c r="J137" i="2"/>
  <c r="I137" i="2"/>
  <c r="H137" i="2"/>
  <c r="G137" i="2"/>
  <c r="E137" i="2"/>
  <c r="J136" i="2"/>
  <c r="I136" i="2"/>
  <c r="H136" i="2"/>
  <c r="G136" i="2"/>
  <c r="E136" i="2"/>
  <c r="J135" i="2"/>
  <c r="I135" i="2"/>
  <c r="H135" i="2"/>
  <c r="G135" i="2"/>
  <c r="E135" i="2"/>
  <c r="J134" i="2"/>
  <c r="I134" i="2"/>
  <c r="H134" i="2"/>
  <c r="G134" i="2"/>
  <c r="E134" i="2"/>
  <c r="J133" i="2"/>
  <c r="I133" i="2"/>
  <c r="H133" i="2"/>
  <c r="G133" i="2"/>
  <c r="E133" i="2"/>
  <c r="J132" i="2"/>
  <c r="I132" i="2"/>
  <c r="H132" i="2"/>
  <c r="G132" i="2"/>
  <c r="E132" i="2"/>
  <c r="J131" i="2"/>
  <c r="I131" i="2"/>
  <c r="H131" i="2"/>
  <c r="G131" i="2"/>
  <c r="E131" i="2"/>
  <c r="J130" i="2"/>
  <c r="I130" i="2"/>
  <c r="H130" i="2"/>
  <c r="G130" i="2"/>
  <c r="E130" i="2"/>
  <c r="J129" i="2"/>
  <c r="I129" i="2"/>
  <c r="H129" i="2"/>
  <c r="G129" i="2"/>
  <c r="E129" i="2"/>
  <c r="J128" i="2"/>
  <c r="I128" i="2"/>
  <c r="H128" i="2"/>
  <c r="G128" i="2"/>
  <c r="E128" i="2"/>
  <c r="J127" i="2"/>
  <c r="I127" i="2"/>
  <c r="H127" i="2"/>
  <c r="G127" i="2"/>
  <c r="E127" i="2"/>
  <c r="J126" i="2"/>
  <c r="I126" i="2"/>
  <c r="H126" i="2"/>
  <c r="G126" i="2"/>
  <c r="E126" i="2"/>
  <c r="J125" i="2"/>
  <c r="I125" i="2"/>
  <c r="H125" i="2"/>
  <c r="G125" i="2"/>
  <c r="E125" i="2"/>
  <c r="J124" i="2"/>
  <c r="I124" i="2"/>
  <c r="H124" i="2"/>
  <c r="G124" i="2"/>
  <c r="E124" i="2"/>
  <c r="J123" i="2"/>
  <c r="I123" i="2"/>
  <c r="H123" i="2"/>
  <c r="G123" i="2"/>
  <c r="E123" i="2"/>
  <c r="J122" i="2"/>
  <c r="I122" i="2"/>
  <c r="H122" i="2"/>
  <c r="G122" i="2"/>
  <c r="E122" i="2"/>
  <c r="J121" i="2"/>
  <c r="I121" i="2"/>
  <c r="H121" i="2"/>
  <c r="G121" i="2"/>
  <c r="E121" i="2"/>
  <c r="J120" i="2"/>
  <c r="I120" i="2"/>
  <c r="H120" i="2"/>
  <c r="G120" i="2"/>
  <c r="E120" i="2"/>
  <c r="J119" i="2"/>
  <c r="I119" i="2"/>
  <c r="H119" i="2"/>
  <c r="G119" i="2"/>
  <c r="E119" i="2"/>
  <c r="J118" i="2"/>
  <c r="I118" i="2"/>
  <c r="H118" i="2"/>
  <c r="G118" i="2"/>
  <c r="E118" i="2"/>
  <c r="J117" i="2"/>
  <c r="I117" i="2"/>
  <c r="H117" i="2"/>
  <c r="G117" i="2"/>
  <c r="E117" i="2"/>
  <c r="J116" i="2"/>
  <c r="I116" i="2"/>
  <c r="H116" i="2"/>
  <c r="G116" i="2"/>
  <c r="E116" i="2"/>
  <c r="J115" i="2"/>
  <c r="I115" i="2"/>
  <c r="H115" i="2"/>
  <c r="G115" i="2"/>
  <c r="E115" i="2"/>
  <c r="J114" i="2"/>
  <c r="I114" i="2"/>
  <c r="H114" i="2"/>
  <c r="G114" i="2"/>
  <c r="E114" i="2"/>
  <c r="J113" i="2"/>
  <c r="I113" i="2"/>
  <c r="H113" i="2"/>
  <c r="G113" i="2"/>
  <c r="E113" i="2"/>
  <c r="J112" i="2"/>
  <c r="I112" i="2"/>
  <c r="H112" i="2"/>
  <c r="G112" i="2"/>
  <c r="E112" i="2"/>
  <c r="J111" i="2"/>
  <c r="I111" i="2"/>
  <c r="H111" i="2"/>
  <c r="G111" i="2"/>
  <c r="E111" i="2"/>
  <c r="J110" i="2"/>
  <c r="I110" i="2"/>
  <c r="H110" i="2"/>
  <c r="G110" i="2"/>
  <c r="E110" i="2"/>
  <c r="J109" i="2"/>
  <c r="I109" i="2"/>
  <c r="H109" i="2"/>
  <c r="G109" i="2"/>
  <c r="E109" i="2"/>
  <c r="J108" i="2"/>
  <c r="I108" i="2"/>
  <c r="H108" i="2"/>
  <c r="G108" i="2"/>
  <c r="E108" i="2"/>
  <c r="J107" i="2"/>
  <c r="I107" i="2"/>
  <c r="H107" i="2"/>
  <c r="G107" i="2"/>
  <c r="E107" i="2"/>
  <c r="J106" i="2"/>
  <c r="I106" i="2"/>
  <c r="H106" i="2"/>
  <c r="G106" i="2"/>
  <c r="E106" i="2"/>
  <c r="J105" i="2"/>
  <c r="I105" i="2"/>
  <c r="H105" i="2"/>
  <c r="G105" i="2"/>
  <c r="E105" i="2"/>
  <c r="J104" i="2"/>
  <c r="I104" i="2"/>
  <c r="H104" i="2"/>
  <c r="G104" i="2"/>
  <c r="E104" i="2"/>
  <c r="J103" i="2"/>
  <c r="I103" i="2"/>
  <c r="H103" i="2"/>
  <c r="G103" i="2"/>
  <c r="E103" i="2"/>
  <c r="J102" i="2"/>
  <c r="I102" i="2"/>
  <c r="H102" i="2"/>
  <c r="G102" i="2"/>
  <c r="E102" i="2"/>
  <c r="J101" i="2"/>
  <c r="I101" i="2"/>
  <c r="H101" i="2"/>
  <c r="G101" i="2"/>
  <c r="E101" i="2"/>
  <c r="J100" i="2"/>
  <c r="I100" i="2"/>
  <c r="H100" i="2"/>
  <c r="G100" i="2"/>
  <c r="E100" i="2"/>
  <c r="J99" i="2"/>
  <c r="I99" i="2"/>
  <c r="H99" i="2"/>
  <c r="G99" i="2"/>
  <c r="E99" i="2"/>
  <c r="J98" i="2"/>
  <c r="I98" i="2"/>
  <c r="H98" i="2"/>
  <c r="G98" i="2"/>
  <c r="E98" i="2"/>
  <c r="J97" i="2"/>
  <c r="I97" i="2"/>
  <c r="H97" i="2"/>
  <c r="G97" i="2"/>
  <c r="E97" i="2"/>
  <c r="J96" i="2"/>
  <c r="I96" i="2"/>
  <c r="H96" i="2"/>
  <c r="G96" i="2"/>
  <c r="E96" i="2"/>
  <c r="J95" i="2"/>
  <c r="I95" i="2"/>
  <c r="H95" i="2"/>
  <c r="G95" i="2"/>
  <c r="E95" i="2"/>
  <c r="J94" i="2"/>
  <c r="I94" i="2"/>
  <c r="H94" i="2"/>
  <c r="G94" i="2"/>
  <c r="E94" i="2"/>
  <c r="J93" i="2"/>
  <c r="I93" i="2"/>
  <c r="H93" i="2"/>
  <c r="G93" i="2"/>
  <c r="E93" i="2"/>
  <c r="J92" i="2"/>
  <c r="I92" i="2"/>
  <c r="H92" i="2"/>
  <c r="G92" i="2"/>
  <c r="E92" i="2"/>
  <c r="J91" i="2"/>
  <c r="I91" i="2"/>
  <c r="H91" i="2"/>
  <c r="G91" i="2"/>
  <c r="E91" i="2"/>
  <c r="J90" i="2"/>
  <c r="I90" i="2"/>
  <c r="H90" i="2"/>
  <c r="G90" i="2"/>
  <c r="E90" i="2"/>
  <c r="J89" i="2"/>
  <c r="I89" i="2"/>
  <c r="H89" i="2"/>
  <c r="G89" i="2"/>
  <c r="E89" i="2"/>
  <c r="J88" i="2"/>
  <c r="I88" i="2"/>
  <c r="H88" i="2"/>
  <c r="G88" i="2"/>
  <c r="E88" i="2"/>
  <c r="J87" i="2"/>
  <c r="I87" i="2"/>
  <c r="H87" i="2"/>
  <c r="G87" i="2"/>
  <c r="E87" i="2"/>
  <c r="J86" i="2"/>
  <c r="I86" i="2"/>
  <c r="H86" i="2"/>
  <c r="G86" i="2"/>
  <c r="E86" i="2"/>
  <c r="J85" i="2"/>
  <c r="I85" i="2"/>
  <c r="H85" i="2"/>
  <c r="G85" i="2"/>
  <c r="E85" i="2"/>
  <c r="J84" i="2"/>
  <c r="I84" i="2"/>
  <c r="H84" i="2"/>
  <c r="G84" i="2"/>
  <c r="E84" i="2"/>
  <c r="J83" i="2"/>
  <c r="I83" i="2"/>
  <c r="H83" i="2"/>
  <c r="G83" i="2"/>
  <c r="E83" i="2"/>
  <c r="J82" i="2"/>
  <c r="I82" i="2"/>
  <c r="H82" i="2"/>
  <c r="G82" i="2"/>
  <c r="E82" i="2"/>
  <c r="J81" i="2"/>
  <c r="I81" i="2"/>
  <c r="H81" i="2"/>
  <c r="G81" i="2"/>
  <c r="E81" i="2"/>
  <c r="J80" i="2"/>
  <c r="I80" i="2"/>
  <c r="H80" i="2"/>
  <c r="G80" i="2"/>
  <c r="E80" i="2"/>
  <c r="J79" i="2"/>
  <c r="I79" i="2"/>
  <c r="H79" i="2"/>
  <c r="G79" i="2"/>
  <c r="E79" i="2"/>
  <c r="J78" i="2"/>
  <c r="I78" i="2"/>
  <c r="H78" i="2"/>
  <c r="G78" i="2"/>
  <c r="E78" i="2"/>
  <c r="J77" i="2"/>
  <c r="I77" i="2"/>
  <c r="H77" i="2"/>
  <c r="G77" i="2"/>
  <c r="E77" i="2"/>
  <c r="J76" i="2"/>
  <c r="I76" i="2"/>
  <c r="H76" i="2"/>
  <c r="G76" i="2"/>
  <c r="E76" i="2"/>
  <c r="J75" i="2"/>
  <c r="I75" i="2"/>
  <c r="H75" i="2"/>
  <c r="G75" i="2"/>
  <c r="E75" i="2"/>
  <c r="J74" i="2"/>
  <c r="I74" i="2"/>
  <c r="H74" i="2"/>
  <c r="G74" i="2"/>
  <c r="E74" i="2"/>
  <c r="J73" i="2"/>
  <c r="I73" i="2"/>
  <c r="H73" i="2"/>
  <c r="G73" i="2"/>
  <c r="E73" i="2"/>
  <c r="J72" i="2"/>
  <c r="I72" i="2"/>
  <c r="H72" i="2"/>
  <c r="G72" i="2"/>
  <c r="E72" i="2"/>
  <c r="J71" i="2"/>
  <c r="I71" i="2"/>
  <c r="H71" i="2"/>
  <c r="G71" i="2"/>
  <c r="E71" i="2"/>
  <c r="J70" i="2"/>
  <c r="I70" i="2"/>
  <c r="H70" i="2"/>
  <c r="G70" i="2"/>
  <c r="E70" i="2"/>
  <c r="J69" i="2"/>
  <c r="I69" i="2"/>
  <c r="H69" i="2"/>
  <c r="G69" i="2"/>
  <c r="E69" i="2"/>
  <c r="J68" i="2"/>
  <c r="I68" i="2"/>
  <c r="H68" i="2"/>
  <c r="G68" i="2"/>
  <c r="E68" i="2"/>
  <c r="J67" i="2"/>
  <c r="I67" i="2"/>
  <c r="H67" i="2"/>
  <c r="G67" i="2"/>
  <c r="E67" i="2"/>
  <c r="J66" i="2"/>
  <c r="I66" i="2"/>
  <c r="H66" i="2"/>
  <c r="G66" i="2"/>
  <c r="E66" i="2"/>
  <c r="J65" i="2"/>
  <c r="I65" i="2"/>
  <c r="H65" i="2"/>
  <c r="G65" i="2"/>
  <c r="E65" i="2"/>
  <c r="J64" i="2"/>
  <c r="I64" i="2"/>
  <c r="H64" i="2"/>
  <c r="G64" i="2"/>
  <c r="E64" i="2"/>
  <c r="J63" i="2"/>
  <c r="I63" i="2"/>
  <c r="H63" i="2"/>
  <c r="G63" i="2"/>
  <c r="E63" i="2"/>
  <c r="J62" i="2"/>
  <c r="I62" i="2"/>
  <c r="H62" i="2"/>
  <c r="G62" i="2"/>
  <c r="E62" i="2"/>
  <c r="J61" i="2"/>
  <c r="I61" i="2"/>
  <c r="H61" i="2"/>
  <c r="G61" i="2"/>
  <c r="E61" i="2"/>
  <c r="J60" i="2"/>
  <c r="I60" i="2"/>
  <c r="H60" i="2"/>
  <c r="G60" i="2"/>
  <c r="E60" i="2"/>
  <c r="J59" i="2"/>
  <c r="I59" i="2"/>
  <c r="H59" i="2"/>
  <c r="G59" i="2"/>
  <c r="E59" i="2"/>
  <c r="J58" i="2"/>
  <c r="I58" i="2"/>
  <c r="H58" i="2"/>
  <c r="G58" i="2"/>
  <c r="E58" i="2"/>
  <c r="J57" i="2"/>
  <c r="I57" i="2"/>
  <c r="H57" i="2"/>
  <c r="G57" i="2"/>
  <c r="E57" i="2"/>
  <c r="J56" i="2"/>
  <c r="I56" i="2"/>
  <c r="H56" i="2"/>
  <c r="G56" i="2"/>
  <c r="E56" i="2"/>
  <c r="J55" i="2"/>
  <c r="I55" i="2"/>
  <c r="H55" i="2"/>
  <c r="G55" i="2"/>
  <c r="E55" i="2"/>
  <c r="J54" i="2"/>
  <c r="I54" i="2"/>
  <c r="H54" i="2"/>
  <c r="G54" i="2"/>
  <c r="E54" i="2"/>
  <c r="J53" i="2"/>
  <c r="I53" i="2"/>
  <c r="H53" i="2"/>
  <c r="G53" i="2"/>
  <c r="E53" i="2"/>
  <c r="J52" i="2"/>
  <c r="I52" i="2"/>
  <c r="H52" i="2"/>
  <c r="G52" i="2"/>
  <c r="E52" i="2"/>
  <c r="J51" i="2"/>
  <c r="I51" i="2"/>
  <c r="H51" i="2"/>
  <c r="G51" i="2"/>
  <c r="E51" i="2"/>
  <c r="J50" i="2"/>
  <c r="I50" i="2"/>
  <c r="H50" i="2"/>
  <c r="G50" i="2"/>
  <c r="E50" i="2"/>
  <c r="J49" i="2"/>
  <c r="I49" i="2"/>
  <c r="H49" i="2"/>
  <c r="G49" i="2"/>
  <c r="E49" i="2"/>
  <c r="J48" i="2"/>
  <c r="I48" i="2"/>
  <c r="H48" i="2"/>
  <c r="G48" i="2"/>
  <c r="E48" i="2"/>
  <c r="J47" i="2"/>
  <c r="I47" i="2"/>
  <c r="H47" i="2"/>
  <c r="G47" i="2"/>
  <c r="E47" i="2"/>
  <c r="J46" i="2"/>
  <c r="I46" i="2"/>
  <c r="H46" i="2"/>
  <c r="G46" i="2"/>
  <c r="E46" i="2"/>
  <c r="J45" i="2"/>
  <c r="I45" i="2"/>
  <c r="H45" i="2"/>
  <c r="G45" i="2"/>
  <c r="E45" i="2"/>
  <c r="J44" i="2"/>
  <c r="I44" i="2"/>
  <c r="H44" i="2"/>
  <c r="G44" i="2"/>
  <c r="E44" i="2"/>
  <c r="J43" i="2"/>
  <c r="I43" i="2"/>
  <c r="H43" i="2"/>
  <c r="G43" i="2"/>
  <c r="E43" i="2"/>
  <c r="J42" i="2"/>
  <c r="I42" i="2"/>
  <c r="H42" i="2"/>
  <c r="G42" i="2"/>
  <c r="E42" i="2"/>
  <c r="J41" i="2"/>
  <c r="I41" i="2"/>
  <c r="H41" i="2"/>
  <c r="G41" i="2"/>
  <c r="E41" i="2"/>
  <c r="J40" i="2"/>
  <c r="I40" i="2"/>
  <c r="H40" i="2"/>
  <c r="G40" i="2"/>
  <c r="E40" i="2"/>
  <c r="J39" i="2"/>
  <c r="I39" i="2"/>
  <c r="H39" i="2"/>
  <c r="G39" i="2"/>
  <c r="E39" i="2"/>
  <c r="J38" i="2"/>
  <c r="I38" i="2"/>
  <c r="H38" i="2"/>
  <c r="G38" i="2"/>
  <c r="E38" i="2"/>
  <c r="J37" i="2"/>
  <c r="I37" i="2"/>
  <c r="H37" i="2"/>
  <c r="G37" i="2"/>
  <c r="E37" i="2"/>
  <c r="J36" i="2"/>
  <c r="I36" i="2"/>
  <c r="H36" i="2"/>
  <c r="G36" i="2"/>
  <c r="E36" i="2"/>
  <c r="J35" i="2"/>
  <c r="I35" i="2"/>
  <c r="H35" i="2"/>
  <c r="G35" i="2"/>
  <c r="E35" i="2"/>
  <c r="J34" i="2"/>
  <c r="I34" i="2"/>
  <c r="H34" i="2"/>
  <c r="G34" i="2"/>
  <c r="E34" i="2"/>
  <c r="J33" i="2"/>
  <c r="I33" i="2"/>
  <c r="H33" i="2"/>
  <c r="G33" i="2"/>
  <c r="E33" i="2"/>
  <c r="J32" i="2"/>
  <c r="I32" i="2"/>
  <c r="H32" i="2"/>
  <c r="G32" i="2"/>
  <c r="E32" i="2"/>
  <c r="J31" i="2"/>
  <c r="I31" i="2"/>
  <c r="H31" i="2"/>
  <c r="G31" i="2"/>
  <c r="E31" i="2"/>
  <c r="J30" i="2"/>
  <c r="I30" i="2"/>
  <c r="H30" i="2"/>
  <c r="G30" i="2"/>
  <c r="E30" i="2"/>
  <c r="J29" i="2"/>
  <c r="I29" i="2"/>
  <c r="H29" i="2"/>
  <c r="G29" i="2"/>
  <c r="E29" i="2"/>
  <c r="J28" i="2"/>
  <c r="I28" i="2"/>
  <c r="H28" i="2"/>
  <c r="G28" i="2"/>
  <c r="E28" i="2"/>
  <c r="J27" i="2"/>
  <c r="I27" i="2"/>
  <c r="H27" i="2"/>
  <c r="G27" i="2"/>
  <c r="E27" i="2"/>
  <c r="J26" i="2"/>
  <c r="I26" i="2"/>
  <c r="H26" i="2"/>
  <c r="G26" i="2"/>
  <c r="E26" i="2"/>
  <c r="J25" i="2"/>
  <c r="I25" i="2"/>
  <c r="H25" i="2"/>
  <c r="G25" i="2"/>
  <c r="E25" i="2"/>
  <c r="J24" i="2"/>
  <c r="I24" i="2"/>
  <c r="H24" i="2"/>
  <c r="G24" i="2"/>
  <c r="E24" i="2"/>
  <c r="J23" i="2"/>
  <c r="I23" i="2"/>
  <c r="H23" i="2"/>
  <c r="G23" i="2"/>
  <c r="E23" i="2"/>
  <c r="J22" i="2"/>
  <c r="I22" i="2"/>
  <c r="H22" i="2"/>
  <c r="G22" i="2"/>
  <c r="E22" i="2"/>
  <c r="J21" i="2"/>
  <c r="I21" i="2"/>
  <c r="H21" i="2"/>
  <c r="G21" i="2"/>
  <c r="E21" i="2"/>
  <c r="J20" i="2"/>
  <c r="I20" i="2"/>
  <c r="H20" i="2"/>
  <c r="G20" i="2"/>
  <c r="E20" i="2"/>
  <c r="J19" i="2"/>
  <c r="I19" i="2"/>
  <c r="H19" i="2"/>
  <c r="G19" i="2"/>
  <c r="E19" i="2"/>
  <c r="J18" i="2"/>
  <c r="I18" i="2"/>
  <c r="H18" i="2"/>
  <c r="G18" i="2"/>
  <c r="E18" i="2"/>
  <c r="J17" i="2"/>
  <c r="I17" i="2"/>
  <c r="H17" i="2"/>
  <c r="G17" i="2"/>
  <c r="E17" i="2"/>
  <c r="J16" i="2"/>
  <c r="I16" i="2"/>
  <c r="H16" i="2"/>
  <c r="G16" i="2"/>
  <c r="E16" i="2"/>
  <c r="J15" i="2"/>
  <c r="I15" i="2"/>
  <c r="H15" i="2"/>
  <c r="G15" i="2"/>
  <c r="E15" i="2"/>
  <c r="J14" i="2"/>
  <c r="I14" i="2"/>
  <c r="H14" i="2"/>
  <c r="G14" i="2"/>
  <c r="E14" i="2"/>
  <c r="J13" i="2"/>
  <c r="I13" i="2"/>
  <c r="H13" i="2"/>
  <c r="G13" i="2"/>
  <c r="E13" i="2"/>
  <c r="J12" i="2"/>
  <c r="I12" i="2"/>
  <c r="H12" i="2"/>
  <c r="G12" i="2"/>
  <c r="E12" i="2"/>
  <c r="J11" i="2"/>
  <c r="I11" i="2"/>
  <c r="H11" i="2"/>
  <c r="G11" i="2"/>
  <c r="E11" i="2"/>
  <c r="J10" i="2"/>
  <c r="I10" i="2"/>
  <c r="H10" i="2"/>
  <c r="G10" i="2"/>
  <c r="E10" i="2"/>
  <c r="J9" i="2"/>
  <c r="I9" i="2"/>
  <c r="H9" i="2"/>
  <c r="G9" i="2"/>
  <c r="E9" i="2"/>
  <c r="J8" i="2"/>
  <c r="I8" i="2"/>
  <c r="H8" i="2"/>
  <c r="G8" i="2"/>
  <c r="E8" i="2"/>
  <c r="J7" i="2"/>
  <c r="I7" i="2"/>
  <c r="H7" i="2"/>
  <c r="G7" i="2"/>
  <c r="E7" i="2"/>
  <c r="J6" i="2"/>
  <c r="I6" i="2"/>
  <c r="H6" i="2"/>
  <c r="G6" i="2"/>
  <c r="E6" i="2"/>
  <c r="J5" i="2"/>
  <c r="I5" i="2"/>
  <c r="H5" i="2"/>
  <c r="G5" i="2"/>
  <c r="E5" i="2"/>
  <c r="J4" i="2"/>
  <c r="I4" i="2"/>
  <c r="H4" i="2"/>
  <c r="G4" i="2"/>
  <c r="E4" i="2"/>
  <c r="J3" i="2"/>
  <c r="I3" i="2"/>
  <c r="H3" i="2"/>
  <c r="G3" i="2"/>
  <c r="E3" i="2"/>
  <c r="J2" i="2"/>
  <c r="I2" i="2"/>
  <c r="H2" i="2"/>
  <c r="G2" i="2"/>
  <c r="E2" i="2"/>
  <c r="B7" i="1"/>
  <c r="B6" i="1"/>
  <c r="F6" i="1" l="1"/>
  <c r="E6" i="1"/>
  <c r="F7" i="1"/>
  <c r="E7" i="1"/>
  <c r="G7" i="1"/>
  <c r="C7" i="1"/>
  <c r="D7" i="1" s="1"/>
  <c r="C6" i="1"/>
  <c r="D6" i="1" s="1"/>
  <c r="G6" i="1"/>
  <c r="H6" i="1" l="1"/>
  <c r="H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OpenAI</author>
  </authors>
  <commentList>
    <comment ref="C1" authorId="0" shapeId="0" xr:uid="{00000000-0006-0000-0100-000001000000}">
      <text>
        <r>
          <rPr>
            <sz val="11"/>
            <color theme="1"/>
            <rFont val="Calibri"/>
            <family val="2"/>
            <scheme val="minor"/>
          </rPr>
          <t>Fuente: formato oficial de oferta económica del proceso MC-005-2026.</t>
        </r>
      </text>
    </comment>
    <comment ref="D1" authorId="0" shapeId="0" xr:uid="{00000000-0006-0000-0100-000002000000}">
      <text>
        <r>
          <rPr>
            <sz val="11"/>
            <color theme="1"/>
            <rFont val="Calibri"/>
            <family val="2"/>
            <scheme val="minor"/>
          </rPr>
          <t>Fuente: oferta firmada de INTERCOMERCIAL MÉDICA S.A.S.</t>
        </r>
      </text>
    </comment>
    <comment ref="F1" authorId="0" shapeId="0" xr:uid="{00000000-0006-0000-0100-000003000000}">
      <text>
        <r>
          <rPr>
            <sz val="11"/>
            <color theme="1"/>
            <rFont val="Calibri"/>
            <family val="2"/>
            <scheme val="minor"/>
          </rPr>
          <t>Fuente: archivo de oferta económica de VETERINARIA EL BURRO.</t>
        </r>
      </text>
    </comment>
  </commentList>
</comments>
</file>

<file path=xl/sharedStrings.xml><?xml version="1.0" encoding="utf-8"?>
<sst xmlns="http://schemas.openxmlformats.org/spreadsheetml/2006/main" count="829" uniqueCount="691">
  <si>
    <t>EVALUACIÓN ECONÓMICA COMPARATIVA - PROCESO MC-005-2026</t>
  </si>
  <si>
    <t>SUMINISTRO DE MEDICAMENTOS NO CONTROLADOS Y DE CONTROL ESPECIAL</t>
  </si>
  <si>
    <t>Proponente</t>
  </si>
  <si>
    <t>Sumatoria ofertada</t>
  </si>
  <si>
    <t>Diferencia frente al techo</t>
  </si>
  <si>
    <t>% bajo techo</t>
  </si>
  <si>
    <t>Ítems sobre techo</t>
  </si>
  <si>
    <t>Ítems inválidos</t>
  </si>
  <si>
    <t>Orden económico</t>
  </si>
  <si>
    <t>Resultado</t>
  </si>
  <si>
    <t>VETERINARIA EL BURRO</t>
  </si>
  <si>
    <t>INTERCOMERCIAL MÉDICA S.A.S.</t>
  </si>
  <si>
    <t>Menor sumatoria de precios unitarios</t>
  </si>
  <si>
    <t>CONCLUSIÓN ECONÓMICA</t>
  </si>
  <si>
    <t>Ítem</t>
  </si>
  <si>
    <t>Descripción</t>
  </si>
  <si>
    <t>Precio techo</t>
  </si>
  <si>
    <t>Intercomercial</t>
  </si>
  <si>
    <t>Validación Intercomercial</t>
  </si>
  <si>
    <t>El Burro</t>
  </si>
  <si>
    <t>Validación El Burro</t>
  </si>
  <si>
    <t>% El Burro bajo techo</t>
  </si>
  <si>
    <t>Menor precio</t>
  </si>
  <si>
    <t>Diferencia Inter - Burro</t>
  </si>
  <si>
    <t>ÁCIDO BÓRICO 2 G, ÁCIDO ACÉTICO 2 G, ÁCIDO SALICÍLICO 0.1 G</t>
  </si>
  <si>
    <t>ÁCIDO FÉNICO 1.5 G, ÓXIDO DE ZINC 7 G, ACEITE DE PINO 2 G, EXIPIENTES CSP 100 G</t>
  </si>
  <si>
    <t xml:space="preserve">ÁCIDO SALICÍLICO 2 GR, AZUFRE 2 GR, SHAMPOO QUERATOLÍTICO. </t>
  </si>
  <si>
    <t>MEDICAMENTO HOMEOPATICO
ACIDUM ASCORBICUM D6 50 MG NATRIUM RIBOFLAVINUM PHOSPHORICUM D6 50 MG THIAMINUM HYDROCHLORICUM D6 50 MG PYRIDOXINUM HYDROCHLORICUM D6 50 MG NICOTINAMIDUM D6 50 MG ACIDUM CIS-ACONITICUM D8 50 MG ACIDUM CITRICUM D8 50 MG ACIDUM FUMARICUM D8 50 MG ACIDUM ALPHA-KETOGLUTARICUM D8 50 MG ACIDUM DL-MALICUM D8 50 MG ACIDUM SUCCINICUM D8 50 MG BARIUM OXALSUCCINICUM D10 50 MG NATRIUM PYRUVICUM D8 50 MG CYSTEINUM D6 50 MG PULSATILLA PRATENSIS D6 50 MG HEPAR SULFURIS D10 50 MG SULFUR D10 50 MG  ADENOSINUM TRIPHOSPHORICUM D10 50 MG NADIDUM D8 50 MG COENZYMUM A D8 50 MG BETA VULGARIS CONDITIVA D4 50 MG NATRIUM DIETHYLOXALACETICUM D6 50 MG MANGANUM PHOSPHORICUM D6 50 MG MAGNESIUM OROTICUM D6 50 MG CERIUM OXALICUM D8 50 MG ACIDUM THIOCTICUM D6 50 MG</t>
  </si>
  <si>
    <t>MEDICAMENTO HOMEOPATICO
ECHINACEA ANGUSTIFOLIA D3 500 MG ACONITUM NAPELLUS D4 100 MG SULFUR D8 100 MG LACHESIS MUTUS D10 100 MG BRYONIA CRETICA D6 100 MG HYDRARGYRUM BICHLORATUM D6 100 MG PHOSPHORUS D8 100 MG ARNICA MONTANA D6 100 MG</t>
  </si>
  <si>
    <t>MEDICAMENTO HOMEOPATICO
PULSATILLA PRATENSIS D2 50MG LUFFA OPERCULATA D6 50 MG HYDRARGYRUM BIIODATUM D6 50MG MUCOSA NASALIS SUIS D8 50MG HEPAR SULFURIS D10 50 MG ARGENTUM NITRICUM D10 50 MG SINUSITIS-NOSODA D13 50 MG EUPHORBIUM D4 50 MG</t>
  </si>
  <si>
    <t>MEDICAMENTO HOMEOPATICO
LACHESIS MUTUS D6 200 MG PYROGENIUM-NOSODE D6 200 MG JUNIPERUS SABINA D3 100 MG ECHINACEA ANGUSTIFOLIA D1 100 MG PULSATILLA PRATENSIS D2 50 MG</t>
  </si>
  <si>
    <t>MEDICAMENTO HOMEOPATICO
STRYCHNOS NUX-VOMICA D4 10 MG STRYCHNOS NUX-VOMICA D10 10 MG STRYCHNOS NUX-VOMICA D15 10 MG STRYCHNOS NUX-VOMICA D30 10 MG STRYCHNOS NUX-VOMICA D200 10 MG STRYCHNOS NUX-VOMICA D1000 10 MG BRYONIA D4 10MG BRYONIA D6 10MG BRYONIA D10 10MG BRYONIA D15 10MG BRYONIA D30 10MG BRYONIA D200 10MG BRYONIA D1000 10MG LYCOPODIUM CLAVATUM D5 15MG LYCOPODIUM CLAVATUM D10 15MG LYCOPODIUM CLAVATUM D30 15MG LYCOPODIUM CLAVATUM D200 15MG LYCOPODIUM CLAVATUM D1000 15MG CITRULLUS COLOCYNTHIS D5 15MG CITRULLUS COLOCYNTHIS D10 15MG CITRULLUS COLOCYNTHIS D30 15MG CITRULLUS COLOCYNTHIS D200 15MG</t>
  </si>
  <si>
    <t>MEDICAMENTO HOMEPÁTICO
ACONITUM NAPELLUS D4 300 MG
ARNICA MONTANA D4 500MG
ATROPA BELLADONA D4 500 MG
BELLIS PERENNIS D4 250 MG
CALENDULA OFFICINALIS D4 500 MG
MATRICARIA RECUTITA D5 500 MG
ECHINACEA ANGUSTIFOLIA D4 125 MG
ECHINACEA PURPUREA E PLANTA TOTA D4 125 MG
HAMAMELIS VIRGINIANA D4 50 MG
HYPERICUM PERFORATUM D4 150 MG
ACHILLEA MILLEFOLIUM D5 500 MG
SYMPHYTUM OFFICINALE D8 500 MG
HEPAR SULFURIS D6 500 MG
MERCURIUS SOLUBILIS HAHNEMANNI D8 250 MG</t>
  </si>
  <si>
    <t>MEDICAMENTO HOMEOPATICO
CADA COMPRIMIDO CONTIENE: ARNICA MONTANA D3 15 MG ACONITUM NAPELLUS D3 30 MG ATROPA BELLADONA D4 75 MG BELLIS PERENIS D3 6 MG CALENDULA OFFICINALIS D3 15 MG MATRICARIA RECUTITA D3 24 MG ECHINACEA ANGUSTIFOLIA D3 6 MG ECHINACEA PURPUREA E PLANTA TOTA D3 6 MG HAMMAMELIS VIRGINARIA D3 15 MG HYPERICUM PERFORATUM D2 3MG  ACHILLEA MILLEFOLIUM D3 15MG SYMPHYTUM OFFICINALE D8 24MG HEPAR SULFURIS D8 30MG MERCURIUS SOLUBILIS HAHNEMANI D8 30MG</t>
  </si>
  <si>
    <t>MEDICAMENTO HOMEOPATICO
CARTILAGO SUIS D6 5MG FUNICULUS UMBILICALIS SUIS D6 5MG EMBRYO SUIS D6 5MG PLACENTA SUIS D6 5MG SOLANUM DULCAMARA D3 25 MG SYMPHYTUM OFFICINALE D6 25 MG NADIDUM D8 5 MG COENZYMUM A D8 5MG SANGUINARIA CANADENSIS D4 7,5 MG ARNICA MONTANA D3 50 MG SULFUR D6 9MG NATRIUM DIETHYLOXALACETIUM D8 5 MG ACIDUM ALPHA - LIPONICUM D8 5MG RHUS TOXICODENDRON D2 25MG</t>
  </si>
  <si>
    <t>MEDICAMENTO HOMEOPATICO
ACIDUM THIOCTICUM D6 10 MG ARNICA MONTANA D4 60 MG CARTILAGO SUIS D6 15MG COENZYMUM A D6 10 MG EMBRYO SUIS D6 15MG FUNICULUS UMBILICALIS SUIS D6 15MG PLACENTA SUIS D6 5MG NADIDUM D6 10MG NATRIUM DIETHYLOXALACETIUM D6 10MG RHUS TOXICODENDRON D3 30MG SANGUINARIA CANADENSIS D4 30MG SOLANUM DULCAMARA D3 20MG SULFUR D6 40MG SYMPHYTUM OFFICINALE D8 20MG</t>
  </si>
  <si>
    <t xml:space="preserve">MEDICAMENTO HOMEOPATICO
SULFUR TRIT D4    36.0 MG     SULFUR TRIT D10    36.0 MG   VINCETOXICUM E CINERE TRIT D30  12.0 MG     VINCETOXICUM HIRUNDINARIA TRIT D6 72.0 MG    VINCETOXICUM HIRUNDINARIA TRIT D10  72.0 MG   VINCETOXICUM HIRUNDINARIA TRIT D30  72.0 MG </t>
  </si>
  <si>
    <t>MEDICAMENTO HOMEOPATICO
CADA 5 ML CONTIENE: 
VINCETOXICUM HIRUNDINARIA D6  30,0 MG    VINCETOXICUM HIRUNDINARIA D10 30,0 MG   VINCETOXICUM HIRUNDINARIA 30   30,0 MG    VINCETOXICUM E CINERE D30  5,0 MG  SULFUR D10  15,0 MG.   SULFUR D4    15,0 MG      EXCIPIENTES: CLORURO DE SODIO Y AGUA PARA INYECTABLES C.S.P 5,0 ML</t>
  </si>
  <si>
    <t>MEDICAMENTO HOMEOPATICO
UNA AMPOLLA DE 5 ML CONTIENE:
SUSTANCIA ACTIVA  POTENCIA DECLARADA  CANTIDAD
BERBEEL  D4  20 MG
 D10  20 MG
 D30  20 MG
 D200  20 MG
CITRULLUS COLOCYNTHIS  D4  15 MG
CITRULLUS COLOCYNTHIS  D10  15 MG
CITRULLUS COLOCYNTHIS  D30  15 MG
CITRULLUS COLOCYNTHIS  D200  15 MG
VERATRUM ALBUM  D5  15 MG
VERATRUM ALBUM  D10  15 MG
VERATRUM ALBUM  D30  15 MG
VERATRUM ALBUM  D200  15 MG</t>
  </si>
  <si>
    <t>MEDICAMENTO HOMEOPATICO
JUNIPERUS COMMUNIS D22 MG, OLEUM TEREBINTHINAE D6 2 MG, HELLEBORUS NIGER Æ 2 MG, BERBERIS VULGARIS Æ 2 MG, APOCYNUM CANNABINUM D1 2 MG, PETROSELINUM CRISPUM CONVAR. CRISPUM D1 2 MG, SMILAX D2 2 MG, SOLIDAGO VIRGAUREA D2 2 MG</t>
  </si>
  <si>
    <t>MEDICAMENTO HOMEOPATICO
UBICHINONUM D10 22 MG ACIDUM ASCORBICUM D6 22 MG THIAMINUM HYDROCHLORICUM D6 22 MG NATRIUM RIBOFLAVINUM PHOSPHORICUM D6 22 MG PYRIDOXINUM HYDROCHLORICUM D6 22 MG NICOTINAMIDUN D6 22 MG COLCHICUM AUTUMNALE D4 22 MG PODOPHYLLUM PELTATUM D4 22 MG CONIUM MACULATUM D4 22 MG HYDRASTIS CANADENSIS D4 22 MG GALIUM APARINE D6 22 MG ACIDUM SARCOLACTICUM D6 22 MG HYDROCHINOMUN D8 22 MG ACIDUM ALPHA - LIPONICUM D8 22 MG SULFUR D8 22 MG MANGANUM PHOSPHORICUM D8 22 MG NATRIUM DIETHYLOXALACETICUM D8 22 MG TRICHINOYLUM D10 22 MG ANTHRACHINOMUN D10 22 MG NAPHTHOCHINOMUN D10 22 MG PARA - BENZOCHINONUM D10 22 MG ADENOSINUM TRIPHOSPHORICUM D10 22 MG ACIDUM ACETYLOSALICYLICUM D10 22 MG COENZYMUN A D10 22 MG HISTAMINUM D10 22 MG NADIDUM D10 22 MG MAGNESIUM GLUCONICUM D10 22 MG</t>
  </si>
  <si>
    <t>MEDICAMENTO HOMEOPATICO
MYOSOTIS ARVENSIS D3 15 MG VERONICA OFFICINALIS D3 15 MG TEUCRIUM SCORODOMIA D3 15 MG PINUS SYLVESTRIS D4 15 MG GENTIANA LUTEA D5 15 MG EQUISETUM HYEMALE D4 15 MG SARSAPARRILLA D6 15 MG SCROPHULARIA NODOSA D3 15 MG JUGLANS REGIA D3 15 MG CALCIUM PHOSPHORICUM D12 15 MG NATRIUM SULFURICUM D4 15 MG FUMARIA OFFICINALIS D4 15 MG LEVOTHYROXINUM D12 15 MG ARANEUS DIADEMATUS D6 15 MG GERANIUM ROBERTIANUM D4 30 MG NASTURTIUM OFFICINALE D4 30 MG FERRUM JODATUM D12 30 MG</t>
  </si>
  <si>
    <t>MEDICAMENTO HOMEOPATICO
1 COMPRIMIDO CONTIENE: ARGENTUM NITRICUM D6 30 MG ACIDUM ARSENICOSUM D6 30 MG PULSATILLA PRATENSIS D4 60 MG STRYCHNOS NUX-VOMICA D4 60 MG CARBO VEGETABILIS D6 60 MG STIBIUM SULFURATUM NIGRUM D6 60 MG</t>
  </si>
  <si>
    <t>MEDICAMENTO HOMEOPATICO
PASSIFLORA INCARNATA D2 0,6 MG AVENA SATIVA D2 0,6 MG COFFEA ARABICA D12 0,6 MG ZINCUM ISOVALERIANICUM D4 0,6 MG</t>
  </si>
  <si>
    <t>MEDICAMENTO HOMEOPATICO
1 AMPOLLA DE 5 ML CONT.: ARGENTUM NITRICUM D6 50 MG; ATROPA BELLADONNA D10 50 MG; CEANOTHUS AMERICANUS D4 50 MG; COLIBACILLINUM NOSODE D28 50 MG; HYDRASTIS CANADENSIS D4 50 MG; KALIUM BICHROMICUM D8 50 MG; KREOSOTUM D10 50 MG; LACHESIS D10 50 MG; MANDRAGORA E RADICE SICCATA D10 50 MG; MARSDENIA CUNDURANGO D6 50 MG; MOMORDICA BALSAMINA D6 50 MG; MUCOSA COLI SUIS D8 50 MG; MUCOSA DUCTUS CHOLEDOCHI SUIS D8 50 MG; MUCOSA DUODENI SUIS D8 50 MG; MUCOSA ILEI SUIS D8 50 MG; MUCOSA JEJUNI SUIS D8 50 MG; MUCOSA NASALIS SUIS D8 50 MG; MUCOSA OCULI SUIS D8 50 MG; MUCOSA OESOPHAGI SUIS D8 50 MG; MUCOSA ORIS SUIS D8 50 MG; MUCOSA PULMONIS SUIS D8 50 MG; MUCOSA PYLORI SUIS D8 50 MG; MUCOSA RECTI SUIS D8 50 MG; MUCOSA VESICAE FELLEAE SUIS D8 50 MG; MUCOSA VESICAE URINARIAE SUIS D8 50 MG; OXALIS ACETOSELLA D6 50 MG; PANKREAS SUIS D10 50 MG; PHOSPHORUS D8 50 MG; PSYCHOTRIA IPECACUANHA D8 50 MG; PULSATILLA PRATENSIS D6 50 MG; SEMECARPUS ANACARDIUM D6 50 MG; STRYCHNOS NUX-VOMICA D13 50 MG; SULFUR D8 50 MG; VENTRICULUS SUIS D8 50 MG; VERATRUM ALBUM D4 50 MG; NATRIUM DIETHYLOXALACETICUM D8 50 MG. EXCIPIENTE: SOLUCIÓN SALINA ISOTÓNICA, CANTIDAD SUFICIENTE PARA 5 ML.</t>
  </si>
  <si>
    <t>HEMOSTATICO ABSORBIBLE
CELULOSA REGENERADA OXIDADA SE UTILIZA DE FORMA COMPLEMENTARIA EN PROCEDIMIENTOS QUIRÚRGICOS PARA AYUDAR EN EL CONTROL DE LA HEMORRAGIA CAPILAR, VENOSA Y ARTERIAL PEQUEÑA CUANDO LA LIGADURA U OTROS MÉTODOS CONVENCIONALES DE CONTROL SON POCO PRÁCTICOS O INEFICACES. PROPORCIONA UNA MATRIZ PARA LA ADHESIÓN Y AGREGACIÓN PLAQUETARIA</t>
  </si>
  <si>
    <t>SHAMPOO TERAPÉUTICO, HIPOALERGÉNICO, INDICADO EN EL TRATAMIENTO TÓPICO Y EN LA HIGIENE REGULAR DE PERROS AFECTADOS POR ALERGIAS Y REACCIONES DE HIPERSENSIBILIDAD CUTÁNEA, PRINCIPALMENTE EN AQUELLAS AGRAVADAS POR LA HIPERPROLIFERACIÓN DE HONGOS Y BACTERIAS SENSIBLES A PIROCTONA OLAMINA, TALES COMO, MALASSEZIA PACHYDERMATIS, STAPHYLOCOCCUS AUREUS, STAPHYLOCOCCUS INTERMEDIUS, STAPHYLOCOCCUS PSEUDINTERMEDIUS Y STAPHYLOCOCCUS EPIDERMIDIS CADA 100 ML CONTIENEN:
PIROCTONA OLAMINA ............ 500 MG
EXCIPIENTES C.S.P. ............... 100 ML</t>
  </si>
  <si>
    <t>SHAMPOO CLORHEXIDINA COMPUESTO POR ACETATO AL 0,5% QUE LIMPIA Y DESINFECTAPROFUNDAMENTE, DA BRILLO, DESODORIZA Y RESTAURA LA CONDICIÓN DE LA PIEL Y EL PELAJE EN CANINOS Y FELINOS. CADA 100 ML CONTIENEN:
CLORHEXIDINA ACETATO.....0.5G
EXCIPIENTES C.S.P..........100 ML</t>
  </si>
  <si>
    <t>GENTAMICINA 3MG, DEXAMETASONA 0.5MG,KETOCONAZOL 10MG</t>
  </si>
  <si>
    <t>SUSPENSIÓN HIPOALERGÉNICA, HUMECTANTE Y EMOLIENTE A BASE DE UREA, ÁCIDO
LÁCTICO Y GLICERINA, CADA 100 ML CONTINE: UREA	4.88 G ÁCIDO LÁCTICO 90%	0.19 G GLICERINA	1.0 G EXCIPIENTES C.S.P.</t>
  </si>
  <si>
    <t>OTOLÓGICO
HIDROCORTISONA ACEPONATO 1,11 MG/ML. MICONAZOL NITRATO 15,1 MG/ML. GENTAMICINA SULFATO 1505 IU/ML.</t>
  </si>
  <si>
    <t xml:space="preserve">GENTAMICINA SULFATO 3 MG DEXAMETASONA FOSFATO SÓDICO 1 MG LIDOCAÍNA CLORHIDRATO 5 M GEXCIPIENTES CSP1 ML </t>
  </si>
  <si>
    <t>CEFALEXINA 300 MG.</t>
  </si>
  <si>
    <t>CEFALEXINA 600 MG.</t>
  </si>
  <si>
    <t>MULTIVITAMÍNICO ÚTIL PARA EL MANEJO DE LAS DEFICIENCIAS DE VITAMINAS, FÓSFORO Y
CALCIO EN CANINOS Y FELINOS. FOSFATO BICÁLCICO USP	20.833 MG CALCIO	6.137 MG FÓSFORO	4.744 MG VITAMINA D3	2.292 MG VITAMINA A	50.000 UI VITAMINA B1	13.75 MG VITAMINA B2	14.71 MG VITAMINA B6	13.75 MG NICOTINAMIDA	192.5 MG VITAMINA B12	34.4 MCG EXCIPIENTES CSP	100 ML</t>
  </si>
  <si>
    <t xml:space="preserve">ANTIINFLAMATORIO, ANALGÉSICO Y CICATRIZANTE COMPOSICIÓN: CADA 100 ML. CONTIENEN: DIMETILSULFÓXIDO 90 ML. </t>
  </si>
  <si>
    <t>ENDOPARASITICIDA DE AMPLIO ESPECTRO A BASE DE MILBEMICINA OXIMA Y PRAZIQUANTEL, PALATABLE, PARA GATOS DE TODAS LAS RAZAS Y EDADES.
MILBEMICINA OXIMA 16 MG, PRAZIQUANTEL 40 MG</t>
  </si>
  <si>
    <t>ENDOPARASITICIDA DE AMPLIO ESPECTRO A BASE DE MILBEMICINA OXIMA Y PRAZIQUANTEL, PALATABLE, PARA GATITOS.
MILBEMICINA OXIMA 4 MG, PRAZIQUANTEL 10 MG</t>
  </si>
  <si>
    <t>MEDICAMENTO INMUNOESTIMULANTE 
INTERFERÓN ABW</t>
  </si>
  <si>
    <t>VACUNA POLIVALENTE
EN CANINOS PARA LA INMUNIZACIÓN CONTRA DISTEMPER CANINO - MOQUILLO, HEPATITIS INFECCIOSA Y PARVOVIRUS.</t>
  </si>
  <si>
    <t>VACUNA TRIPLE CANINA
VACUNA MULTIVALENTE CON ALTO PODER INMUNOGÉNICO PARA LA INMUNIZACIÓN  CONTRA MOQUILLO, HEPATITIS INFECCIOSA Y COMPLEJO RESPIRATORIO CAUSADO POR ADENOVIRUS TIPO Y LEPTOSPIROSIS CANINA.</t>
  </si>
  <si>
    <t>VACUNA QUINTUPLE O PENTAVALENTE CANINA
PARA LA INMUNIZACIÓN CONTRA MOQUILLO, HEPATITIS INFECCIOSA, PARVOVIRUS, LEPTOSPIROSIS CANINA Y COMPLEJO RESPIRATORIO CAUSADO POR ADENOVIRUS TIPO Y PARAINFLUENZA.</t>
  </si>
  <si>
    <t>VACUNA TRIPLE FELINA
EN GATOS PARA LA INMUNIZACIÓN ACTIVA DE LA PANLEUCOPENIA VIRAL FELINA, ASÍ COMO PARA PREVENIR EL COMPLEJO RESPIRATORIO FELINO PRODUCIDO POR CALICIVIRUS Y RINOTRAQUEITIS INFECCIOSA.</t>
  </si>
  <si>
    <t>VACUNA CONTRA LA RABIA</t>
  </si>
  <si>
    <t>VACUNA LEUCEMIA FELINA PARA LA INMUNIZACIÓN CONTRA EL VIRUS DE LA LEUCEMIA VIRAL FELINA.</t>
  </si>
  <si>
    <t>DESPARASITANTE INTERNO Y EXTERNO FELINO DE MENOS DE 2,5 KG, CONTIENE ESAFOXOLANER 3,60MG; EPRINOMECTINA 1,20MG; PRAZICUANTEL 24,90MG Y EXCIPIENTES C.S.P. 0,3 ML.</t>
  </si>
  <si>
    <t>DESPARASITANTE INTERNO Y EXTERNO FELINO QUE PESAN DE 2,5 - 7,5 KG, CONTIENE ESAFOXOLANER 10,80MG; EPRINOMECTINA 3,60MG; PRAZICUANTEL 74,70MG Y EXCIPIENTES C.S.P. 0,9ML.</t>
  </si>
  <si>
    <t>TRATAMIENTO Y PREVENCIÓN DE INFESTACIONES POR PULGAS, GARRAPATAS Y ÁCAROS PARA PERROS, CONTIENE UNA TABLETA PALATABLE SABOR A CARNE. AFOXOLANER 11,3 MG, INDICADO PARA PERROS DE 2 A 4 KG.</t>
  </si>
  <si>
    <t>TRATAMIENTO Y PREVENCIÓN DE INFESTACIONES POR PULGAS, GARRAPATAS Y ÁCAROS PARA PERROS, CONTIENE UNA TABLETA PALATABLE SABOR A CARNE. AFOXOLANER 28,3 MG, INDICADO PARA PERROS DE 4,1 A 10 KG.</t>
  </si>
  <si>
    <t>TRATAMIENTO Y PREVENCIÓN DE INFESTACIONES POR PULGAS, GARRAPATAS Y ÁCAROS PARA PERROS, CONTIENE UNA TABLETA PALATABLE SABOR A CARNE. AFOXOLANER 68 MG, INDICADO PARA PERROS DE 10,1 A 25 KG.</t>
  </si>
  <si>
    <t>TRATAMIENTO Y PREVENCIÓN DE INFESTACIONES POR PULGAS, GARRAPATAS Y ÁCAROS PARA PERROS, CONTIENE UNA TABLETA PALATABLE SABOR A CARNE. AFOXOLANER 136 MG, INDICADO PARA PERROS DE 25,1 A 50 KG.</t>
  </si>
  <si>
    <t>DESPARASITANTE INTERNO DE AMPLIO ESPECTRO PARA CACHORROS CANINOS Y FELINOS. TOLTRAZURIL 10 MG FENBENDAZOL 50 MG EXCIPIENTES 1 ML</t>
  </si>
  <si>
    <t xml:space="preserve">POLVO ECTOPARASITICIDA
PROPOXUR: 2-ISOPROPOXIFENIL METILCARBAMATO 1.0
(EQUIVALENTE A 10 G DE I.A./KG) </t>
  </si>
  <si>
    <t>AMOXICILINA 40 MG
ÁCIDO CLAVULÁNICO 10 MG</t>
  </si>
  <si>
    <t>AMOXICILINA 200 MG
ÁCIDO CLAVULÁNICO 50 MG</t>
  </si>
  <si>
    <t>AMOXICILINA 400 MG
ÁCIDO CLAVULÁNICO 100 MG</t>
  </si>
  <si>
    <t>TARTRATO DE KETANSERINA- 0,345 G
ASIATICOSIDE - 0,200 G</t>
  </si>
  <si>
    <t>ALCANFOR 5G, MENTOL 1G, GUAYACOL 3G, SALICILATO DE METILO 10 G, TREMENTINA 3G</t>
  </si>
  <si>
    <t>ALFAQUIMOTRIPSINA 10.000 UNF, SOLUCION INYECTABLE</t>
  </si>
  <si>
    <t>AMOXICILINA (TRIHIDRATO) 150 MG - INYECTABLE</t>
  </si>
  <si>
    <t>AMPICILINA SÓDICA  1 GR</t>
  </si>
  <si>
    <t>ANTIDIARREICO COMPUESTO  CADA ML CONTIENE
TRIMETOPRIM 10 MG
SULFAMETAZINA SÓDICA 50 MG
CAOLÍN 130 MG
PECTINA 9 MG
CLORURO DE SODIO 5.26 MG
CLORURO DE POTASIO 2.05 MG
EXCIPIENTES C.S.P. 1 ML</t>
  </si>
  <si>
    <t>ANTIDIARREICO Y REHIDRATANTE F-TALILSULFATIAZOL 35G, SULFAGUANIDINA 35G, PECTIAN CITRICA 2G, CAOLIN COLOIDAL 23G, CITRATO DE SODIO 2,85G, CLORURO DE SODIO 1,61G,  CLORURO DE POTASIO 0.51 G, HOMATROPINA METIL BROMURO 30 MG.</t>
  </si>
  <si>
    <t>SUERO ORAL PARA REHIDRATACIÓN
DEXTROSA USP	55.80 G
CITRATO DE SODIO USP	20.30 G
CLORURO DE SODIO USP	18.10 G
CLORURO DE POTASIO USP	5.80 G</t>
  </si>
  <si>
    <t>ANTIPROLACTÍNICO NO HORMONAL EN COMPRIMIDOS PARA PERRAS Y GATAS: CARBEGOLINA 100 MCG.ENVASE CONTENIENDO 1 BLISTER DE 10 COMPRIMIDOS.</t>
  </si>
  <si>
    <t>BICARBONATO DE SODIO 840 MG</t>
  </si>
  <si>
    <t>BISULFITO SÓDICO DE MENADIONA 10 MG, SOLUCIÓN INYECTABLE</t>
  </si>
  <si>
    <t>CARBOXIMETIL CELULOSA EN POLVO</t>
  </si>
  <si>
    <t xml:space="preserve">CARPROFENO 100 MGR, TABLETAS MASTICABLES </t>
  </si>
  <si>
    <t>CARPROFENO 50 MGR, TABLETAS MASTICABLES</t>
  </si>
  <si>
    <t xml:space="preserve">CEFALEXINA VETERINARIA TABLETAS X 500 MG </t>
  </si>
  <si>
    <t>CEFTIOFUR SODICO FRASCOS POR 4 G, 80 ML DE DILUYENTE ESTÉRIL</t>
  </si>
  <si>
    <t xml:space="preserve">CLORHIDRATO DE RANITIDINA 25 MG </t>
  </si>
  <si>
    <t>CLOTRIMAZOL 1.00 GR, NEOMICINA 0.50 GR, BETAMETAZONA 0.04 GR</t>
  </si>
  <si>
    <t xml:space="preserve">COMPLEJO VITAMINICO COMPUESTO POR: CIANOCOBALAMINA 550MCG, TIAMINA 55 MG, NIACINAMIDA 100 MG, METIONINA 5 MG ASPARTATO DE POTASIO 25 MG </t>
  </si>
  <si>
    <t>ESPIRAMICINA 750000UI,METRONIDAZOL 125MG</t>
  </si>
  <si>
    <t>COUMAPHOS 1 G, BARRA JABON ECTOPARASITICIDA</t>
  </si>
  <si>
    <t>CREMA TÓPICA COMPUESTO TRITICUM VULGARE 200 MG/100 ML, CADA 100 G, CONTIENE EXTRACTO ACUOSO DE TRITICUM VULGARE (RESIDUO SECO 200 MG/100 ML) 15,0 G.</t>
  </si>
  <si>
    <t xml:space="preserve">DICLOFENACO OFTALMICO 0,1% </t>
  </si>
  <si>
    <t>DICLORVÓS DDVP 1G EXCIPIENTES 100G</t>
  </si>
  <si>
    <t>DIFENHIDRAMINA CLORHIDRATO 25 MG/ML, EXCIPIENTES CSP 1 ML, SOLUCION INYECTABLE</t>
  </si>
  <si>
    <t>DIMETIL-POLISILOXANO USP AL 30%</t>
  </si>
  <si>
    <t>CIANOCOBALAMINA (VIT B12) 2500 MCG, ACIDO PANGAMICO 1500 MCG, ASPARTATO DE MAGNESIO 20 MG</t>
  </si>
  <si>
    <t>DIPIRONA 500 MG</t>
  </si>
  <si>
    <t>DOXAPRAM CLORHIDRATO 20 MG</t>
  </si>
  <si>
    <t>ENDECTOCIDA DE ADMINISTRACION ORAL, COMPUESTO POR IVERMECTINA 5 MG</t>
  </si>
  <si>
    <t>ENROFLOXACINA 150 MG TABLETAS</t>
  </si>
  <si>
    <t xml:space="preserve">ENROFLOXACINA AL 10%, SOLUCION INYECTABLE </t>
  </si>
  <si>
    <t>EPINEFRINA 1 MG</t>
  </si>
  <si>
    <t>ETAMSILATO 125 MG</t>
  </si>
  <si>
    <t>FENBENDAZOL 25 G SIN COBALTO</t>
  </si>
  <si>
    <t>FLUNIXIN MEGLUMINA 50MG</t>
  </si>
  <si>
    <t>FUROSEMIDA  50 MG</t>
  </si>
  <si>
    <t>GENTAMICINA (COMO SULFATO) 100 MG, EXCIPIENTES CSP 1 ML</t>
  </si>
  <si>
    <t>GRISEOFULVINA 500 MG</t>
  </si>
  <si>
    <t>GUAYACOLATO DE GLICERILO 50 MG. DEXTROSA 50 MG. AGUA DESTILADA C.S.</t>
  </si>
  <si>
    <t>HEPARINA 5000 UI</t>
  </si>
  <si>
    <t>ISOFLURANO FRASCO X 250 ML</t>
  </si>
  <si>
    <t>IVERMECTINA 1% SOLUCIÓN INYECTABLE</t>
  </si>
  <si>
    <t>LAGRIMAS ARTIFICIALES FRASCO GOTERO</t>
  </si>
  <si>
    <t>MELOXICAM 2 MG</t>
  </si>
  <si>
    <t>MELOXICAM 2%</t>
  </si>
  <si>
    <t>MELOXICAM AL 0,5 % ORAL</t>
  </si>
  <si>
    <t>MELOXICAM AL 0,5 % INYECTABLE</t>
  </si>
  <si>
    <t>METOCLOPRAMIDA CLORHIDRATO 0.5 G</t>
  </si>
  <si>
    <t>METRONIDAZOL BENZOILO MICRONIZADO 250 MG, PODOPHYLLUMPELTATUM 1%</t>
  </si>
  <si>
    <t>METRONIDAZOL INYECTABLE 500 MG</t>
  </si>
  <si>
    <t>NISTATINA 100.000U, SULFATO DE NEOMICINA 2.5MGR, TIOSTREPTON 2500UI, ACETONIDA TRIAMCINOLONA 1 MGR</t>
  </si>
  <si>
    <t>OFLOXACINA OFTALMICA 0.3 G</t>
  </si>
  <si>
    <t>OXITETRACICLINA 50 MG</t>
  </si>
  <si>
    <t>OXITOCINA 10 UI</t>
  </si>
  <si>
    <t>SULFATO DE VINCRISTINA POLVO PARA RECONSTITUIR A SOLUCIÓN INYECTABLE 1MG</t>
  </si>
  <si>
    <t>PREDNISOLONA TABLETAS 20 MG</t>
  </si>
  <si>
    <t>PREDNISOLONA TABLETAS 5 MG</t>
  </si>
  <si>
    <t>PROGESTERONA 25 MG</t>
  </si>
  <si>
    <t>SHAMPOO  CON IRGASAN DP 300,TEXAPON 24 ML, COMPERLAND KD 7 ML, EUPERLAN 5 G, GLUCOMATE DOE 10 G, GLUCQUAT100 3G</t>
  </si>
  <si>
    <t>MEDICAMENTO HOMEOPATICO 
STRYCHNOS NUX-VOMICA D4 10 MG,STRYCHNOS NUX-VOMICA D10 10 MG,STRYCHNOS NUX-VOMICA D15 10 MG,STRYCHNOS NUX-VOMICA D30 10 MG,STRYCHNOS NUX-VOMICA D200 10 MG,STRYCHNOS NUX-VOMICA D1000 10 MG,BRYONIA D4 10MG,BRYONIA D6 10MG,BRYONIA D10 10MG,BRYONIA D15 10MG,BRYONIA D30 10MG,BRYONIA D200 10MG,BRYONIA D1000 10MG,LYCOPODIUM CLAVATUM D5 15MG,LYCOPODIUM CLAVATUM D10 15MG,LYCOPODIUM CLAVATUM D30 15MG,LYCOPODIUM CLAVATUM D200 15MG,LYCOPODIUM CLAVATUM D1000 15MG,CITRULLUS COLOCYNTHIS D5 15MG,CITRULLUS COLOCYNTHIS D10 15MG,CITRULLUS COLOCYNTHIS D30 15M, CITRULLUS COLOCYNTHIS D200 15MG</t>
  </si>
  <si>
    <t>SUBSALICILATO DE BISMUTO 1.75 G</t>
  </si>
  <si>
    <t>CADA ML DE SUSPENSIÓN ORAL CONTIENE:
TRIMETOPRIM MICRONIZADO 80 MG
SULFADIAZINA SÓDICA 400 MG</t>
  </si>
  <si>
    <t>SULFATO DE MAGNESIO</t>
  </si>
  <si>
    <t>TIAMINA 150 MG, MAS RIBOFLAVINA 72 MG, PIRIDOXINA 72 MG, CIANOCOBALAMINA 320 FG, NIACINAMIDA 2200 MG, ACIDO PANTOTENICO 200 MG, BIOTINA 500 MG, GLICEROFOSFATO DE CALCIO 1 GR, G DE MANGANESO 100 MG, G DE POTASIO 100 MG, G DE SODIO 1,8 GR</t>
  </si>
  <si>
    <t>TIAMINA CLORHIDRATO 150 MG</t>
  </si>
  <si>
    <t>TOLTRAZURILO 5 G</t>
  </si>
  <si>
    <t>TRIAMCINOLONA ACETONIDA 6 MG</t>
  </si>
  <si>
    <t>CADA 100 G DE UNGÜENTO CONTIENE:
CASEÍNA HIDROLIZADA 2,5 G.
VITAMINA A
PALMITATO 1 G.
VITAMINA E
ACETATO 0,1 G.</t>
  </si>
  <si>
    <t>VITAMINA B1 600 MCG; VITAMINA B2 3 MG; VITAMINA B6 4 MG; VITAMINA B12 30 MCG; NIACINAMIDA 10 MG; FLUOR MÁXIMO 0 %; CALCIO MÍNIMO 10 %; FÓSFORO MÍNIMO 6 %; VITAMINA D3 5.000 UI</t>
  </si>
  <si>
    <t>ENROFLOXACINA AL 10% GOTAS</t>
  </si>
  <si>
    <t>ENROFLOXACINA DE 50 MG</t>
  </si>
  <si>
    <t>CIPROFLOXACINA (CLORHIDRATO) .......... 0,30 G*
KETOCONAZOL .......... 1,00 G
ACETÓNIDO DE FLUOCINOLONA .......... 0,02 G
CLORHIDRATO DE LIDOCAÍNA .......... 2,00 G</t>
  </si>
  <si>
    <t>ANTIBACTERIANO EN POLVO Y DISOLVENTE PARA SOLUCIÓN INYECTABLE, CEFOVECIN SÓDICO POLVO LIOFILIZADO: 800 MG.</t>
  </si>
  <si>
    <t>CLORURO DE COLINA 30 G MINIMO, EXTRACTO DE ALCACHOFA (CYNARA SCOLYMUS) 0,5 G MÍNIMO, EXCIPIENTES (FRUCTOOLIGOSACÁRIDO, VITAMINA B3, EXTRACTO DE CÑURCUMA LONGA, PROPILENGLICOL, SORBATO DE POTASIO Y ÁCIDO CÍTRICO ANHIDRO) AGUA C.S.P)</t>
  </si>
  <si>
    <t>NEOMICINA SULFATO 500 MG PREDNISOLONA SODIO FOSFATO 120 MG CLOROBUTANOL 500 MG</t>
  </si>
  <si>
    <t xml:space="preserve">KETOCONAZOL 200 MG </t>
  </si>
  <si>
    <t>CICLOSPORINA VETERINARIA 1%</t>
  </si>
  <si>
    <t xml:space="preserve">GENTAMICINA SULFATO 0,3 GR, TIABENDAZOL 4 GR, DEXAMETASONA 0,0903 GR PRODUCTOS DERMATOLÓGICOS O ANTI PROTOZOARIOS PARA USO VETERINARIO </t>
  </si>
  <si>
    <t>SHAMPOO ANTIMICÓTICO TÓPICO EN FORMA DE CHAMPÚ A BASE DE KETOCONAZOL AL 2%.</t>
  </si>
  <si>
    <t xml:space="preserve">FIROCOXIB 57 MG </t>
  </si>
  <si>
    <t>FIROCOXIB 227 MG</t>
  </si>
  <si>
    <t>LOCIÓN CLOTRIMAZOL 1,0 G, GENTAMICINA SULFATO 0,5 G, BETAMETASONA 17 VALRATO 0,004 G</t>
  </si>
  <si>
    <t>CEFTRIAXONA - CEFTRIAXONA (D.C.I.) (SÓDICA) 1 G CADA AMPOLLA CONTIENE: AGUA PARA INYECCIÓN 10 ML</t>
  </si>
  <si>
    <t>HIALUNORATO DE SODIO AL 0,3%</t>
  </si>
  <si>
    <t>MEDICAMENTO ANTIPARASITARIO - MEDICAMENTO DEL GRUPO ANTIPARASITARIOS, DE USO ORAL. COMPOSICIÓN: FENBENDAZOL 500MG, PRAZIQUANTEL 50MG, TOLTRAZURIL 150MG</t>
  </si>
  <si>
    <t>MEDICAMENTO ANTIBACTERIANO - MEDICAMENTO DEL GRUPO ANTIBACTERIANOS DE USO ORAL COMPOSICIÓN: DOXICICLINA 200 MG</t>
  </si>
  <si>
    <t>MEDICAMENTO ANTIINFECCIOSO - MEDICAMENTO DEL GRUPO ANTIINFECCIOSOS ANTIBACTERIANOS CON COMPOSICIÓN: DOXICICLINA 20 MG</t>
  </si>
  <si>
    <t>DOXICICLINA BASE 100 MG</t>
  </si>
  <si>
    <t>AMPICILINA BASE 10 G SULFATO DE COLISTINA 25 MUI ACETATO DE DEXAMETASONA 25 MG EXCIPIENTES C.S.P 100 ML</t>
  </si>
  <si>
    <t>ESPIRAMICINA BASE  365,90MG, METRONIDAZOL  250MG</t>
  </si>
  <si>
    <t>ESPIRAMICINA BASE  182,5MG, METRONIDAZOL  125MG</t>
  </si>
  <si>
    <t xml:space="preserve">AZITROMICINA DIHIDRATO 50MG,  MELOXICAM  0,5MG </t>
  </si>
  <si>
    <t>AZITROMICINA DIHIDRATO 200MG,  MELOXICAM 2MG</t>
  </si>
  <si>
    <t>MARBOFLOXACINA 5MG.</t>
  </si>
  <si>
    <t>MARBOFLOXACINA 25MG.</t>
  </si>
  <si>
    <t>MARBOFLOXACINA 50MG.</t>
  </si>
  <si>
    <t>KETOPROFENO 100MG, EXCIPIENTES C.S.P. 1ML</t>
  </si>
  <si>
    <t>CARPROFENO 25MG.</t>
  </si>
  <si>
    <t>CARPROFENO 75MG.</t>
  </si>
  <si>
    <t>BETAMETASONA SODIO FOSFATO 2 MG</t>
  </si>
  <si>
    <t xml:space="preserve">GLUCOSAMINA HCL  600MG, SULFATO DE CONDROITINA  500MG, COLÁGENO HIDROLIZADO  50 MG, MSM (METILSULFONILMETANO) 100MG. </t>
  </si>
  <si>
    <t>GLUCOSAMINA 500 MG CONDROITINA 400 MG</t>
  </si>
  <si>
    <t>STANOZOLOL: 0.4 G CIPROHEPTADINA CLORHIDRATO: 0.2 G, DL-CARNITINA CLORHIDRATO: 7 G</t>
  </si>
  <si>
    <t>L-METIONINA: 2,500 MG, L-LISINA 1,500 MG, L-CISTINA 1,000 MG, TRIFOSFATO DE ADENOSINA (ATP) 75 MG VITAMINA B12 0,5 MG, ÁCIDO FÓLICO: 25 MG, COLINA CITRATO: 1,500 MG, CALCIO CARBONATO: 10,000 MG, MAGNESIO CARBONATO: 30 MG, DEXTROGLUCOSA C.S.</t>
  </si>
  <si>
    <t>CÉLULAS INACTIVADAS DE PROPIONIBACTERIUM ACNES 0,25 MG, LIPOPOLISACARIDO (LPS) DE CÉLULAS DE E. COLI 0,02 MG.</t>
  </si>
  <si>
    <t>BROMHEXINA 1.8 MG, GUAYACOLATO DE GLICERILO 20 MG, ECUCALIPTOL 5 MG</t>
  </si>
  <si>
    <t>DEXTROMETORFANO 200 MG, GUAYACOLATO DE GLICERILO 2G.</t>
  </si>
  <si>
    <t>STREPTOMICINA SULFATO 380 MG, CAOLÍN 7.500 MG, PECTINA 674 MG, GEL DE HIDRÓXIDO DE ALUMINIO 1.050 MG</t>
  </si>
  <si>
    <t>BROMHEXINA HCL 0.24 G, GUAFENESINA 2.0 G</t>
  </si>
  <si>
    <t>SUCRALFATO	 500 MG</t>
  </si>
  <si>
    <t xml:space="preserve">SUCRALFATO 20G.  </t>
  </si>
  <si>
    <t xml:space="preserve">EXTRACTO DE  CAPPARIS SPINOSA 6.8MG, EXTRACTO DE TERMINALIA ARJUNA 3.2MG, EXTRACTO DE CICHORIUM INTYBUS  6.8MG,  EXTRACTO DE ACHILLEA  MILLEFOLIUM 1.6MG,  EXTRACTO DE SOLANUM NIGRUM  3.2MG,  EXTRACTO  DE TAMARIX GALLICA  1.6MG,  EXTRACTO DE CASSIA  OCCIDENTALIS 1.6MG.  </t>
  </si>
  <si>
    <t xml:space="preserve">ACEITE DE  ANETHUM GRAVEOLANS  0.00162ML,  EXTRACTO DE TINOSPORA CORDIFOLIA 0.45MG,  EXTRACTO DE PIPER LOGUM 0.45MG,  EXTRACTO DE CICHORIUM INTYBUS 0.45MG,  EXTRACTO DE TERMINALIA CHEBULA  0.45MG,  EXTRACTO DE ACHILLEA MILLEFOLIUM 0,45MG,  EXTRACTO DE TRIBULUS TERRESTRIS  0,45MG,  EXTRACTO  DE CAPPARIS SPINOSA.  0,45MG,  EXTRACTO DE  EMBLICA OFFICINALIS  0.45MG,  EXTRACTO DE ELETTARIA CARDAMOMUM 0.45MG,  EXTRACTO DE TAMARIX GALLICA  0.45MG,  EXTRACTO DE BOERHAAVIA DIFFUSA  0.45MG. </t>
  </si>
  <si>
    <t>ENILCONAZOL 100MG</t>
  </si>
  <si>
    <t>MENTOL 1.0 G, ALCANFOR 5.0 G; GUAYACOL 3.0 G; SALICILATO DE METILO 10.0 G; TREMENTINA 3.0 G</t>
  </si>
  <si>
    <t>BACITRACINA DE ZINC 675.5 MG NEOMICINA 500 MG, ÓXIDO DE ZINC 15 G</t>
  </si>
  <si>
    <t xml:space="preserve">INMUNOTERAPEUTICO PARA DERMATITIS ATOPICA CANINA CEPA 34D3 CLON 15: &gt;10MG </t>
  </si>
  <si>
    <t xml:space="preserve">INMUNOTERAPEUTICO PARA DERMATITIS ATOPICA CANINA CEPA 34D3 CLON 15:  &gt;20MG </t>
  </si>
  <si>
    <t xml:space="preserve">INMUNOTERAPEUTICO PARA DERMATITIS ATOPICA CANINA CEPA 34D3 CLON 15:  &gt;30MG </t>
  </si>
  <si>
    <t xml:space="preserve">INMUNOTERAPEUTICO PARA DERMATITIS ATOPICA CANINA CEPA 34D3 CLON 15:  &gt;40MG </t>
  </si>
  <si>
    <t xml:space="preserve">MEDICAMENTO PARA EL CONTROL DEL PRURITO ALERGICO ASOCIADO A DERMATITIS ALERGICA. COMPOSICIÓN:  CADA COMPRIMIDO  DE 103.250MG  CONTIENE  OCLACITINIB (COMO MALEATO) 3.6MG   </t>
  </si>
  <si>
    <t xml:space="preserve">MEDICAMENTO PARA EL CONTROL DEL PRURITO ALERGICO ASOCIADO A DERMATITIS ALERGICA. COMPOSICIÓN:  CADA COMPRIMIDO DE 154.875MG CONTIENE  OCLACITINIB (COMO MALEATO) 5.4MG </t>
  </si>
  <si>
    <t xml:space="preserve">MEDICAMENTO PARA EL CONTROL DEL PRURITO ALERGICO ASOCIADO A DERMATITIS ALERGICA. COMPOSICIÓN:  CADA COMPRIMIDO DE 458.888MG CONTIENE  OCLACITINIB (COMO MALEATO) 16MG </t>
  </si>
  <si>
    <t>AZUFRE; GRANULADO, FINO Y POLVO AMARILLO DE OLOR CARACTERÍSTICO E INSOLUBLE EN AGUA</t>
  </si>
  <si>
    <t>CONDROITÍN SULFATO 100,0MG, TOBRAMICINA 3,0MG, EXCIPIENTES C.S.P. 1 ML</t>
  </si>
  <si>
    <t xml:space="preserve">GENTAMICINA (COMO SULFATO) 3 MG, BETAMETASONA VALERATO 1MG, CLOTRIMAZOL 10MG, EXCIPIENTES CSP 1GR.  </t>
  </si>
  <si>
    <t>FOSFORILCOLAMINA 100 MG SULFATO DE ZINC 13,19 MG YODURO DE POTACIO 20 MG SELENITO DE SODIO 0.22 MG VEHICULO C.S.P 1 ML</t>
  </si>
  <si>
    <t>SULFADIAZINA SODICA 4 GR TRIMETOPINM 0.8 GR EXCIPIENTES C.S.P 100 ML</t>
  </si>
  <si>
    <t>ALBENDAZOL 15 G, PRAZIQUANTEL 5 G</t>
  </si>
  <si>
    <t xml:space="preserve">ALBENDAZOL MICRONIZADO 600 MG PRAZIQUANTEL 100 MG </t>
  </si>
  <si>
    <t>FEBANTEL 150 MG, PIRANTEL PAMOATO 144 MG, PRAZICUANTEL 50 MG</t>
  </si>
  <si>
    <t>CLORFENIRAMINA MALEATO 5MG TAB U VETERINARIO</t>
  </si>
  <si>
    <t>SPOT ON CADA ML DE SOLUCIÓN CONTIENE: FIPRONIL 100 MG</t>
  </si>
  <si>
    <t>SPRAY INSECTICIDA PARA PERROS Y GATOS CADA ML DE SOLUCIÓN CONTIENEN: FIPRONIL  2,5 MG</t>
  </si>
  <si>
    <t>CARBÓN ACTIVADO, PRESENTACIÓN POR LIBRA.</t>
  </si>
  <si>
    <t>MAROPITANT (COMO  CITRATO DE MAROPITANT)  10 MG. VEHÍCULO C.B.P./  C.S.P.: 1 ML</t>
  </si>
  <si>
    <t>CEFADROXILO 200 MG</t>
  </si>
  <si>
    <t>PROPIONIBACTERIUM GRANULOSUM 0.95X10 , HEXOSAMINA DE E.COLI  2.5 UMOL.</t>
  </si>
  <si>
    <t>ALANTOINA 2G, OXIDO DE ZINC 10G, LIDOCAINA 2.75G, NEOMICINA SULFATO 1G</t>
  </si>
  <si>
    <t>CADA 100 GRAMOS DE CREMA CONTIENEN EXTRACTO DE CALÉNDULA 0,5G: PROVENIENTE DE LA PLANTA CALENDULA OFFICINALIS. EXTRACTO DE PINO 2,5G: POR SUS CARACTERÍSTICAS ACTÚA COMO ANTISÉPTICO. CITRONELA 2,5G: TIENE EFECTOS REPELENTES, CONTRA LARVAS, MOSQUITOS, PULGAS Y MOSCAS.</t>
  </si>
  <si>
    <t>CREMA ANTIMICÓTICA, ANTIBACTERIANA, ANTIINFLAMATORIA, ANTIALÉRGICA Y CICATRIZANTE
CADA 100 G CONTIENE:  CLOTRIMAZOL - 1 G  GENTAMICINA - 0,10 G BETAMETASONA - 0,05 G ÓXIDO DE ZINC - 5 G  EXCIPIENTES C.S.P. - 100 G</t>
  </si>
  <si>
    <t>METOCLOPRAMIDA HCL 5MG. PRESENTACIÓN: SOLUCIÓN INYECTABLE, FRASCO DE VIDRIO POR 10 ML EN CAJA INDIVIDUAL</t>
  </si>
  <si>
    <t>VITAMINA C POR COMPRIMIDO MASTICABLE:ÁCIDO ASCÓRBICO (VITAMINA C) ...........500 MG</t>
  </si>
  <si>
    <t>PROPOLEO 350G</t>
  </si>
  <si>
    <t>PIRANTEL PAMOATO 15.00 MG, PRAZICUANTEL 50.0 MG,FEBANTEL 15.00 MG., PRESENTACIÓN SUSPENSION ORAL</t>
  </si>
  <si>
    <t>BOLDENONA 50 MG</t>
  </si>
  <si>
    <t>ANTIOXIDANTE RICA EN ÁCIDOS GRASOS OMEGA 3 Y 6 ESENCIALES DE ACEITES DE ANCHOAS Y SARDINAS NORUEGOS, ACEITE DE LINAZA ORGÁNICA Y ACEITE DE GERMEN DE TRIGO, PARA UNA PIEL ÓPTIMA Y SALUD DE LA CAPA, PARA LUBRICAR Y REDUCIR LA PICAZÓN Y LA PIEL ESCAMOSA. PRESENTACIÓN: FRASCO X 473 ML.</t>
  </si>
  <si>
    <t>CREMA DE CALÉNDULA</t>
  </si>
  <si>
    <t>ESENCIAS FLORALES RESCATE SPRAY</t>
  </si>
  <si>
    <t>ESENCIAS FLORALES AGRESIVIDAD SPRAY</t>
  </si>
  <si>
    <t>ESENCIAS FLORALES ANSIEDAD SPRAY</t>
  </si>
  <si>
    <t>ESENCIAS FLORALES ARMONIZAR SPRAY</t>
  </si>
  <si>
    <t>ESENCIAS FLORALES MIEDO SPRAY</t>
  </si>
  <si>
    <t>ESENCIAS FLORALES STRESS SPRAY</t>
  </si>
  <si>
    <t xml:space="preserve">DIFUSOR (FEROMONA DE APACIGUAMIENTO CANINA) PRESENTACION X 48 ML </t>
  </si>
  <si>
    <t>SPRAY (FEROMONA DE APACIGUAMIENTO CANINA)</t>
  </si>
  <si>
    <t>ANÁLOGO DE FEROMONA DE APACIGUAMIENTO FELINA F4 2%</t>
  </si>
  <si>
    <t>ANÁLOGO SINTÉTICO DE LA FRACCIÓN F3 DE FEROMONA FACIAL FELINA 1%</t>
  </si>
  <si>
    <t>ANÁLOGO SINTÉTICO DE LA FRACCIÓN F3 DE FEROMONA FACIAL FELINA 10%</t>
  </si>
  <si>
    <t>SOLUCIÓN OFTÁLMICA ESTÉRIL FULBIPROFENO SÓDICO  0,1GR</t>
  </si>
  <si>
    <t>HIDROCORTISONA 10,0 MG  NEOMICINA SULFATO 5,0 MG POLIMIXINA B 10.000 UI BENZOCAÍNA 10,0 MG BACITRACINA ZN 400 UI  EXCIPIENTES C.S.P. 1 ML</t>
  </si>
  <si>
    <t>NEOMICINA SULFATO 5MG  POLIMIXINA B 10.000IU BACITRACINA ZN 400 UI  BENZOCAINA 10MG</t>
  </si>
  <si>
    <t>CADA 1 ML DE PRODUCTO CONTIENEN: CONDROITÍN SULFATO 200,0 MG</t>
  </si>
  <si>
    <t>CLINDAMICINA 110 MG</t>
  </si>
  <si>
    <t>MEMBUTONA 100 MG/ML</t>
  </si>
  <si>
    <t>AMOXICILINA 100MG  CLAVULANATO DE POTASIO 25MG</t>
  </si>
  <si>
    <t>CEFALEXINA INYECTABLE 200 MG</t>
  </si>
  <si>
    <t>PENICILINA G PROCAÍNICA 150.000 UI PENICILINA G BENZATÍNICA 150.000 UI</t>
  </si>
  <si>
    <t>PENICILINA G BENZATÍNICA-4.000.000 U.I.  PENICILINA G PROCAÍNICA-3.000.000 U.I. PENICILINA G SÓDICA-4.000.000 U.I.</t>
  </si>
  <si>
    <t>AEROSOLEUCALYPTUS GLOBULUS 60 MG, AZADIRACHTA INDICA 50 MG, CYMBOPOGON CITRATUS 40 MG, CEDRUS DEODARA 28 MG, CURCUMA LONGA 2 MG, EXCIPIENTES 1,0 ML</t>
  </si>
  <si>
    <t>DOXICICLINA TABLETAS X 100 MG</t>
  </si>
  <si>
    <t xml:space="preserve">DOXICICLINA TABLETAS X 50 MG </t>
  </si>
  <si>
    <t>AMOXICILINA (TRIHIDRATO) + 140MG ACIDO CLAVULANICO 35 MG INYECTABLE</t>
  </si>
  <si>
    <t>OXITETRACICLINA CLORHIDRATO INYECTABLE 200 MG</t>
  </si>
  <si>
    <t>ALBENDAZOL 25%</t>
  </si>
  <si>
    <t>PAMOATO DE PIRANTEL 230 MG (EQUIVALENTE A 80 MG DE PIRANTEL BASE), PRAZIQUANTEL 20 MG</t>
  </si>
  <si>
    <t>ALBENDAZOL 200 MG + PRAZIQUANTEL 30 MG</t>
  </si>
  <si>
    <t>IMIDACLORPID	100MG MOXIDECTINA	10 MG  EXCIPIENTES C.S.P 1 ML</t>
  </si>
  <si>
    <t>IMIDACLORPID	100MG  MOXIDECTINA	10G EXCIPIENTES C.S.P 1 ML</t>
  </si>
  <si>
    <t>IMIDACLOPRID 100 MG, MOXIDECTINA 25 MG, EXCIPIENTES C.S.P. 1ML.</t>
  </si>
  <si>
    <t>SAROLANER 10 MG EXCIPIENTES CSP</t>
  </si>
  <si>
    <t>SAROLANER 20 MG EXCIPIENTES CSP</t>
  </si>
  <si>
    <t>SAROLANER 40 MG EXCIPIENTES CSP</t>
  </si>
  <si>
    <t>SAROLANER 80 MG EXCIPIENTES CSP</t>
  </si>
  <si>
    <t>ÁCIDO TRANEXÁMICO 500 MG/5ML</t>
  </si>
  <si>
    <t>CARPROFENO INYECTABLE 50 MG/ML</t>
  </si>
  <si>
    <t>DEXAMETASONA INYECTABLE 2 MG/ML</t>
  </si>
  <si>
    <t>FENILBUTAZONA SUSPENSIÓN INYECTABLE 200 MG</t>
  </si>
  <si>
    <t xml:space="preserve">GEL BUCAL CALÉNDULA OFFICINALIS 3,0 ML FOENICULUM VULGARE MILLER 3,0 ML MENTA PIPERITA 3,0 ML CHAMONILLA RECUTITA  4,0 M </t>
  </si>
  <si>
    <t>BROMHEXINA 20 MG MUCOLÍTICO- COMPRIMIDO 20 MG</t>
  </si>
  <si>
    <t>GLUCONATO DE CALCIO 10 %</t>
  </si>
  <si>
    <t>OMEGA 3-6-9  
SUPLEMENTO MICRONIZADO CON BIOTINA COLÁGENO HIDROLIZADO, CALCIO, OMEGAS, Y VITAMINAS</t>
  </si>
  <si>
    <t xml:space="preserve">MEDICAMENTO NATURAL, MIEL DE ABEJAS Y JENGIBRE EUCALIPTO, MORA SILVESTRE, MARAÑON, VITAMINA C </t>
  </si>
  <si>
    <t>ENALAPRIL BASE (COMO MALEATO) 5 MG ESPIRONOLACTONA 5 MG</t>
  </si>
  <si>
    <t>BROMELINA 32 MG PAPAINA 1.6 MG BETAINA HCL EXCIPIENTES C.S</t>
  </si>
  <si>
    <t>LEVOTIROXINA SODICA 0.3 MG</t>
  </si>
  <si>
    <t>LEVOTIROXINA SODICA 0.4 MG</t>
  </si>
  <si>
    <t>LEVOTIROXINA SODICA 0.8 MG</t>
  </si>
  <si>
    <t>SELAMECTINA 12% X 0.25 ML</t>
  </si>
  <si>
    <t>SELAMECTINA 12% X 0.5 ML</t>
  </si>
  <si>
    <t>SELAMECTINA 12% X 1.0 ML</t>
  </si>
  <si>
    <t>SELAMECTINA 12% X 2.0 ML</t>
  </si>
  <si>
    <t>SELAMECTINA 6% X 0.25 ML</t>
  </si>
  <si>
    <t>SELAMECTINA 6% X 0.75 ML</t>
  </si>
  <si>
    <t>RAÍZ DE ASTRÁGALUS MEMBRANACEUS 20 MG RAÍZ DE REHMANNIA GLUTINOSA 20 MG SEMILLAS DE ORTIGA 20 MG
EXTRACTO DE CORDYCEPS SINENSIS 20 MG L – ARGININA 20 MG POTASIO 4 MG INOSITOL 4 MG TIAMINA (VITAMINA B1) 5 MG RIBOFLAVINA (VITAMINA B2) 5 MG PIRIDOXINA (VITAMINA B6) 10 MG COLINA 4 MG ACIDO  EICOSAPENTAENOICO (EPA) 15 MG ACIDO DOCOSAHEXAENOICO (DHA) 11 MG D-MANOSA 30 MG ÁCIDO ASCÓRBICO 20 MG CRAMBERRY (ARÁNDANO) 10 MG N ACETILCISTEÍNA 20 MG</t>
  </si>
  <si>
    <t>VITAMINA B12 CIANOCOBALAMINA AMPOLLA</t>
  </si>
  <si>
    <t>IVERMECTINA 1%</t>
  </si>
  <si>
    <t>GENTAMICINA OFTÁLMICA 0.3% GOTERO X 10ML</t>
  </si>
  <si>
    <t>RAÍZ DE ASTRÁGALUS…………..120 MG  RAÍZ DE REHMANNIA GLUTINOSA……………..100 MG
SEMILLAS DE ORTIGA……………………..100 MG  EXTRACTO DE CORDYCEPS SINENSIS……….100 MG
LECITINA ………………………..100 MG  L – ARGININA…………………100 MG  DIMETILGLICINA HCL…………..50 MG
POTASIO …………………….16.5 MG  INOSITOL …………………16 MG  TIAMINA (VITAMINA B1)……………8 MG
RIBOFLAVINA (VITAMINA B2)………..8 MG PIRIDOXINA (VITAMINA B6)………….16 MG CIANOCOBALAMINA (VITAMINA B12)……….0.10 MG COLINA……………8 MG ÁCIDO FÓLICO…………………..0.3 MG ÁCIDO EICOSAPENTAENÒICO (EPA) …………………40 MG ÁCIDO DOCOSAHEXAENÓICO (DHA)…………18 MG EXCIPIENTES CSP……………. 2.6 GR</t>
  </si>
  <si>
    <t>CUIDADO DEL SISTEMA URINARIO
PHYLLANTHUS NIRURI, ALTHAEA, TARAXACUM L-METIONINA Y VIT C.PHYLLANTHUS NIRURI (CHANCA PIEDRA), ALTHAEA OFFICINALIS (MARSHMALLOW MALVAVISCO). UTILIZADA PARA ALIVIAR LA URETRITIS Y LOS CÁLCULOS RENALES.TARAXACUM OFFICINALE (DIENTE DE LEÓN) CRANBERRY, UVA URSI, HOJA DE OLIVO</t>
  </si>
  <si>
    <t xml:space="preserve">MULTIVITAMINICO
GLICINA 44,20 G, DL-METIONINA 20 G, METIONINA 1.420 MG, L-LISINA 30 G, LISINA 9.400 MG, DL-CARNITINA 20 G, COLINA 10 G, ARGININA 7.880 MG, BETAÍNA 10 G, TRIPTÓFANO 520 MG, HISTIDINA 1.400 MG, ISOLEUCINA 1.900 MG, LEUCINA 5.400 MG, FENILALANINA 3.120 MG, TIROSINA 600 MG, TREONINA 1.405 MG, VALINA 4.380 MG, ALANINA 19.664 MG, HIDROXIPROLINA 6.520 MG, PROLINA 27.800 MG, CISTEÍNA 720 MG, SERINA 1.600 MG, ÁCIDO ASPÁRTICO 10.600 MG ÁC., GLUTÁMICO 17.560 MG, GLUCOSA 200 G, VEHÍCULO C.S.P. 1.000 G.  </t>
  </si>
  <si>
    <t>VITAMINA K1 (FITOMENADIONA) 12,5 MG EXCIPIENTES C.S.P. 1,0 ML</t>
  </si>
  <si>
    <t>GENTAMICINA (SULFATO) 0,3%  BETAMETASONA SODIO FOSFATO 0,13% LIDOCAÍNA HCI 0,5%</t>
  </si>
  <si>
    <t>OFLOXACINA 0,6% CONDROITIN SULFATO SODICO 20.0%</t>
  </si>
  <si>
    <t>MEDICAMENTO RENAL
CADA TABLETA DE AMIGO RENAL SUPPORT PERROS, 
CONTIENE: EXTRACTO DE CRANBERRY (VACCINIUM MACROCARPON) 100,00 MG, EXTRACTO DE SEMILLAS DE CALABAZA (CUCURBITA SPP.) 75,00 MG EXTRACTO DE JENGIBRE (ZINGIBER OFFICINALE)  4,20 MG GLUCOSAMINA SULFATO 290,00 MG, LECITINA 25,00 MG, ARGININA HCL 25,00 MG, TIAMINA (B1) 3,00 MG, PIRIDOXINA HCL (B6)  5,10 MG, CIANOCOBALAMINA (B12) 42,00 MCG, VITAMINA C 30,00 MG, EXCIPIENTES C.S.P. 1 TABLETA</t>
  </si>
  <si>
    <t>VACUNA PARA LA PREVENCIÓN DE LA TRAQUEOBRONQUITIS INFECCIOSA CANINA (TOS DE LAS PERRERAS)</t>
  </si>
  <si>
    <t>PANCREATINA 4X⇨ 100 MG AMILASAS⇨ 10.000 UNID USP LIPASAS⇨ 2.500 UNID USP PROTEASAS⇨ 10.000 UNID USP LACTOBACILLUS ACIDOPHILUS⇨ 200 MG</t>
  </si>
  <si>
    <t>SHAMPOO QUE APORTA HIDRATACIÓN Y ALIVIA LA IRRITACIÓN DE LA PIEL SECA Y CON PICAZÓN, CON PH NEUTRO, CON EXTRACTO DE TRITICUM VULGARE, EXTRACTO DE BARDANA, GLICERINA</t>
  </si>
  <si>
    <t>LOCION HIDRATANTE, CALMANTE Y ANTIOXIDANTE CON POSTBIÓTICO, ÁCIDO HIALURÓNICO, ALOE VERA Y ACEITE DE ÁRBOL DE TÉ</t>
  </si>
  <si>
    <t>SOLUCIÓN ÓTICA ÁCIDO SALICÍLICO 0,1G, ÁCIDO BÓRICO 1,0G, EXTRACTO DE LAVANDA 2,0G, EXTRACTO DE MANZANILLA 4,0G</t>
  </si>
  <si>
    <t>ITRACONAZOL 100 MG/TABLETA</t>
  </si>
  <si>
    <t xml:space="preserve">L-LISINA 1000 MG </t>
  </si>
  <si>
    <t>VITAMINAS BETAGLUCANOS DE GANODERMA 1500 MG FRUCTOOLIGOSACARIDOS 1100 MG BACILLUS SUBTILIS SP 20×107 UFC/G JENGIBRE 300 MG CÚRCUMA 700 MG EXCIPIENTES CSP 100 G</t>
  </si>
  <si>
    <t>VITAMINAS COLÁGENO 8000 MG 
CONDROITÍN SULFATO	6000	MG METILSULFINOMETANO MSM	1500	MG GLUCOSAMINA SULFATO	3000	MG ÁCIDO HIALURÓNICO	2000	MG MANGANESO	1.95	MG ÁCIDO ASCÓRBICO VIT C	500	MG ÁCIDO LINOLÉNICO	2300	MG EXCIPIENTES	100	G</t>
  </si>
  <si>
    <t>VITAMINAS COLÁGENO 7000	MG
DL ALFATOCOFEROL VIT E	10	UI/G  ÁCIDO HIALURÓNICO	1000	MG
ÁCIDO LINOLÉNICO	5150	MG  ÁCIDO LINOLEICO	8685	MG
ÁCIDO OLEICO	3570	MG  DOCOSAHEXAENOICO	600	MG
EICOSAPENTAENOICO	400	MG  RIVOFLAVINA VIT-B2	13.5	MG
NIACINAMIDA-VIT-B3	54	UI/G  PIRIDOXINA VITAMINA B6	74,25	MG
VIT D3 COLECALCIFEROL	1.2	UI/G  ÁCIDO PANTOTÉNICO VIT B5	135	MG
ZINC	1.071	MG CÚRCUMA	1000	MG EXCIPIENTES CSP	100	G</t>
  </si>
  <si>
    <t>VITAMINAS EICOSAPENTAENOICO	400	MG DOCOSAHEXAENOICO	600	MG ÁCIDO OLEICO	3570	MG ÁCIDO LINOLEICO	8685	MG ÁCIDO LINOLÉNICO	5150	MG COLÁGENO	4000	MG TAURINA	1400	MG NIACINAMIDA-VIT-B3	258	MG ÁCIDO PANTOTÉNICO VIT B5	366	MG PIRIDOXINA VITAMINA B6	137	UI/G RIVOFLAVINA VIT-B2	54	MG TIAMINA  VIT B1	38	MG RETINOL VIT A	10350	MCG CIANOCOBALAMINA VIT B 12	1910	MCG DL ALFATOCOFEROL VIT E	0.83	UI/G ÁCIDO ASCÓRBICO VIT C	1478	MG VIT D3 COLECALCIFEROL	0.027	UI/G MENADIONA VIT K	420	MCG BIOTINA VIT B8	780	MCG ÁCIDO FÓLICO VIT B9	6800	MCG CALCIO	2495	MG IODO	1740	MCG HIERRO	54.3	MG MAGNESIO	97.22	MG MANGANESO	65	MG ZINC	98.7	MG POTASIO	2412	MG CROMO	1420	MCG COBRE	12.76	MG MOLIBDENO	780	MCG SELENIO	643	MCG EXCIPIENTES CSP	100	G</t>
  </si>
  <si>
    <t>VITAMINAS COLÁGENO	80000	MG ÁCIDO HIALURÓNICO	2000	MG ÁCIDO ASCÓRBICO VIT C	450	MG MANGANESO	1.76	MG EXCIPIENTES	100	G</t>
  </si>
  <si>
    <t>ESPIRULINA AL 20% SUSPENSIÓN ORAL</t>
  </si>
  <si>
    <t>ARANDANO ROJO ECHINACEA SAW PALMETO, ZINC, COBRE, SELENITO, VITAMINAS A - D3 - C</t>
  </si>
  <si>
    <t>CUIDADO GASTRICO CALENDULA, SANGRE DE DRAGO, MANZANILLA, TOMILLO, YUCCA SCHIDIGERA, SELENITO</t>
  </si>
  <si>
    <t>PSYLLIUM FIBRA</t>
  </si>
  <si>
    <t>FOSFATIDO DE FLAVOLIGNANO 16% + S-ADENOSIL METIONINA (SAME) + ACIDO TIÓCTICO + L-CITRULINA + L-ORNITINA + L-CARNITINA FUMARATO + L-ARGININA + VITAMINA E + VITAMINA C + PROTEINATO DE ZINC + PROTEINATO DE COBRE + LEVADURA DE SELENIO + LEVADURA DE CROMO + CLORURO DE COLINA + SULFATO DE MAGNESIO + INOSITOL + CELULOSA MICROCRISTALINA + EXTRACTO DE ALCACHOFA + EXTRACTO DE CARDOMARIANO.</t>
  </si>
  <si>
    <t>SOLUCIÓN INYECTABLE
SODIO ACETATO – 625 MG  SODIO CLORURO – 625 MG (APORTE DE SODIO: NA 421 MG)
CALCIO CLORURO – 100 MG (APORTE DE CALCIO: CA 36 MG)  POTASIO CLORURO – 125 MG (APORTE DE POTASIO : K 65 MG)  MAGNESIO SULFATO – 100 MG (APORTE DE MAGNESIO: MG 20 MG)  DEXTROSA – 25 G D-PANTENOL – 21.3 MG  TIAMINA HCI – 30 MG  RIBOFLAVINA 5 FOSFATO SÓDICA – 35 MG  CIANOCOBALAMINA (VIT. B12) – 10 MG
PIRIDOXINA HCI – 50 MG  NICOTINAMIDA – 500 MG  SODIO GLUTAMATO – 25 MG  L-METIONINA – 700 MG
L-TRIPTÓFANO – 15 MG  L-TREONINA – 22.5 MG L-ISOLEUCINA – 25 MG L-FENILALANINA – 32.5 MG L-VALINA – 37.5 MG L-LISINA – 80 MG L-LEUCINA – 60 MG L-HISTIDINA – 35 MG L-ARGININA – 50 MG EXCIPIENTES C.S.P. – 500 ML</t>
  </si>
  <si>
    <t>POLIOXIETILENO SORBITÁN MONOLEATO ……..39.6 G
EXCIPIENTES C.S.P ………………………..120 ML</t>
  </si>
  <si>
    <t>ANTICOCCIDIAL AMPROLIO:.................................  20 G.</t>
  </si>
  <si>
    <t>HEMOPARASITICIDA DIPROPIONATO DE IMIDOCARB 12 G EXCIPIENTES C.S.P 100 ML</t>
  </si>
  <si>
    <t>VITAMINA B1 (TIAMINA CLORHIDRATO) ...10 MG VITAMINA B2 (RIBOFLAVINA)..3 MG NICOTINAMIDA..................100 MG 
VITAMINA B12 (CIANOCOBALAMINA)...50 MG EXCIPIENTES C.S.P. ...1 ML.</t>
  </si>
  <si>
    <t>ANTICOCCIDIAL ESTREPTOMICINA SULFATO………….…..380 G  CAOLÍN………………………….…...7.500 MG 
PECTINA………………………….…….674 MG EXCIPIENTES C.S.P……..10 G GEL DE HIDRÓXIDO DE ALUMINIO…….1.050 MG</t>
  </si>
  <si>
    <t>VITAMINA ACIDO FÓLICO (MÍN.) .......... 5.000,0000 MG COBALTO (MÍN.) .......... 2,2500 MG COBRE (MÍN.) .......... 62,5000 MG
HIERRO (MÍN.) .......... 4.930,5000 MG  GLICERINA (MÍN.) .......... 50,0000 G  METILPARABENO (MÍN.) .......... 2.000,0000 MG
PANTOTENATO DE CALCIO (MÍN.) .......... 1.100,0000 MG PROPILPARABENO (MÍN.) .......... 100,0000 MG
SACARINA SÓDICA (MÍN.) .......... 2.450,0000 MG VITAMINA B12 (MÍN.) .......... 16.000,0000 MCG
VITAMINA B2 (MÍN.) .......... 715,0000 MG VITAMINA B3 (MÍN.) .......... 1.100,0000 MG
VITAMINA B6 (MÍN.) .......... 1.100,0000 MG VITAMINA C (MÍN.) .......... 4.000,0000 MG
VITAMINA K3 (MÍN.) .......... 125,0000 MG ZINC (MÍN.) .......... 900,0000 MG SORBITOL (MÍN.) .......... C.S.P. 1000 ML</t>
  </si>
  <si>
    <t>VITAMINA TRIPTOFANO	200 MG BIOTINA	10 MG VITAMINA A	50000 UI VITAMINA D3	10000 UI VITAMINA E ACETATO	100 UI VITAMINA C	100 MG TIAMINA HCL	600 MG RIBOFLAVINA	300 MG PIRIDOXINA	70 MG NICOTINAMIDA	220 MG CIANOCOBALAMINA	500 MCG FOSFORO	3600 MG HIERRO	20 MG COBRE	0.0435 MG CALCIO	4.200 MG EXCIPIENTES	100 ML</t>
  </si>
  <si>
    <t>SUPLEMENTO ALIMENTICIO CON ÁCIDO FÓLICO, PIRIDOXINA, RIBOFLAVINA, Y AMINOÁCIDOS PARA PERROS, GATOS Y AVES ORNAMENTALES (CANARIOS, PERICOS Y LOROS) PICHONES Y ADULTOS. COMPOSICIÓN GARANTIZADA: CADA 150ML CONTIENEN: ÁCIDO FÓLICO, GLUTAMINA, RIBOFLAVINA, PIRIDOXINAINGREDIENTES: ALORE VERA, GLUTAMINA, ÁCIDO FÓLICO, PIRIDOXINA, RIBOFLAVINA, SULFATO DE ZINC, EXTRACTO REGALIZ, OPUNTIA FICUS-OLEA EUROPEAE, HINOJO, BENZOATO SÓDICO, SORBATO POTÁSICO, AROMA DE HÍGADO</t>
  </si>
  <si>
    <t>SUPLEMENTO ALIMENTICIO CON VITAMINA C PARA PERROS Y GATOS, CACHORROS Y ADULTOS Y AVES ORNAMENTALES (CANARIOS, PERICOS, LOROS) PICHONES Y ADULTOS. INGREDIENTES: EUCALIPTO, ÁCIDO MÁLICO, ÁCIDO FUMÁRICO, ÁCIDO ASCÓRBICO, SORBATO POTÁSICO, BENZOATO SÓDICO, AROMA DE HÍGADO, MENTA</t>
  </si>
  <si>
    <t>SUPLEMENTO ALIMENTICIO CON VITAMINAS, AMINOÁCIDOS, ZINC Y GLUCOSAMINA PARA PECES Y CRUSTÁCEOS ORNAMENTALES, PARA SER UTILIZADO A LO LARGO DE TODO EL CICLO PRODUCTIVO. CADA 100 ML CONTIENE: ACIDO MÁLICO, GLUCOSAMINA, ARGININA, GLICINA,  ÁCIDO ASCÓRBICO, ZINC, ÁCIDO GLICIRRICINICO, PANTOTENATO CÁLCICO, PIRIDOXAL , ÁCIDO FÓLICO, CIANOCOBALAMINA - INGREDIENTES: ACIDO ASCÓRBICO, ÁCIDO FÓLICO, ÁCIDO GLICIRRICINICO, ÁCIDO MÁLICO, GLUCOSAMINA, CIANOCOBALAMINA, GLICINA, PANTOTENATO CALCICO, PIRIDOXAL,  SULFATO ZINC, ARGININA, BENZOATO DE SODIO, SORBATO POTÁSICO.</t>
  </si>
  <si>
    <t>SUPLEMENTO NUTRICIONAL CON GLUCOSAMINA, MINERALES, AMINOÁCIDOS Y VITAMINAS PARA PERROS, GATOS, CACHORROS Y ADULTOS, AVES ORNAMENTALES (CANARIOS, PERICOS, LOROS) PICHONES Y ADULTOS. CADA 100 ML CONTIENEN:
ZINC, ÁCIDO FÓLICO, ÁCIDO MÁLICO, GLUCOSAMINA, ARGININA, GLICINA, CIANOCOBALAMINA, ÁCIDO ASCÓRBICO, PANTOTENATO DE CALCIO, PIRIDOXINA.
ÁCIDO MÁLICO, GLUCOSAMINA, ARGININA, GLICINA, ÁCIDO ASCÓRBICO, SULFATO DE ZINC, GLICIRRICINATO MONOAMONICO, PANTOTENATO CÁLCICO, PIRIDOXINA, ÁCIDO FÓLICO, CIANOCOBALAMINA, BENZOATO SÓDICO, SORBATO POTÁSICO, AROMA DE HÍGADO, GLICIRRICINATO MOANOAMONICO.</t>
  </si>
  <si>
    <t>SUPLEMENTO ALIMENTICIO CON EXTRACTO DE GRAMA PARA PERROS Y GATOS, CACHORROS Y ADULTOS,  Y AVES ORNAMENTALES (CACHORROS, PERICOS, LOROS) PICHONES Y ADULTOS. CADA 100 ML CONTIENEN: EXTRACTO DE GRAMA - INGREDIENTES: EXTRACTO DE GRAMA, BENZOATO SÓDICO, SORBATO POTÁSICO, AROMA DE HÍGADO</t>
  </si>
  <si>
    <t>BAÑO SECO PARA GATOS Y PERROS</t>
  </si>
  <si>
    <t>GEL DENTAL. FORMULADO Y RECOMENDADO EN MASCOTAS QUE PRESENTAN SARRO MENTA VERDE EXTRACTO DE TÉ VERDE CLOROFILINA CÚPRICA</t>
  </si>
  <si>
    <t>HIOSCINA N-BUTILBROMURO 10 MG</t>
  </si>
  <si>
    <t>CARBOPLATINO 450 MG / 45 ML</t>
  </si>
  <si>
    <t>LIDOCAINA 5% POMADA DE USO TÓPICO</t>
  </si>
  <si>
    <t>YOHIMBINA CLORHIDRATO 2 MG</t>
  </si>
  <si>
    <t>ANTAGONISTA PARA REVERTIR LOS EFECTOS SEDANTES Y ANALGÉSICOS DE LA MEDETOMIDINA Y LA DEXMEDETOMIDINA. SOLUCIÓN INYECTABLE ESTÉRIL ATIPAMEZOL</t>
  </si>
  <si>
    <t>ESTIMULANTE DEL MÚSCULO CARDÍACO. COMPOSICIÓN CADA 5 ML CONTIENEN: CAFEINA 0,5G. ALCANFOR 0,25G</t>
  </si>
  <si>
    <t>HIDRÓXIDO DE ALUMINIO 6 GR</t>
  </si>
  <si>
    <t>CARBONATO DE CALCIO</t>
  </si>
  <si>
    <t xml:space="preserve">CANNABIS FORMULACION MAGISTRAL 3%- ML -3000 MG FRASCO X 100 ML </t>
  </si>
  <si>
    <t>AMANTADINA HCL 100 MG</t>
  </si>
  <si>
    <t>AZITROMICINA 500 MG</t>
  </si>
  <si>
    <t>FAMOTIDINA 10 MG</t>
  </si>
  <si>
    <t>MELOXICAM EN TABLETAS DE 7,5 MG BLISTER POR 10 TABLETAS</t>
  </si>
  <si>
    <t>METRONIDAZOL 500 MG TABLETAS</t>
  </si>
  <si>
    <t>NITROFURAZONA AL 0.2% EN BASE HIDROSOLUBLE, POTE X 500 GR</t>
  </si>
  <si>
    <t>OMEPRAZOL 20 MG</t>
  </si>
  <si>
    <t>SILIMARINA CÁPSULAS DE 150 MG</t>
  </si>
  <si>
    <t>TRAMADOL CLORHIDRATO 50 MG</t>
  </si>
  <si>
    <t xml:space="preserve">SALBUTAMOL 100 MCG SUSPENSIÓN PARA INHALACIÓN </t>
  </si>
  <si>
    <t>ESTIMULANTE DE DEFENSAS NATURALES DEL ORGANISMO PROTEGIENDO CONTRA ATAQUES DE MICROBIOS DAÑINOS.  CADA FRASCO DE USO ORAL X 5 ML CONTIENE: ESPORAS DE BACILLUS CLAUSII RESISTENTE A POLI- ANTIBIÓTICOS (CEPAS SIN, O/C, T Y N/R): 2000 MILLONES (2 MILLARDOS).</t>
  </si>
  <si>
    <t>MEDICAMENTO DEL GRUPO ANTIMICÓTICOS. COMPOSICIÓN: FLUCONAZOL 200MG TABLETA</t>
  </si>
  <si>
    <t>MEDICAMENTO DE USO ÓTICO. COMPOSICIÓN: GLICERINA CARBONATADA</t>
  </si>
  <si>
    <t>MEDICAMENTO  GLUCOCORTICOIDES 
MEDICAMENTO EN SUSPENSION INYECTABLE COMPUESTA POR ACETATO DE METILPREDNISOLONA 40 MG</t>
  </si>
  <si>
    <t>MEDICAMENTOS DEL GRUPO ANTIHISTAMÍNICO CON COMPOSICIÓN: LORATADINA  100 MG</t>
  </si>
  <si>
    <t>MEDICAMENTOS DEL GRUPO PIEL Y MUCOSAS, MEDICACIÓN DERMATOLÓGICA, ANTIPARASITARIOS EXTERNOS QUE CONTENGA LA SIGUIENTE COMPOSICIÓN: BENZOATO DE BENCILO 30 G</t>
  </si>
  <si>
    <t xml:space="preserve">DEXAMETASONA 4MG/1ML </t>
  </si>
  <si>
    <t>MEDICAMENTO COMPUESTO POR LORATADINA JARABE 5MG/5ML FRASCO X 100 ML</t>
  </si>
  <si>
    <t>METOCLOPRAMIDA 10MG/2ML</t>
  </si>
  <si>
    <t>UNGÜENTO OFTALMICO
BACITRACINA DE ZINC 50.000 U.I 
POLIMIXINA B SULTATO 1.000.000 U.I
DEXAMETASONA 0.1%</t>
  </si>
  <si>
    <t>SOLUCIÓN OFTÁLMICA ESTÉRIL 
ATROPINA ISOPTO-ATROPINA  
COLIRIO  1%</t>
  </si>
  <si>
    <t>SOLUCIÓN OFTÁLMICA ESTÉRIL
PREDNISOLONA ACETATO 1% 
FENILEFRINA 
CLORHIDRATO 0.12%</t>
  </si>
  <si>
    <t>SOLUCIÓN OFTÁLMICA ESTÉRIL 
GATIFLOXACINA 0.5%</t>
  </si>
  <si>
    <t>COLIRIO 
HIALURONATO DE SODIO 0.15%</t>
  </si>
  <si>
    <t>CARBOXILMETILCELULOSA SÓDICA 0,5%, GLICERINA 0,9%, HIALURONATO DE SODIO 0,1% - SOLUCIÓN OFTÁLMICA ESTÉRIL</t>
  </si>
  <si>
    <t xml:space="preserve">MOXIFLOXACINO HIDROCLORURO 5,45 MG </t>
  </si>
  <si>
    <t>ACETATO DE METIL PREDNISOLONA
40 MG/ML SUSPENSIÓN ACUOSA ESTÉRIL INYECTABLE</t>
  </si>
  <si>
    <t>ÁCIDO URSODESOXICÓLICO X 300 MG</t>
  </si>
  <si>
    <t>AMITRIPTILINA TABLETAS X 25 MG</t>
  </si>
  <si>
    <t>AMOXICILINA X 250 MG</t>
  </si>
  <si>
    <t>AMPICILINA 250/5 ML</t>
  </si>
  <si>
    <t>AMPICILINA CÁPSULAS 500 MG</t>
  </si>
  <si>
    <t>CEFALEXINA SUSPENSIÓN 250MG/5ML</t>
  </si>
  <si>
    <t xml:space="preserve">POLVO ESTÉRIL PARA SOLUCIÓN INYECTABLE   
CEFALOTINA 1 GR </t>
  </si>
  <si>
    <t>INYECTABLE 
CLINDAMICINA - 600 MG/ 4ML
EXCIPIENTE C.B.P. 1 ML.</t>
  </si>
  <si>
    <t>DOBUTAMINA 250 MG/20 ML</t>
  </si>
  <si>
    <t>DOXORUBICINA 50 MG</t>
  </si>
  <si>
    <t>ESOMEPRAZOL 40 MG</t>
  </si>
  <si>
    <t>CLORHIDRATO DE FLUOXETINA 20 MG</t>
  </si>
  <si>
    <t>GABAPENTINA 300 MG</t>
  </si>
  <si>
    <t>LEVETIRACETAM 500 MG</t>
  </si>
  <si>
    <t>LIDOCAINA 2%</t>
  </si>
  <si>
    <t>LIDOCAINA 80 GR/ 83 ML
LIDOCAÍNA BASE 0.10 G</t>
  </si>
  <si>
    <t xml:space="preserve">MEROPENEM
SOLUCIÓN INYECTABLE 1 GR  </t>
  </si>
  <si>
    <t>INYECTABLE METADOXINA 300 MG / 5 ML</t>
  </si>
  <si>
    <t>METOCARBAMOL TABLETAS 750 MG</t>
  </si>
  <si>
    <t>OMEPRAZOL 40 MG POLVO LIOFILIZADO PARA SOLUCION INYECTABLE</t>
  </si>
  <si>
    <t>PANCREATINA 150 MG</t>
  </si>
  <si>
    <t>PANCREATINA 300 MG</t>
  </si>
  <si>
    <t>PRAZOSINA TABLETA 1 MG</t>
  </si>
  <si>
    <t>PREGABALINA CÁPSULAS 25 MG</t>
  </si>
  <si>
    <t>PREGABALINA CÁPSULAS 50 MG</t>
  </si>
  <si>
    <t>PREGABALINA CÁPSULAS 75 MG</t>
  </si>
  <si>
    <t>PREGABALINA TABLETAS 150 MG</t>
  </si>
  <si>
    <t>PREGABALINA SOLUCIÓN ORAL 2 GR/ 100 ML</t>
  </si>
  <si>
    <t>TERBINAFINA CLORHIDRATO 250 MG</t>
  </si>
  <si>
    <t>TERBUTALINA SULFATO 1 % - SOLUCION PARA NEBULIZAR</t>
  </si>
  <si>
    <t>TRAMADOL CLORHIDRATO 100 MG</t>
  </si>
  <si>
    <t>TRAMADOL  100 MG - ORAL</t>
  </si>
  <si>
    <t>AZITROMICINA 200 MG SUSPENSIÓN</t>
  </si>
  <si>
    <t>ATROPINA 1 MG</t>
  </si>
  <si>
    <t>ATROPINA SULFATO	1 MG</t>
  </si>
  <si>
    <t>DEXMEDETOMIDINA SOLUCIÓN INYECTABLE  AMPOLLA 0.2 MG / 2ML</t>
  </si>
  <si>
    <t>ÁCIDO ASCÓRBICO INYECTABLE 250 MG/ML</t>
  </si>
  <si>
    <t xml:space="preserve">TRAZODONA CLORHIDRATO TABLETAS 50 MG </t>
  </si>
  <si>
    <t>LOPERAMIDA 2MG</t>
  </si>
  <si>
    <t>INYECTABLE
BETAMETASONA 4  MG/ML</t>
  </si>
  <si>
    <t>BUPIVACAINA 0,5% X 10ML</t>
  </si>
  <si>
    <t>BUPIVACAINA 0,5% X 20ML</t>
  </si>
  <si>
    <t>CEFAZOLINA 1G</t>
  </si>
  <si>
    <t>CEFRADINA 1G POLVO ESTERIL P/ INY</t>
  </si>
  <si>
    <t>CIPROFLOXACINA 100MG/10ML-INYECTABLE</t>
  </si>
  <si>
    <t xml:space="preserve">COMPLEJO B 10ML INYECTABLE </t>
  </si>
  <si>
    <t>CLOMIPRAMINA 25 MG</t>
  </si>
  <si>
    <t>DEXAMETASONA 8MG/2ML INYECTABLE</t>
  </si>
  <si>
    <t>ERITROPOYETINA 2000 UI INYECTABLE</t>
  </si>
  <si>
    <t>HIDROCORTISONA 100MG POLVO ESTERIL INYETABLE</t>
  </si>
  <si>
    <t>HIOSCINA BUTIL BROMURO 20MG/ML</t>
  </si>
  <si>
    <t>LACTULOSA 66.7 GR</t>
  </si>
  <si>
    <t>METROCLOPRAMIDA 10MG/2ML INYECTABLE</t>
  </si>
  <si>
    <t>ONDANSETRON 8MG/4ML INYECTABLE</t>
  </si>
  <si>
    <t>SOLUCIÓN OFTÁLMICA ESTÉRIL
COLIRIO CONDROITIN SULFATO 200 MG
CIPROFLOXACINA CLORHIDRATO 3 MG</t>
  </si>
  <si>
    <t>NISTATINA 100.000 UI</t>
  </si>
  <si>
    <t>METRONIDAZOL SUSPENSIÓN ORAL 250MG/5ML</t>
  </si>
  <si>
    <t>FUROSEMIDA TABLETAS X 40 MG</t>
  </si>
  <si>
    <t>ANTIBIÓTICO INYECTABLE AMPICILINA + SULBACTAM 1.5GR CAJA X 10 AMP</t>
  </si>
  <si>
    <t>GENTAMICINA 160MG</t>
  </si>
  <si>
    <t xml:space="preserve">HEPARINA SODICA 25000 UI </t>
  </si>
  <si>
    <t>ÁCIDO TRANEXÁMICO INYECCIÓN 100MG/ML</t>
  </si>
  <si>
    <t>SULFATO FERROSO 300 MG</t>
  </si>
  <si>
    <t xml:space="preserve">ACIDO FOLICO 5MG </t>
  </si>
  <si>
    <t xml:space="preserve">ACIDO FOLICO 1MG </t>
  </si>
  <si>
    <t>MIRTAZAPINA 30 MG</t>
  </si>
  <si>
    <t>TABLETA MASTICABLE DE SUBSALICLATO DE BISMUTO, EXCIPIENTES</t>
  </si>
  <si>
    <t>ERITROMICINA 500 MG</t>
  </si>
  <si>
    <t>KETOTIFENO OFTÁLMICO 0,5%</t>
  </si>
  <si>
    <t>LATANOPOST 0,05MG</t>
  </si>
  <si>
    <t>RIFAMICINA 1%</t>
  </si>
  <si>
    <t>UNGÜENTO OFTALMICO OXITETRACICLINA + POLIMIXINA B</t>
  </si>
  <si>
    <t>METILFENIDATO 10 MG</t>
  </si>
  <si>
    <t>AMIODARONA 150 MG/3ML</t>
  </si>
  <si>
    <t xml:space="preserve">N ACETILCISTEINA 300 MG </t>
  </si>
  <si>
    <t>Solución anestésica. Cada frasco de liofilizado 100 mg/mL contiene: Tiletamina 50 mg Zolazepam 50 mg Frasco de solvente contiene: Diluente ésteril c.b.p. 5 ml</t>
  </si>
  <si>
    <t>XILACINA AL 2%</t>
  </si>
  <si>
    <t>MALEATO DE ACEPROMACINA 10 MG. FRASCO POR 10 ML. INYECTABLE</t>
  </si>
  <si>
    <t>PROPOFOL 10 MG</t>
  </si>
  <si>
    <t>XILACINA CLORHIDRATO.116,5 MG. EQUIVALENTE A XILACINA BASE 100 MG/ML</t>
  </si>
  <si>
    <t>BUTORFANOL TARTRATO 10 MG/ML</t>
  </si>
  <si>
    <t xml:space="preserve">KETAMINA CLORHIDRATO 50 MG/ML </t>
  </si>
  <si>
    <t>CLONAZEPAM 2 MG</t>
  </si>
  <si>
    <t>DIAZEPAM 10 MG/2ML</t>
  </si>
  <si>
    <t>DIAZEPAM 10 MG</t>
  </si>
  <si>
    <t>FENTANILO CITRATO 0,1 MG/2ML</t>
  </si>
  <si>
    <t xml:space="preserve">MIDAZOLAM, MIDAZOLAM CLORHIDRATO 5 MG/5ML </t>
  </si>
  <si>
    <t xml:space="preserve">MIDAZOLAM, MIDAZOLAM CLORHIDRATO 15 MG/3ML </t>
  </si>
  <si>
    <t>REMIFENTANILO CLORHIDRATO 2 MG, POLVO PARA RECONSTITUIR A SOLUCION INYECYABLE</t>
  </si>
  <si>
    <t>REMIFENTANILO CLORHIDRATO
5 MG, POLVO PARA RECONSTITUIR A SOLUCION INYECYABLE</t>
  </si>
  <si>
    <t>PENTOBARBITAL SÓDICO 390 MG/ML,DIFENILHIDANTOÍNA SÓDICA 50 MG/ML</t>
  </si>
  <si>
    <t>AMONIO CUATERNARIO DE QUINTA GENERACION</t>
  </si>
  <si>
    <t>DETERGENTE ENZIMÁTICO BACTERICIDA HIDROSOLUBLE</t>
  </si>
  <si>
    <t xml:space="preserve">DETERGENTE EN POLVO PARA LAVADO Y DESINFECCIÓN DE SUPERFICIES </t>
  </si>
  <si>
    <t>AGUA OXIGENADA</t>
  </si>
  <si>
    <t>ALCOHOL</t>
  </si>
  <si>
    <t xml:space="preserve">YODOPOVIDONA </t>
  </si>
  <si>
    <t>CLORHEXIDINA DIGLUCONATO 0,5 G SOLUCION</t>
  </si>
  <si>
    <t>CLORHEXIDINA (CLORHEXIDINA GLUCONATO)	1.0 G VITAMINA E	0.500 G</t>
  </si>
  <si>
    <t>CLORHEXIDINA JABON X 100 GR</t>
  </si>
  <si>
    <t>DIDECYLDIMETIL AMONIO CLORURO 2.4 G,DIOCTYLDIMETIL AMONIO CLORURO 2.4 G,OCTYLDECILDIMETIL AMONIO CLORURO 4.8 G, ALKYLDIMETIL BENZIL AMONIO CLORURO 6.4 G,  GLUTARALDEHIDO 6.0 , EXCIPIENTES C.S.P. 100 ML</t>
  </si>
  <si>
    <t>SOLUCIÓN ANTISÉPTICA HIGIENE BUCAL DE CANINOS Y FELINOS. 
CLORHEXIDINA ACETATO.....100 MG EXCIPIENTES C.S.P..........100 ML</t>
  </si>
  <si>
    <t>CICATRIZANTE, ANTISÉPTICO, COMPUESTO POR: ÁCIDO HIPOCLOROSO 0,045 ML</t>
  </si>
  <si>
    <t>JABON QUIRURGICO COMPUESTO POR CLORHEXIDINA DIGLUCONATO 4.0G CETRIMIDA 1.0 G, EXCIPIENTES (ISOPROPANOL 0.5% )</t>
  </si>
  <si>
    <t>ADAPTADOR HEPARINIZADO</t>
  </si>
  <si>
    <t>JALEA O GEL CONDUCTIVO AZUL PARA ULTRASONIDO</t>
  </si>
  <si>
    <t>BURETROL</t>
  </si>
  <si>
    <t>CLORURO DE SODIO 0.9%</t>
  </si>
  <si>
    <t>DEXTROSA 10%</t>
  </si>
  <si>
    <t xml:space="preserve">DEXTROSA 5 % </t>
  </si>
  <si>
    <t>DEXTROSA AL 50%</t>
  </si>
  <si>
    <t>MANITOL AL 20 %</t>
  </si>
  <si>
    <t>RINGER LACTATO</t>
  </si>
  <si>
    <t>COMPRESA DE GASA NO ESTÉRIL 45X45</t>
  </si>
  <si>
    <t>COMPRESA DE GASA ESTÉRIL</t>
  </si>
  <si>
    <t>GASA NO ESTERIL NO TEJIDA</t>
  </si>
  <si>
    <t>GASA ROLLO X 100 YARDAS</t>
  </si>
  <si>
    <t>GUANTE DE EXAMEN LÁTEX TALLA S</t>
  </si>
  <si>
    <t>GUANTE DE EXAMEN LÁTEX TALLA M</t>
  </si>
  <si>
    <t>GUANTE DE EXAMEN LÁTEX TALLA L</t>
  </si>
  <si>
    <t>GUANTE DE NITRILO TALLA S</t>
  </si>
  <si>
    <t>GUANTE DE NITRILO TALLA M</t>
  </si>
  <si>
    <t>GUANTE DE NITRILO TALLA L</t>
  </si>
  <si>
    <t>JERINGA DE 1 ML CON AGUJA REMOVIBLE</t>
  </si>
  <si>
    <t>JERINGA DE 2 ML CON AGUJA REMOVIBLE</t>
  </si>
  <si>
    <t>JERINGA DE 3 ML CON AGUJA REMOVIBLE</t>
  </si>
  <si>
    <t>JERINGA DE 5 ML CON AGUJA REMOVIBLE</t>
  </si>
  <si>
    <t>JERINGA DE 10 ML CON AGUJA REMOVIBLE</t>
  </si>
  <si>
    <t>JERINGA DE 20 ML CON AGUJA REMOVIBLE</t>
  </si>
  <si>
    <t>JERINGA DE 50 ML CON AGUJA REMOVIBLE</t>
  </si>
  <si>
    <t>GUARDIÁN DE 1,5 LITROS CON TAPA</t>
  </si>
  <si>
    <t>RESUCITADOR DESECHABLE AMBU ADULTOS</t>
  </si>
  <si>
    <t>RESUCITADOR DESECHABLE AMBU NEONATOS</t>
  </si>
  <si>
    <t>BATA QUIRURGICA NO ESTERIL MANGA LARGA CON PUÑO BLANCO ELÁSTICO O RIB</t>
  </si>
  <si>
    <t>GORRO ORUGA AZUL</t>
  </si>
  <si>
    <t>CAMPOS QUIRÚRGICOS DESECHABLES CON ADHESIVO, CON FENESTRA SIN REFUERZO</t>
  </si>
  <si>
    <t xml:space="preserve">ROLLO DE TELA QUIRURGICA COLOR AZUL </t>
  </si>
  <si>
    <t xml:space="preserve">TAPABOCAS DESECHABLES </t>
  </si>
  <si>
    <t xml:space="preserve">POLAINAS DESECHABLES </t>
  </si>
  <si>
    <t>SONDA FOLLEY DE DOS VIAS CALIBRES DESDE 6 Fr HASTA 14 Fr</t>
  </si>
  <si>
    <t>SONDA NASOGÁSTRICA CALIBRES DESDE 4 Fr HASTA 14 Fr</t>
  </si>
  <si>
    <t>SONDA NELATON CALIBRES DESDE 4 Fr HASTA 22 Fr</t>
  </si>
  <si>
    <t>SONDA TOM CAT SIN ESTILETE</t>
  </si>
  <si>
    <t>SONDA TOM CAT CON ESTILETE</t>
  </si>
  <si>
    <t>TUBO ENDOTRAQUEAL SUPRAGLÓTICOS CIEGO VETERINARIO CALIBRES C0 A C5</t>
  </si>
  <si>
    <t>TUBO ENDOTRAQUEAL CALIBRE 2 SIN BALON</t>
  </si>
  <si>
    <t>TUBOS ENDOTRAQUEALES DE TODOS LOS CALIBRES 2.5 MM a 10.0 MM</t>
  </si>
  <si>
    <t xml:space="preserve">VENDA COBAN AUTOADHERENTE </t>
  </si>
  <si>
    <t>VENOCLISIS MACROGOTEO CON PUERTO EN Y</t>
  </si>
  <si>
    <t>VENOCLISIS MICROGOTEO CON PUERTO EN Y</t>
  </si>
  <si>
    <t>CATETER INTRAVENOSO (YELCO) CALIBRE 14 CAJA POR 50</t>
  </si>
  <si>
    <t>CATETER INTRAVENOSO (YELCO) CALIBRE 16 CAJA POR 50</t>
  </si>
  <si>
    <t>CATETER INTRAVENOSO (YELCO) CALIBRE 18 CAJA POR 50</t>
  </si>
  <si>
    <t>CATETER INTRAVENOSO (YELCO) CALIBRE  20 CAJA POR 50</t>
  </si>
  <si>
    <t>CATETER INTRAVENOSO (YELCO) CALIBRE 22 CAJA POR 50</t>
  </si>
  <si>
    <t>CATETER INTRAVENOSO (YELCO) CALIBRE 24 CAJA POR 50</t>
  </si>
  <si>
    <t>CATETER INTRAVENOSO PEDIADRICO (YELCO) CALIBRE  26 CAJA POR 50</t>
  </si>
  <si>
    <t>AGUJAS CALIBRE 16 G X 1 1/2</t>
  </si>
  <si>
    <t>AGUJAS CALIBRE 18 X 1"</t>
  </si>
  <si>
    <t>AGUJAS CALIBRE 18 G X 1 1/2</t>
  </si>
  <si>
    <t>AGUJAS CALIBRE 20 G X 1</t>
  </si>
  <si>
    <t>AGUJAS CALIBRE 21 X 1"</t>
  </si>
  <si>
    <t>AGUJAS CALIBRE 21 G X 1 1/2</t>
  </si>
  <si>
    <t>AGUJAS CALIBRE 23 G X 1 1/2</t>
  </si>
  <si>
    <t>AGUJAS VACUTAINER</t>
  </si>
  <si>
    <t>CAPSULAS VACÍAS DE GELATINA PARA INSERTAR MEDICAMENTOS</t>
  </si>
  <si>
    <t>PAÑALES DESECHABLES PARA ANIMALES DE TODAS LAS TALLAS</t>
  </si>
  <si>
    <t xml:space="preserve">TAPETES DESECHABLES ABSORBENTES PARA MASCOTAS </t>
  </si>
  <si>
    <t>FRASCOS ATOMIZADORES DE PLÁSTICO PARA ENVASAR LÍQUIDOS DE CONSULTORIO</t>
  </si>
  <si>
    <t>CUCHILLA DE BISTURI PARA TODOS LOS MANGOS</t>
  </si>
  <si>
    <t>MANGOS DE BISTURÍ DE TODOS LOS NÚMEROS</t>
  </si>
  <si>
    <t>CUCHILLAS PARA RASURAR DE ALTA CALIDAD FABRICADA EN ACERO INOXIDABLE, PARA CORTE DE PELICULAS CON DOS FILOS, DOS CARAS FACETADAS EN AMBOS LADOS.</t>
  </si>
  <si>
    <t>ESPARADRAPO DE TELA TIPO HOSPITALARIO, TELA, CAUCHO NATURAL, OXIDO DE ZINC, RESINAS, LANOLINA, PLASTIFICANTE Y ANTIOXIDANTE.  TARRO X 5 ROLLOS (1 DE 1", 2 DE 2", 1 DE 3" Y 1 DE 4")</t>
  </si>
  <si>
    <t>FORMOL AL 37%</t>
  </si>
  <si>
    <t>GUANTES QUIRURGICOS ESTERILES TALLA 7</t>
  </si>
  <si>
    <t>GUANTES QUIRURGICOS ESTERILES TALLA 7,5</t>
  </si>
  <si>
    <t>GUANTES QUIRURGICOS ESTERILES TALLA 8</t>
  </si>
  <si>
    <t>SONDA NASOGASTRICA PARA EQUINOS DE TODOS LOS CALIBRES</t>
  </si>
  <si>
    <t>SONDA URINARIA PARA GATO DE TODOS LOS CALIBRES</t>
  </si>
  <si>
    <t>SONDA URINARIA PARA PERRO DE TODOS LOS CALIBRES</t>
  </si>
  <si>
    <t>SUTURA QUIRURGICA A BASE DE POLIGLACTINA NO.  0, CAJA POR 12 UNIDADES CON AGUJA TRAUMÁTICA</t>
  </si>
  <si>
    <t>SUTURA QUIRURGICA A BASE DE POLIGLACTINA NO.  0, CAJA POR 12 UNIDADES</t>
  </si>
  <si>
    <t>SUTURA QUIRURGICA A BASE DE POLIGLACTINA NO.  1, CAJA POR 12 UNIDADES CON AGUJA TRAUMÁTICA</t>
  </si>
  <si>
    <t>SUTURA QUIRURGICA A BASE DE POLIGLACTINA NO.  1, CAJA POR 12 UNIDADES</t>
  </si>
  <si>
    <t>SUTURA QUIRURGICA A BASE DE POLIGLACTINA NO.  2, CAJA POR 12 UNIDADES CON AGUJA TRAUMÁTICA</t>
  </si>
  <si>
    <t xml:space="preserve">SUTURA QUIRURGICA A BASE DE POLIGLACTINA NO.  2, CAJA POR 12 UNIDADES </t>
  </si>
  <si>
    <t>SUTURA QUIRURGICA A BASE DE POLIGLACTINA NO.  2-0, CAJA POR 12 UNIDADES CON AGUJA TRAUMÁTICA</t>
  </si>
  <si>
    <t>SUTURA QUIRURGICA A BASE DE POLIGLACTINA NO.  2-0, CAJA POR 12 UNIDADES</t>
  </si>
  <si>
    <t>SUTURA QUIRURGICA A BASE DE POLIGLACTINA NO.  3, CAJA POR 12 UNIDADES CON AGUJA TRAUMÁTICA</t>
  </si>
  <si>
    <t>SUTURA QUIRURGICA A BASE DE POLIGLACTINA NO.  3, CAJA POR 12 UNIDADES</t>
  </si>
  <si>
    <t>SUTURA QUIRURGICA A BASE DE POLIGLACTINA NO.  3-0, CAJA POR 12 UNIDADES CON AGUJA TRAUMÁTICA</t>
  </si>
  <si>
    <t>SUTURA QUIRURGICA A BASE DE POLIGLACTINA NO.  3-0, CAJA POR 12 UNIDADES</t>
  </si>
  <si>
    <t>SUTURA QUIRURGICA POLIGLACTINA NO.  4-0, CAJA POR 12 UNIDADES CON AGUJA TRAUMÁTICA</t>
  </si>
  <si>
    <t>SUTURA QUIRURGICA POLIGLACTINA NO.  4-0, CAJA POR 12 UNIDADES</t>
  </si>
  <si>
    <t>SUTURA QUIRÚRGICA A BASE DE PROLIPROPILENO AZUL  NO. 0  CAJA X 12 UNIDADES</t>
  </si>
  <si>
    <t>SUTURA QUIRÚRGICA A BASE DE PROLIPROPILENO AZUL  NO. 0  CAJA X 12 UNIDADES CON AGUJA TRAUMÁTICA</t>
  </si>
  <si>
    <t>SUTURA QUIRÚRGICA A BASE DE PROLIPROPILENO AZUL  NO. 2-0  CAJA X 12 UNIDADES</t>
  </si>
  <si>
    <t>SUTURA QUIRÚRGICA A BASE DE PROLIPROPILENO AZUL  NO. 2-0  CAJA X 12 UNIDADES CON AGUJA TRAUMÁTICA</t>
  </si>
  <si>
    <t>SUTURA QUIRÚRGICA A BASE DE PROLIPROPILENO AZUL  NO.1   CAJA X 12 UNIDADES</t>
  </si>
  <si>
    <t>SUTURA QUIRÚRGICA A BASE DE PROLIPROPILENO AZUL  NO.1   CAJA X 12 UNIDADES CON AGUJA TRAUMÁTICA</t>
  </si>
  <si>
    <t>SUTURA QUIRÚRGICA POLIGLECAPRONE CAJA X 12 UNIDADES N° 0</t>
  </si>
  <si>
    <t>SUTURA QUIRÚRGICA POLIGLECAPRONE CAJA X 12 UNIDADES N° 0 CON AGUJA TRAUMÁTICA</t>
  </si>
  <si>
    <t>SUTURA QUIRÚRGICA POLIGLECAPRONE CAJA X 12 UNIDADES N° 2-0</t>
  </si>
  <si>
    <t>SUTURA QUIRÚRGICA POLIGLECAPRONE CAJA X 12 UNIDADES N° 2-0 CON AGUJA TRAUMÁTICA</t>
  </si>
  <si>
    <t>SUTURA QUIRÚRGICA POLIGLECAPRONE CAJA X 12 UNIDADES N° 3-0</t>
  </si>
  <si>
    <t>SUTURA QUIRÚRGICA POLIGLECAPRONE CAJA X 12 UNIDADES N° 3-0 CON AGUJA TRAUMÁTICA</t>
  </si>
  <si>
    <t>SUTURA NYLON CAJA X 12 UNIDADES N° 2-0</t>
  </si>
  <si>
    <t>SUTURA NYLON CAJA X 12 UNIDADES N° 2-0 CON AGUJA TRAUMÁTICA</t>
  </si>
  <si>
    <t>VINIPEL PLASTICO VINILICO ROLLO X 100 MTS PARA USO VETERINARIO</t>
  </si>
  <si>
    <t>AGUJA ESPINAL</t>
  </si>
  <si>
    <t>AGUJA RECTA PARA SUTURA</t>
  </si>
  <si>
    <t>AGUJA TRU CUT</t>
  </si>
  <si>
    <t>SUTURA PROLENE DE TODOS LOS CALIBRES</t>
  </si>
  <si>
    <t>VENDA DE ALGODÓN LAMINADO ROLLO</t>
  </si>
  <si>
    <t>VENDA DE TELA ELÁSTICA DE 6 X 5</t>
  </si>
  <si>
    <t>TUBO DE TORAX DE TODOS LOS CALIBRES</t>
  </si>
  <si>
    <t>LLAVE DE TRES VÍAS CON EXTENSIÓN CUERPO DE POLICARBONATO TRANSPARENTE  LLAVE GIRATORIA DE POLIPROPILENO  LLAVE CON POSIBILIDAD DE GIRO DE 360°  2 CONECTORES LUER-LOCK HEMBRA
Y UN CONECTOR LUER-LOCK ROTATORIO MACHO ALARGADOR DE PVC DE 10 CM  RESISTENCIA A LA PRESIÓN 150PSI DE UN SÓLO USO. DESECHABLE
NO PIROGÉNICO LIBRE DE LÁTEX ESTERILIZADO CON ÓXIDO DE ETILENO</t>
  </si>
  <si>
    <t>AGUJA PARA ANESTESIA ESPINA- LUMBAR 25 3 3/4</t>
  </si>
  <si>
    <t>EXTENSION PARA VENOCLISIS</t>
  </si>
  <si>
    <t>EQUIPO PERICRANEAL DE TODOS LOS CALIBRES</t>
  </si>
  <si>
    <t>CAMISA SENCILLA VACUTAINER</t>
  </si>
  <si>
    <t>BALON PARA MAQUINA DE ANESTESIA DE TODOS LOS LITROS</t>
  </si>
  <si>
    <t xml:space="preserve">CIRCUITO CORRUGADO DE PARA MÁQUINA DE ANESTESIA COMPLETO  </t>
  </si>
  <si>
    <t>ACEITE MINERAL</t>
  </si>
  <si>
    <t>SUTURA DE POLIDIOXANONA CALIBRE 0</t>
  </si>
  <si>
    <t>SUTURA DE POLIDIOXANONA CALIBRE 1</t>
  </si>
  <si>
    <t>SUTURA DE POLIDIOXANONA CALIBRE 2/0</t>
  </si>
  <si>
    <t>SUTURA DE POLIDIOXANONA CALIBRE 3/0</t>
  </si>
  <si>
    <t>PINZAS DE CAMPO BACKHAUS</t>
  </si>
  <si>
    <t>MALLA DE POLIPROPILENO DE REFUERZO ABDOMINAL</t>
  </si>
  <si>
    <t>DREN ESTÉRIL PEN-ROSE 1/2″ X 17″</t>
  </si>
  <si>
    <t>DREN ESTÉRIL DE PEN-ROSSE DE 1/4"</t>
  </si>
  <si>
    <t>DREN ESTÉRIL PENROSE CALIBRE 1"</t>
  </si>
  <si>
    <t>DREN ESTÉRIL PENROSE CALIBRE 3/4"</t>
  </si>
  <si>
    <t>CAL SODADA PARA ANESTESIA</t>
  </si>
  <si>
    <t>BOLSA SENCILLA DE TRANSFUSION SANGUÍNEA</t>
  </si>
  <si>
    <t>EQUIPO DE TRANSFUSIÓN DE SANGRE 20 GOTAS/ML</t>
  </si>
  <si>
    <t>AGUA DESTILADA</t>
  </si>
  <si>
    <t>AGUJAS PARA MÁQUINA TATUADORA DE TODOS LOS TAMAÑOS</t>
  </si>
  <si>
    <t>CINTA ADHESIVA MICROPOROSA BLANCA 1530-3</t>
  </si>
  <si>
    <t>ALGODÓN DE 500 GRAMOS HOSPITALARIO</t>
  </si>
  <si>
    <t xml:space="preserve">TUBOS DE ENSAYO </t>
  </si>
  <si>
    <t>MASCARA DE GASES PEQUEÑOS ANIMALES - MASCARA DE ANESTESIA DE GASES EN POLICARBONATO DURADERO CON DIAFRAGMAS HECHOS EN GOMA DE DIFERENTES TAMAÑOS</t>
  </si>
  <si>
    <t>AGUA ESTÉRIL.</t>
  </si>
  <si>
    <t>TINTA PARA TATUAR ANIMALES: CON EL FIN DE FACILITAR SU IDENTIFICACIÓN. COLOR NEGRO, SIN OLOR, LIQUIDA, INDELEBLE, INSOLUBLE EN AGUA.</t>
  </si>
  <si>
    <t xml:space="preserve">BOLSAS ZIPLOC 1000 ML </t>
  </si>
  <si>
    <t>TORNIQUETE USADO PARA SEGURIDAD Y PRECISIÓN EN LA CANALIZACIÓN Y TOMA DE MUESTRAS EN VETERINARIA</t>
  </si>
  <si>
    <t>TOALLA DE PAPEL ROLLO DE 150 MTS</t>
  </si>
  <si>
    <t>TOALLA SECANTE DE PAPEL INTERFOLIADA PARA MANOS TRIPLE HOJA</t>
  </si>
  <si>
    <t xml:space="preserve">COLLAR ISABELINO TALLA N. 1 </t>
  </si>
  <si>
    <t>COLLAR ISABELINO TALLA N. 2</t>
  </si>
  <si>
    <t>COLLAR ISABELINO TALLA N. 3</t>
  </si>
  <si>
    <t>COLLAR ISABELINO TALLA N. 4</t>
  </si>
  <si>
    <t>COLLAR ISABELINO TALLA N. 5</t>
  </si>
  <si>
    <t>COLLAR ISABELINO TALLA N. 6</t>
  </si>
  <si>
    <t>COLLAR ISABELINO TALLA N. 7</t>
  </si>
  <si>
    <t>COLLAR ISABELINO TALLA N. 8</t>
  </si>
  <si>
    <t>COLLAR ISABELINO TALLA N. 9</t>
  </si>
  <si>
    <t>COLLAR ISABELINO TALLA N. 10</t>
  </si>
  <si>
    <t>RECARGA DE OXIGENO MEDICINAL</t>
  </si>
  <si>
    <t>PINZAS ADSON BROWN CON GARRA</t>
  </si>
  <si>
    <t>PINZAS ADSON BROWN SIN GARRA</t>
  </si>
  <si>
    <t>TIJERAS IRIS</t>
  </si>
  <si>
    <t>TEST DE SCHIRMER</t>
  </si>
  <si>
    <t>TIRAS PARA GLUCOMETRO VETERINARIO</t>
  </si>
  <si>
    <t>TIRAS PARA COAGULOMETRO VETERINARIO</t>
  </si>
  <si>
    <t xml:space="preserve">INDICADOR DE PH ESCALA DE 1-14 </t>
  </si>
  <si>
    <t>TERMOMETRO DIGITAL DE PUNTA FLEXIBLE</t>
  </si>
  <si>
    <t>TIRAS DE ORINA MEDICIÓN DE TRECE PARÁMETROS</t>
  </si>
  <si>
    <t>TIRAS DE FLUORESCEINA ESTÉRILES PARA EVALUACIÓN DE LESIONES EPITELIALES.</t>
  </si>
  <si>
    <t>LAMINILLAS CUBREOBJETOS</t>
  </si>
  <si>
    <t>LAMINAS PORTAOBJETOS</t>
  </si>
  <si>
    <t>PUNTAS DE PIPETA 10–200 µL (AMARILLAS)</t>
  </si>
  <si>
    <t>PUNTAS DE PIPETA 100–1000 µl (AZULES)</t>
  </si>
  <si>
    <t>FRASCO CON TAPA Y EMPACADO PARA TOMA DE PARCIAL DE ORINA</t>
  </si>
  <si>
    <t>FRASCO CON TAPA Y EMPACADO PARA TOMA DE COPROLOGICO</t>
  </si>
  <si>
    <t xml:space="preserve">TUBO EPPENDORF 1,5 ML </t>
  </si>
  <si>
    <t>MICROTUBO TAPA LILA CON ANTICOAGULANTE</t>
  </si>
  <si>
    <t>TUBO VACUTAINER TAPA LILA CON ANTICOAGULANTE</t>
  </si>
  <si>
    <t>MICROTUBO TAPA ROJA CON PROCOAGULANTE</t>
  </si>
  <si>
    <t>TUBO VACUTAINER TAPA ROJA CON PROCOAGULANTE</t>
  </si>
  <si>
    <t>TUBO TAPA ROJA SIN ADITIVO</t>
  </si>
  <si>
    <t>TUBO CON GEL SEPARADOR TAPA AMARILLA</t>
  </si>
  <si>
    <t>TUBO CON CITRATO TAPA AZUL</t>
  </si>
  <si>
    <t>ACEITE DE INMERSIÓN PARA LECTURA AL MICROSCOPIO</t>
  </si>
  <si>
    <t>ALCOHOL ACETONA PARA COLORACIÓN DE GRAM</t>
  </si>
  <si>
    <t>ALCOHOL METÍLICO</t>
  </si>
  <si>
    <t>AZUL DE LACTOFENOL</t>
  </si>
  <si>
    <t>CLEANSER VET PARA ANALIZADOR HEMATOLÓGICO</t>
  </si>
  <si>
    <t>COLORANTE GIEMSA COLORACIÓN DE EXTENDIDO DE SANGRE PERIFÉRICA</t>
  </si>
  <si>
    <t xml:space="preserve">COLORANTE WRIGHT COLORACIÓN DE EXTENDIDO DE SANGRE PERIFÉRICA </t>
  </si>
  <si>
    <t xml:space="preserve">COLORANTE FUSCINA DE GRAM </t>
  </si>
  <si>
    <t>HIDRÓXIDO DE POTASIO AL 10%</t>
  </si>
  <si>
    <t>LUGOL PARA MICROBIOLÓGICO</t>
  </si>
  <si>
    <t>LUGOL PARASITOLÓGICO</t>
  </si>
  <si>
    <t>INMUNOENSAYO CROMATOGRÁFICO PARA LA DETECCIÓN DEL ANTÍGENO DEL PARVOVIRUS CANINO</t>
  </si>
  <si>
    <t>INMUNOENSAYO CROMATOGRÁFICO PARA LA DETECCIÓN DEL ANTÍGENO DE GIARDIA PARA CANINO Y FELINO</t>
  </si>
  <si>
    <t>INMUNOENSAYO CROMATOGRÁFICO PARA LA DETECCIÓN DEL ANTÍGENO DEL VIRUS DEL DISTEMPER CANINO</t>
  </si>
  <si>
    <t>INMUNOENSAYO CROMATOGRÁFICO PARA LA DETECCIÓN DEL ANTÍGENO DEL CORONAVIRUS CANINO</t>
  </si>
  <si>
    <t>INMUNOENSAYO CROMATOGRÁFICO PARA LA DETECCIÓN DEL ANTICUERPO DE BRUCELOSIS CANINA</t>
  </si>
  <si>
    <t>INMUNOENSAYO CROMATOGRÁFICO PARA LA DETECCIÓN CUALITATIVA DE ANTICUERPOS CONTRA EHRLICHIA CANIS, ANAPLASMA PHAGOCYTOPHILUM Y ANAPLASMA PLATYS EN SANGRE COMPLETA, PLASMA O SUERO CANINO.</t>
  </si>
  <si>
    <t>INMUNOENSAYO CROMATOGRÁFICO PARA LA DETECCIÓN DE ANTICUERPOS CONTRA EL VIRUS DE LA INMUNODEFICIENCIA FELINA (VIF) Y ANTÍGENO DEL VIRUS DE LA LEUCEMIA FELINA (FELV) EN SUERO, PLASMA O SANGRE ENTERA FELINA</t>
  </si>
  <si>
    <t>INMUNOENSAYO INMUNOCROMATOGRÁFICO PARA LA DETECCIÓN DEL ANTÍGENO DEL CORONAVIRUS FELINO (FCOV) EN HECES FELINAS Y DEL ANTICUERPO FCOV EN SUERO, PLASMA O SANGRE ENTERA FELINA</t>
  </si>
  <si>
    <t>INMUNOENSAYO INMUNOCROMATOGRÁFICO PARA LA DETECCIÓN DE ANTICUERPOS DE TOXOPLASMA GONDII EN SANGRE COMPLETA, PLASMA O SUERO CANINO.</t>
  </si>
  <si>
    <t>REACTIVO TURK PARA HEMATOLOGÍA MANUAL</t>
  </si>
  <si>
    <t>COLORANTE VIOLETA GRAM</t>
  </si>
  <si>
    <t>PAPEL FILTRO PARA OBJETIVOS DE MICROSCOPIO</t>
  </si>
  <si>
    <t>BAJALENGUAS DE MADERA USO MEDICO, NO ESTERILES.</t>
  </si>
  <si>
    <t>APLICADORES EN MADERA SIN ALGODÓN</t>
  </si>
  <si>
    <t xml:space="preserve">APLICADORES EN MADERA CON ALGODÓN </t>
  </si>
  <si>
    <t>APLICADORES EN MADERA CON ALGODÓN ESTERILES EN EMPAQUE INDIVIDUAL CAJA</t>
  </si>
  <si>
    <t>PAPEL KRAFT PARA ESTERILIZACIÓN DE MATERIALES</t>
  </si>
  <si>
    <t>CÁMARA THOMA/NEUBAUER</t>
  </si>
  <si>
    <t>ALCOHOLATURA 10%</t>
  </si>
  <si>
    <t>PANEL PREANESTESICO
PANEL PARA PROCESAR QUÍMICAS SANGUÍNEAS ALT, ALP, GLU. BUN, CREA, TP, ALB, GLOB, UREA, A/G, B/C.</t>
  </si>
  <si>
    <t>ROTOR PERFIL ELECTROLITOS (CLORO, SODIO, POTASIO, TCO2) - SKYLA</t>
  </si>
  <si>
    <t>ROTOR DIAGNÓSTICO II 19. DIAGNOSIS II PANEL (900-320) - SKYLA</t>
  </si>
  <si>
    <t>KOH-HIDROXIDO DE POTASIO 10% X100ML</t>
  </si>
  <si>
    <t>INDIVIDUAL CREA (CREATININA) 900-202 - SKYLA</t>
  </si>
  <si>
    <t>INDIVIDUAL BUN 900-203 - SKYLA</t>
  </si>
  <si>
    <t>DUAL ALB+TP (ALBUMINA+PROTEÍNAS TOTALES) 900-213 - SKYLA</t>
  </si>
  <si>
    <t>DUAL ALP+ALT (FOSFATASA ALCALINA+ALT) 900-214 - SKYLA</t>
  </si>
  <si>
    <t>PRUEBA RAPIDA CON METODOLOGIA TIPO ELISA PARA DETECCIÓN DE HEMOPARASITOS CANINO EHRLICHIA, ANAPLASMA, DIROFILARIA Y BORRELIA EN CANINOS - SNAP 4DX</t>
  </si>
  <si>
    <t>PRUEBA RAPIDA CON METODOLOGIA TIPO ELISA PARA DETECCIÓN DE VIRUS DE INMUNODEFICIENCIA FELINA (FIV), DEL VIRUS DE LA LEUCEMIA FELINA (FELV) Y DE LA FILARIA FELINA - SNAP 4DX</t>
  </si>
  <si>
    <t>Precio El Burro</t>
  </si>
  <si>
    <t>Diferencia</t>
  </si>
  <si>
    <t>Observación</t>
  </si>
  <si>
    <t>REVISAR SOSTENIBILIDAD DEL PRECIO - NO ES CAUSAL AUTOMÁTICA DE RECHAZO</t>
  </si>
  <si>
    <t>Hernán David Moreno Cojo</t>
  </si>
  <si>
    <t>Comité Evaluador Financier</t>
  </si>
  <si>
    <t>La oferta de VETERINARIA EL BURRO presenta la menor sumatoria de precios unitarios. Los 666 valores fueron diligenciados, son positivos y ninguno supera el precio techo. En consecuencia, CUMPLE ECONÓMICAMENTE y ocupa el primer orden económico.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</si>
</sst>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9" x14ac:knownFonts="1">
    <font>
      <sz val="11"/>
      <color theme="1"/>
      <name val="Calibri"/>
      <family val="2"/>
      <scheme val="minor"/>
    </font>
    <font>
      <b/>
      <sz val="15"/>
      <color rgb="FFFFFFFF"/>
      <name val="Calibri"/>
      <family val="2"/>
    </font>
    <font>
      <b/>
      <sz val="11"/>
      <color rgb="FF17365D"/>
      <name val="Calibri"/>
      <family val="2"/>
    </font>
    <font>
      <b/>
      <sz val="11"/>
      <color rgb="FFFFFFFF"/>
      <name val="Calibri"/>
      <family val="2"/>
    </font>
    <font>
      <b/>
      <sz val="11"/>
      <color rgb="FF008000"/>
      <name val="Calibri"/>
      <family val="2"/>
    </font>
    <font>
      <b/>
      <sz val="11"/>
      <color rgb="FF666666"/>
      <name val="Calibri"/>
      <family val="2"/>
    </font>
    <font>
      <b/>
      <sz val="12"/>
      <color rgb="FF548235"/>
      <name val="Calibri"/>
      <family val="2"/>
    </font>
    <font>
      <b/>
      <sz val="11"/>
      <color rgb="FF375623"/>
      <name val="Calibri"/>
      <family val="2"/>
    </font>
    <font>
      <sz val="11"/>
      <color rgb="FF008000"/>
      <name val="Calibri"/>
      <family val="2"/>
    </font>
  </fonts>
  <fills count="5">
    <fill>
      <patternFill patternType="none"/>
    </fill>
    <fill>
      <patternFill patternType="gray125"/>
    </fill>
    <fill>
      <patternFill patternType="solid">
        <fgColor rgb="FF17365D"/>
      </patternFill>
    </fill>
    <fill>
      <patternFill patternType="solid">
        <fgColor rgb="FF1F4E78"/>
      </patternFill>
    </fill>
    <fill>
      <patternFill patternType="solid">
        <fgColor rgb="FFE2F0D9"/>
      </patternFill>
    </fill>
  </fills>
  <borders count="4">
    <border>
      <left/>
      <right/>
      <top/>
      <bottom/>
      <diagonal/>
    </border>
    <border>
      <left/>
      <right/>
      <top/>
      <bottom style="medium">
        <color rgb="FF17365D"/>
      </bottom>
      <diagonal/>
    </border>
    <border>
      <left/>
      <right/>
      <top/>
      <bottom style="thin">
        <color rgb="FFB7B7B7"/>
      </bottom>
      <diagonal/>
    </border>
    <border>
      <left/>
      <right/>
      <top/>
      <bottom style="hair">
        <color rgb="FFD9D9D9"/>
      </bottom>
      <diagonal/>
    </border>
  </borders>
  <cellStyleXfs count="1">
    <xf numFmtId="0" fontId="0" fillId="0" borderId="0"/>
  </cellStyleXfs>
  <cellXfs count="26">
    <xf numFmtId="0" fontId="0" fillId="0" borderId="0" xfId="0"/>
    <xf numFmtId="0" fontId="3" fillId="3" borderId="1" xfId="0" applyFont="1" applyFill="1" applyBorder="1" applyAlignment="1">
      <alignment horizontal="center" vertical="center" wrapText="1"/>
    </xf>
    <xf numFmtId="0" fontId="4" fillId="0" borderId="2" xfId="0" applyFont="1" applyBorder="1" applyAlignment="1">
      <alignment horizontal="left" vertical="center" wrapText="1"/>
    </xf>
    <xf numFmtId="164" fontId="0" fillId="0" borderId="2" xfId="0" applyNumberFormat="1" applyBorder="1" applyAlignment="1">
      <alignment horizontal="center" vertical="center" wrapText="1"/>
    </xf>
    <xf numFmtId="10" fontId="0" fillId="0" borderId="2" xfId="0" applyNumberFormat="1" applyBorder="1" applyAlignment="1">
      <alignment horizontal="center" vertical="center" wrapText="1"/>
    </xf>
    <xf numFmtId="0" fontId="0" fillId="0" borderId="2" xfId="0" applyBorder="1" applyAlignment="1">
      <alignment horizontal="center" vertical="center" wrapText="1"/>
    </xf>
    <xf numFmtId="0" fontId="3" fillId="2" borderId="0" xfId="0" applyFont="1" applyFill="1" applyAlignment="1">
      <alignment horizontal="center" vertical="center" wrapText="1"/>
    </xf>
    <xf numFmtId="0" fontId="0" fillId="0" borderId="3" xfId="0" applyBorder="1" applyAlignment="1">
      <alignment horizontal="center" vertical="center"/>
    </xf>
    <xf numFmtId="0" fontId="0" fillId="0" borderId="3" xfId="0" applyBorder="1" applyAlignment="1">
      <alignment vertical="top" wrapText="1"/>
    </xf>
    <xf numFmtId="164" fontId="8" fillId="0" borderId="3" xfId="0" applyNumberFormat="1" applyFont="1" applyBorder="1" applyAlignment="1">
      <alignment horizontal="center" vertical="center"/>
    </xf>
    <xf numFmtId="10" fontId="0" fillId="0" borderId="3" xfId="0" applyNumberFormat="1" applyBorder="1" applyAlignment="1">
      <alignment horizontal="center" vertical="center"/>
    </xf>
    <xf numFmtId="164" fontId="0" fillId="0" borderId="3" xfId="0" applyNumberFormat="1" applyBorder="1" applyAlignment="1">
      <alignment horizontal="center" vertical="center"/>
    </xf>
    <xf numFmtId="0" fontId="3" fillId="2" borderId="0" xfId="0" applyFont="1" applyFill="1" applyAlignment="1">
      <alignment horizontal="center" wrapText="1"/>
    </xf>
    <xf numFmtId="0" fontId="0" fillId="0" borderId="0" xfId="0" applyAlignment="1">
      <alignment vertical="top" wrapText="1"/>
    </xf>
    <xf numFmtId="164" fontId="8" fillId="0" borderId="0" xfId="0" applyNumberFormat="1" applyFont="1"/>
    <xf numFmtId="164" fontId="0" fillId="0" borderId="0" xfId="0" applyNumberFormat="1"/>
    <xf numFmtId="10" fontId="0" fillId="0" borderId="0" xfId="0" applyNumberFormat="1"/>
    <xf numFmtId="0" fontId="0" fillId="0" borderId="0" xfId="0" applyAlignment="1">
      <alignment vertical="center" wrapText="1"/>
    </xf>
    <xf numFmtId="0" fontId="5" fillId="0" borderId="2" xfId="0" applyFont="1" applyBorder="1"/>
    <xf numFmtId="0" fontId="0" fillId="0" borderId="2" xfId="0" applyBorder="1"/>
    <xf numFmtId="0" fontId="7" fillId="4" borderId="0" xfId="0" applyFont="1" applyFill="1" applyAlignment="1">
      <alignment vertical="top" wrapText="1"/>
    </xf>
    <xf numFmtId="0" fontId="0" fillId="0" borderId="0" xfId="0"/>
    <xf numFmtId="0" fontId="1" fillId="2" borderId="0" xfId="0" applyFont="1" applyFill="1" applyAlignment="1">
      <alignment horizontal="center" vertical="center"/>
    </xf>
    <xf numFmtId="0" fontId="6" fillId="0" borderId="2" xfId="0" applyFont="1" applyBorder="1" applyAlignment="1">
      <alignment horizontal="center"/>
    </xf>
    <xf numFmtId="0" fontId="3" fillId="2" borderId="0" xfId="0" applyFont="1" applyFill="1" applyAlignment="1">
      <alignment horizontal="left"/>
    </xf>
    <xf numFmtId="0" fontId="2" fillId="0" borderId="0" xfId="0" applyFont="1" applyAlignment="1">
      <alignment horizontal="center"/>
    </xf>
  </cellXfs>
  <cellStyles count="1">
    <cellStyle name="Normal" xfId="0" builtinId="0"/>
  </cellStyles>
  <dxfs count="7">
    <dxf>
      <fill>
        <patternFill patternType="solid">
          <fgColor rgb="FFE4DFEC"/>
        </patternFill>
      </fill>
    </dxf>
    <dxf>
      <fill>
        <patternFill patternType="solid">
          <fgColor rgb="FFE2F0D9"/>
        </patternFill>
      </fill>
    </dxf>
    <dxf>
      <fill>
        <patternFill patternType="solid">
          <fgColor rgb="FFFCE4D6"/>
        </patternFill>
      </fill>
    </dxf>
    <dxf>
      <fill>
        <patternFill patternType="solid">
          <fgColor rgb="FFF4CCCC"/>
        </patternFill>
      </fill>
    </dxf>
    <dxf>
      <fill>
        <patternFill patternType="solid">
          <fgColor rgb="FFE2F0D9"/>
        </patternFill>
      </fill>
    </dxf>
    <dxf>
      <fill>
        <patternFill patternType="solid">
          <fgColor rgb="FFF4CCCC"/>
        </patternFill>
      </fill>
    </dxf>
    <dxf>
      <fill>
        <patternFill patternType="solid">
          <fgColor rgb="FFE2F0D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2</xdr:col>
      <xdr:colOff>220980</xdr:colOff>
      <xdr:row>17</xdr:row>
      <xdr:rowOff>152400</xdr:rowOff>
    </xdr:from>
    <xdr:to>
      <xdr:col>2</xdr:col>
      <xdr:colOff>1196340</xdr:colOff>
      <xdr:row>19</xdr:row>
      <xdr:rowOff>91440</xdr:rowOff>
    </xdr:to>
    <xdr:pic>
      <xdr:nvPicPr>
        <xdr:cNvPr id="3" name="Imagen 2">
          <a:extLst>
            <a:ext uri="{FF2B5EF4-FFF2-40B4-BE49-F238E27FC236}">
              <a16:creationId xmlns:a16="http://schemas.microsoft.com/office/drawing/2014/main" id="{F712C8F6-123E-91AF-7013-A4D0BAF610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49980" y="4389120"/>
          <a:ext cx="975360" cy="3048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2"/>
  <sheetViews>
    <sheetView showGridLines="0" tabSelected="1" zoomScaleNormal="100" workbookViewId="0">
      <pane ySplit="4" topLeftCell="A5" activePane="bottomLeft" state="frozen"/>
      <selection pane="bottomLeft" activeCell="A7" sqref="A7"/>
    </sheetView>
  </sheetViews>
  <sheetFormatPr baseColWidth="10" defaultColWidth="8.85546875" defaultRowHeight="15" x14ac:dyDescent="0.25"/>
  <cols>
    <col min="1" max="1" width="30" customWidth="1"/>
    <col min="2" max="2" width="20" customWidth="1"/>
    <col min="3" max="3" width="22" customWidth="1"/>
    <col min="4" max="4" width="16" customWidth="1"/>
    <col min="5" max="5" width="17" customWidth="1"/>
    <col min="6" max="6" width="15" customWidth="1"/>
    <col min="7" max="7" width="16" customWidth="1"/>
    <col min="8" max="8" width="25" customWidth="1"/>
  </cols>
  <sheetData>
    <row r="1" spans="1:8" ht="28.15" customHeight="1" x14ac:dyDescent="0.25">
      <c r="A1" s="22" t="s">
        <v>0</v>
      </c>
      <c r="B1" s="21"/>
      <c r="C1" s="21"/>
      <c r="D1" s="21"/>
      <c r="E1" s="21"/>
      <c r="F1" s="21"/>
      <c r="G1" s="21"/>
      <c r="H1" s="21"/>
    </row>
    <row r="2" spans="1:8" x14ac:dyDescent="0.25">
      <c r="A2" s="25" t="s">
        <v>1</v>
      </c>
      <c r="B2" s="21"/>
      <c r="C2" s="21"/>
      <c r="D2" s="21"/>
      <c r="E2" s="21"/>
      <c r="F2" s="21"/>
      <c r="G2" s="21"/>
      <c r="H2" s="21"/>
    </row>
    <row r="5" spans="1:8" ht="34.15" customHeight="1" x14ac:dyDescent="0.25">
      <c r="A5" s="1" t="s">
        <v>2</v>
      </c>
      <c r="B5" s="1" t="s">
        <v>3</v>
      </c>
      <c r="C5" s="1" t="s">
        <v>4</v>
      </c>
      <c r="D5" s="1" t="s">
        <v>5</v>
      </c>
      <c r="E5" s="1" t="s">
        <v>6</v>
      </c>
      <c r="F5" s="1" t="s">
        <v>7</v>
      </c>
      <c r="G5" s="1" t="s">
        <v>8</v>
      </c>
      <c r="H5" s="1" t="s">
        <v>9</v>
      </c>
    </row>
    <row r="6" spans="1:8" ht="28.15" customHeight="1" x14ac:dyDescent="0.25">
      <c r="A6" s="2" t="s">
        <v>10</v>
      </c>
      <c r="B6" s="3">
        <f>SUM('COMPARATIVO 666 ITEMS'!F2:F667)</f>
        <v>72659880</v>
      </c>
      <c r="C6" s="3">
        <f>SUM('COMPARATIVO 666 ITEMS'!C2:C667)-B6</f>
        <v>31543867</v>
      </c>
      <c r="D6" s="4">
        <f>IFERROR(C6/SUM('COMPARATIVO 666 ITEMS'!C2:C667),0)</f>
        <v>0.3027133659598632</v>
      </c>
      <c r="E6" s="5">
        <f>COUNTIF('COMPARATIVO 666 ITEMS'!G2:G667,"SUPERA TECHO")</f>
        <v>0</v>
      </c>
      <c r="F6" s="5">
        <f>COUNTIF('COMPARATIVO 666 ITEMS'!G2:G667,"VALOR INVÁLIDO")+COUNTIF('COMPARATIVO 666 ITEMS'!G2:G667,"SIN VALOR")</f>
        <v>0</v>
      </c>
      <c r="G6" s="5">
        <f>RANK(B6,$B$6:$B$7,1)</f>
        <v>1</v>
      </c>
      <c r="H6" s="5" t="str">
        <f>IF(AND(E6=0,F6=0),"CUMPLE ECONÓMICAMENTE","NO CUMPLE")</f>
        <v>CUMPLE ECONÓMICAMENTE</v>
      </c>
    </row>
    <row r="7" spans="1:8" ht="28.15" customHeight="1" x14ac:dyDescent="0.25">
      <c r="A7" s="2" t="s">
        <v>11</v>
      </c>
      <c r="B7" s="3">
        <f>SUM('COMPARATIVO 666 ITEMS'!D2:D667)</f>
        <v>99793273</v>
      </c>
      <c r="C7" s="3">
        <f>SUM('COMPARATIVO 666 ITEMS'!C2:C667)-B7</f>
        <v>4410474</v>
      </c>
      <c r="D7" s="4">
        <f>IFERROR(C7/SUM('COMPARATIVO 666 ITEMS'!C2:C667),0)</f>
        <v>4.2325483746760088E-2</v>
      </c>
      <c r="E7" s="5">
        <f>COUNTIF('COMPARATIVO 666 ITEMS'!E2:E667,"SUPERA TECHO")</f>
        <v>0</v>
      </c>
      <c r="F7" s="5">
        <f>COUNTIF('COMPARATIVO 666 ITEMS'!E2:E667,"VALOR INVÁLIDO")+COUNTIF('COMPARATIVO 666 ITEMS'!E2:E667,"SIN VALOR")</f>
        <v>0</v>
      </c>
      <c r="G7" s="5">
        <f>RANK(B7,$B$6:$B$7,1)</f>
        <v>2</v>
      </c>
      <c r="H7" s="5" t="str">
        <f>IF(AND(E7=0,F7=0),"CUMPLE ECONÓMICAMENTE","NO CUMPLE")</f>
        <v>CUMPLE ECONÓMICAMENTE</v>
      </c>
    </row>
    <row r="10" spans="1:8" ht="15.75" x14ac:dyDescent="0.25">
      <c r="A10" s="18" t="s">
        <v>12</v>
      </c>
      <c r="B10" s="19"/>
      <c r="C10" s="19"/>
      <c r="D10" s="19"/>
      <c r="E10" s="23" t="s">
        <v>10</v>
      </c>
      <c r="F10" s="19"/>
      <c r="G10" s="19"/>
      <c r="H10" s="19"/>
    </row>
    <row r="12" spans="1:8" x14ac:dyDescent="0.25">
      <c r="A12" s="24" t="s">
        <v>13</v>
      </c>
      <c r="B12" s="21"/>
      <c r="C12" s="21"/>
      <c r="D12" s="21"/>
      <c r="E12" s="21"/>
      <c r="F12" s="21"/>
      <c r="G12" s="21"/>
      <c r="H12" s="21"/>
    </row>
    <row r="13" spans="1:8" x14ac:dyDescent="0.25">
      <c r="A13" s="20" t="s">
        <v>690</v>
      </c>
      <c r="B13" s="21"/>
      <c r="C13" s="21"/>
      <c r="D13" s="21"/>
      <c r="E13" s="21"/>
      <c r="F13" s="21"/>
      <c r="G13" s="21"/>
      <c r="H13" s="21"/>
    </row>
    <row r="14" spans="1:8" x14ac:dyDescent="0.25">
      <c r="A14" s="21"/>
      <c r="B14" s="21"/>
      <c r="C14" s="21"/>
      <c r="D14" s="21"/>
      <c r="E14" s="21"/>
      <c r="F14" s="21"/>
      <c r="G14" s="21"/>
      <c r="H14" s="21"/>
    </row>
    <row r="15" spans="1:8" x14ac:dyDescent="0.25">
      <c r="A15" s="21"/>
      <c r="B15" s="21"/>
      <c r="C15" s="21"/>
      <c r="D15" s="21"/>
      <c r="E15" s="21"/>
      <c r="F15" s="21"/>
      <c r="G15" s="21"/>
      <c r="H15" s="21"/>
    </row>
    <row r="21" spans="3:3" x14ac:dyDescent="0.25">
      <c r="C21" t="s">
        <v>688</v>
      </c>
    </row>
    <row r="22" spans="3:3" x14ac:dyDescent="0.25">
      <c r="C22" t="s">
        <v>689</v>
      </c>
    </row>
  </sheetData>
  <autoFilter ref="A5:H7" xr:uid="{00000000-0009-0000-0000-000000000000}"/>
  <mergeCells count="6">
    <mergeCell ref="A10:D10"/>
    <mergeCell ref="A13:H15"/>
    <mergeCell ref="A1:H1"/>
    <mergeCell ref="E10:H10"/>
    <mergeCell ref="A12:H12"/>
    <mergeCell ref="A2:H2"/>
  </mergeCells>
  <pageMargins left="0.75" right="0.75" top="1" bottom="1" header="0.5" footer="0.5"/>
  <pageSetup scale="75"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667"/>
  <sheetViews>
    <sheetView showGridLines="0" workbookViewId="0">
      <pane ySplit="1" topLeftCell="A658" activePane="bottomLeft" state="frozen"/>
      <selection pane="bottomLeft" activeCell="E646" sqref="E646"/>
    </sheetView>
  </sheetViews>
  <sheetFormatPr baseColWidth="10" defaultColWidth="8.85546875" defaultRowHeight="15" x14ac:dyDescent="0.25"/>
  <cols>
    <col min="1" max="1" width="9" customWidth="1"/>
    <col min="2" max="2" width="80" customWidth="1"/>
    <col min="3" max="3" width="16" customWidth="1"/>
    <col min="4" max="4" width="18" customWidth="1"/>
    <col min="5" max="5" width="22" customWidth="1"/>
    <col min="6" max="6" width="18" customWidth="1"/>
    <col min="7" max="7" width="20" customWidth="1"/>
    <col min="8" max="8" width="21" customWidth="1"/>
    <col min="9" max="9" width="18" hidden="1" customWidth="1"/>
    <col min="10" max="10" width="22" hidden="1" customWidth="1"/>
  </cols>
  <sheetData>
    <row r="1" spans="1:10" ht="34.9" customHeight="1" x14ac:dyDescent="0.25">
      <c r="A1" s="6" t="s">
        <v>14</v>
      </c>
      <c r="B1" s="6" t="s">
        <v>15</v>
      </c>
      <c r="C1" s="6" t="s">
        <v>16</v>
      </c>
      <c r="D1" s="6" t="s">
        <v>17</v>
      </c>
      <c r="E1" s="6" t="s">
        <v>18</v>
      </c>
      <c r="F1" s="6" t="s">
        <v>19</v>
      </c>
      <c r="G1" s="6" t="s">
        <v>20</v>
      </c>
      <c r="H1" s="6" t="s">
        <v>21</v>
      </c>
      <c r="I1" s="6" t="s">
        <v>22</v>
      </c>
      <c r="J1" s="6" t="s">
        <v>23</v>
      </c>
    </row>
    <row r="2" spans="1:10" x14ac:dyDescent="0.25">
      <c r="A2" s="7">
        <v>1</v>
      </c>
      <c r="B2" s="8" t="s">
        <v>24</v>
      </c>
      <c r="C2" s="9">
        <v>67740</v>
      </c>
      <c r="D2" s="9">
        <v>64353</v>
      </c>
      <c r="E2" s="7" t="str">
        <f t="shared" ref="E2:E65" si="0">IF(D2="","SIN VALOR",IF(D2&lt;=0,"VALOR INVÁLIDO",IF(D2&gt;C2,"SUPERA TECHO","CUMPLE")))</f>
        <v>CUMPLE</v>
      </c>
      <c r="F2" s="9">
        <v>42250</v>
      </c>
      <c r="G2" s="7" t="str">
        <f t="shared" ref="G2:G65" si="1">IF(F2="","SIN VALOR",IF(F2&lt;=0,"VALOR INVÁLIDO",IF(F2&gt;C2,"SUPERA TECHO","CUMPLE")))</f>
        <v>CUMPLE</v>
      </c>
      <c r="H2" s="10">
        <f t="shared" ref="H2:H65" si="2">IFERROR((C2-F2)/C2,0)</f>
        <v>0.37629170357248304</v>
      </c>
      <c r="I2" s="7" t="str">
        <f t="shared" ref="I2:I65" si="3">IF(D2&lt;F2,"INTERCOMERCIAL",IF(F2&lt;D2,"EL BURRO","IGUALES"))</f>
        <v>EL BURRO</v>
      </c>
      <c r="J2" s="11">
        <f t="shared" ref="J2:J65" si="4">D2-F2</f>
        <v>22103</v>
      </c>
    </row>
    <row r="3" spans="1:10" x14ac:dyDescent="0.25">
      <c r="A3" s="7">
        <v>2</v>
      </c>
      <c r="B3" s="8" t="s">
        <v>25</v>
      </c>
      <c r="C3" s="9">
        <v>141317</v>
      </c>
      <c r="D3" s="9">
        <v>134251</v>
      </c>
      <c r="E3" s="7" t="str">
        <f t="shared" si="0"/>
        <v>CUMPLE</v>
      </c>
      <c r="F3" s="9">
        <v>49300</v>
      </c>
      <c r="G3" s="7" t="str">
        <f t="shared" si="1"/>
        <v>CUMPLE</v>
      </c>
      <c r="H3" s="10">
        <f t="shared" si="2"/>
        <v>0.65113892879129898</v>
      </c>
      <c r="I3" s="7" t="str">
        <f t="shared" si="3"/>
        <v>EL BURRO</v>
      </c>
      <c r="J3" s="11">
        <f t="shared" si="4"/>
        <v>84951</v>
      </c>
    </row>
    <row r="4" spans="1:10" x14ac:dyDescent="0.25">
      <c r="A4" s="7">
        <v>3</v>
      </c>
      <c r="B4" s="8" t="s">
        <v>26</v>
      </c>
      <c r="C4" s="9">
        <v>100501</v>
      </c>
      <c r="D4" s="9">
        <v>95476</v>
      </c>
      <c r="E4" s="7" t="str">
        <f t="shared" si="0"/>
        <v>CUMPLE</v>
      </c>
      <c r="F4" s="9">
        <v>65000</v>
      </c>
      <c r="G4" s="7" t="str">
        <f t="shared" si="1"/>
        <v>CUMPLE</v>
      </c>
      <c r="H4" s="10">
        <f t="shared" si="2"/>
        <v>0.3532402662660073</v>
      </c>
      <c r="I4" s="7" t="str">
        <f t="shared" si="3"/>
        <v>EL BURRO</v>
      </c>
      <c r="J4" s="11">
        <f t="shared" si="4"/>
        <v>30476</v>
      </c>
    </row>
    <row r="5" spans="1:10" ht="180" x14ac:dyDescent="0.25">
      <c r="A5" s="7">
        <v>4</v>
      </c>
      <c r="B5" s="8" t="s">
        <v>27</v>
      </c>
      <c r="C5" s="9">
        <v>259310</v>
      </c>
      <c r="D5" s="9">
        <v>246345</v>
      </c>
      <c r="E5" s="7" t="str">
        <f t="shared" si="0"/>
        <v>CUMPLE</v>
      </c>
      <c r="F5" s="9">
        <v>180450</v>
      </c>
      <c r="G5" s="7" t="str">
        <f t="shared" si="1"/>
        <v>CUMPLE</v>
      </c>
      <c r="H5" s="10">
        <f t="shared" si="2"/>
        <v>0.30411476611006133</v>
      </c>
      <c r="I5" s="7" t="str">
        <f t="shared" si="3"/>
        <v>EL BURRO</v>
      </c>
      <c r="J5" s="11">
        <f t="shared" si="4"/>
        <v>65895</v>
      </c>
    </row>
    <row r="6" spans="1:10" ht="60" x14ac:dyDescent="0.25">
      <c r="A6" s="7">
        <v>5</v>
      </c>
      <c r="B6" s="8" t="s">
        <v>28</v>
      </c>
      <c r="C6" s="9">
        <v>299067</v>
      </c>
      <c r="D6" s="9">
        <v>284114</v>
      </c>
      <c r="E6" s="7" t="str">
        <f t="shared" si="0"/>
        <v>CUMPLE</v>
      </c>
      <c r="F6" s="9">
        <v>220100</v>
      </c>
      <c r="G6" s="7" t="str">
        <f t="shared" si="1"/>
        <v>CUMPLE</v>
      </c>
      <c r="H6" s="10">
        <f t="shared" si="2"/>
        <v>0.26404451176492222</v>
      </c>
      <c r="I6" s="7" t="str">
        <f t="shared" si="3"/>
        <v>EL BURRO</v>
      </c>
      <c r="J6" s="11">
        <f t="shared" si="4"/>
        <v>64014</v>
      </c>
    </row>
    <row r="7" spans="1:10" ht="60" x14ac:dyDescent="0.25">
      <c r="A7" s="7">
        <v>6</v>
      </c>
      <c r="B7" s="8" t="s">
        <v>29</v>
      </c>
      <c r="C7" s="9">
        <v>309403</v>
      </c>
      <c r="D7" s="9">
        <v>307916</v>
      </c>
      <c r="E7" s="7" t="str">
        <f t="shared" si="0"/>
        <v>CUMPLE</v>
      </c>
      <c r="F7" s="9">
        <v>233450</v>
      </c>
      <c r="G7" s="7" t="str">
        <f t="shared" si="1"/>
        <v>CUMPLE</v>
      </c>
      <c r="H7" s="10">
        <f t="shared" si="2"/>
        <v>0.24548242906500584</v>
      </c>
      <c r="I7" s="7" t="str">
        <f t="shared" si="3"/>
        <v>EL BURRO</v>
      </c>
      <c r="J7" s="11">
        <f t="shared" si="4"/>
        <v>74466</v>
      </c>
    </row>
    <row r="8" spans="1:10" ht="45" x14ac:dyDescent="0.25">
      <c r="A8" s="7">
        <v>7</v>
      </c>
      <c r="B8" s="8" t="s">
        <v>30</v>
      </c>
      <c r="C8" s="9">
        <v>314693</v>
      </c>
      <c r="D8" s="9">
        <v>298958</v>
      </c>
      <c r="E8" s="7" t="str">
        <f t="shared" si="0"/>
        <v>CUMPLE</v>
      </c>
      <c r="F8" s="9">
        <v>157300</v>
      </c>
      <c r="G8" s="7" t="str">
        <f t="shared" si="1"/>
        <v>CUMPLE</v>
      </c>
      <c r="H8" s="10">
        <f t="shared" si="2"/>
        <v>0.50014776305796438</v>
      </c>
      <c r="I8" s="7" t="str">
        <f t="shared" si="3"/>
        <v>EL BURRO</v>
      </c>
      <c r="J8" s="11">
        <f t="shared" si="4"/>
        <v>141658</v>
      </c>
    </row>
    <row r="9" spans="1:10" ht="150" x14ac:dyDescent="0.25">
      <c r="A9" s="7">
        <v>8</v>
      </c>
      <c r="B9" s="8" t="s">
        <v>31</v>
      </c>
      <c r="C9" s="9">
        <v>260580</v>
      </c>
      <c r="D9" s="9">
        <v>247551</v>
      </c>
      <c r="E9" s="7" t="str">
        <f t="shared" si="0"/>
        <v>CUMPLE</v>
      </c>
      <c r="F9" s="9">
        <v>148000</v>
      </c>
      <c r="G9" s="7" t="str">
        <f t="shared" si="1"/>
        <v>CUMPLE</v>
      </c>
      <c r="H9" s="10">
        <f t="shared" si="2"/>
        <v>0.43203622687850179</v>
      </c>
      <c r="I9" s="7" t="str">
        <f t="shared" si="3"/>
        <v>EL BURRO</v>
      </c>
      <c r="J9" s="11">
        <f t="shared" si="4"/>
        <v>99551</v>
      </c>
    </row>
    <row r="10" spans="1:10" ht="225" x14ac:dyDescent="0.25">
      <c r="A10" s="7">
        <v>9</v>
      </c>
      <c r="B10" s="8" t="s">
        <v>32</v>
      </c>
      <c r="C10" s="9">
        <v>264993</v>
      </c>
      <c r="D10" s="9">
        <v>251743</v>
      </c>
      <c r="E10" s="7" t="str">
        <f t="shared" si="0"/>
        <v>CUMPLE</v>
      </c>
      <c r="F10" s="9">
        <v>174200</v>
      </c>
      <c r="G10" s="7" t="str">
        <f t="shared" si="1"/>
        <v>CUMPLE</v>
      </c>
      <c r="H10" s="10">
        <f t="shared" si="2"/>
        <v>0.34262414478873027</v>
      </c>
      <c r="I10" s="7" t="str">
        <f t="shared" si="3"/>
        <v>EL BURRO</v>
      </c>
      <c r="J10" s="11">
        <f t="shared" si="4"/>
        <v>77543</v>
      </c>
    </row>
    <row r="11" spans="1:10" ht="120" x14ac:dyDescent="0.25">
      <c r="A11" s="7">
        <v>10</v>
      </c>
      <c r="B11" s="8" t="s">
        <v>33</v>
      </c>
      <c r="C11" s="9">
        <v>187400</v>
      </c>
      <c r="D11" s="9">
        <v>178030</v>
      </c>
      <c r="E11" s="7" t="str">
        <f t="shared" si="0"/>
        <v>CUMPLE</v>
      </c>
      <c r="F11" s="9">
        <v>143400</v>
      </c>
      <c r="G11" s="7" t="str">
        <f t="shared" si="1"/>
        <v>CUMPLE</v>
      </c>
      <c r="H11" s="10">
        <f t="shared" si="2"/>
        <v>0.23479188900747064</v>
      </c>
      <c r="I11" s="7" t="str">
        <f t="shared" si="3"/>
        <v>EL BURRO</v>
      </c>
      <c r="J11" s="11">
        <f t="shared" si="4"/>
        <v>34630</v>
      </c>
    </row>
    <row r="12" spans="1:10" ht="90" x14ac:dyDescent="0.25">
      <c r="A12" s="7">
        <v>11</v>
      </c>
      <c r="B12" s="8" t="s">
        <v>34</v>
      </c>
      <c r="C12" s="9">
        <v>349810</v>
      </c>
      <c r="D12" s="9">
        <v>332320</v>
      </c>
      <c r="E12" s="7" t="str">
        <f t="shared" si="0"/>
        <v>CUMPLE</v>
      </c>
      <c r="F12" s="9">
        <v>165900</v>
      </c>
      <c r="G12" s="7" t="str">
        <f t="shared" si="1"/>
        <v>CUMPLE</v>
      </c>
      <c r="H12" s="10">
        <f t="shared" si="2"/>
        <v>0.52574254595351766</v>
      </c>
      <c r="I12" s="7" t="str">
        <f t="shared" si="3"/>
        <v>EL BURRO</v>
      </c>
      <c r="J12" s="11">
        <f t="shared" si="4"/>
        <v>166420</v>
      </c>
    </row>
    <row r="13" spans="1:10" ht="90" x14ac:dyDescent="0.25">
      <c r="A13" s="7">
        <v>12</v>
      </c>
      <c r="B13" s="8" t="s">
        <v>35</v>
      </c>
      <c r="C13" s="9">
        <v>282288</v>
      </c>
      <c r="D13" s="9">
        <v>268174</v>
      </c>
      <c r="E13" s="7" t="str">
        <f t="shared" si="0"/>
        <v>CUMPLE</v>
      </c>
      <c r="F13" s="9">
        <v>178100</v>
      </c>
      <c r="G13" s="7" t="str">
        <f t="shared" si="1"/>
        <v>CUMPLE</v>
      </c>
      <c r="H13" s="10">
        <f t="shared" si="2"/>
        <v>0.36908405599954658</v>
      </c>
      <c r="I13" s="7" t="str">
        <f t="shared" si="3"/>
        <v>EL BURRO</v>
      </c>
      <c r="J13" s="11">
        <f t="shared" si="4"/>
        <v>90074</v>
      </c>
    </row>
    <row r="14" spans="1:10" ht="60" x14ac:dyDescent="0.25">
      <c r="A14" s="7">
        <v>13</v>
      </c>
      <c r="B14" s="8" t="s">
        <v>36</v>
      </c>
      <c r="C14" s="9">
        <v>280820</v>
      </c>
      <c r="D14" s="9">
        <v>266779</v>
      </c>
      <c r="E14" s="7" t="str">
        <f t="shared" si="0"/>
        <v>CUMPLE</v>
      </c>
      <c r="F14" s="9">
        <v>153400</v>
      </c>
      <c r="G14" s="7" t="str">
        <f t="shared" si="1"/>
        <v>CUMPLE</v>
      </c>
      <c r="H14" s="10">
        <f t="shared" si="2"/>
        <v>0.45374261092514778</v>
      </c>
      <c r="I14" s="7" t="str">
        <f t="shared" si="3"/>
        <v>EL BURRO</v>
      </c>
      <c r="J14" s="11">
        <f t="shared" si="4"/>
        <v>113379</v>
      </c>
    </row>
    <row r="15" spans="1:10" ht="90" x14ac:dyDescent="0.25">
      <c r="A15" s="7">
        <v>14</v>
      </c>
      <c r="B15" s="8" t="s">
        <v>37</v>
      </c>
      <c r="C15" s="9">
        <v>267417</v>
      </c>
      <c r="D15" s="9">
        <v>254046</v>
      </c>
      <c r="E15" s="7" t="str">
        <f t="shared" si="0"/>
        <v>CUMPLE</v>
      </c>
      <c r="F15" s="9">
        <v>194600</v>
      </c>
      <c r="G15" s="7" t="str">
        <f t="shared" si="1"/>
        <v>CUMPLE</v>
      </c>
      <c r="H15" s="10">
        <f t="shared" si="2"/>
        <v>0.27229757270480187</v>
      </c>
      <c r="I15" s="7" t="str">
        <f t="shared" si="3"/>
        <v>EL BURRO</v>
      </c>
      <c r="J15" s="11">
        <f t="shared" si="4"/>
        <v>59446</v>
      </c>
    </row>
    <row r="16" spans="1:10" ht="225" x14ac:dyDescent="0.25">
      <c r="A16" s="7">
        <v>15</v>
      </c>
      <c r="B16" s="8" t="s">
        <v>38</v>
      </c>
      <c r="C16" s="9">
        <v>193200</v>
      </c>
      <c r="D16" s="9">
        <v>183540</v>
      </c>
      <c r="E16" s="7" t="str">
        <f t="shared" si="0"/>
        <v>CUMPLE</v>
      </c>
      <c r="F16" s="9">
        <v>133150</v>
      </c>
      <c r="G16" s="7" t="str">
        <f t="shared" si="1"/>
        <v>CUMPLE</v>
      </c>
      <c r="H16" s="10">
        <f t="shared" si="2"/>
        <v>0.31081780538302278</v>
      </c>
      <c r="I16" s="7" t="str">
        <f t="shared" si="3"/>
        <v>EL BURRO</v>
      </c>
      <c r="J16" s="11">
        <f t="shared" si="4"/>
        <v>50390</v>
      </c>
    </row>
    <row r="17" spans="1:10" ht="60" x14ac:dyDescent="0.25">
      <c r="A17" s="7">
        <v>16</v>
      </c>
      <c r="B17" s="8" t="s">
        <v>39</v>
      </c>
      <c r="C17" s="9">
        <v>366500</v>
      </c>
      <c r="D17" s="9">
        <v>348175</v>
      </c>
      <c r="E17" s="7" t="str">
        <f t="shared" si="0"/>
        <v>CUMPLE</v>
      </c>
      <c r="F17" s="9">
        <v>250000</v>
      </c>
      <c r="G17" s="7" t="str">
        <f t="shared" si="1"/>
        <v>CUMPLE</v>
      </c>
      <c r="H17" s="10">
        <f t="shared" si="2"/>
        <v>0.31787175989085947</v>
      </c>
      <c r="I17" s="7" t="str">
        <f t="shared" si="3"/>
        <v>EL BURRO</v>
      </c>
      <c r="J17" s="11">
        <f t="shared" si="4"/>
        <v>98175</v>
      </c>
    </row>
    <row r="18" spans="1:10" ht="195" x14ac:dyDescent="0.25">
      <c r="A18" s="7">
        <v>17</v>
      </c>
      <c r="B18" s="8" t="s">
        <v>40</v>
      </c>
      <c r="C18" s="9">
        <v>236367</v>
      </c>
      <c r="D18" s="9">
        <v>224549</v>
      </c>
      <c r="E18" s="7" t="str">
        <f t="shared" si="0"/>
        <v>CUMPLE</v>
      </c>
      <c r="F18" s="9">
        <v>145000</v>
      </c>
      <c r="G18" s="7" t="str">
        <f t="shared" si="1"/>
        <v>CUMPLE</v>
      </c>
      <c r="H18" s="10">
        <f t="shared" si="2"/>
        <v>0.38654719144381405</v>
      </c>
      <c r="I18" s="7" t="str">
        <f t="shared" si="3"/>
        <v>EL BURRO</v>
      </c>
      <c r="J18" s="11">
        <f t="shared" si="4"/>
        <v>79549</v>
      </c>
    </row>
    <row r="19" spans="1:10" ht="120" x14ac:dyDescent="0.25">
      <c r="A19" s="7">
        <v>18</v>
      </c>
      <c r="B19" s="8" t="s">
        <v>41</v>
      </c>
      <c r="C19" s="9">
        <v>303433</v>
      </c>
      <c r="D19" s="9">
        <v>288261</v>
      </c>
      <c r="E19" s="7" t="str">
        <f t="shared" si="0"/>
        <v>CUMPLE</v>
      </c>
      <c r="F19" s="9">
        <v>195000</v>
      </c>
      <c r="G19" s="7" t="str">
        <f t="shared" si="1"/>
        <v>CUMPLE</v>
      </c>
      <c r="H19" s="10">
        <f t="shared" si="2"/>
        <v>0.35735401225311686</v>
      </c>
      <c r="I19" s="7" t="str">
        <f t="shared" si="3"/>
        <v>EL BURRO</v>
      </c>
      <c r="J19" s="11">
        <f t="shared" si="4"/>
        <v>93261</v>
      </c>
    </row>
    <row r="20" spans="1:10" ht="60" x14ac:dyDescent="0.25">
      <c r="A20" s="7">
        <v>19</v>
      </c>
      <c r="B20" s="8" t="s">
        <v>42</v>
      </c>
      <c r="C20" s="9">
        <v>186605</v>
      </c>
      <c r="D20" s="9">
        <v>177275</v>
      </c>
      <c r="E20" s="7" t="str">
        <f t="shared" si="0"/>
        <v>CUMPLE</v>
      </c>
      <c r="F20" s="9">
        <v>135000</v>
      </c>
      <c r="G20" s="7" t="str">
        <f t="shared" si="1"/>
        <v>CUMPLE</v>
      </c>
      <c r="H20" s="10">
        <f t="shared" si="2"/>
        <v>0.27654671632592909</v>
      </c>
      <c r="I20" s="7" t="str">
        <f t="shared" si="3"/>
        <v>EL BURRO</v>
      </c>
      <c r="J20" s="11">
        <f t="shared" si="4"/>
        <v>42275</v>
      </c>
    </row>
    <row r="21" spans="1:10" ht="45" x14ac:dyDescent="0.25">
      <c r="A21" s="7">
        <v>20</v>
      </c>
      <c r="B21" s="8" t="s">
        <v>43</v>
      </c>
      <c r="C21" s="9">
        <v>161140</v>
      </c>
      <c r="D21" s="9">
        <v>153083</v>
      </c>
      <c r="E21" s="7" t="str">
        <f t="shared" si="0"/>
        <v>CUMPLE</v>
      </c>
      <c r="F21" s="9">
        <v>125000</v>
      </c>
      <c r="G21" s="7" t="str">
        <f t="shared" si="1"/>
        <v>CUMPLE</v>
      </c>
      <c r="H21" s="10">
        <f t="shared" si="2"/>
        <v>0.22427702618840759</v>
      </c>
      <c r="I21" s="7" t="str">
        <f t="shared" si="3"/>
        <v>EL BURRO</v>
      </c>
      <c r="J21" s="11">
        <f t="shared" si="4"/>
        <v>28083</v>
      </c>
    </row>
    <row r="22" spans="1:10" ht="255" x14ac:dyDescent="0.25">
      <c r="A22" s="7">
        <v>21</v>
      </c>
      <c r="B22" s="8" t="s">
        <v>44</v>
      </c>
      <c r="C22" s="9">
        <v>313400</v>
      </c>
      <c r="D22" s="9">
        <v>313300</v>
      </c>
      <c r="E22" s="7" t="str">
        <f t="shared" si="0"/>
        <v>CUMPLE</v>
      </c>
      <c r="F22" s="9">
        <v>218000</v>
      </c>
      <c r="G22" s="7" t="str">
        <f t="shared" si="1"/>
        <v>CUMPLE</v>
      </c>
      <c r="H22" s="10">
        <f t="shared" si="2"/>
        <v>0.30440331844288449</v>
      </c>
      <c r="I22" s="7" t="str">
        <f t="shared" si="3"/>
        <v>EL BURRO</v>
      </c>
      <c r="J22" s="11">
        <f t="shared" si="4"/>
        <v>95300</v>
      </c>
    </row>
    <row r="23" spans="1:10" ht="90" x14ac:dyDescent="0.25">
      <c r="A23" s="7">
        <v>22</v>
      </c>
      <c r="B23" s="8" t="s">
        <v>45</v>
      </c>
      <c r="C23" s="9">
        <v>10992412</v>
      </c>
      <c r="D23" s="9">
        <v>10442791</v>
      </c>
      <c r="E23" s="7" t="str">
        <f t="shared" si="0"/>
        <v>CUMPLE</v>
      </c>
      <c r="F23" s="9">
        <v>5900000</v>
      </c>
      <c r="G23" s="7" t="str">
        <f t="shared" si="1"/>
        <v>CUMPLE</v>
      </c>
      <c r="H23" s="10">
        <f t="shared" si="2"/>
        <v>0.46326611484358482</v>
      </c>
      <c r="I23" s="7" t="str">
        <f t="shared" si="3"/>
        <v>EL BURRO</v>
      </c>
      <c r="J23" s="11">
        <f t="shared" si="4"/>
        <v>4542791</v>
      </c>
    </row>
    <row r="24" spans="1:10" ht="135" x14ac:dyDescent="0.25">
      <c r="A24" s="7">
        <v>23</v>
      </c>
      <c r="B24" s="8" t="s">
        <v>46</v>
      </c>
      <c r="C24" s="9">
        <v>156550</v>
      </c>
      <c r="D24" s="9">
        <v>155000</v>
      </c>
      <c r="E24" s="7" t="str">
        <f t="shared" si="0"/>
        <v>CUMPLE</v>
      </c>
      <c r="F24" s="9">
        <v>75600</v>
      </c>
      <c r="G24" s="7" t="str">
        <f t="shared" si="1"/>
        <v>CUMPLE</v>
      </c>
      <c r="H24" s="10">
        <f t="shared" si="2"/>
        <v>0.51708719259022673</v>
      </c>
      <c r="I24" s="7" t="str">
        <f t="shared" si="3"/>
        <v>EL BURRO</v>
      </c>
      <c r="J24" s="11">
        <f t="shared" si="4"/>
        <v>79400</v>
      </c>
    </row>
    <row r="25" spans="1:10" ht="75" x14ac:dyDescent="0.25">
      <c r="A25" s="7">
        <v>24</v>
      </c>
      <c r="B25" s="8" t="s">
        <v>47</v>
      </c>
      <c r="C25" s="9">
        <v>70037</v>
      </c>
      <c r="D25" s="9">
        <v>66535</v>
      </c>
      <c r="E25" s="7" t="str">
        <f t="shared" si="0"/>
        <v>CUMPLE</v>
      </c>
      <c r="F25" s="9">
        <v>36400</v>
      </c>
      <c r="G25" s="7" t="str">
        <f t="shared" si="1"/>
        <v>CUMPLE</v>
      </c>
      <c r="H25" s="10">
        <f t="shared" si="2"/>
        <v>0.48027471193797566</v>
      </c>
      <c r="I25" s="7" t="str">
        <f t="shared" si="3"/>
        <v>EL BURRO</v>
      </c>
      <c r="J25" s="11">
        <f t="shared" si="4"/>
        <v>30135</v>
      </c>
    </row>
    <row r="26" spans="1:10" x14ac:dyDescent="0.25">
      <c r="A26" s="7">
        <v>25</v>
      </c>
      <c r="B26" s="8" t="s">
        <v>48</v>
      </c>
      <c r="C26" s="9">
        <v>60230</v>
      </c>
      <c r="D26" s="9">
        <v>57219</v>
      </c>
      <c r="E26" s="7" t="str">
        <f t="shared" si="0"/>
        <v>CUMPLE</v>
      </c>
      <c r="F26" s="9">
        <v>36300</v>
      </c>
      <c r="G26" s="7" t="str">
        <f t="shared" si="1"/>
        <v>CUMPLE</v>
      </c>
      <c r="H26" s="10">
        <f t="shared" si="2"/>
        <v>0.39731031047650672</v>
      </c>
      <c r="I26" s="7" t="str">
        <f t="shared" si="3"/>
        <v>EL BURRO</v>
      </c>
      <c r="J26" s="11">
        <f t="shared" si="4"/>
        <v>20919</v>
      </c>
    </row>
    <row r="27" spans="1:10" ht="45" x14ac:dyDescent="0.25">
      <c r="A27" s="7">
        <v>26</v>
      </c>
      <c r="B27" s="8" t="s">
        <v>49</v>
      </c>
      <c r="C27" s="9">
        <v>105180</v>
      </c>
      <c r="D27" s="9">
        <v>99921</v>
      </c>
      <c r="E27" s="7" t="str">
        <f t="shared" si="0"/>
        <v>CUMPLE</v>
      </c>
      <c r="F27" s="9">
        <v>60200</v>
      </c>
      <c r="G27" s="7" t="str">
        <f t="shared" si="1"/>
        <v>CUMPLE</v>
      </c>
      <c r="H27" s="10">
        <f t="shared" si="2"/>
        <v>0.42764784179501808</v>
      </c>
      <c r="I27" s="7" t="str">
        <f t="shared" si="3"/>
        <v>EL BURRO</v>
      </c>
      <c r="J27" s="11">
        <f t="shared" si="4"/>
        <v>39721</v>
      </c>
    </row>
    <row r="28" spans="1:10" ht="45" x14ac:dyDescent="0.25">
      <c r="A28" s="7">
        <v>27</v>
      </c>
      <c r="B28" s="8" t="s">
        <v>50</v>
      </c>
      <c r="C28" s="9">
        <v>137520</v>
      </c>
      <c r="D28" s="9">
        <v>130644</v>
      </c>
      <c r="E28" s="7" t="str">
        <f t="shared" si="0"/>
        <v>CUMPLE</v>
      </c>
      <c r="F28" s="9">
        <v>88000</v>
      </c>
      <c r="G28" s="7" t="str">
        <f t="shared" si="1"/>
        <v>CUMPLE</v>
      </c>
      <c r="H28" s="10">
        <f t="shared" si="2"/>
        <v>0.36009307737056429</v>
      </c>
      <c r="I28" s="7" t="str">
        <f t="shared" si="3"/>
        <v>EL BURRO</v>
      </c>
      <c r="J28" s="11">
        <f t="shared" si="4"/>
        <v>42644</v>
      </c>
    </row>
    <row r="29" spans="1:10" ht="30" x14ac:dyDescent="0.25">
      <c r="A29" s="7">
        <v>28</v>
      </c>
      <c r="B29" s="8" t="s">
        <v>51</v>
      </c>
      <c r="C29" s="9">
        <v>65800</v>
      </c>
      <c r="D29" s="9">
        <v>64484</v>
      </c>
      <c r="E29" s="7" t="str">
        <f t="shared" si="0"/>
        <v>CUMPLE</v>
      </c>
      <c r="F29" s="9">
        <v>32200</v>
      </c>
      <c r="G29" s="7" t="str">
        <f t="shared" si="1"/>
        <v>CUMPLE</v>
      </c>
      <c r="H29" s="10">
        <f t="shared" si="2"/>
        <v>0.51063829787234039</v>
      </c>
      <c r="I29" s="7" t="str">
        <f t="shared" si="3"/>
        <v>EL BURRO</v>
      </c>
      <c r="J29" s="11">
        <f t="shared" si="4"/>
        <v>32284</v>
      </c>
    </row>
    <row r="30" spans="1:10" x14ac:dyDescent="0.25">
      <c r="A30" s="7">
        <v>29</v>
      </c>
      <c r="B30" s="8" t="s">
        <v>52</v>
      </c>
      <c r="C30" s="9">
        <v>98130</v>
      </c>
      <c r="D30" s="9">
        <v>93224</v>
      </c>
      <c r="E30" s="7" t="str">
        <f t="shared" si="0"/>
        <v>CUMPLE</v>
      </c>
      <c r="F30" s="9">
        <v>52000</v>
      </c>
      <c r="G30" s="7" t="str">
        <f t="shared" si="1"/>
        <v>CUMPLE</v>
      </c>
      <c r="H30" s="10">
        <f t="shared" si="2"/>
        <v>0.47009069601548964</v>
      </c>
      <c r="I30" s="7" t="str">
        <f t="shared" si="3"/>
        <v>EL BURRO</v>
      </c>
      <c r="J30" s="11">
        <f t="shared" si="4"/>
        <v>41224</v>
      </c>
    </row>
    <row r="31" spans="1:10" x14ac:dyDescent="0.25">
      <c r="A31" s="7">
        <v>30</v>
      </c>
      <c r="B31" s="8" t="s">
        <v>53</v>
      </c>
      <c r="C31" s="9">
        <v>196270</v>
      </c>
      <c r="D31" s="9">
        <v>186457</v>
      </c>
      <c r="E31" s="7" t="str">
        <f t="shared" si="0"/>
        <v>CUMPLE</v>
      </c>
      <c r="F31" s="9">
        <v>92000</v>
      </c>
      <c r="G31" s="7" t="str">
        <f t="shared" si="1"/>
        <v>CUMPLE</v>
      </c>
      <c r="H31" s="10">
        <f t="shared" si="2"/>
        <v>0.53125796097213018</v>
      </c>
      <c r="I31" s="7" t="str">
        <f t="shared" si="3"/>
        <v>EL BURRO</v>
      </c>
      <c r="J31" s="11">
        <f t="shared" si="4"/>
        <v>94457</v>
      </c>
    </row>
    <row r="32" spans="1:10" ht="90" x14ac:dyDescent="0.25">
      <c r="A32" s="7">
        <v>31</v>
      </c>
      <c r="B32" s="8" t="s">
        <v>54</v>
      </c>
      <c r="C32" s="9">
        <v>49420</v>
      </c>
      <c r="D32" s="9">
        <v>46949</v>
      </c>
      <c r="E32" s="7" t="str">
        <f t="shared" si="0"/>
        <v>CUMPLE</v>
      </c>
      <c r="F32" s="9">
        <v>27300</v>
      </c>
      <c r="G32" s="7" t="str">
        <f t="shared" si="1"/>
        <v>CUMPLE</v>
      </c>
      <c r="H32" s="10">
        <f t="shared" si="2"/>
        <v>0.44759206798866857</v>
      </c>
      <c r="I32" s="7" t="str">
        <f t="shared" si="3"/>
        <v>EL BURRO</v>
      </c>
      <c r="J32" s="11">
        <f t="shared" si="4"/>
        <v>19649</v>
      </c>
    </row>
    <row r="33" spans="1:10" ht="30" x14ac:dyDescent="0.25">
      <c r="A33" s="7">
        <v>32</v>
      </c>
      <c r="B33" s="8" t="s">
        <v>55</v>
      </c>
      <c r="C33" s="9">
        <v>186060</v>
      </c>
      <c r="D33" s="9">
        <v>182339</v>
      </c>
      <c r="E33" s="7" t="str">
        <f t="shared" si="0"/>
        <v>CUMPLE</v>
      </c>
      <c r="F33" s="9">
        <v>127000</v>
      </c>
      <c r="G33" s="7" t="str">
        <f t="shared" si="1"/>
        <v>CUMPLE</v>
      </c>
      <c r="H33" s="10">
        <f t="shared" si="2"/>
        <v>0.31742448672471246</v>
      </c>
      <c r="I33" s="7" t="str">
        <f t="shared" si="3"/>
        <v>EL BURRO</v>
      </c>
      <c r="J33" s="11">
        <f t="shared" si="4"/>
        <v>55339</v>
      </c>
    </row>
    <row r="34" spans="1:10" ht="45" x14ac:dyDescent="0.25">
      <c r="A34" s="7">
        <v>33</v>
      </c>
      <c r="B34" s="8" t="s">
        <v>56</v>
      </c>
      <c r="C34" s="9">
        <v>121720</v>
      </c>
      <c r="D34" s="9">
        <v>115634</v>
      </c>
      <c r="E34" s="7" t="str">
        <f t="shared" si="0"/>
        <v>CUMPLE</v>
      </c>
      <c r="F34" s="9">
        <v>71400</v>
      </c>
      <c r="G34" s="7" t="str">
        <f t="shared" si="1"/>
        <v>CUMPLE</v>
      </c>
      <c r="H34" s="10">
        <f t="shared" si="2"/>
        <v>0.41340782122905029</v>
      </c>
      <c r="I34" s="7" t="str">
        <f t="shared" si="3"/>
        <v>EL BURRO</v>
      </c>
      <c r="J34" s="11">
        <f t="shared" si="4"/>
        <v>44234</v>
      </c>
    </row>
    <row r="35" spans="1:10" ht="45" x14ac:dyDescent="0.25">
      <c r="A35" s="7">
        <v>34</v>
      </c>
      <c r="B35" s="8" t="s">
        <v>57</v>
      </c>
      <c r="C35" s="9">
        <v>135307</v>
      </c>
      <c r="D35" s="9">
        <v>128542</v>
      </c>
      <c r="E35" s="7" t="str">
        <f t="shared" si="0"/>
        <v>CUMPLE</v>
      </c>
      <c r="F35" s="9">
        <v>43000</v>
      </c>
      <c r="G35" s="7" t="str">
        <f t="shared" si="1"/>
        <v>CUMPLE</v>
      </c>
      <c r="H35" s="10">
        <f t="shared" si="2"/>
        <v>0.68220417273311806</v>
      </c>
      <c r="I35" s="7" t="str">
        <f t="shared" si="3"/>
        <v>EL BURRO</v>
      </c>
      <c r="J35" s="11">
        <f t="shared" si="4"/>
        <v>85542</v>
      </c>
    </row>
    <row r="36" spans="1:10" ht="30" x14ac:dyDescent="0.25">
      <c r="A36" s="7">
        <v>35</v>
      </c>
      <c r="B36" s="8" t="s">
        <v>58</v>
      </c>
      <c r="C36" s="9">
        <v>760060</v>
      </c>
      <c r="D36" s="9">
        <v>744859</v>
      </c>
      <c r="E36" s="7" t="str">
        <f t="shared" si="0"/>
        <v>CUMPLE</v>
      </c>
      <c r="F36" s="9">
        <v>510000</v>
      </c>
      <c r="G36" s="7" t="str">
        <f t="shared" si="1"/>
        <v>CUMPLE</v>
      </c>
      <c r="H36" s="10">
        <f t="shared" si="2"/>
        <v>0.32900034207825696</v>
      </c>
      <c r="I36" s="7" t="str">
        <f t="shared" si="3"/>
        <v>EL BURRO</v>
      </c>
      <c r="J36" s="11">
        <f t="shared" si="4"/>
        <v>234859</v>
      </c>
    </row>
    <row r="37" spans="1:10" ht="45" x14ac:dyDescent="0.25">
      <c r="A37" s="7">
        <v>36</v>
      </c>
      <c r="B37" s="8" t="s">
        <v>59</v>
      </c>
      <c r="C37" s="9">
        <v>58372</v>
      </c>
      <c r="D37" s="9">
        <v>55453</v>
      </c>
      <c r="E37" s="7" t="str">
        <f t="shared" si="0"/>
        <v>CUMPLE</v>
      </c>
      <c r="F37" s="9">
        <v>45000</v>
      </c>
      <c r="G37" s="7" t="str">
        <f t="shared" si="1"/>
        <v>CUMPLE</v>
      </c>
      <c r="H37" s="10">
        <f t="shared" si="2"/>
        <v>0.22908243678475981</v>
      </c>
      <c r="I37" s="7" t="str">
        <f t="shared" si="3"/>
        <v>EL BURRO</v>
      </c>
      <c r="J37" s="11">
        <f t="shared" si="4"/>
        <v>10453</v>
      </c>
    </row>
    <row r="38" spans="1:10" ht="60" x14ac:dyDescent="0.25">
      <c r="A38" s="7">
        <v>37</v>
      </c>
      <c r="B38" s="8" t="s">
        <v>60</v>
      </c>
      <c r="C38" s="9">
        <v>41797</v>
      </c>
      <c r="D38" s="9">
        <v>39707</v>
      </c>
      <c r="E38" s="7" t="str">
        <f t="shared" si="0"/>
        <v>CUMPLE</v>
      </c>
      <c r="F38" s="9">
        <v>40000</v>
      </c>
      <c r="G38" s="7" t="str">
        <f t="shared" si="1"/>
        <v>CUMPLE</v>
      </c>
      <c r="H38" s="10">
        <f t="shared" si="2"/>
        <v>4.2993516281072806E-2</v>
      </c>
      <c r="I38" s="7" t="str">
        <f t="shared" si="3"/>
        <v>INTERCOMERCIAL</v>
      </c>
      <c r="J38" s="11">
        <f t="shared" si="4"/>
        <v>-293</v>
      </c>
    </row>
    <row r="39" spans="1:10" ht="60" x14ac:dyDescent="0.25">
      <c r="A39" s="7">
        <v>38</v>
      </c>
      <c r="B39" s="8" t="s">
        <v>61</v>
      </c>
      <c r="C39" s="9">
        <v>48656</v>
      </c>
      <c r="D39" s="9">
        <v>46223</v>
      </c>
      <c r="E39" s="7" t="str">
        <f t="shared" si="0"/>
        <v>CUMPLE</v>
      </c>
      <c r="F39" s="9">
        <v>45000</v>
      </c>
      <c r="G39" s="7" t="str">
        <f t="shared" si="1"/>
        <v>CUMPLE</v>
      </c>
      <c r="H39" s="10">
        <f t="shared" si="2"/>
        <v>7.513975665899375E-2</v>
      </c>
      <c r="I39" s="7" t="str">
        <f t="shared" si="3"/>
        <v>EL BURRO</v>
      </c>
      <c r="J39" s="11">
        <f t="shared" si="4"/>
        <v>1223</v>
      </c>
    </row>
    <row r="40" spans="1:10" ht="60" x14ac:dyDescent="0.25">
      <c r="A40" s="7">
        <v>39</v>
      </c>
      <c r="B40" s="8" t="s">
        <v>62</v>
      </c>
      <c r="C40" s="9">
        <v>51755</v>
      </c>
      <c r="D40" s="9">
        <v>49167</v>
      </c>
      <c r="E40" s="7" t="str">
        <f t="shared" si="0"/>
        <v>CUMPLE</v>
      </c>
      <c r="F40" s="9">
        <v>48900</v>
      </c>
      <c r="G40" s="7" t="str">
        <f t="shared" si="1"/>
        <v>CUMPLE</v>
      </c>
      <c r="H40" s="10">
        <f t="shared" si="2"/>
        <v>5.5163752294464304E-2</v>
      </c>
      <c r="I40" s="7" t="str">
        <f t="shared" si="3"/>
        <v>EL BURRO</v>
      </c>
      <c r="J40" s="11">
        <f t="shared" si="4"/>
        <v>267</v>
      </c>
    </row>
    <row r="41" spans="1:10" x14ac:dyDescent="0.25">
      <c r="A41" s="7">
        <v>40</v>
      </c>
      <c r="B41" s="8" t="s">
        <v>63</v>
      </c>
      <c r="C41" s="9">
        <v>19970</v>
      </c>
      <c r="D41" s="9">
        <v>18972</v>
      </c>
      <c r="E41" s="7" t="str">
        <f t="shared" si="0"/>
        <v>CUMPLE</v>
      </c>
      <c r="F41" s="9">
        <v>19000</v>
      </c>
      <c r="G41" s="7" t="str">
        <f t="shared" si="1"/>
        <v>CUMPLE</v>
      </c>
      <c r="H41" s="10">
        <f t="shared" si="2"/>
        <v>4.8572859288933401E-2</v>
      </c>
      <c r="I41" s="7" t="str">
        <f t="shared" si="3"/>
        <v>INTERCOMERCIAL</v>
      </c>
      <c r="J41" s="11">
        <f t="shared" si="4"/>
        <v>-28</v>
      </c>
    </row>
    <row r="42" spans="1:10" ht="30" x14ac:dyDescent="0.25">
      <c r="A42" s="7">
        <v>41</v>
      </c>
      <c r="B42" s="8" t="s">
        <v>64</v>
      </c>
      <c r="C42" s="9">
        <v>64155</v>
      </c>
      <c r="D42" s="9">
        <v>60947</v>
      </c>
      <c r="E42" s="7" t="str">
        <f t="shared" si="0"/>
        <v>CUMPLE</v>
      </c>
      <c r="F42" s="9">
        <v>39200</v>
      </c>
      <c r="G42" s="7" t="str">
        <f t="shared" si="1"/>
        <v>CUMPLE</v>
      </c>
      <c r="H42" s="10">
        <f t="shared" si="2"/>
        <v>0.38897981451172942</v>
      </c>
      <c r="I42" s="7" t="str">
        <f t="shared" si="3"/>
        <v>EL BURRO</v>
      </c>
      <c r="J42" s="11">
        <f t="shared" si="4"/>
        <v>21747</v>
      </c>
    </row>
    <row r="43" spans="1:10" ht="45" x14ac:dyDescent="0.25">
      <c r="A43" s="7">
        <v>42</v>
      </c>
      <c r="B43" s="8" t="s">
        <v>65</v>
      </c>
      <c r="C43" s="9">
        <v>93243</v>
      </c>
      <c r="D43" s="9">
        <v>93225</v>
      </c>
      <c r="E43" s="7" t="str">
        <f t="shared" si="0"/>
        <v>CUMPLE</v>
      </c>
      <c r="F43" s="9">
        <v>51800</v>
      </c>
      <c r="G43" s="7" t="str">
        <f t="shared" si="1"/>
        <v>CUMPLE</v>
      </c>
      <c r="H43" s="10">
        <f t="shared" si="2"/>
        <v>0.44446231888720872</v>
      </c>
      <c r="I43" s="7" t="str">
        <f t="shared" si="3"/>
        <v>EL BURRO</v>
      </c>
      <c r="J43" s="11">
        <f t="shared" si="4"/>
        <v>41425</v>
      </c>
    </row>
    <row r="44" spans="1:10" ht="45" x14ac:dyDescent="0.25">
      <c r="A44" s="7">
        <v>43</v>
      </c>
      <c r="B44" s="8" t="s">
        <v>66</v>
      </c>
      <c r="C44" s="9">
        <v>97444</v>
      </c>
      <c r="D44" s="9">
        <v>92572</v>
      </c>
      <c r="E44" s="7" t="str">
        <f t="shared" si="0"/>
        <v>CUMPLE</v>
      </c>
      <c r="F44" s="9">
        <v>54600</v>
      </c>
      <c r="G44" s="7" t="str">
        <f t="shared" si="1"/>
        <v>CUMPLE</v>
      </c>
      <c r="H44" s="10">
        <f t="shared" si="2"/>
        <v>0.43967817413078281</v>
      </c>
      <c r="I44" s="7" t="str">
        <f t="shared" si="3"/>
        <v>EL BURRO</v>
      </c>
      <c r="J44" s="11">
        <f t="shared" si="4"/>
        <v>37972</v>
      </c>
    </row>
    <row r="45" spans="1:10" ht="45" x14ac:dyDescent="0.25">
      <c r="A45" s="7">
        <v>44</v>
      </c>
      <c r="B45" s="8" t="s">
        <v>67</v>
      </c>
      <c r="C45" s="9">
        <v>76216</v>
      </c>
      <c r="D45" s="9">
        <v>72405</v>
      </c>
      <c r="E45" s="7" t="str">
        <f t="shared" si="0"/>
        <v>CUMPLE</v>
      </c>
      <c r="F45" s="9">
        <v>41200</v>
      </c>
      <c r="G45" s="7" t="str">
        <f t="shared" si="1"/>
        <v>CUMPLE</v>
      </c>
      <c r="H45" s="10">
        <f t="shared" si="2"/>
        <v>0.45943109058465414</v>
      </c>
      <c r="I45" s="7" t="str">
        <f t="shared" si="3"/>
        <v>EL BURRO</v>
      </c>
      <c r="J45" s="11">
        <f t="shared" si="4"/>
        <v>31205</v>
      </c>
    </row>
    <row r="46" spans="1:10" ht="45" x14ac:dyDescent="0.25">
      <c r="A46" s="7">
        <v>45</v>
      </c>
      <c r="B46" s="8" t="s">
        <v>68</v>
      </c>
      <c r="C46" s="9">
        <v>78836</v>
      </c>
      <c r="D46" s="9">
        <v>74894</v>
      </c>
      <c r="E46" s="7" t="str">
        <f t="shared" si="0"/>
        <v>CUMPLE</v>
      </c>
      <c r="F46" s="9">
        <v>39800</v>
      </c>
      <c r="G46" s="7" t="str">
        <f t="shared" si="1"/>
        <v>CUMPLE</v>
      </c>
      <c r="H46" s="10">
        <f t="shared" si="2"/>
        <v>0.49515449794510125</v>
      </c>
      <c r="I46" s="7" t="str">
        <f t="shared" si="3"/>
        <v>EL BURRO</v>
      </c>
      <c r="J46" s="11">
        <f t="shared" si="4"/>
        <v>35094</v>
      </c>
    </row>
    <row r="47" spans="1:10" ht="45" x14ac:dyDescent="0.25">
      <c r="A47" s="7">
        <v>46</v>
      </c>
      <c r="B47" s="8" t="s">
        <v>69</v>
      </c>
      <c r="C47" s="9">
        <v>102309</v>
      </c>
      <c r="D47" s="9">
        <v>97194</v>
      </c>
      <c r="E47" s="7" t="str">
        <f t="shared" si="0"/>
        <v>CUMPLE</v>
      </c>
      <c r="F47" s="9">
        <v>43400</v>
      </c>
      <c r="G47" s="7" t="str">
        <f t="shared" si="1"/>
        <v>CUMPLE</v>
      </c>
      <c r="H47" s="10">
        <f t="shared" si="2"/>
        <v>0.57579489585471466</v>
      </c>
      <c r="I47" s="7" t="str">
        <f t="shared" si="3"/>
        <v>EL BURRO</v>
      </c>
      <c r="J47" s="11">
        <f t="shared" si="4"/>
        <v>53794</v>
      </c>
    </row>
    <row r="48" spans="1:10" ht="45" x14ac:dyDescent="0.25">
      <c r="A48" s="7">
        <v>47</v>
      </c>
      <c r="B48" s="8" t="s">
        <v>70</v>
      </c>
      <c r="C48" s="9">
        <v>121990</v>
      </c>
      <c r="D48" s="9">
        <v>115891</v>
      </c>
      <c r="E48" s="7" t="str">
        <f t="shared" si="0"/>
        <v>CUMPLE</v>
      </c>
      <c r="F48" s="9">
        <v>43400</v>
      </c>
      <c r="G48" s="7" t="str">
        <f t="shared" si="1"/>
        <v>CUMPLE</v>
      </c>
      <c r="H48" s="10">
        <f t="shared" si="2"/>
        <v>0.6442331338634314</v>
      </c>
      <c r="I48" s="7" t="str">
        <f t="shared" si="3"/>
        <v>EL BURRO</v>
      </c>
      <c r="J48" s="11">
        <f t="shared" si="4"/>
        <v>72491</v>
      </c>
    </row>
    <row r="49" spans="1:10" ht="30" x14ac:dyDescent="0.25">
      <c r="A49" s="7">
        <v>48</v>
      </c>
      <c r="B49" s="8" t="s">
        <v>71</v>
      </c>
      <c r="C49" s="9">
        <v>129587</v>
      </c>
      <c r="D49" s="9">
        <v>123108</v>
      </c>
      <c r="E49" s="7" t="str">
        <f t="shared" si="0"/>
        <v>CUMPLE</v>
      </c>
      <c r="F49" s="9">
        <v>67200</v>
      </c>
      <c r="G49" s="7" t="str">
        <f t="shared" si="1"/>
        <v>CUMPLE</v>
      </c>
      <c r="H49" s="10">
        <f t="shared" si="2"/>
        <v>0.48142946437528455</v>
      </c>
      <c r="I49" s="7" t="str">
        <f t="shared" si="3"/>
        <v>EL BURRO</v>
      </c>
      <c r="J49" s="11">
        <f t="shared" si="4"/>
        <v>55908</v>
      </c>
    </row>
    <row r="50" spans="1:10" ht="45" x14ac:dyDescent="0.25">
      <c r="A50" s="7">
        <v>49</v>
      </c>
      <c r="B50" s="8" t="s">
        <v>72</v>
      </c>
      <c r="C50" s="9">
        <v>57000</v>
      </c>
      <c r="D50" s="9">
        <v>54150</v>
      </c>
      <c r="E50" s="7" t="str">
        <f t="shared" si="0"/>
        <v>CUMPLE</v>
      </c>
      <c r="F50" s="9">
        <v>29400</v>
      </c>
      <c r="G50" s="7" t="str">
        <f t="shared" si="1"/>
        <v>CUMPLE</v>
      </c>
      <c r="H50" s="10">
        <f t="shared" si="2"/>
        <v>0.48421052631578948</v>
      </c>
      <c r="I50" s="7" t="str">
        <f t="shared" si="3"/>
        <v>EL BURRO</v>
      </c>
      <c r="J50" s="11">
        <f t="shared" si="4"/>
        <v>24750</v>
      </c>
    </row>
    <row r="51" spans="1:10" ht="30" x14ac:dyDescent="0.25">
      <c r="A51" s="7">
        <v>50</v>
      </c>
      <c r="B51" s="8" t="s">
        <v>73</v>
      </c>
      <c r="C51" s="9">
        <v>50525</v>
      </c>
      <c r="D51" s="9">
        <v>47999</v>
      </c>
      <c r="E51" s="7" t="str">
        <f t="shared" si="0"/>
        <v>CUMPLE</v>
      </c>
      <c r="F51" s="9">
        <v>35200</v>
      </c>
      <c r="G51" s="7" t="str">
        <f t="shared" si="1"/>
        <v>CUMPLE</v>
      </c>
      <c r="H51" s="10">
        <f t="shared" si="2"/>
        <v>0.30331519049975258</v>
      </c>
      <c r="I51" s="7" t="str">
        <f t="shared" si="3"/>
        <v>EL BURRO</v>
      </c>
      <c r="J51" s="11">
        <f t="shared" si="4"/>
        <v>12799</v>
      </c>
    </row>
    <row r="52" spans="1:10" ht="30" x14ac:dyDescent="0.25">
      <c r="A52" s="7">
        <v>51</v>
      </c>
      <c r="B52" s="8" t="s">
        <v>74</v>
      </c>
      <c r="C52" s="9">
        <v>100207</v>
      </c>
      <c r="D52" s="9">
        <v>95197</v>
      </c>
      <c r="E52" s="7" t="str">
        <f t="shared" si="0"/>
        <v>CUMPLE</v>
      </c>
      <c r="F52" s="9">
        <v>58900</v>
      </c>
      <c r="G52" s="7" t="str">
        <f t="shared" si="1"/>
        <v>CUMPLE</v>
      </c>
      <c r="H52" s="10">
        <f t="shared" si="2"/>
        <v>0.41221671140738669</v>
      </c>
      <c r="I52" s="7" t="str">
        <f t="shared" si="3"/>
        <v>EL BURRO</v>
      </c>
      <c r="J52" s="11">
        <f t="shared" si="4"/>
        <v>36297</v>
      </c>
    </row>
    <row r="53" spans="1:10" ht="30" x14ac:dyDescent="0.25">
      <c r="A53" s="7">
        <v>52</v>
      </c>
      <c r="B53" s="8" t="s">
        <v>75</v>
      </c>
      <c r="C53" s="9">
        <v>123840</v>
      </c>
      <c r="D53" s="9">
        <v>117648</v>
      </c>
      <c r="E53" s="7" t="str">
        <f t="shared" si="0"/>
        <v>CUMPLE</v>
      </c>
      <c r="F53" s="9">
        <v>72000</v>
      </c>
      <c r="G53" s="7" t="str">
        <f t="shared" si="1"/>
        <v>CUMPLE</v>
      </c>
      <c r="H53" s="10">
        <f t="shared" si="2"/>
        <v>0.41860465116279072</v>
      </c>
      <c r="I53" s="7" t="str">
        <f t="shared" si="3"/>
        <v>EL BURRO</v>
      </c>
      <c r="J53" s="11">
        <f t="shared" si="4"/>
        <v>45648</v>
      </c>
    </row>
    <row r="54" spans="1:10" ht="30" x14ac:dyDescent="0.25">
      <c r="A54" s="7">
        <v>53</v>
      </c>
      <c r="B54" s="8" t="s">
        <v>76</v>
      </c>
      <c r="C54" s="9">
        <v>169160</v>
      </c>
      <c r="D54" s="9">
        <v>160702</v>
      </c>
      <c r="E54" s="7" t="str">
        <f t="shared" si="0"/>
        <v>CUMPLE</v>
      </c>
      <c r="F54" s="9">
        <v>102000</v>
      </c>
      <c r="G54" s="7" t="str">
        <f t="shared" si="1"/>
        <v>CUMPLE</v>
      </c>
      <c r="H54" s="10">
        <f t="shared" si="2"/>
        <v>0.3970205722393001</v>
      </c>
      <c r="I54" s="7" t="str">
        <f t="shared" si="3"/>
        <v>EL BURRO</v>
      </c>
      <c r="J54" s="11">
        <f t="shared" si="4"/>
        <v>58702</v>
      </c>
    </row>
    <row r="55" spans="1:10" x14ac:dyDescent="0.25">
      <c r="A55" s="7">
        <v>54</v>
      </c>
      <c r="B55" s="8" t="s">
        <v>77</v>
      </c>
      <c r="C55" s="9">
        <v>95211</v>
      </c>
      <c r="D55" s="9">
        <v>90450</v>
      </c>
      <c r="E55" s="7" t="str">
        <f t="shared" si="0"/>
        <v>CUMPLE</v>
      </c>
      <c r="F55" s="9">
        <v>47600</v>
      </c>
      <c r="G55" s="7" t="str">
        <f t="shared" si="1"/>
        <v>CUMPLE</v>
      </c>
      <c r="H55" s="10">
        <f t="shared" si="2"/>
        <v>0.50005776643455058</v>
      </c>
      <c r="I55" s="7" t="str">
        <f t="shared" si="3"/>
        <v>EL BURRO</v>
      </c>
      <c r="J55" s="11">
        <f t="shared" si="4"/>
        <v>42850</v>
      </c>
    </row>
    <row r="56" spans="1:10" x14ac:dyDescent="0.25">
      <c r="A56" s="7">
        <v>55</v>
      </c>
      <c r="B56" s="8" t="s">
        <v>78</v>
      </c>
      <c r="C56" s="9">
        <v>118180</v>
      </c>
      <c r="D56" s="9">
        <v>112271</v>
      </c>
      <c r="E56" s="7" t="str">
        <f t="shared" si="0"/>
        <v>CUMPLE</v>
      </c>
      <c r="F56" s="9">
        <v>48000</v>
      </c>
      <c r="G56" s="7" t="str">
        <f t="shared" si="1"/>
        <v>CUMPLE</v>
      </c>
      <c r="H56" s="10">
        <f t="shared" si="2"/>
        <v>0.59383990522931118</v>
      </c>
      <c r="I56" s="7" t="str">
        <f t="shared" si="3"/>
        <v>EL BURRO</v>
      </c>
      <c r="J56" s="11">
        <f t="shared" si="4"/>
        <v>64271</v>
      </c>
    </row>
    <row r="57" spans="1:10" x14ac:dyDescent="0.25">
      <c r="A57" s="7">
        <v>56</v>
      </c>
      <c r="B57" s="8" t="s">
        <v>79</v>
      </c>
      <c r="C57" s="9">
        <v>218209</v>
      </c>
      <c r="D57" s="9">
        <v>207299</v>
      </c>
      <c r="E57" s="7" t="str">
        <f t="shared" si="0"/>
        <v>CUMPLE</v>
      </c>
      <c r="F57" s="9">
        <v>166000</v>
      </c>
      <c r="G57" s="7" t="str">
        <f t="shared" si="1"/>
        <v>CUMPLE</v>
      </c>
      <c r="H57" s="10">
        <f t="shared" si="2"/>
        <v>0.23926144201201599</v>
      </c>
      <c r="I57" s="7" t="str">
        <f t="shared" si="3"/>
        <v>EL BURRO</v>
      </c>
      <c r="J57" s="11">
        <f t="shared" si="4"/>
        <v>41299</v>
      </c>
    </row>
    <row r="58" spans="1:10" x14ac:dyDescent="0.25">
      <c r="A58" s="7">
        <v>57</v>
      </c>
      <c r="B58" s="8" t="s">
        <v>80</v>
      </c>
      <c r="C58" s="9">
        <v>166250</v>
      </c>
      <c r="D58" s="9">
        <v>157938</v>
      </c>
      <c r="E58" s="7" t="str">
        <f t="shared" si="0"/>
        <v>CUMPLE</v>
      </c>
      <c r="F58" s="9">
        <v>45000</v>
      </c>
      <c r="G58" s="7" t="str">
        <f t="shared" si="1"/>
        <v>CUMPLE</v>
      </c>
      <c r="H58" s="10">
        <f t="shared" si="2"/>
        <v>0.72932330827067671</v>
      </c>
      <c r="I58" s="7" t="str">
        <f t="shared" si="3"/>
        <v>EL BURRO</v>
      </c>
      <c r="J58" s="11">
        <f t="shared" si="4"/>
        <v>112938</v>
      </c>
    </row>
    <row r="59" spans="1:10" ht="120" x14ac:dyDescent="0.25">
      <c r="A59" s="7">
        <v>58</v>
      </c>
      <c r="B59" s="8" t="s">
        <v>81</v>
      </c>
      <c r="C59" s="9">
        <v>165680</v>
      </c>
      <c r="D59" s="9">
        <v>157396</v>
      </c>
      <c r="E59" s="7" t="str">
        <f t="shared" si="0"/>
        <v>CUMPLE</v>
      </c>
      <c r="F59" s="9">
        <v>78000</v>
      </c>
      <c r="G59" s="7" t="str">
        <f t="shared" si="1"/>
        <v>CUMPLE</v>
      </c>
      <c r="H59" s="10">
        <f t="shared" si="2"/>
        <v>0.52921294060840174</v>
      </c>
      <c r="I59" s="7" t="str">
        <f t="shared" si="3"/>
        <v>EL BURRO</v>
      </c>
      <c r="J59" s="11">
        <f t="shared" si="4"/>
        <v>79396</v>
      </c>
    </row>
    <row r="60" spans="1:10" ht="45" x14ac:dyDescent="0.25">
      <c r="A60" s="7">
        <v>59</v>
      </c>
      <c r="B60" s="8" t="s">
        <v>82</v>
      </c>
      <c r="C60" s="9">
        <v>261087</v>
      </c>
      <c r="D60" s="9">
        <v>248033</v>
      </c>
      <c r="E60" s="7" t="str">
        <f t="shared" si="0"/>
        <v>CUMPLE</v>
      </c>
      <c r="F60" s="9">
        <v>102000</v>
      </c>
      <c r="G60" s="7" t="str">
        <f t="shared" si="1"/>
        <v>CUMPLE</v>
      </c>
      <c r="H60" s="10">
        <f t="shared" si="2"/>
        <v>0.60932562708982063</v>
      </c>
      <c r="I60" s="7" t="str">
        <f t="shared" si="3"/>
        <v>EL BURRO</v>
      </c>
      <c r="J60" s="11">
        <f t="shared" si="4"/>
        <v>146033</v>
      </c>
    </row>
    <row r="61" spans="1:10" ht="75" x14ac:dyDescent="0.25">
      <c r="A61" s="7">
        <v>60</v>
      </c>
      <c r="B61" s="8" t="s">
        <v>83</v>
      </c>
      <c r="C61" s="9">
        <v>96864</v>
      </c>
      <c r="D61" s="9">
        <v>94927</v>
      </c>
      <c r="E61" s="7" t="str">
        <f t="shared" si="0"/>
        <v>CUMPLE</v>
      </c>
      <c r="F61" s="9">
        <v>96800</v>
      </c>
      <c r="G61" s="7" t="str">
        <f t="shared" si="1"/>
        <v>CUMPLE</v>
      </c>
      <c r="H61" s="10">
        <f t="shared" si="2"/>
        <v>6.6072018500165175E-4</v>
      </c>
      <c r="I61" s="7" t="str">
        <f t="shared" si="3"/>
        <v>INTERCOMERCIAL</v>
      </c>
      <c r="J61" s="11">
        <f t="shared" si="4"/>
        <v>-1873</v>
      </c>
    </row>
    <row r="62" spans="1:10" ht="30" x14ac:dyDescent="0.25">
      <c r="A62" s="7">
        <v>61</v>
      </c>
      <c r="B62" s="8" t="s">
        <v>84</v>
      </c>
      <c r="C62" s="9">
        <v>267173</v>
      </c>
      <c r="D62" s="9">
        <v>253814</v>
      </c>
      <c r="E62" s="7" t="str">
        <f t="shared" si="0"/>
        <v>CUMPLE</v>
      </c>
      <c r="F62" s="9">
        <v>187000</v>
      </c>
      <c r="G62" s="7" t="str">
        <f t="shared" si="1"/>
        <v>CUMPLE</v>
      </c>
      <c r="H62" s="10">
        <f t="shared" si="2"/>
        <v>0.30007897504613118</v>
      </c>
      <c r="I62" s="7" t="str">
        <f t="shared" si="3"/>
        <v>EL BURRO</v>
      </c>
      <c r="J62" s="11">
        <f t="shared" si="4"/>
        <v>66814</v>
      </c>
    </row>
    <row r="63" spans="1:10" x14ac:dyDescent="0.25">
      <c r="A63" s="7">
        <v>62</v>
      </c>
      <c r="B63" s="8" t="s">
        <v>85</v>
      </c>
      <c r="C63" s="9">
        <v>8148</v>
      </c>
      <c r="D63" s="9">
        <v>7741</v>
      </c>
      <c r="E63" s="7" t="str">
        <f t="shared" si="0"/>
        <v>CUMPLE</v>
      </c>
      <c r="F63" s="9">
        <v>8000</v>
      </c>
      <c r="G63" s="7" t="str">
        <f t="shared" si="1"/>
        <v>CUMPLE</v>
      </c>
      <c r="H63" s="10">
        <f t="shared" si="2"/>
        <v>1.8163966617574866E-2</v>
      </c>
      <c r="I63" s="7" t="str">
        <f t="shared" si="3"/>
        <v>INTERCOMERCIAL</v>
      </c>
      <c r="J63" s="11">
        <f t="shared" si="4"/>
        <v>-259</v>
      </c>
    </row>
    <row r="64" spans="1:10" x14ac:dyDescent="0.25">
      <c r="A64" s="7">
        <v>63</v>
      </c>
      <c r="B64" s="8" t="s">
        <v>86</v>
      </c>
      <c r="C64" s="9">
        <v>76730</v>
      </c>
      <c r="D64" s="9">
        <v>72894</v>
      </c>
      <c r="E64" s="7" t="str">
        <f t="shared" si="0"/>
        <v>CUMPLE</v>
      </c>
      <c r="F64" s="9">
        <v>60500</v>
      </c>
      <c r="G64" s="7" t="str">
        <f t="shared" si="1"/>
        <v>CUMPLE</v>
      </c>
      <c r="H64" s="10">
        <f t="shared" si="2"/>
        <v>0.21152091750293237</v>
      </c>
      <c r="I64" s="7" t="str">
        <f t="shared" si="3"/>
        <v>EL BURRO</v>
      </c>
      <c r="J64" s="11">
        <f t="shared" si="4"/>
        <v>12394</v>
      </c>
    </row>
    <row r="65" spans="1:10" x14ac:dyDescent="0.25">
      <c r="A65" s="7">
        <v>64</v>
      </c>
      <c r="B65" s="8" t="s">
        <v>87</v>
      </c>
      <c r="C65" s="9">
        <v>43000</v>
      </c>
      <c r="D65" s="9">
        <v>40850</v>
      </c>
      <c r="E65" s="7" t="str">
        <f t="shared" si="0"/>
        <v>CUMPLE</v>
      </c>
      <c r="F65" s="9">
        <v>36400</v>
      </c>
      <c r="G65" s="7" t="str">
        <f t="shared" si="1"/>
        <v>CUMPLE</v>
      </c>
      <c r="H65" s="10">
        <f t="shared" si="2"/>
        <v>0.15348837209302327</v>
      </c>
      <c r="I65" s="7" t="str">
        <f t="shared" si="3"/>
        <v>EL BURRO</v>
      </c>
      <c r="J65" s="11">
        <f t="shared" si="4"/>
        <v>4450</v>
      </c>
    </row>
    <row r="66" spans="1:10" x14ac:dyDescent="0.25">
      <c r="A66" s="7">
        <v>65</v>
      </c>
      <c r="B66" s="8" t="s">
        <v>88</v>
      </c>
      <c r="C66" s="9">
        <v>646673</v>
      </c>
      <c r="D66" s="9">
        <v>633740</v>
      </c>
      <c r="E66" s="7" t="str">
        <f t="shared" ref="E66:E129" si="5">IF(D66="","SIN VALOR",IF(D66&lt;=0,"VALOR INVÁLIDO",IF(D66&gt;C66,"SUPERA TECHO","CUMPLE")))</f>
        <v>CUMPLE</v>
      </c>
      <c r="F66" s="9">
        <v>301000</v>
      </c>
      <c r="G66" s="7" t="str">
        <f t="shared" ref="G66:G129" si="6">IF(F66="","SIN VALOR",IF(F66&lt;=0,"VALOR INVÁLIDO",IF(F66&gt;C66,"SUPERA TECHO","CUMPLE")))</f>
        <v>CUMPLE</v>
      </c>
      <c r="H66" s="10">
        <f t="shared" ref="H66:H129" si="7">IFERROR((C66-F66)/C66,0)</f>
        <v>0.53454064109681398</v>
      </c>
      <c r="I66" s="7" t="str">
        <f t="shared" ref="I66:I129" si="8">IF(D66&lt;F66,"INTERCOMERCIAL",IF(F66&lt;D66,"EL BURRO","IGUALES"))</f>
        <v>EL BURRO</v>
      </c>
      <c r="J66" s="11">
        <f t="shared" ref="J66:J129" si="9">D66-F66</f>
        <v>332740</v>
      </c>
    </row>
    <row r="67" spans="1:10" x14ac:dyDescent="0.25">
      <c r="A67" s="7">
        <v>66</v>
      </c>
      <c r="B67" s="8" t="s">
        <v>89</v>
      </c>
      <c r="C67" s="9">
        <v>427833</v>
      </c>
      <c r="D67" s="9">
        <v>406441</v>
      </c>
      <c r="E67" s="7" t="str">
        <f t="shared" si="5"/>
        <v>CUMPLE</v>
      </c>
      <c r="F67" s="9">
        <v>103600</v>
      </c>
      <c r="G67" s="7" t="str">
        <f t="shared" si="6"/>
        <v>CUMPLE</v>
      </c>
      <c r="H67" s="10">
        <f t="shared" si="7"/>
        <v>0.75784944125394726</v>
      </c>
      <c r="I67" s="7" t="str">
        <f t="shared" si="8"/>
        <v>EL BURRO</v>
      </c>
      <c r="J67" s="11">
        <f t="shared" si="9"/>
        <v>302841</v>
      </c>
    </row>
    <row r="68" spans="1:10" x14ac:dyDescent="0.25">
      <c r="A68" s="7">
        <v>67</v>
      </c>
      <c r="B68" s="8" t="s">
        <v>90</v>
      </c>
      <c r="C68" s="9">
        <v>59469</v>
      </c>
      <c r="D68" s="9">
        <v>56496</v>
      </c>
      <c r="E68" s="7" t="str">
        <f t="shared" si="5"/>
        <v>CUMPLE</v>
      </c>
      <c r="F68" s="9">
        <v>36400</v>
      </c>
      <c r="G68" s="7" t="str">
        <f t="shared" si="6"/>
        <v>CUMPLE</v>
      </c>
      <c r="H68" s="10">
        <f t="shared" si="7"/>
        <v>0.38791639341505657</v>
      </c>
      <c r="I68" s="7" t="str">
        <f t="shared" si="8"/>
        <v>EL BURRO</v>
      </c>
      <c r="J68" s="11">
        <f t="shared" si="9"/>
        <v>20096</v>
      </c>
    </row>
    <row r="69" spans="1:10" x14ac:dyDescent="0.25">
      <c r="A69" s="7">
        <v>68</v>
      </c>
      <c r="B69" s="8" t="s">
        <v>91</v>
      </c>
      <c r="C69" s="9">
        <v>192220</v>
      </c>
      <c r="D69" s="9">
        <v>188376</v>
      </c>
      <c r="E69" s="7" t="str">
        <f t="shared" si="5"/>
        <v>CUMPLE</v>
      </c>
      <c r="F69" s="9">
        <v>133600</v>
      </c>
      <c r="G69" s="7" t="str">
        <f t="shared" si="6"/>
        <v>CUMPLE</v>
      </c>
      <c r="H69" s="10">
        <f t="shared" si="7"/>
        <v>0.3049630631567995</v>
      </c>
      <c r="I69" s="7" t="str">
        <f t="shared" si="8"/>
        <v>EL BURRO</v>
      </c>
      <c r="J69" s="11">
        <f t="shared" si="9"/>
        <v>54776</v>
      </c>
    </row>
    <row r="70" spans="1:10" x14ac:dyDescent="0.25">
      <c r="A70" s="7">
        <v>69</v>
      </c>
      <c r="B70" s="8" t="s">
        <v>92</v>
      </c>
      <c r="C70" s="9">
        <v>79610</v>
      </c>
      <c r="D70" s="9">
        <v>75630</v>
      </c>
      <c r="E70" s="7" t="str">
        <f t="shared" si="5"/>
        <v>CUMPLE</v>
      </c>
      <c r="F70" s="9">
        <v>36400</v>
      </c>
      <c r="G70" s="7" t="str">
        <f t="shared" si="6"/>
        <v>CUMPLE</v>
      </c>
      <c r="H70" s="10">
        <f t="shared" si="7"/>
        <v>0.54277100866725281</v>
      </c>
      <c r="I70" s="7" t="str">
        <f t="shared" si="8"/>
        <v>EL BURRO</v>
      </c>
      <c r="J70" s="11">
        <f t="shared" si="9"/>
        <v>39230</v>
      </c>
    </row>
    <row r="71" spans="1:10" x14ac:dyDescent="0.25">
      <c r="A71" s="7">
        <v>70</v>
      </c>
      <c r="B71" s="8" t="s">
        <v>93</v>
      </c>
      <c r="C71" s="9">
        <v>74779</v>
      </c>
      <c r="D71" s="9">
        <v>74420</v>
      </c>
      <c r="E71" s="7" t="str">
        <f t="shared" si="5"/>
        <v>CUMPLE</v>
      </c>
      <c r="F71" s="9">
        <v>52000</v>
      </c>
      <c r="G71" s="7" t="str">
        <f t="shared" si="6"/>
        <v>CUMPLE</v>
      </c>
      <c r="H71" s="10">
        <f t="shared" si="7"/>
        <v>0.3046176065472927</v>
      </c>
      <c r="I71" s="7" t="str">
        <f t="shared" si="8"/>
        <v>EL BURRO</v>
      </c>
      <c r="J71" s="11">
        <f t="shared" si="9"/>
        <v>22420</v>
      </c>
    </row>
    <row r="72" spans="1:10" ht="30" x14ac:dyDescent="0.25">
      <c r="A72" s="7">
        <v>71</v>
      </c>
      <c r="B72" s="8" t="s">
        <v>94</v>
      </c>
      <c r="C72" s="9">
        <v>192089</v>
      </c>
      <c r="D72" s="9">
        <v>188247</v>
      </c>
      <c r="E72" s="7" t="str">
        <f t="shared" si="5"/>
        <v>CUMPLE</v>
      </c>
      <c r="F72" s="9">
        <v>127000</v>
      </c>
      <c r="G72" s="7" t="str">
        <f t="shared" si="6"/>
        <v>CUMPLE</v>
      </c>
      <c r="H72" s="10">
        <f t="shared" si="7"/>
        <v>0.33884813810265035</v>
      </c>
      <c r="I72" s="7" t="str">
        <f t="shared" si="8"/>
        <v>EL BURRO</v>
      </c>
      <c r="J72" s="11">
        <f t="shared" si="9"/>
        <v>61247</v>
      </c>
    </row>
    <row r="73" spans="1:10" x14ac:dyDescent="0.25">
      <c r="A73" s="7">
        <v>72</v>
      </c>
      <c r="B73" s="8" t="s">
        <v>95</v>
      </c>
      <c r="C73" s="9">
        <v>168550</v>
      </c>
      <c r="D73" s="9">
        <v>165179</v>
      </c>
      <c r="E73" s="7" t="str">
        <f t="shared" si="5"/>
        <v>CUMPLE</v>
      </c>
      <c r="F73" s="9">
        <v>96600</v>
      </c>
      <c r="G73" s="7" t="str">
        <f t="shared" si="6"/>
        <v>CUMPLE</v>
      </c>
      <c r="H73" s="10">
        <f t="shared" si="7"/>
        <v>0.42687629783447051</v>
      </c>
      <c r="I73" s="7" t="str">
        <f t="shared" si="8"/>
        <v>EL BURRO</v>
      </c>
      <c r="J73" s="11">
        <f t="shared" si="9"/>
        <v>68579</v>
      </c>
    </row>
    <row r="74" spans="1:10" x14ac:dyDescent="0.25">
      <c r="A74" s="7">
        <v>73</v>
      </c>
      <c r="B74" s="8" t="s">
        <v>96</v>
      </c>
      <c r="C74" s="9">
        <v>28639</v>
      </c>
      <c r="D74" s="9">
        <v>27207</v>
      </c>
      <c r="E74" s="7" t="str">
        <f t="shared" si="5"/>
        <v>CUMPLE</v>
      </c>
      <c r="F74" s="9">
        <v>16400</v>
      </c>
      <c r="G74" s="7" t="str">
        <f t="shared" si="6"/>
        <v>CUMPLE</v>
      </c>
      <c r="H74" s="10">
        <f t="shared" si="7"/>
        <v>0.42735430706379413</v>
      </c>
      <c r="I74" s="7" t="str">
        <f t="shared" si="8"/>
        <v>EL BURRO</v>
      </c>
      <c r="J74" s="11">
        <f t="shared" si="9"/>
        <v>10807</v>
      </c>
    </row>
    <row r="75" spans="1:10" ht="30" x14ac:dyDescent="0.25">
      <c r="A75" s="7">
        <v>74</v>
      </c>
      <c r="B75" s="8" t="s">
        <v>97</v>
      </c>
      <c r="C75" s="9">
        <v>243270</v>
      </c>
      <c r="D75" s="9">
        <v>231107</v>
      </c>
      <c r="E75" s="7" t="str">
        <f t="shared" si="5"/>
        <v>CUMPLE</v>
      </c>
      <c r="F75" s="9">
        <v>116000</v>
      </c>
      <c r="G75" s="7" t="str">
        <f t="shared" si="6"/>
        <v>CUMPLE</v>
      </c>
      <c r="H75" s="10">
        <f t="shared" si="7"/>
        <v>0.52316356311916801</v>
      </c>
      <c r="I75" s="7" t="str">
        <f t="shared" si="8"/>
        <v>EL BURRO</v>
      </c>
      <c r="J75" s="11">
        <f t="shared" si="9"/>
        <v>115107</v>
      </c>
    </row>
    <row r="76" spans="1:10" x14ac:dyDescent="0.25">
      <c r="A76" s="7">
        <v>75</v>
      </c>
      <c r="B76" s="8" t="s">
        <v>98</v>
      </c>
      <c r="C76" s="9">
        <v>112032</v>
      </c>
      <c r="D76" s="9">
        <v>106430</v>
      </c>
      <c r="E76" s="7" t="str">
        <f t="shared" si="5"/>
        <v>CUMPLE</v>
      </c>
      <c r="F76" s="9">
        <v>91000</v>
      </c>
      <c r="G76" s="7" t="str">
        <f t="shared" si="6"/>
        <v>CUMPLE</v>
      </c>
      <c r="H76" s="10">
        <f t="shared" si="7"/>
        <v>0.18773207654955726</v>
      </c>
      <c r="I76" s="7" t="str">
        <f t="shared" si="8"/>
        <v>EL BURRO</v>
      </c>
      <c r="J76" s="11">
        <f t="shared" si="9"/>
        <v>15430</v>
      </c>
    </row>
    <row r="77" spans="1:10" x14ac:dyDescent="0.25">
      <c r="A77" s="7">
        <v>76</v>
      </c>
      <c r="B77" s="8" t="s">
        <v>99</v>
      </c>
      <c r="C77" s="9">
        <v>80353</v>
      </c>
      <c r="D77" s="9">
        <v>78746</v>
      </c>
      <c r="E77" s="7" t="str">
        <f t="shared" si="5"/>
        <v>CUMPLE</v>
      </c>
      <c r="F77" s="9">
        <v>56000</v>
      </c>
      <c r="G77" s="7" t="str">
        <f t="shared" si="6"/>
        <v>CUMPLE</v>
      </c>
      <c r="H77" s="10">
        <f t="shared" si="7"/>
        <v>0.303075180764875</v>
      </c>
      <c r="I77" s="7" t="str">
        <f t="shared" si="8"/>
        <v>EL BURRO</v>
      </c>
      <c r="J77" s="11">
        <f t="shared" si="9"/>
        <v>22746</v>
      </c>
    </row>
    <row r="78" spans="1:10" ht="30" x14ac:dyDescent="0.25">
      <c r="A78" s="7">
        <v>77</v>
      </c>
      <c r="B78" s="8" t="s">
        <v>100</v>
      </c>
      <c r="C78" s="9">
        <v>48533</v>
      </c>
      <c r="D78" s="9">
        <v>48182</v>
      </c>
      <c r="E78" s="7" t="str">
        <f t="shared" si="5"/>
        <v>CUMPLE</v>
      </c>
      <c r="F78" s="9">
        <v>35000</v>
      </c>
      <c r="G78" s="7" t="str">
        <f t="shared" si="6"/>
        <v>CUMPLE</v>
      </c>
      <c r="H78" s="10">
        <f t="shared" si="7"/>
        <v>0.27884120083242331</v>
      </c>
      <c r="I78" s="7" t="str">
        <f t="shared" si="8"/>
        <v>EL BURRO</v>
      </c>
      <c r="J78" s="11">
        <f t="shared" si="9"/>
        <v>13182</v>
      </c>
    </row>
    <row r="79" spans="1:10" x14ac:dyDescent="0.25">
      <c r="A79" s="7">
        <v>78</v>
      </c>
      <c r="B79" s="8" t="s">
        <v>101</v>
      </c>
      <c r="C79" s="9">
        <v>94800</v>
      </c>
      <c r="D79" s="9">
        <v>92904</v>
      </c>
      <c r="E79" s="7" t="str">
        <f t="shared" si="5"/>
        <v>CUMPLE</v>
      </c>
      <c r="F79" s="9">
        <v>43000</v>
      </c>
      <c r="G79" s="7" t="str">
        <f t="shared" si="6"/>
        <v>CUMPLE</v>
      </c>
      <c r="H79" s="10">
        <f t="shared" si="7"/>
        <v>0.54641350210970463</v>
      </c>
      <c r="I79" s="7" t="str">
        <f t="shared" si="8"/>
        <v>EL BURRO</v>
      </c>
      <c r="J79" s="11">
        <f t="shared" si="9"/>
        <v>49904</v>
      </c>
    </row>
    <row r="80" spans="1:10" ht="30" x14ac:dyDescent="0.25">
      <c r="A80" s="7">
        <v>79</v>
      </c>
      <c r="B80" s="8" t="s">
        <v>102</v>
      </c>
      <c r="C80" s="9">
        <v>139430</v>
      </c>
      <c r="D80" s="9">
        <v>132459</v>
      </c>
      <c r="E80" s="7" t="str">
        <f t="shared" si="5"/>
        <v>CUMPLE</v>
      </c>
      <c r="F80" s="9">
        <v>36400</v>
      </c>
      <c r="G80" s="7" t="str">
        <f t="shared" si="6"/>
        <v>CUMPLE</v>
      </c>
      <c r="H80" s="10">
        <f t="shared" si="7"/>
        <v>0.73893710105429244</v>
      </c>
      <c r="I80" s="7" t="str">
        <f t="shared" si="8"/>
        <v>EL BURRO</v>
      </c>
      <c r="J80" s="11">
        <f t="shared" si="9"/>
        <v>96059</v>
      </c>
    </row>
    <row r="81" spans="1:10" x14ac:dyDescent="0.25">
      <c r="A81" s="7">
        <v>80</v>
      </c>
      <c r="B81" s="8" t="s">
        <v>103</v>
      </c>
      <c r="C81" s="9">
        <v>57856</v>
      </c>
      <c r="D81" s="9">
        <v>54963</v>
      </c>
      <c r="E81" s="7" t="str">
        <f t="shared" si="5"/>
        <v>CUMPLE</v>
      </c>
      <c r="F81" s="9">
        <v>29400</v>
      </c>
      <c r="G81" s="7" t="str">
        <f t="shared" si="6"/>
        <v>CUMPLE</v>
      </c>
      <c r="H81" s="10">
        <f t="shared" si="7"/>
        <v>0.49184181415929201</v>
      </c>
      <c r="I81" s="7" t="str">
        <f t="shared" si="8"/>
        <v>EL BURRO</v>
      </c>
      <c r="J81" s="11">
        <f t="shared" si="9"/>
        <v>25563</v>
      </c>
    </row>
    <row r="82" spans="1:10" x14ac:dyDescent="0.25">
      <c r="A82" s="7">
        <v>81</v>
      </c>
      <c r="B82" s="8" t="s">
        <v>104</v>
      </c>
      <c r="C82" s="9">
        <v>281405</v>
      </c>
      <c r="D82" s="9">
        <v>267335</v>
      </c>
      <c r="E82" s="7" t="str">
        <f t="shared" si="5"/>
        <v>CUMPLE</v>
      </c>
      <c r="F82" s="9">
        <v>180000</v>
      </c>
      <c r="G82" s="7" t="str">
        <f t="shared" si="6"/>
        <v>CUMPLE</v>
      </c>
      <c r="H82" s="10">
        <f t="shared" si="7"/>
        <v>0.36035251683516639</v>
      </c>
      <c r="I82" s="7" t="str">
        <f t="shared" si="8"/>
        <v>EL BURRO</v>
      </c>
      <c r="J82" s="11">
        <f t="shared" si="9"/>
        <v>87335</v>
      </c>
    </row>
    <row r="83" spans="1:10" x14ac:dyDescent="0.25">
      <c r="A83" s="7">
        <v>82</v>
      </c>
      <c r="B83" s="8" t="s">
        <v>105</v>
      </c>
      <c r="C83" s="9">
        <v>170680</v>
      </c>
      <c r="D83" s="9">
        <v>162146</v>
      </c>
      <c r="E83" s="7" t="str">
        <f t="shared" si="5"/>
        <v>CUMPLE</v>
      </c>
      <c r="F83" s="9">
        <v>102400</v>
      </c>
      <c r="G83" s="7" t="str">
        <f t="shared" si="6"/>
        <v>CUMPLE</v>
      </c>
      <c r="H83" s="10">
        <f t="shared" si="7"/>
        <v>0.40004687133817668</v>
      </c>
      <c r="I83" s="7" t="str">
        <f t="shared" si="8"/>
        <v>EL BURRO</v>
      </c>
      <c r="J83" s="11">
        <f t="shared" si="9"/>
        <v>59746</v>
      </c>
    </row>
    <row r="84" spans="1:10" x14ac:dyDescent="0.25">
      <c r="A84" s="7">
        <v>83</v>
      </c>
      <c r="B84" s="8" t="s">
        <v>106</v>
      </c>
      <c r="C84" s="9">
        <v>124971</v>
      </c>
      <c r="D84" s="9">
        <v>118722</v>
      </c>
      <c r="E84" s="7" t="str">
        <f t="shared" si="5"/>
        <v>CUMPLE</v>
      </c>
      <c r="F84" s="9">
        <v>91000</v>
      </c>
      <c r="G84" s="7" t="str">
        <f t="shared" si="6"/>
        <v>CUMPLE</v>
      </c>
      <c r="H84" s="10">
        <f t="shared" si="7"/>
        <v>0.27183106480703523</v>
      </c>
      <c r="I84" s="7" t="str">
        <f t="shared" si="8"/>
        <v>EL BURRO</v>
      </c>
      <c r="J84" s="11">
        <f t="shared" si="9"/>
        <v>27722</v>
      </c>
    </row>
    <row r="85" spans="1:10" x14ac:dyDescent="0.25">
      <c r="A85" s="7">
        <v>84</v>
      </c>
      <c r="B85" s="8" t="s">
        <v>107</v>
      </c>
      <c r="C85" s="9">
        <v>168833</v>
      </c>
      <c r="D85" s="9">
        <v>165456</v>
      </c>
      <c r="E85" s="7" t="str">
        <f t="shared" si="5"/>
        <v>CUMPLE</v>
      </c>
      <c r="F85" s="9">
        <v>102000</v>
      </c>
      <c r="G85" s="7" t="str">
        <f t="shared" si="6"/>
        <v>CUMPLE</v>
      </c>
      <c r="H85" s="10">
        <f t="shared" si="7"/>
        <v>0.39585270652064464</v>
      </c>
      <c r="I85" s="7" t="str">
        <f t="shared" si="8"/>
        <v>EL BURRO</v>
      </c>
      <c r="J85" s="11">
        <f t="shared" si="9"/>
        <v>63456</v>
      </c>
    </row>
    <row r="86" spans="1:10" x14ac:dyDescent="0.25">
      <c r="A86" s="7">
        <v>85</v>
      </c>
      <c r="B86" s="8" t="s">
        <v>108</v>
      </c>
      <c r="C86" s="9">
        <v>83163</v>
      </c>
      <c r="D86" s="9">
        <v>79005</v>
      </c>
      <c r="E86" s="7" t="str">
        <f t="shared" si="5"/>
        <v>CUMPLE</v>
      </c>
      <c r="F86" s="9">
        <v>45000</v>
      </c>
      <c r="G86" s="7" t="str">
        <f t="shared" si="6"/>
        <v>CUMPLE</v>
      </c>
      <c r="H86" s="10">
        <f t="shared" si="7"/>
        <v>0.45889397929367626</v>
      </c>
      <c r="I86" s="7" t="str">
        <f t="shared" si="8"/>
        <v>EL BURRO</v>
      </c>
      <c r="J86" s="11">
        <f t="shared" si="9"/>
        <v>34005</v>
      </c>
    </row>
    <row r="87" spans="1:10" x14ac:dyDescent="0.25">
      <c r="A87" s="7">
        <v>86</v>
      </c>
      <c r="B87" s="8" t="s">
        <v>109</v>
      </c>
      <c r="C87" s="9">
        <v>31580</v>
      </c>
      <c r="D87" s="9">
        <v>30001</v>
      </c>
      <c r="E87" s="7" t="str">
        <f t="shared" si="5"/>
        <v>CUMPLE</v>
      </c>
      <c r="F87" s="9">
        <v>25800</v>
      </c>
      <c r="G87" s="7" t="str">
        <f t="shared" si="6"/>
        <v>CUMPLE</v>
      </c>
      <c r="H87" s="10">
        <f t="shared" si="7"/>
        <v>0.1830272324255858</v>
      </c>
      <c r="I87" s="7" t="str">
        <f t="shared" si="8"/>
        <v>EL BURRO</v>
      </c>
      <c r="J87" s="11">
        <f t="shared" si="9"/>
        <v>4201</v>
      </c>
    </row>
    <row r="88" spans="1:10" x14ac:dyDescent="0.25">
      <c r="A88" s="7">
        <v>87</v>
      </c>
      <c r="B88" s="8" t="s">
        <v>110</v>
      </c>
      <c r="C88" s="9">
        <v>633127</v>
      </c>
      <c r="D88" s="9">
        <v>601471</v>
      </c>
      <c r="E88" s="7" t="str">
        <f t="shared" si="5"/>
        <v>CUMPLE</v>
      </c>
      <c r="F88" s="9">
        <v>337000</v>
      </c>
      <c r="G88" s="7" t="str">
        <f t="shared" si="6"/>
        <v>CUMPLE</v>
      </c>
      <c r="H88" s="10">
        <f t="shared" si="7"/>
        <v>0.46772132605306677</v>
      </c>
      <c r="I88" s="7" t="str">
        <f t="shared" si="8"/>
        <v>EL BURRO</v>
      </c>
      <c r="J88" s="11">
        <f t="shared" si="9"/>
        <v>264471</v>
      </c>
    </row>
    <row r="89" spans="1:10" x14ac:dyDescent="0.25">
      <c r="A89" s="7">
        <v>88</v>
      </c>
      <c r="B89" s="8" t="s">
        <v>111</v>
      </c>
      <c r="C89" s="9">
        <v>89656</v>
      </c>
      <c r="D89" s="9">
        <v>85173</v>
      </c>
      <c r="E89" s="7" t="str">
        <f t="shared" si="5"/>
        <v>CUMPLE</v>
      </c>
      <c r="F89" s="9">
        <v>68500</v>
      </c>
      <c r="G89" s="7" t="str">
        <f t="shared" si="6"/>
        <v>CUMPLE</v>
      </c>
      <c r="H89" s="10">
        <f t="shared" si="7"/>
        <v>0.23596859105915946</v>
      </c>
      <c r="I89" s="7" t="str">
        <f t="shared" si="8"/>
        <v>EL BURRO</v>
      </c>
      <c r="J89" s="11">
        <f t="shared" si="9"/>
        <v>16673</v>
      </c>
    </row>
    <row r="90" spans="1:10" x14ac:dyDescent="0.25">
      <c r="A90" s="7">
        <v>89</v>
      </c>
      <c r="B90" s="8" t="s">
        <v>112</v>
      </c>
      <c r="C90" s="9">
        <v>116142</v>
      </c>
      <c r="D90" s="9">
        <v>116140</v>
      </c>
      <c r="E90" s="7" t="str">
        <f t="shared" si="5"/>
        <v>CUMPLE</v>
      </c>
      <c r="F90" s="9">
        <v>53200</v>
      </c>
      <c r="G90" s="7" t="str">
        <f t="shared" si="6"/>
        <v>CUMPLE</v>
      </c>
      <c r="H90" s="10">
        <f t="shared" si="7"/>
        <v>0.54194003891787634</v>
      </c>
      <c r="I90" s="7" t="str">
        <f t="shared" si="8"/>
        <v>EL BURRO</v>
      </c>
      <c r="J90" s="11">
        <f t="shared" si="9"/>
        <v>62940</v>
      </c>
    </row>
    <row r="91" spans="1:10" x14ac:dyDescent="0.25">
      <c r="A91" s="7">
        <v>90</v>
      </c>
      <c r="B91" s="8" t="s">
        <v>113</v>
      </c>
      <c r="C91" s="9">
        <v>118460</v>
      </c>
      <c r="D91" s="9">
        <v>116091</v>
      </c>
      <c r="E91" s="7" t="str">
        <f t="shared" si="5"/>
        <v>CUMPLE</v>
      </c>
      <c r="F91" s="9">
        <v>67200</v>
      </c>
      <c r="G91" s="7" t="str">
        <f t="shared" si="6"/>
        <v>CUMPLE</v>
      </c>
      <c r="H91" s="10">
        <f t="shared" si="7"/>
        <v>0.43271990545331757</v>
      </c>
      <c r="I91" s="7" t="str">
        <f t="shared" si="8"/>
        <v>EL BURRO</v>
      </c>
      <c r="J91" s="11">
        <f t="shared" si="9"/>
        <v>48891</v>
      </c>
    </row>
    <row r="92" spans="1:10" x14ac:dyDescent="0.25">
      <c r="A92" s="7">
        <v>91</v>
      </c>
      <c r="B92" s="8" t="s">
        <v>114</v>
      </c>
      <c r="C92" s="9">
        <v>93563</v>
      </c>
      <c r="D92" s="9">
        <v>88885</v>
      </c>
      <c r="E92" s="7" t="str">
        <f t="shared" si="5"/>
        <v>CUMPLE</v>
      </c>
      <c r="F92" s="9">
        <v>93500</v>
      </c>
      <c r="G92" s="7" t="str">
        <f t="shared" si="6"/>
        <v>CUMPLE</v>
      </c>
      <c r="H92" s="10">
        <f t="shared" si="7"/>
        <v>6.7334309502688032E-4</v>
      </c>
      <c r="I92" s="7" t="str">
        <f t="shared" si="8"/>
        <v>INTERCOMERCIAL</v>
      </c>
      <c r="J92" s="11">
        <f t="shared" si="9"/>
        <v>-4615</v>
      </c>
    </row>
    <row r="93" spans="1:10" x14ac:dyDescent="0.25">
      <c r="A93" s="7">
        <v>92</v>
      </c>
      <c r="B93" s="8" t="s">
        <v>115</v>
      </c>
      <c r="C93" s="9">
        <v>118913</v>
      </c>
      <c r="D93" s="9">
        <v>112967</v>
      </c>
      <c r="E93" s="7" t="str">
        <f t="shared" si="5"/>
        <v>CUMPLE</v>
      </c>
      <c r="F93" s="9">
        <v>68600</v>
      </c>
      <c r="G93" s="7" t="str">
        <f t="shared" si="6"/>
        <v>CUMPLE</v>
      </c>
      <c r="H93" s="10">
        <f t="shared" si="7"/>
        <v>0.4231076501307679</v>
      </c>
      <c r="I93" s="7" t="str">
        <f t="shared" si="8"/>
        <v>EL BURRO</v>
      </c>
      <c r="J93" s="11">
        <f t="shared" si="9"/>
        <v>44367</v>
      </c>
    </row>
    <row r="94" spans="1:10" x14ac:dyDescent="0.25">
      <c r="A94" s="7">
        <v>93</v>
      </c>
      <c r="B94" s="8" t="s">
        <v>116</v>
      </c>
      <c r="C94" s="9">
        <v>53976</v>
      </c>
      <c r="D94" s="9">
        <v>51277</v>
      </c>
      <c r="E94" s="7" t="str">
        <f t="shared" si="5"/>
        <v>CUMPLE</v>
      </c>
      <c r="F94" s="9">
        <v>26600</v>
      </c>
      <c r="G94" s="7" t="str">
        <f t="shared" si="6"/>
        <v>CUMPLE</v>
      </c>
      <c r="H94" s="10">
        <f t="shared" si="7"/>
        <v>0.50718838002074995</v>
      </c>
      <c r="I94" s="7" t="str">
        <f t="shared" si="8"/>
        <v>EL BURRO</v>
      </c>
      <c r="J94" s="11">
        <f t="shared" si="9"/>
        <v>24677</v>
      </c>
    </row>
    <row r="95" spans="1:10" x14ac:dyDescent="0.25">
      <c r="A95" s="7">
        <v>94</v>
      </c>
      <c r="B95" s="8" t="s">
        <v>117</v>
      </c>
      <c r="C95" s="9">
        <v>511445</v>
      </c>
      <c r="D95" s="9">
        <v>485873</v>
      </c>
      <c r="E95" s="7" t="str">
        <f t="shared" si="5"/>
        <v>CUMPLE</v>
      </c>
      <c r="F95" s="9">
        <v>367000</v>
      </c>
      <c r="G95" s="7" t="str">
        <f t="shared" si="6"/>
        <v>CUMPLE</v>
      </c>
      <c r="H95" s="10">
        <f t="shared" si="7"/>
        <v>0.28242528522128479</v>
      </c>
      <c r="I95" s="7" t="str">
        <f t="shared" si="8"/>
        <v>EL BURRO</v>
      </c>
      <c r="J95" s="11">
        <f t="shared" si="9"/>
        <v>118873</v>
      </c>
    </row>
    <row r="96" spans="1:10" x14ac:dyDescent="0.25">
      <c r="A96" s="7">
        <v>95</v>
      </c>
      <c r="B96" s="8" t="s">
        <v>118</v>
      </c>
      <c r="C96" s="9">
        <v>155230</v>
      </c>
      <c r="D96" s="9">
        <v>147469</v>
      </c>
      <c r="E96" s="7" t="str">
        <f t="shared" si="5"/>
        <v>CUMPLE</v>
      </c>
      <c r="F96" s="9">
        <v>68000</v>
      </c>
      <c r="G96" s="7" t="str">
        <f t="shared" si="6"/>
        <v>CUMPLE</v>
      </c>
      <c r="H96" s="10">
        <f t="shared" si="7"/>
        <v>0.56194034658249048</v>
      </c>
      <c r="I96" s="7" t="str">
        <f t="shared" si="8"/>
        <v>EL BURRO</v>
      </c>
      <c r="J96" s="11">
        <f t="shared" si="9"/>
        <v>79469</v>
      </c>
    </row>
    <row r="97" spans="1:10" x14ac:dyDescent="0.25">
      <c r="A97" s="7">
        <v>96</v>
      </c>
      <c r="B97" s="8" t="s">
        <v>119</v>
      </c>
      <c r="C97" s="9">
        <v>76368</v>
      </c>
      <c r="D97" s="9">
        <v>74841</v>
      </c>
      <c r="E97" s="7" t="str">
        <f t="shared" si="5"/>
        <v>CUMPLE</v>
      </c>
      <c r="F97" s="9">
        <v>38000</v>
      </c>
      <c r="G97" s="7" t="str">
        <f t="shared" si="6"/>
        <v>CUMPLE</v>
      </c>
      <c r="H97" s="10">
        <f t="shared" si="7"/>
        <v>0.50240938613031638</v>
      </c>
      <c r="I97" s="7" t="str">
        <f t="shared" si="8"/>
        <v>EL BURRO</v>
      </c>
      <c r="J97" s="11">
        <f t="shared" si="9"/>
        <v>36841</v>
      </c>
    </row>
    <row r="98" spans="1:10" x14ac:dyDescent="0.25">
      <c r="A98" s="7">
        <v>97</v>
      </c>
      <c r="B98" s="8" t="s">
        <v>120</v>
      </c>
      <c r="C98" s="9">
        <v>74007</v>
      </c>
      <c r="D98" s="9">
        <v>70307</v>
      </c>
      <c r="E98" s="7" t="str">
        <f t="shared" si="5"/>
        <v>CUMPLE</v>
      </c>
      <c r="F98" s="9">
        <v>32800</v>
      </c>
      <c r="G98" s="7" t="str">
        <f t="shared" si="6"/>
        <v>CUMPLE</v>
      </c>
      <c r="H98" s="10">
        <f t="shared" si="7"/>
        <v>0.55679868120583187</v>
      </c>
      <c r="I98" s="7" t="str">
        <f t="shared" si="8"/>
        <v>EL BURRO</v>
      </c>
      <c r="J98" s="11">
        <f t="shared" si="9"/>
        <v>37507</v>
      </c>
    </row>
    <row r="99" spans="1:10" x14ac:dyDescent="0.25">
      <c r="A99" s="7">
        <v>98</v>
      </c>
      <c r="B99" s="8" t="s">
        <v>121</v>
      </c>
      <c r="C99" s="9">
        <v>182776</v>
      </c>
      <c r="D99" s="9">
        <v>173637</v>
      </c>
      <c r="E99" s="7" t="str">
        <f t="shared" si="5"/>
        <v>CUMPLE</v>
      </c>
      <c r="F99" s="9">
        <v>126000</v>
      </c>
      <c r="G99" s="7" t="str">
        <f t="shared" si="6"/>
        <v>CUMPLE</v>
      </c>
      <c r="H99" s="10">
        <f t="shared" si="7"/>
        <v>0.31063159276929136</v>
      </c>
      <c r="I99" s="7" t="str">
        <f t="shared" si="8"/>
        <v>EL BURRO</v>
      </c>
      <c r="J99" s="11">
        <f t="shared" si="9"/>
        <v>47637</v>
      </c>
    </row>
    <row r="100" spans="1:10" x14ac:dyDescent="0.25">
      <c r="A100" s="7">
        <v>99</v>
      </c>
      <c r="B100" s="8" t="s">
        <v>122</v>
      </c>
      <c r="C100" s="9">
        <v>32226</v>
      </c>
      <c r="D100" s="9">
        <v>30615</v>
      </c>
      <c r="E100" s="7" t="str">
        <f t="shared" si="5"/>
        <v>CUMPLE</v>
      </c>
      <c r="F100" s="9">
        <v>22400</v>
      </c>
      <c r="G100" s="7" t="str">
        <f t="shared" si="6"/>
        <v>CUMPLE</v>
      </c>
      <c r="H100" s="10">
        <f t="shared" si="7"/>
        <v>0.30490907962514741</v>
      </c>
      <c r="I100" s="7" t="str">
        <f t="shared" si="8"/>
        <v>EL BURRO</v>
      </c>
      <c r="J100" s="11">
        <f t="shared" si="9"/>
        <v>8215</v>
      </c>
    </row>
    <row r="101" spans="1:10" x14ac:dyDescent="0.25">
      <c r="A101" s="7">
        <v>100</v>
      </c>
      <c r="B101" s="8" t="s">
        <v>123</v>
      </c>
      <c r="C101" s="9">
        <v>42628</v>
      </c>
      <c r="D101" s="9">
        <v>40497</v>
      </c>
      <c r="E101" s="7" t="str">
        <f t="shared" si="5"/>
        <v>CUMPLE</v>
      </c>
      <c r="F101" s="9">
        <v>42600</v>
      </c>
      <c r="G101" s="7" t="str">
        <f t="shared" si="6"/>
        <v>CUMPLE</v>
      </c>
      <c r="H101" s="10">
        <f t="shared" si="7"/>
        <v>6.5684526602233272E-4</v>
      </c>
      <c r="I101" s="7" t="str">
        <f t="shared" si="8"/>
        <v>INTERCOMERCIAL</v>
      </c>
      <c r="J101" s="11">
        <f t="shared" si="9"/>
        <v>-2103</v>
      </c>
    </row>
    <row r="102" spans="1:10" x14ac:dyDescent="0.25">
      <c r="A102" s="7">
        <v>101</v>
      </c>
      <c r="B102" s="8" t="s">
        <v>124</v>
      </c>
      <c r="C102" s="9">
        <v>89010</v>
      </c>
      <c r="D102" s="9">
        <v>84560</v>
      </c>
      <c r="E102" s="7" t="str">
        <f t="shared" si="5"/>
        <v>CUMPLE</v>
      </c>
      <c r="F102" s="9">
        <v>57400</v>
      </c>
      <c r="G102" s="7" t="str">
        <f t="shared" si="6"/>
        <v>CUMPLE</v>
      </c>
      <c r="H102" s="10">
        <f t="shared" si="7"/>
        <v>0.35512863723177174</v>
      </c>
      <c r="I102" s="7" t="str">
        <f t="shared" si="8"/>
        <v>EL BURRO</v>
      </c>
      <c r="J102" s="11">
        <f t="shared" si="9"/>
        <v>27160</v>
      </c>
    </row>
    <row r="103" spans="1:10" x14ac:dyDescent="0.25">
      <c r="A103" s="7">
        <v>102</v>
      </c>
      <c r="B103" s="8" t="s">
        <v>125</v>
      </c>
      <c r="C103" s="9">
        <v>51198</v>
      </c>
      <c r="D103" s="9">
        <v>50174</v>
      </c>
      <c r="E103" s="7" t="str">
        <f t="shared" si="5"/>
        <v>CUMPLE</v>
      </c>
      <c r="F103" s="9">
        <v>24800</v>
      </c>
      <c r="G103" s="7" t="str">
        <f t="shared" si="6"/>
        <v>CUMPLE</v>
      </c>
      <c r="H103" s="10">
        <f t="shared" si="7"/>
        <v>0.51560607836243599</v>
      </c>
      <c r="I103" s="7" t="str">
        <f t="shared" si="8"/>
        <v>EL BURRO</v>
      </c>
      <c r="J103" s="11">
        <f t="shared" si="9"/>
        <v>25374</v>
      </c>
    </row>
    <row r="104" spans="1:10" x14ac:dyDescent="0.25">
      <c r="A104" s="7">
        <v>103</v>
      </c>
      <c r="B104" s="8" t="s">
        <v>126</v>
      </c>
      <c r="C104" s="9">
        <v>17000</v>
      </c>
      <c r="D104" s="9">
        <v>16660</v>
      </c>
      <c r="E104" s="7" t="str">
        <f t="shared" si="5"/>
        <v>CUMPLE</v>
      </c>
      <c r="F104" s="9">
        <v>6800</v>
      </c>
      <c r="G104" s="7" t="str">
        <f t="shared" si="6"/>
        <v>CUMPLE</v>
      </c>
      <c r="H104" s="10">
        <f t="shared" si="7"/>
        <v>0.6</v>
      </c>
      <c r="I104" s="7" t="str">
        <f t="shared" si="8"/>
        <v>EL BURRO</v>
      </c>
      <c r="J104" s="11">
        <f t="shared" si="9"/>
        <v>9860</v>
      </c>
    </row>
    <row r="105" spans="1:10" ht="30" x14ac:dyDescent="0.25">
      <c r="A105" s="7">
        <v>104</v>
      </c>
      <c r="B105" s="8" t="s">
        <v>127</v>
      </c>
      <c r="C105" s="9">
        <v>100573</v>
      </c>
      <c r="D105" s="9">
        <v>98562</v>
      </c>
      <c r="E105" s="7" t="str">
        <f t="shared" si="5"/>
        <v>CUMPLE</v>
      </c>
      <c r="F105" s="9">
        <v>67200</v>
      </c>
      <c r="G105" s="7" t="str">
        <f t="shared" si="6"/>
        <v>CUMPLE</v>
      </c>
      <c r="H105" s="10">
        <f t="shared" si="7"/>
        <v>0.33182862199596314</v>
      </c>
      <c r="I105" s="7" t="str">
        <f t="shared" si="8"/>
        <v>EL BURRO</v>
      </c>
      <c r="J105" s="11">
        <f t="shared" si="9"/>
        <v>31362</v>
      </c>
    </row>
    <row r="106" spans="1:10" x14ac:dyDescent="0.25">
      <c r="A106" s="7">
        <v>105</v>
      </c>
      <c r="B106" s="8" t="s">
        <v>128</v>
      </c>
      <c r="C106" s="9">
        <v>140933</v>
      </c>
      <c r="D106" s="9">
        <v>133886</v>
      </c>
      <c r="E106" s="7" t="str">
        <f t="shared" si="5"/>
        <v>CUMPLE</v>
      </c>
      <c r="F106" s="9">
        <v>94100</v>
      </c>
      <c r="G106" s="7" t="str">
        <f t="shared" si="6"/>
        <v>CUMPLE</v>
      </c>
      <c r="H106" s="10">
        <f t="shared" si="7"/>
        <v>0.33230684083926404</v>
      </c>
      <c r="I106" s="7" t="str">
        <f t="shared" si="8"/>
        <v>EL BURRO</v>
      </c>
      <c r="J106" s="11">
        <f t="shared" si="9"/>
        <v>39786</v>
      </c>
    </row>
    <row r="107" spans="1:10" x14ac:dyDescent="0.25">
      <c r="A107" s="7">
        <v>106</v>
      </c>
      <c r="B107" s="8" t="s">
        <v>129</v>
      </c>
      <c r="C107" s="9">
        <v>79610</v>
      </c>
      <c r="D107" s="9">
        <v>75630</v>
      </c>
      <c r="E107" s="7" t="str">
        <f t="shared" si="5"/>
        <v>CUMPLE</v>
      </c>
      <c r="F107" s="9">
        <v>49000</v>
      </c>
      <c r="G107" s="7" t="str">
        <f t="shared" si="6"/>
        <v>CUMPLE</v>
      </c>
      <c r="H107" s="10">
        <f t="shared" si="7"/>
        <v>0.38449943474437887</v>
      </c>
      <c r="I107" s="7" t="str">
        <f t="shared" si="8"/>
        <v>EL BURRO</v>
      </c>
      <c r="J107" s="11">
        <f t="shared" si="9"/>
        <v>26630</v>
      </c>
    </row>
    <row r="108" spans="1:10" x14ac:dyDescent="0.25">
      <c r="A108" s="7">
        <v>107</v>
      </c>
      <c r="B108" s="8" t="s">
        <v>130</v>
      </c>
      <c r="C108" s="9">
        <v>17897</v>
      </c>
      <c r="D108" s="9">
        <v>17002</v>
      </c>
      <c r="E108" s="7" t="str">
        <f t="shared" si="5"/>
        <v>CUMPLE</v>
      </c>
      <c r="F108" s="9">
        <v>9500</v>
      </c>
      <c r="G108" s="7" t="str">
        <f t="shared" si="6"/>
        <v>CUMPLE</v>
      </c>
      <c r="H108" s="10">
        <f t="shared" si="7"/>
        <v>0.46918477957199528</v>
      </c>
      <c r="I108" s="7" t="str">
        <f t="shared" si="8"/>
        <v>EL BURRO</v>
      </c>
      <c r="J108" s="11">
        <f t="shared" si="9"/>
        <v>7502</v>
      </c>
    </row>
    <row r="109" spans="1:10" x14ac:dyDescent="0.25">
      <c r="A109" s="7">
        <v>108</v>
      </c>
      <c r="B109" s="8" t="s">
        <v>131</v>
      </c>
      <c r="C109" s="9">
        <v>41677</v>
      </c>
      <c r="D109" s="9">
        <v>41545</v>
      </c>
      <c r="E109" s="7" t="str">
        <f t="shared" si="5"/>
        <v>CUMPLE</v>
      </c>
      <c r="F109" s="9">
        <v>29400</v>
      </c>
      <c r="G109" s="7" t="str">
        <f t="shared" si="6"/>
        <v>CUMPLE</v>
      </c>
      <c r="H109" s="10">
        <f t="shared" si="7"/>
        <v>0.29457494541353746</v>
      </c>
      <c r="I109" s="7" t="str">
        <f t="shared" si="8"/>
        <v>EL BURRO</v>
      </c>
      <c r="J109" s="11">
        <f t="shared" si="9"/>
        <v>12145</v>
      </c>
    </row>
    <row r="110" spans="1:10" x14ac:dyDescent="0.25">
      <c r="A110" s="7">
        <v>109</v>
      </c>
      <c r="B110" s="8" t="s">
        <v>132</v>
      </c>
      <c r="C110" s="9">
        <v>58011</v>
      </c>
      <c r="D110" s="9">
        <v>55110</v>
      </c>
      <c r="E110" s="7" t="str">
        <f t="shared" si="5"/>
        <v>CUMPLE</v>
      </c>
      <c r="F110" s="9">
        <v>35150</v>
      </c>
      <c r="G110" s="7" t="str">
        <f t="shared" si="6"/>
        <v>CUMPLE</v>
      </c>
      <c r="H110" s="10">
        <f t="shared" si="7"/>
        <v>0.39408043302132356</v>
      </c>
      <c r="I110" s="7" t="str">
        <f t="shared" si="8"/>
        <v>EL BURRO</v>
      </c>
      <c r="J110" s="11">
        <f t="shared" si="9"/>
        <v>19960</v>
      </c>
    </row>
    <row r="111" spans="1:10" x14ac:dyDescent="0.25">
      <c r="A111" s="7">
        <v>110</v>
      </c>
      <c r="B111" s="8" t="s">
        <v>133</v>
      </c>
      <c r="C111" s="9">
        <v>17646</v>
      </c>
      <c r="D111" s="9">
        <v>16764</v>
      </c>
      <c r="E111" s="7" t="str">
        <f t="shared" si="5"/>
        <v>CUMPLE</v>
      </c>
      <c r="F111" s="9">
        <v>15400</v>
      </c>
      <c r="G111" s="7" t="str">
        <f t="shared" si="6"/>
        <v>CUMPLE</v>
      </c>
      <c r="H111" s="10">
        <f t="shared" si="7"/>
        <v>0.12728097019154483</v>
      </c>
      <c r="I111" s="7" t="str">
        <f t="shared" si="8"/>
        <v>EL BURRO</v>
      </c>
      <c r="J111" s="11">
        <f t="shared" si="9"/>
        <v>1364</v>
      </c>
    </row>
    <row r="112" spans="1:10" x14ac:dyDescent="0.25">
      <c r="A112" s="7">
        <v>111</v>
      </c>
      <c r="B112" s="8" t="s">
        <v>134</v>
      </c>
      <c r="C112" s="9">
        <v>54800</v>
      </c>
      <c r="D112" s="9">
        <v>53704</v>
      </c>
      <c r="E112" s="7" t="str">
        <f t="shared" si="5"/>
        <v>CUMPLE</v>
      </c>
      <c r="F112" s="9">
        <v>23800</v>
      </c>
      <c r="G112" s="7" t="str">
        <f t="shared" si="6"/>
        <v>CUMPLE</v>
      </c>
      <c r="H112" s="10">
        <f t="shared" si="7"/>
        <v>0.56569343065693434</v>
      </c>
      <c r="I112" s="7" t="str">
        <f t="shared" si="8"/>
        <v>EL BURRO</v>
      </c>
      <c r="J112" s="11">
        <f t="shared" si="9"/>
        <v>29904</v>
      </c>
    </row>
    <row r="113" spans="1:10" ht="30" x14ac:dyDescent="0.25">
      <c r="A113" s="7">
        <v>112</v>
      </c>
      <c r="B113" s="8" t="s">
        <v>135</v>
      </c>
      <c r="C113" s="9">
        <v>116447</v>
      </c>
      <c r="D113" s="9">
        <v>110625</v>
      </c>
      <c r="E113" s="7" t="str">
        <f t="shared" si="5"/>
        <v>CUMPLE</v>
      </c>
      <c r="F113" s="9">
        <v>75600</v>
      </c>
      <c r="G113" s="7" t="str">
        <f t="shared" si="6"/>
        <v>CUMPLE</v>
      </c>
      <c r="H113" s="10">
        <f t="shared" si="7"/>
        <v>0.35077760697999949</v>
      </c>
      <c r="I113" s="7" t="str">
        <f t="shared" si="8"/>
        <v>EL BURRO</v>
      </c>
      <c r="J113" s="11">
        <f t="shared" si="9"/>
        <v>35025</v>
      </c>
    </row>
    <row r="114" spans="1:10" ht="150" x14ac:dyDescent="0.25">
      <c r="A114" s="7">
        <v>113</v>
      </c>
      <c r="B114" s="8" t="s">
        <v>136</v>
      </c>
      <c r="C114" s="9">
        <v>194233</v>
      </c>
      <c r="D114" s="9">
        <v>184521</v>
      </c>
      <c r="E114" s="7" t="str">
        <f t="shared" si="5"/>
        <v>CUMPLE</v>
      </c>
      <c r="F114" s="9">
        <v>109200</v>
      </c>
      <c r="G114" s="7" t="str">
        <f t="shared" si="6"/>
        <v>CUMPLE</v>
      </c>
      <c r="H114" s="10">
        <f t="shared" si="7"/>
        <v>0.4377886352988421</v>
      </c>
      <c r="I114" s="7" t="str">
        <f t="shared" si="8"/>
        <v>EL BURRO</v>
      </c>
      <c r="J114" s="11">
        <f t="shared" si="9"/>
        <v>75321</v>
      </c>
    </row>
    <row r="115" spans="1:10" x14ac:dyDescent="0.25">
      <c r="A115" s="7">
        <v>114</v>
      </c>
      <c r="B115" s="8" t="s">
        <v>137</v>
      </c>
      <c r="C115" s="9">
        <v>75527</v>
      </c>
      <c r="D115" s="9">
        <v>74016</v>
      </c>
      <c r="E115" s="7" t="str">
        <f t="shared" si="5"/>
        <v>CUMPLE</v>
      </c>
      <c r="F115" s="9">
        <v>47600</v>
      </c>
      <c r="G115" s="7" t="str">
        <f t="shared" si="6"/>
        <v>CUMPLE</v>
      </c>
      <c r="H115" s="10">
        <f t="shared" si="7"/>
        <v>0.36976180703589445</v>
      </c>
      <c r="I115" s="7" t="str">
        <f t="shared" si="8"/>
        <v>EL BURRO</v>
      </c>
      <c r="J115" s="11">
        <f t="shared" si="9"/>
        <v>26416</v>
      </c>
    </row>
    <row r="116" spans="1:10" ht="45" x14ac:dyDescent="0.25">
      <c r="A116" s="7">
        <v>115</v>
      </c>
      <c r="B116" s="8" t="s">
        <v>138</v>
      </c>
      <c r="C116" s="9">
        <v>48473</v>
      </c>
      <c r="D116" s="9">
        <v>46049</v>
      </c>
      <c r="E116" s="7" t="str">
        <f t="shared" si="5"/>
        <v>CUMPLE</v>
      </c>
      <c r="F116" s="9">
        <v>24400</v>
      </c>
      <c r="G116" s="7" t="str">
        <f t="shared" si="6"/>
        <v>CUMPLE</v>
      </c>
      <c r="H116" s="10">
        <f t="shared" si="7"/>
        <v>0.49662698822024631</v>
      </c>
      <c r="I116" s="7" t="str">
        <f t="shared" si="8"/>
        <v>EL BURRO</v>
      </c>
      <c r="J116" s="11">
        <f t="shared" si="9"/>
        <v>21649</v>
      </c>
    </row>
    <row r="117" spans="1:10" x14ac:dyDescent="0.25">
      <c r="A117" s="7">
        <v>116</v>
      </c>
      <c r="B117" s="8" t="s">
        <v>139</v>
      </c>
      <c r="C117" s="9">
        <v>23250</v>
      </c>
      <c r="D117" s="9">
        <v>22088</v>
      </c>
      <c r="E117" s="7" t="str">
        <f t="shared" si="5"/>
        <v>CUMPLE</v>
      </c>
      <c r="F117" s="9">
        <v>8500</v>
      </c>
      <c r="G117" s="7" t="str">
        <f t="shared" si="6"/>
        <v>CUMPLE</v>
      </c>
      <c r="H117" s="10">
        <f t="shared" si="7"/>
        <v>0.63440860215053763</v>
      </c>
      <c r="I117" s="7" t="str">
        <f t="shared" si="8"/>
        <v>EL BURRO</v>
      </c>
      <c r="J117" s="11">
        <f t="shared" si="9"/>
        <v>13588</v>
      </c>
    </row>
    <row r="118" spans="1:10" x14ac:dyDescent="0.25">
      <c r="A118" s="7">
        <v>117</v>
      </c>
      <c r="B118" s="8" t="s">
        <v>131</v>
      </c>
      <c r="C118" s="9">
        <v>46475</v>
      </c>
      <c r="D118" s="9">
        <v>45546</v>
      </c>
      <c r="E118" s="7" t="str">
        <f t="shared" si="5"/>
        <v>CUMPLE</v>
      </c>
      <c r="F118" s="9">
        <v>29400</v>
      </c>
      <c r="G118" s="7" t="str">
        <f t="shared" si="6"/>
        <v>CUMPLE</v>
      </c>
      <c r="H118" s="10">
        <f t="shared" si="7"/>
        <v>0.3674018289402905</v>
      </c>
      <c r="I118" s="7" t="str">
        <f t="shared" si="8"/>
        <v>EL BURRO</v>
      </c>
      <c r="J118" s="11">
        <f t="shared" si="9"/>
        <v>16146</v>
      </c>
    </row>
    <row r="119" spans="1:10" ht="60" x14ac:dyDescent="0.25">
      <c r="A119" s="7">
        <v>118</v>
      </c>
      <c r="B119" s="8" t="s">
        <v>140</v>
      </c>
      <c r="C119" s="9">
        <v>83237</v>
      </c>
      <c r="D119" s="9">
        <v>79075</v>
      </c>
      <c r="E119" s="7" t="str">
        <f t="shared" si="5"/>
        <v>CUMPLE</v>
      </c>
      <c r="F119" s="9">
        <v>83200</v>
      </c>
      <c r="G119" s="7" t="str">
        <f t="shared" si="6"/>
        <v>CUMPLE</v>
      </c>
      <c r="H119" s="10">
        <f t="shared" si="7"/>
        <v>4.4451385801987098E-4</v>
      </c>
      <c r="I119" s="7" t="str">
        <f t="shared" si="8"/>
        <v>INTERCOMERCIAL</v>
      </c>
      <c r="J119" s="11">
        <f t="shared" si="9"/>
        <v>-4125</v>
      </c>
    </row>
    <row r="120" spans="1:10" x14ac:dyDescent="0.25">
      <c r="A120" s="7">
        <v>119</v>
      </c>
      <c r="B120" s="8" t="s">
        <v>141</v>
      </c>
      <c r="C120" s="9">
        <v>139460</v>
      </c>
      <c r="D120" s="9">
        <v>132487</v>
      </c>
      <c r="E120" s="7" t="str">
        <f t="shared" si="5"/>
        <v>CUMPLE</v>
      </c>
      <c r="F120" s="9">
        <v>83100</v>
      </c>
      <c r="G120" s="7" t="str">
        <f t="shared" si="6"/>
        <v>CUMPLE</v>
      </c>
      <c r="H120" s="10">
        <f t="shared" si="7"/>
        <v>0.40413021654954828</v>
      </c>
      <c r="I120" s="7" t="str">
        <f t="shared" si="8"/>
        <v>EL BURRO</v>
      </c>
      <c r="J120" s="11">
        <f t="shared" si="9"/>
        <v>49387</v>
      </c>
    </row>
    <row r="121" spans="1:10" x14ac:dyDescent="0.25">
      <c r="A121" s="7">
        <v>120</v>
      </c>
      <c r="B121" s="8" t="s">
        <v>142</v>
      </c>
      <c r="C121" s="9">
        <v>625360</v>
      </c>
      <c r="D121" s="9">
        <v>594092</v>
      </c>
      <c r="E121" s="7" t="str">
        <f t="shared" si="5"/>
        <v>CUMPLE</v>
      </c>
      <c r="F121" s="9">
        <v>418000</v>
      </c>
      <c r="G121" s="7" t="str">
        <f t="shared" si="6"/>
        <v>CUMPLE</v>
      </c>
      <c r="H121" s="10">
        <f t="shared" si="7"/>
        <v>0.33158500703594729</v>
      </c>
      <c r="I121" s="7" t="str">
        <f t="shared" si="8"/>
        <v>EL BURRO</v>
      </c>
      <c r="J121" s="11">
        <f t="shared" si="9"/>
        <v>176092</v>
      </c>
    </row>
    <row r="122" spans="1:10" x14ac:dyDescent="0.25">
      <c r="A122" s="7">
        <v>121</v>
      </c>
      <c r="B122" s="8" t="s">
        <v>143</v>
      </c>
      <c r="C122" s="9">
        <v>117673</v>
      </c>
      <c r="D122" s="9">
        <v>111789</v>
      </c>
      <c r="E122" s="7" t="str">
        <f t="shared" si="5"/>
        <v>CUMPLE</v>
      </c>
      <c r="F122" s="9">
        <v>79800</v>
      </c>
      <c r="G122" s="7" t="str">
        <f t="shared" si="6"/>
        <v>CUMPLE</v>
      </c>
      <c r="H122" s="10">
        <f t="shared" si="7"/>
        <v>0.32184953217815471</v>
      </c>
      <c r="I122" s="7" t="str">
        <f t="shared" si="8"/>
        <v>EL BURRO</v>
      </c>
      <c r="J122" s="11">
        <f t="shared" si="9"/>
        <v>31989</v>
      </c>
    </row>
    <row r="123" spans="1:10" ht="90" x14ac:dyDescent="0.25">
      <c r="A123" s="7">
        <v>122</v>
      </c>
      <c r="B123" s="8" t="s">
        <v>144</v>
      </c>
      <c r="C123" s="9">
        <v>109847</v>
      </c>
      <c r="D123" s="9">
        <v>104355</v>
      </c>
      <c r="E123" s="7" t="str">
        <f t="shared" si="5"/>
        <v>CUMPLE</v>
      </c>
      <c r="F123" s="9">
        <v>77600</v>
      </c>
      <c r="G123" s="7" t="str">
        <f t="shared" si="6"/>
        <v>CUMPLE</v>
      </c>
      <c r="H123" s="10">
        <f t="shared" si="7"/>
        <v>0.29356286471182647</v>
      </c>
      <c r="I123" s="7" t="str">
        <f t="shared" si="8"/>
        <v>EL BURRO</v>
      </c>
      <c r="J123" s="11">
        <f t="shared" si="9"/>
        <v>26755</v>
      </c>
    </row>
    <row r="124" spans="1:10" ht="45" x14ac:dyDescent="0.25">
      <c r="A124" s="7">
        <v>123</v>
      </c>
      <c r="B124" s="8" t="s">
        <v>145</v>
      </c>
      <c r="C124" s="9">
        <v>65331</v>
      </c>
      <c r="D124" s="9">
        <v>62064</v>
      </c>
      <c r="E124" s="7" t="str">
        <f t="shared" si="5"/>
        <v>CUMPLE</v>
      </c>
      <c r="F124" s="9">
        <v>49000</v>
      </c>
      <c r="G124" s="7" t="str">
        <f t="shared" si="6"/>
        <v>CUMPLE</v>
      </c>
      <c r="H124" s="10">
        <f t="shared" si="7"/>
        <v>0.24997321332904746</v>
      </c>
      <c r="I124" s="7" t="str">
        <f t="shared" si="8"/>
        <v>EL BURRO</v>
      </c>
      <c r="J124" s="11">
        <f t="shared" si="9"/>
        <v>13064</v>
      </c>
    </row>
    <row r="125" spans="1:10" x14ac:dyDescent="0.25">
      <c r="A125" s="7">
        <v>124</v>
      </c>
      <c r="B125" s="8" t="s">
        <v>146</v>
      </c>
      <c r="C125" s="9">
        <v>16568</v>
      </c>
      <c r="D125" s="9">
        <v>15740</v>
      </c>
      <c r="E125" s="7" t="str">
        <f t="shared" si="5"/>
        <v>CUMPLE</v>
      </c>
      <c r="F125" s="9">
        <v>9800</v>
      </c>
      <c r="G125" s="7" t="str">
        <f t="shared" si="6"/>
        <v>CUMPLE</v>
      </c>
      <c r="H125" s="10">
        <f t="shared" si="7"/>
        <v>0.40849830999517139</v>
      </c>
      <c r="I125" s="7" t="str">
        <f t="shared" si="8"/>
        <v>EL BURRO</v>
      </c>
      <c r="J125" s="11">
        <f t="shared" si="9"/>
        <v>5940</v>
      </c>
    </row>
    <row r="126" spans="1:10" x14ac:dyDescent="0.25">
      <c r="A126" s="7">
        <v>125</v>
      </c>
      <c r="B126" s="8" t="s">
        <v>147</v>
      </c>
      <c r="C126" s="9">
        <v>34010</v>
      </c>
      <c r="D126" s="9">
        <v>32310</v>
      </c>
      <c r="E126" s="7" t="str">
        <f t="shared" si="5"/>
        <v>CUMPLE</v>
      </c>
      <c r="F126" s="9">
        <v>22000</v>
      </c>
      <c r="G126" s="7" t="str">
        <f t="shared" si="6"/>
        <v>CUMPLE</v>
      </c>
      <c r="H126" s="10">
        <f t="shared" si="7"/>
        <v>0.35313143193178476</v>
      </c>
      <c r="I126" s="7" t="str">
        <f t="shared" si="8"/>
        <v>EL BURRO</v>
      </c>
      <c r="J126" s="11">
        <f t="shared" si="9"/>
        <v>10310</v>
      </c>
    </row>
    <row r="127" spans="1:10" ht="60" x14ac:dyDescent="0.25">
      <c r="A127" s="7">
        <v>126</v>
      </c>
      <c r="B127" s="8" t="s">
        <v>148</v>
      </c>
      <c r="C127" s="9">
        <v>169625</v>
      </c>
      <c r="D127" s="9">
        <v>166233</v>
      </c>
      <c r="E127" s="7" t="str">
        <f t="shared" si="5"/>
        <v>CUMPLE</v>
      </c>
      <c r="F127" s="9">
        <v>128900</v>
      </c>
      <c r="G127" s="7" t="str">
        <f t="shared" si="6"/>
        <v>CUMPLE</v>
      </c>
      <c r="H127" s="10">
        <f t="shared" si="7"/>
        <v>0.24008843036109065</v>
      </c>
      <c r="I127" s="7" t="str">
        <f t="shared" si="8"/>
        <v>EL BURRO</v>
      </c>
      <c r="J127" s="11">
        <f t="shared" si="9"/>
        <v>37333</v>
      </c>
    </row>
    <row r="128" spans="1:10" ht="30" x14ac:dyDescent="0.25">
      <c r="A128" s="7">
        <v>127</v>
      </c>
      <c r="B128" s="8" t="s">
        <v>149</v>
      </c>
      <c r="C128" s="9">
        <v>1374903</v>
      </c>
      <c r="D128" s="9">
        <v>1306158</v>
      </c>
      <c r="E128" s="7" t="str">
        <f t="shared" si="5"/>
        <v>CUMPLE</v>
      </c>
      <c r="F128" s="9">
        <v>905000</v>
      </c>
      <c r="G128" s="7" t="str">
        <f t="shared" si="6"/>
        <v>CUMPLE</v>
      </c>
      <c r="H128" s="10">
        <f t="shared" si="7"/>
        <v>0.34177174680686567</v>
      </c>
      <c r="I128" s="7" t="str">
        <f t="shared" si="8"/>
        <v>EL BURRO</v>
      </c>
      <c r="J128" s="11">
        <f t="shared" si="9"/>
        <v>401158</v>
      </c>
    </row>
    <row r="129" spans="1:10" ht="60" x14ac:dyDescent="0.25">
      <c r="A129" s="7">
        <v>128</v>
      </c>
      <c r="B129" s="8" t="s">
        <v>150</v>
      </c>
      <c r="C129" s="9">
        <v>41936</v>
      </c>
      <c r="D129" s="9">
        <v>39839</v>
      </c>
      <c r="E129" s="7" t="str">
        <f t="shared" si="5"/>
        <v>CUMPLE</v>
      </c>
      <c r="F129" s="9">
        <v>26200</v>
      </c>
      <c r="G129" s="7" t="str">
        <f t="shared" si="6"/>
        <v>CUMPLE</v>
      </c>
      <c r="H129" s="10">
        <f t="shared" si="7"/>
        <v>0.3752384586035864</v>
      </c>
      <c r="I129" s="7" t="str">
        <f t="shared" si="8"/>
        <v>EL BURRO</v>
      </c>
      <c r="J129" s="11">
        <f t="shared" si="9"/>
        <v>13639</v>
      </c>
    </row>
    <row r="130" spans="1:10" ht="30" x14ac:dyDescent="0.25">
      <c r="A130" s="7">
        <v>129</v>
      </c>
      <c r="B130" s="8" t="s">
        <v>151</v>
      </c>
      <c r="C130" s="9">
        <v>46360</v>
      </c>
      <c r="D130" s="9">
        <v>44042</v>
      </c>
      <c r="E130" s="7" t="str">
        <f t="shared" ref="E130:E193" si="10">IF(D130="","SIN VALOR",IF(D130&lt;=0,"VALOR INVÁLIDO",IF(D130&gt;C130,"SUPERA TECHO","CUMPLE")))</f>
        <v>CUMPLE</v>
      </c>
      <c r="F130" s="9">
        <v>16800</v>
      </c>
      <c r="G130" s="7" t="str">
        <f t="shared" ref="G130:G193" si="11">IF(F130="","SIN VALOR",IF(F130&lt;=0,"VALOR INVÁLIDO",IF(F130&gt;C130,"SUPERA TECHO","CUMPLE")))</f>
        <v>CUMPLE</v>
      </c>
      <c r="H130" s="10">
        <f t="shared" ref="H130:H193" si="12">IFERROR((C130-F130)/C130,0)</f>
        <v>0.63761863675582398</v>
      </c>
      <c r="I130" s="7" t="str">
        <f t="shared" ref="I130:I193" si="13">IF(D130&lt;F130,"INTERCOMERCIAL",IF(F130&lt;D130,"EL BURRO","IGUALES"))</f>
        <v>EL BURRO</v>
      </c>
      <c r="J130" s="11">
        <f t="shared" ref="J130:J193" si="14">D130-F130</f>
        <v>27242</v>
      </c>
    </row>
    <row r="131" spans="1:10" x14ac:dyDescent="0.25">
      <c r="A131" s="7">
        <v>130</v>
      </c>
      <c r="B131" s="8" t="s">
        <v>152</v>
      </c>
      <c r="C131" s="9">
        <v>21794</v>
      </c>
      <c r="D131" s="9">
        <v>20704</v>
      </c>
      <c r="E131" s="7" t="str">
        <f t="shared" si="10"/>
        <v>CUMPLE</v>
      </c>
      <c r="F131" s="9">
        <v>14500</v>
      </c>
      <c r="G131" s="7" t="str">
        <f t="shared" si="11"/>
        <v>CUMPLE</v>
      </c>
      <c r="H131" s="10">
        <f t="shared" si="12"/>
        <v>0.33467926952372212</v>
      </c>
      <c r="I131" s="7" t="str">
        <f t="shared" si="13"/>
        <v>EL BURRO</v>
      </c>
      <c r="J131" s="11">
        <f t="shared" si="14"/>
        <v>6204</v>
      </c>
    </row>
    <row r="132" spans="1:10" x14ac:dyDescent="0.25">
      <c r="A132" s="7">
        <v>131</v>
      </c>
      <c r="B132" s="8" t="s">
        <v>153</v>
      </c>
      <c r="C132" s="9">
        <v>233070</v>
      </c>
      <c r="D132" s="9">
        <v>221417</v>
      </c>
      <c r="E132" s="7" t="str">
        <f t="shared" si="10"/>
        <v>CUMPLE</v>
      </c>
      <c r="F132" s="9">
        <v>159600</v>
      </c>
      <c r="G132" s="7" t="str">
        <f t="shared" si="11"/>
        <v>CUMPLE</v>
      </c>
      <c r="H132" s="10">
        <f t="shared" si="12"/>
        <v>0.31522718496589008</v>
      </c>
      <c r="I132" s="7" t="str">
        <f t="shared" si="13"/>
        <v>EL BURRO</v>
      </c>
      <c r="J132" s="11">
        <f t="shared" si="14"/>
        <v>61817</v>
      </c>
    </row>
    <row r="133" spans="1:10" ht="30" x14ac:dyDescent="0.25">
      <c r="A133" s="7">
        <v>132</v>
      </c>
      <c r="B133" s="8" t="s">
        <v>154</v>
      </c>
      <c r="C133" s="9">
        <v>78950</v>
      </c>
      <c r="D133" s="9">
        <v>77371</v>
      </c>
      <c r="E133" s="7" t="str">
        <f t="shared" si="10"/>
        <v>CUMPLE</v>
      </c>
      <c r="F133" s="9">
        <v>63000</v>
      </c>
      <c r="G133" s="7" t="str">
        <f t="shared" si="11"/>
        <v>CUMPLE</v>
      </c>
      <c r="H133" s="10">
        <f t="shared" si="12"/>
        <v>0.20202659911336288</v>
      </c>
      <c r="I133" s="7" t="str">
        <f t="shared" si="13"/>
        <v>EL BURRO</v>
      </c>
      <c r="J133" s="11">
        <f t="shared" si="14"/>
        <v>14371</v>
      </c>
    </row>
    <row r="134" spans="1:10" ht="30" x14ac:dyDescent="0.25">
      <c r="A134" s="7">
        <v>133</v>
      </c>
      <c r="B134" s="8" t="s">
        <v>155</v>
      </c>
      <c r="C134" s="9">
        <v>107820</v>
      </c>
      <c r="D134" s="9">
        <v>102429</v>
      </c>
      <c r="E134" s="7" t="str">
        <f t="shared" si="10"/>
        <v>CUMPLE</v>
      </c>
      <c r="F134" s="9">
        <v>78400</v>
      </c>
      <c r="G134" s="7" t="str">
        <f t="shared" si="11"/>
        <v>CUMPLE</v>
      </c>
      <c r="H134" s="10">
        <f t="shared" si="12"/>
        <v>0.27286217770358007</v>
      </c>
      <c r="I134" s="7" t="str">
        <f t="shared" si="13"/>
        <v>EL BURRO</v>
      </c>
      <c r="J134" s="11">
        <f t="shared" si="14"/>
        <v>24029</v>
      </c>
    </row>
    <row r="135" spans="1:10" x14ac:dyDescent="0.25">
      <c r="A135" s="7">
        <v>134</v>
      </c>
      <c r="B135" s="8" t="s">
        <v>156</v>
      </c>
      <c r="C135" s="9">
        <v>144140</v>
      </c>
      <c r="D135" s="9">
        <v>136933</v>
      </c>
      <c r="E135" s="7" t="str">
        <f t="shared" si="10"/>
        <v>CUMPLE</v>
      </c>
      <c r="F135" s="9">
        <v>69000</v>
      </c>
      <c r="G135" s="7" t="str">
        <f t="shared" si="11"/>
        <v>CUMPLE</v>
      </c>
      <c r="H135" s="10">
        <f t="shared" si="12"/>
        <v>0.52129873733869847</v>
      </c>
      <c r="I135" s="7" t="str">
        <f t="shared" si="13"/>
        <v>EL BURRO</v>
      </c>
      <c r="J135" s="11">
        <f t="shared" si="14"/>
        <v>67933</v>
      </c>
    </row>
    <row r="136" spans="1:10" x14ac:dyDescent="0.25">
      <c r="A136" s="7">
        <v>135</v>
      </c>
      <c r="B136" s="8" t="s">
        <v>157</v>
      </c>
      <c r="C136" s="9">
        <v>250148</v>
      </c>
      <c r="D136" s="9">
        <v>237641</v>
      </c>
      <c r="E136" s="7" t="str">
        <f t="shared" si="10"/>
        <v>CUMPLE</v>
      </c>
      <c r="F136" s="9">
        <v>120400</v>
      </c>
      <c r="G136" s="7" t="str">
        <f t="shared" si="11"/>
        <v>CUMPLE</v>
      </c>
      <c r="H136" s="10">
        <f t="shared" si="12"/>
        <v>0.5186849385163983</v>
      </c>
      <c r="I136" s="7" t="str">
        <f t="shared" si="13"/>
        <v>EL BURRO</v>
      </c>
      <c r="J136" s="11">
        <f t="shared" si="14"/>
        <v>117241</v>
      </c>
    </row>
    <row r="137" spans="1:10" ht="30" x14ac:dyDescent="0.25">
      <c r="A137" s="7">
        <v>136</v>
      </c>
      <c r="B137" s="8" t="s">
        <v>158</v>
      </c>
      <c r="C137" s="9">
        <v>52500</v>
      </c>
      <c r="D137" s="9">
        <v>51450</v>
      </c>
      <c r="E137" s="7" t="str">
        <f t="shared" si="10"/>
        <v>CUMPLE</v>
      </c>
      <c r="F137" s="9">
        <v>32000</v>
      </c>
      <c r="G137" s="7" t="str">
        <f t="shared" si="11"/>
        <v>CUMPLE</v>
      </c>
      <c r="H137" s="10">
        <f t="shared" si="12"/>
        <v>0.39047619047619048</v>
      </c>
      <c r="I137" s="7" t="str">
        <f t="shared" si="13"/>
        <v>EL BURRO</v>
      </c>
      <c r="J137" s="11">
        <f t="shared" si="14"/>
        <v>19450</v>
      </c>
    </row>
    <row r="138" spans="1:10" ht="30" x14ac:dyDescent="0.25">
      <c r="A138" s="7">
        <v>137</v>
      </c>
      <c r="B138" s="8" t="s">
        <v>159</v>
      </c>
      <c r="C138" s="9">
        <v>24540</v>
      </c>
      <c r="D138" s="9">
        <v>24049</v>
      </c>
      <c r="E138" s="7" t="str">
        <f t="shared" si="10"/>
        <v>CUMPLE</v>
      </c>
      <c r="F138" s="9">
        <v>17000</v>
      </c>
      <c r="G138" s="7" t="str">
        <f t="shared" si="11"/>
        <v>CUMPLE</v>
      </c>
      <c r="H138" s="10">
        <f t="shared" si="12"/>
        <v>0.30725346373268131</v>
      </c>
      <c r="I138" s="7" t="str">
        <f t="shared" si="13"/>
        <v>EL BURRO</v>
      </c>
      <c r="J138" s="11">
        <f t="shared" si="14"/>
        <v>7049</v>
      </c>
    </row>
    <row r="139" spans="1:10" x14ac:dyDescent="0.25">
      <c r="A139" s="7">
        <v>138</v>
      </c>
      <c r="B139" s="8" t="s">
        <v>160</v>
      </c>
      <c r="C139" s="9">
        <v>126476</v>
      </c>
      <c r="D139" s="9">
        <v>120152</v>
      </c>
      <c r="E139" s="7" t="str">
        <f t="shared" si="10"/>
        <v>CUMPLE</v>
      </c>
      <c r="F139" s="9">
        <v>81000</v>
      </c>
      <c r="G139" s="7" t="str">
        <f t="shared" si="11"/>
        <v>CUMPLE</v>
      </c>
      <c r="H139" s="10">
        <f t="shared" si="12"/>
        <v>0.35956228849742244</v>
      </c>
      <c r="I139" s="7" t="str">
        <f t="shared" si="13"/>
        <v>EL BURRO</v>
      </c>
      <c r="J139" s="11">
        <f t="shared" si="14"/>
        <v>39152</v>
      </c>
    </row>
    <row r="140" spans="1:10" ht="45" x14ac:dyDescent="0.25">
      <c r="A140" s="7">
        <v>139</v>
      </c>
      <c r="B140" s="8" t="s">
        <v>161</v>
      </c>
      <c r="C140" s="9">
        <v>324090</v>
      </c>
      <c r="D140" s="9">
        <v>317608</v>
      </c>
      <c r="E140" s="7" t="str">
        <f t="shared" si="10"/>
        <v>CUMPLE</v>
      </c>
      <c r="F140" s="9">
        <v>183200</v>
      </c>
      <c r="G140" s="7" t="str">
        <f t="shared" si="11"/>
        <v>CUMPLE</v>
      </c>
      <c r="H140" s="10">
        <f t="shared" si="12"/>
        <v>0.43472492208954305</v>
      </c>
      <c r="I140" s="7" t="str">
        <f t="shared" si="13"/>
        <v>EL BURRO</v>
      </c>
      <c r="J140" s="11">
        <f t="shared" si="14"/>
        <v>134408</v>
      </c>
    </row>
    <row r="141" spans="1:10" ht="30" x14ac:dyDescent="0.25">
      <c r="A141" s="7">
        <v>140</v>
      </c>
      <c r="B141" s="8" t="s">
        <v>162</v>
      </c>
      <c r="C141" s="9">
        <v>121187</v>
      </c>
      <c r="D141" s="9">
        <v>115128</v>
      </c>
      <c r="E141" s="7" t="str">
        <f t="shared" si="10"/>
        <v>CUMPLE</v>
      </c>
      <c r="F141" s="9">
        <v>42000</v>
      </c>
      <c r="G141" s="7" t="str">
        <f t="shared" si="11"/>
        <v>CUMPLE</v>
      </c>
      <c r="H141" s="10">
        <f t="shared" si="12"/>
        <v>0.65342817298885192</v>
      </c>
      <c r="I141" s="7" t="str">
        <f t="shared" si="13"/>
        <v>EL BURRO</v>
      </c>
      <c r="J141" s="11">
        <f t="shared" si="14"/>
        <v>73128</v>
      </c>
    </row>
    <row r="142" spans="1:10" ht="30" x14ac:dyDescent="0.25">
      <c r="A142" s="7">
        <v>141</v>
      </c>
      <c r="B142" s="8" t="s">
        <v>163</v>
      </c>
      <c r="C142" s="9">
        <v>44960</v>
      </c>
      <c r="D142" s="9">
        <v>44061</v>
      </c>
      <c r="E142" s="7" t="str">
        <f t="shared" si="10"/>
        <v>CUMPLE</v>
      </c>
      <c r="F142" s="9">
        <v>40000</v>
      </c>
      <c r="G142" s="7" t="str">
        <f t="shared" si="11"/>
        <v>CUMPLE</v>
      </c>
      <c r="H142" s="10">
        <f t="shared" si="12"/>
        <v>0.1103202846975089</v>
      </c>
      <c r="I142" s="7" t="str">
        <f t="shared" si="13"/>
        <v>EL BURRO</v>
      </c>
      <c r="J142" s="11">
        <f t="shared" si="14"/>
        <v>4061</v>
      </c>
    </row>
    <row r="143" spans="1:10" x14ac:dyDescent="0.25">
      <c r="A143" s="7">
        <v>142</v>
      </c>
      <c r="B143" s="8" t="s">
        <v>164</v>
      </c>
      <c r="C143" s="9">
        <v>118473</v>
      </c>
      <c r="D143" s="9">
        <v>112549</v>
      </c>
      <c r="E143" s="7" t="str">
        <f t="shared" si="10"/>
        <v>CUMPLE</v>
      </c>
      <c r="F143" s="9">
        <v>88000</v>
      </c>
      <c r="G143" s="7" t="str">
        <f t="shared" si="11"/>
        <v>CUMPLE</v>
      </c>
      <c r="H143" s="10">
        <f t="shared" si="12"/>
        <v>0.25721472402994777</v>
      </c>
      <c r="I143" s="7" t="str">
        <f t="shared" si="13"/>
        <v>EL BURRO</v>
      </c>
      <c r="J143" s="11">
        <f t="shared" si="14"/>
        <v>24549</v>
      </c>
    </row>
    <row r="144" spans="1:10" ht="30" x14ac:dyDescent="0.25">
      <c r="A144" s="7">
        <v>143</v>
      </c>
      <c r="B144" s="8" t="s">
        <v>165</v>
      </c>
      <c r="C144" s="9">
        <v>239280</v>
      </c>
      <c r="D144" s="9">
        <v>234494</v>
      </c>
      <c r="E144" s="7" t="str">
        <f t="shared" si="10"/>
        <v>CUMPLE</v>
      </c>
      <c r="F144" s="9">
        <v>161000</v>
      </c>
      <c r="G144" s="7" t="str">
        <f t="shared" si="11"/>
        <v>CUMPLE</v>
      </c>
      <c r="H144" s="10">
        <f t="shared" si="12"/>
        <v>0.32714811099966568</v>
      </c>
      <c r="I144" s="7" t="str">
        <f t="shared" si="13"/>
        <v>EL BURRO</v>
      </c>
      <c r="J144" s="11">
        <f t="shared" si="14"/>
        <v>73494</v>
      </c>
    </row>
    <row r="145" spans="1:10" x14ac:dyDescent="0.25">
      <c r="A145" s="7">
        <v>144</v>
      </c>
      <c r="B145" s="8" t="s">
        <v>166</v>
      </c>
      <c r="C145" s="9">
        <v>135450</v>
      </c>
      <c r="D145" s="9">
        <v>128678</v>
      </c>
      <c r="E145" s="7" t="str">
        <f t="shared" si="10"/>
        <v>CUMPLE</v>
      </c>
      <c r="F145" s="9">
        <v>74200</v>
      </c>
      <c r="G145" s="7" t="str">
        <f t="shared" si="11"/>
        <v>CUMPLE</v>
      </c>
      <c r="H145" s="10">
        <f t="shared" si="12"/>
        <v>0.45219638242894056</v>
      </c>
      <c r="I145" s="7" t="str">
        <f t="shared" si="13"/>
        <v>EL BURRO</v>
      </c>
      <c r="J145" s="11">
        <f t="shared" si="14"/>
        <v>54478</v>
      </c>
    </row>
    <row r="146" spans="1:10" x14ac:dyDescent="0.25">
      <c r="A146" s="7">
        <v>145</v>
      </c>
      <c r="B146" s="8" t="s">
        <v>167</v>
      </c>
      <c r="C146" s="9">
        <v>95163</v>
      </c>
      <c r="D146" s="9">
        <v>90405</v>
      </c>
      <c r="E146" s="7" t="str">
        <f t="shared" si="10"/>
        <v>CUMPLE</v>
      </c>
      <c r="F146" s="9">
        <v>42000</v>
      </c>
      <c r="G146" s="7" t="str">
        <f t="shared" si="11"/>
        <v>CUMPLE</v>
      </c>
      <c r="H146" s="10">
        <f t="shared" si="12"/>
        <v>0.55865199709971314</v>
      </c>
      <c r="I146" s="7" t="str">
        <f t="shared" si="13"/>
        <v>EL BURRO</v>
      </c>
      <c r="J146" s="11">
        <f t="shared" si="14"/>
        <v>48405</v>
      </c>
    </row>
    <row r="147" spans="1:10" x14ac:dyDescent="0.25">
      <c r="A147" s="7">
        <v>146</v>
      </c>
      <c r="B147" s="8" t="s">
        <v>168</v>
      </c>
      <c r="C147" s="9">
        <v>430800</v>
      </c>
      <c r="D147" s="9">
        <v>409260</v>
      </c>
      <c r="E147" s="7" t="str">
        <f t="shared" si="10"/>
        <v>CUMPLE</v>
      </c>
      <c r="F147" s="9">
        <v>245000</v>
      </c>
      <c r="G147" s="7" t="str">
        <f t="shared" si="11"/>
        <v>CUMPLE</v>
      </c>
      <c r="H147" s="10">
        <f t="shared" si="12"/>
        <v>0.43129062209842156</v>
      </c>
      <c r="I147" s="7" t="str">
        <f t="shared" si="13"/>
        <v>EL BURRO</v>
      </c>
      <c r="J147" s="11">
        <f t="shared" si="14"/>
        <v>164260</v>
      </c>
    </row>
    <row r="148" spans="1:10" x14ac:dyDescent="0.25">
      <c r="A148" s="7">
        <v>147</v>
      </c>
      <c r="B148" s="8" t="s">
        <v>169</v>
      </c>
      <c r="C148" s="9">
        <v>734745</v>
      </c>
      <c r="D148" s="9">
        <v>698008</v>
      </c>
      <c r="E148" s="7" t="str">
        <f t="shared" si="10"/>
        <v>CUMPLE</v>
      </c>
      <c r="F148" s="9">
        <v>343000</v>
      </c>
      <c r="G148" s="7" t="str">
        <f t="shared" si="11"/>
        <v>CUMPLE</v>
      </c>
      <c r="H148" s="10">
        <f t="shared" si="12"/>
        <v>0.53317137238089407</v>
      </c>
      <c r="I148" s="7" t="str">
        <f t="shared" si="13"/>
        <v>EL BURRO</v>
      </c>
      <c r="J148" s="11">
        <f t="shared" si="14"/>
        <v>355008</v>
      </c>
    </row>
    <row r="149" spans="1:10" x14ac:dyDescent="0.25">
      <c r="A149" s="7">
        <v>148</v>
      </c>
      <c r="B149" s="8" t="s">
        <v>170</v>
      </c>
      <c r="C149" s="9">
        <v>108870</v>
      </c>
      <c r="D149" s="9">
        <v>103427</v>
      </c>
      <c r="E149" s="7" t="str">
        <f t="shared" si="10"/>
        <v>CUMPLE</v>
      </c>
      <c r="F149" s="9">
        <v>51000</v>
      </c>
      <c r="G149" s="7" t="str">
        <f t="shared" si="11"/>
        <v>CUMPLE</v>
      </c>
      <c r="H149" s="10">
        <f t="shared" si="12"/>
        <v>0.53155139156792508</v>
      </c>
      <c r="I149" s="7" t="str">
        <f t="shared" si="13"/>
        <v>EL BURRO</v>
      </c>
      <c r="J149" s="11">
        <f t="shared" si="14"/>
        <v>52427</v>
      </c>
    </row>
    <row r="150" spans="1:10" x14ac:dyDescent="0.25">
      <c r="A150" s="7">
        <v>149</v>
      </c>
      <c r="B150" s="8" t="s">
        <v>171</v>
      </c>
      <c r="C150" s="9">
        <v>135157</v>
      </c>
      <c r="D150" s="9">
        <v>128399</v>
      </c>
      <c r="E150" s="7" t="str">
        <f t="shared" si="10"/>
        <v>CUMPLE</v>
      </c>
      <c r="F150" s="9">
        <v>71500</v>
      </c>
      <c r="G150" s="7" t="str">
        <f t="shared" si="11"/>
        <v>CUMPLE</v>
      </c>
      <c r="H150" s="10">
        <f t="shared" si="12"/>
        <v>0.47098559453080491</v>
      </c>
      <c r="I150" s="7" t="str">
        <f t="shared" si="13"/>
        <v>EL BURRO</v>
      </c>
      <c r="J150" s="11">
        <f t="shared" si="14"/>
        <v>56899</v>
      </c>
    </row>
    <row r="151" spans="1:10" x14ac:dyDescent="0.25">
      <c r="A151" s="7">
        <v>150</v>
      </c>
      <c r="B151" s="8" t="s">
        <v>172</v>
      </c>
      <c r="C151" s="9">
        <v>181800</v>
      </c>
      <c r="D151" s="9">
        <v>172710</v>
      </c>
      <c r="E151" s="7" t="str">
        <f t="shared" si="10"/>
        <v>CUMPLE</v>
      </c>
      <c r="F151" s="9">
        <v>107800</v>
      </c>
      <c r="G151" s="7" t="str">
        <f t="shared" si="11"/>
        <v>CUMPLE</v>
      </c>
      <c r="H151" s="10">
        <f t="shared" si="12"/>
        <v>0.40704070407040704</v>
      </c>
      <c r="I151" s="7" t="str">
        <f t="shared" si="13"/>
        <v>EL BURRO</v>
      </c>
      <c r="J151" s="11">
        <f t="shared" si="14"/>
        <v>64910</v>
      </c>
    </row>
    <row r="152" spans="1:10" x14ac:dyDescent="0.25">
      <c r="A152" s="7">
        <v>151</v>
      </c>
      <c r="B152" s="8" t="s">
        <v>173</v>
      </c>
      <c r="C152" s="9">
        <v>160410</v>
      </c>
      <c r="D152" s="9">
        <v>152390</v>
      </c>
      <c r="E152" s="7" t="str">
        <f t="shared" si="10"/>
        <v>CUMPLE</v>
      </c>
      <c r="F152" s="9">
        <v>67200</v>
      </c>
      <c r="G152" s="7" t="str">
        <f t="shared" si="11"/>
        <v>CUMPLE</v>
      </c>
      <c r="H152" s="10">
        <f t="shared" si="12"/>
        <v>0.58107349915840656</v>
      </c>
      <c r="I152" s="7" t="str">
        <f t="shared" si="13"/>
        <v>EL BURRO</v>
      </c>
      <c r="J152" s="11">
        <f t="shared" si="14"/>
        <v>85190</v>
      </c>
    </row>
    <row r="153" spans="1:10" x14ac:dyDescent="0.25">
      <c r="A153" s="7">
        <v>152</v>
      </c>
      <c r="B153" s="8" t="s">
        <v>174</v>
      </c>
      <c r="C153" s="9">
        <v>379933</v>
      </c>
      <c r="D153" s="9">
        <v>372334</v>
      </c>
      <c r="E153" s="7" t="str">
        <f t="shared" si="10"/>
        <v>CUMPLE</v>
      </c>
      <c r="F153" s="9">
        <v>242200</v>
      </c>
      <c r="G153" s="7" t="str">
        <f t="shared" si="11"/>
        <v>CUMPLE</v>
      </c>
      <c r="H153" s="10">
        <f t="shared" si="12"/>
        <v>0.36251918101349451</v>
      </c>
      <c r="I153" s="7" t="str">
        <f t="shared" si="13"/>
        <v>EL BURRO</v>
      </c>
      <c r="J153" s="11">
        <f t="shared" si="14"/>
        <v>130134</v>
      </c>
    </row>
    <row r="154" spans="1:10" x14ac:dyDescent="0.25">
      <c r="A154" s="7">
        <v>153</v>
      </c>
      <c r="B154" s="8" t="s">
        <v>175</v>
      </c>
      <c r="C154" s="9">
        <v>396227</v>
      </c>
      <c r="D154" s="9">
        <v>376416</v>
      </c>
      <c r="E154" s="7" t="str">
        <f t="shared" si="10"/>
        <v>CUMPLE</v>
      </c>
      <c r="F154" s="9">
        <v>285000</v>
      </c>
      <c r="G154" s="7" t="str">
        <f t="shared" si="11"/>
        <v>CUMPLE</v>
      </c>
      <c r="H154" s="10">
        <f t="shared" si="12"/>
        <v>0.28071534751543936</v>
      </c>
      <c r="I154" s="7" t="str">
        <f t="shared" si="13"/>
        <v>EL BURRO</v>
      </c>
      <c r="J154" s="11">
        <f t="shared" si="14"/>
        <v>91416</v>
      </c>
    </row>
    <row r="155" spans="1:10" x14ac:dyDescent="0.25">
      <c r="A155" s="7">
        <v>154</v>
      </c>
      <c r="B155" s="8" t="s">
        <v>176</v>
      </c>
      <c r="C155" s="9">
        <v>130900</v>
      </c>
      <c r="D155" s="9">
        <v>124355</v>
      </c>
      <c r="E155" s="7" t="str">
        <f t="shared" si="10"/>
        <v>CUMPLE</v>
      </c>
      <c r="F155" s="9">
        <v>95200</v>
      </c>
      <c r="G155" s="7" t="str">
        <f t="shared" si="11"/>
        <v>CUMPLE</v>
      </c>
      <c r="H155" s="10">
        <f t="shared" si="12"/>
        <v>0.27272727272727271</v>
      </c>
      <c r="I155" s="7" t="str">
        <f t="shared" si="13"/>
        <v>EL BURRO</v>
      </c>
      <c r="J155" s="11">
        <f t="shared" si="14"/>
        <v>29155</v>
      </c>
    </row>
    <row r="156" spans="1:10" ht="30" x14ac:dyDescent="0.25">
      <c r="A156" s="7">
        <v>155</v>
      </c>
      <c r="B156" s="8" t="s">
        <v>177</v>
      </c>
      <c r="C156" s="9">
        <v>177084</v>
      </c>
      <c r="D156" s="9">
        <v>168230</v>
      </c>
      <c r="E156" s="7" t="str">
        <f t="shared" si="10"/>
        <v>CUMPLE</v>
      </c>
      <c r="F156" s="9">
        <v>96000</v>
      </c>
      <c r="G156" s="7" t="str">
        <f t="shared" si="11"/>
        <v>CUMPLE</v>
      </c>
      <c r="H156" s="10">
        <f t="shared" si="12"/>
        <v>0.45788439384698787</v>
      </c>
      <c r="I156" s="7" t="str">
        <f t="shared" si="13"/>
        <v>EL BURRO</v>
      </c>
      <c r="J156" s="11">
        <f t="shared" si="14"/>
        <v>72230</v>
      </c>
    </row>
    <row r="157" spans="1:10" x14ac:dyDescent="0.25">
      <c r="A157" s="7">
        <v>156</v>
      </c>
      <c r="B157" s="8" t="s">
        <v>178</v>
      </c>
      <c r="C157" s="9">
        <v>132430</v>
      </c>
      <c r="D157" s="9">
        <v>125809</v>
      </c>
      <c r="E157" s="7" t="str">
        <f t="shared" si="10"/>
        <v>CUMPLE</v>
      </c>
      <c r="F157" s="9">
        <v>72000</v>
      </c>
      <c r="G157" s="7" t="str">
        <f t="shared" si="11"/>
        <v>CUMPLE</v>
      </c>
      <c r="H157" s="10">
        <f t="shared" si="12"/>
        <v>0.45631654458959453</v>
      </c>
      <c r="I157" s="7" t="str">
        <f t="shared" si="13"/>
        <v>EL BURRO</v>
      </c>
      <c r="J157" s="11">
        <f t="shared" si="14"/>
        <v>53809</v>
      </c>
    </row>
    <row r="158" spans="1:10" ht="30" x14ac:dyDescent="0.25">
      <c r="A158" s="7">
        <v>157</v>
      </c>
      <c r="B158" s="8" t="s">
        <v>179</v>
      </c>
      <c r="C158" s="9">
        <v>103850</v>
      </c>
      <c r="D158" s="9">
        <v>98658</v>
      </c>
      <c r="E158" s="7" t="str">
        <f t="shared" si="10"/>
        <v>CUMPLE</v>
      </c>
      <c r="F158" s="9">
        <v>74000</v>
      </c>
      <c r="G158" s="7" t="str">
        <f t="shared" si="11"/>
        <v>CUMPLE</v>
      </c>
      <c r="H158" s="10">
        <f t="shared" si="12"/>
        <v>0.28743379874819452</v>
      </c>
      <c r="I158" s="7" t="str">
        <f t="shared" si="13"/>
        <v>EL BURRO</v>
      </c>
      <c r="J158" s="11">
        <f t="shared" si="14"/>
        <v>24658</v>
      </c>
    </row>
    <row r="159" spans="1:10" ht="60" x14ac:dyDescent="0.25">
      <c r="A159" s="7">
        <v>158</v>
      </c>
      <c r="B159" s="8" t="s">
        <v>180</v>
      </c>
      <c r="C159" s="9">
        <v>94473</v>
      </c>
      <c r="D159" s="9">
        <v>89749</v>
      </c>
      <c r="E159" s="7" t="str">
        <f t="shared" si="10"/>
        <v>CUMPLE</v>
      </c>
      <c r="F159" s="9">
        <v>67200</v>
      </c>
      <c r="G159" s="7" t="str">
        <f t="shared" si="11"/>
        <v>CUMPLE</v>
      </c>
      <c r="H159" s="10">
        <f t="shared" si="12"/>
        <v>0.28868565621923725</v>
      </c>
      <c r="I159" s="7" t="str">
        <f t="shared" si="13"/>
        <v>EL BURRO</v>
      </c>
      <c r="J159" s="11">
        <f t="shared" si="14"/>
        <v>22549</v>
      </c>
    </row>
    <row r="160" spans="1:10" ht="30" x14ac:dyDescent="0.25">
      <c r="A160" s="7">
        <v>159</v>
      </c>
      <c r="B160" s="8" t="s">
        <v>181</v>
      </c>
      <c r="C160" s="9">
        <v>229177</v>
      </c>
      <c r="D160" s="9">
        <v>217718</v>
      </c>
      <c r="E160" s="7" t="str">
        <f t="shared" si="10"/>
        <v>CUMPLE</v>
      </c>
      <c r="F160" s="9">
        <v>142800</v>
      </c>
      <c r="G160" s="7" t="str">
        <f t="shared" si="11"/>
        <v>CUMPLE</v>
      </c>
      <c r="H160" s="10">
        <f t="shared" si="12"/>
        <v>0.37690082338105479</v>
      </c>
      <c r="I160" s="7" t="str">
        <f t="shared" si="13"/>
        <v>EL BURRO</v>
      </c>
      <c r="J160" s="11">
        <f t="shared" si="14"/>
        <v>74918</v>
      </c>
    </row>
    <row r="161" spans="1:10" x14ac:dyDescent="0.25">
      <c r="A161" s="7">
        <v>160</v>
      </c>
      <c r="B161" s="8" t="s">
        <v>182</v>
      </c>
      <c r="C161" s="9">
        <v>96715</v>
      </c>
      <c r="D161" s="9">
        <v>91879</v>
      </c>
      <c r="E161" s="7" t="str">
        <f t="shared" si="10"/>
        <v>CUMPLE</v>
      </c>
      <c r="F161" s="9">
        <v>37000</v>
      </c>
      <c r="G161" s="7" t="str">
        <f t="shared" si="11"/>
        <v>CUMPLE</v>
      </c>
      <c r="H161" s="10">
        <f t="shared" si="12"/>
        <v>0.61743266297885535</v>
      </c>
      <c r="I161" s="7" t="str">
        <f t="shared" si="13"/>
        <v>EL BURRO</v>
      </c>
      <c r="J161" s="11">
        <f t="shared" si="14"/>
        <v>54879</v>
      </c>
    </row>
    <row r="162" spans="1:10" x14ac:dyDescent="0.25">
      <c r="A162" s="7">
        <v>161</v>
      </c>
      <c r="B162" s="8" t="s">
        <v>183</v>
      </c>
      <c r="C162" s="9">
        <v>28847</v>
      </c>
      <c r="D162" s="9">
        <v>27405</v>
      </c>
      <c r="E162" s="7" t="str">
        <f t="shared" si="10"/>
        <v>CUMPLE</v>
      </c>
      <c r="F162" s="9">
        <v>17800</v>
      </c>
      <c r="G162" s="7" t="str">
        <f t="shared" si="11"/>
        <v>CUMPLE</v>
      </c>
      <c r="H162" s="10">
        <f t="shared" si="12"/>
        <v>0.38295143342461957</v>
      </c>
      <c r="I162" s="7" t="str">
        <f t="shared" si="13"/>
        <v>EL BURRO</v>
      </c>
      <c r="J162" s="11">
        <f t="shared" si="14"/>
        <v>9605</v>
      </c>
    </row>
    <row r="163" spans="1:10" ht="30" x14ac:dyDescent="0.25">
      <c r="A163" s="7">
        <v>162</v>
      </c>
      <c r="B163" s="8" t="s">
        <v>184</v>
      </c>
      <c r="C163" s="9">
        <v>200367</v>
      </c>
      <c r="D163" s="9">
        <v>190349</v>
      </c>
      <c r="E163" s="7" t="str">
        <f t="shared" si="10"/>
        <v>CUMPLE</v>
      </c>
      <c r="F163" s="9">
        <v>120000</v>
      </c>
      <c r="G163" s="7" t="str">
        <f t="shared" si="11"/>
        <v>CUMPLE</v>
      </c>
      <c r="H163" s="10">
        <f t="shared" si="12"/>
        <v>0.40109898336552424</v>
      </c>
      <c r="I163" s="7" t="str">
        <f t="shared" si="13"/>
        <v>EL BURRO</v>
      </c>
      <c r="J163" s="11">
        <f t="shared" si="14"/>
        <v>70349</v>
      </c>
    </row>
    <row r="164" spans="1:10" x14ac:dyDescent="0.25">
      <c r="A164" s="7">
        <v>163</v>
      </c>
      <c r="B164" s="8" t="s">
        <v>185</v>
      </c>
      <c r="C164" s="9">
        <v>46623</v>
      </c>
      <c r="D164" s="9">
        <v>44292</v>
      </c>
      <c r="E164" s="7" t="str">
        <f t="shared" si="10"/>
        <v>CUMPLE</v>
      </c>
      <c r="F164" s="9">
        <v>19600</v>
      </c>
      <c r="G164" s="7" t="str">
        <f t="shared" si="11"/>
        <v>CUMPLE</v>
      </c>
      <c r="H164" s="10">
        <f t="shared" si="12"/>
        <v>0.57960663191986783</v>
      </c>
      <c r="I164" s="7" t="str">
        <f t="shared" si="13"/>
        <v>EL BURRO</v>
      </c>
      <c r="J164" s="11">
        <f t="shared" si="14"/>
        <v>24692</v>
      </c>
    </row>
    <row r="165" spans="1:10" x14ac:dyDescent="0.25">
      <c r="A165" s="7">
        <v>164</v>
      </c>
      <c r="B165" s="8" t="s">
        <v>186</v>
      </c>
      <c r="C165" s="9">
        <v>57627</v>
      </c>
      <c r="D165" s="9">
        <v>54746</v>
      </c>
      <c r="E165" s="7" t="str">
        <f t="shared" si="10"/>
        <v>CUMPLE</v>
      </c>
      <c r="F165" s="9">
        <v>29400</v>
      </c>
      <c r="G165" s="7" t="str">
        <f t="shared" si="11"/>
        <v>CUMPLE</v>
      </c>
      <c r="H165" s="10">
        <f t="shared" si="12"/>
        <v>0.4898224790462804</v>
      </c>
      <c r="I165" s="7" t="str">
        <f t="shared" si="13"/>
        <v>EL BURRO</v>
      </c>
      <c r="J165" s="11">
        <f t="shared" si="14"/>
        <v>25346</v>
      </c>
    </row>
    <row r="166" spans="1:10" x14ac:dyDescent="0.25">
      <c r="A166" s="7">
        <v>165</v>
      </c>
      <c r="B166" s="8" t="s">
        <v>187</v>
      </c>
      <c r="C166" s="9">
        <v>64410</v>
      </c>
      <c r="D166" s="9">
        <v>61190</v>
      </c>
      <c r="E166" s="7" t="str">
        <f t="shared" si="10"/>
        <v>CUMPLE</v>
      </c>
      <c r="F166" s="9">
        <v>31000</v>
      </c>
      <c r="G166" s="7" t="str">
        <f t="shared" si="11"/>
        <v>CUMPLE</v>
      </c>
      <c r="H166" s="10">
        <f t="shared" si="12"/>
        <v>0.51870827511256012</v>
      </c>
      <c r="I166" s="7" t="str">
        <f t="shared" si="13"/>
        <v>EL BURRO</v>
      </c>
      <c r="J166" s="11">
        <f t="shared" si="14"/>
        <v>30190</v>
      </c>
    </row>
    <row r="167" spans="1:10" ht="60" x14ac:dyDescent="0.25">
      <c r="A167" s="7">
        <v>166</v>
      </c>
      <c r="B167" s="8" t="s">
        <v>188</v>
      </c>
      <c r="C167" s="9">
        <v>155951</v>
      </c>
      <c r="D167" s="9">
        <v>148153</v>
      </c>
      <c r="E167" s="7" t="str">
        <f t="shared" si="10"/>
        <v>CUMPLE</v>
      </c>
      <c r="F167" s="9">
        <v>89600</v>
      </c>
      <c r="G167" s="7" t="str">
        <f t="shared" si="11"/>
        <v>CUMPLE</v>
      </c>
      <c r="H167" s="10">
        <f t="shared" si="12"/>
        <v>0.42546056133016141</v>
      </c>
      <c r="I167" s="7" t="str">
        <f t="shared" si="13"/>
        <v>EL BURRO</v>
      </c>
      <c r="J167" s="11">
        <f t="shared" si="14"/>
        <v>58553</v>
      </c>
    </row>
    <row r="168" spans="1:10" ht="105" x14ac:dyDescent="0.25">
      <c r="A168" s="7">
        <v>167</v>
      </c>
      <c r="B168" s="8" t="s">
        <v>189</v>
      </c>
      <c r="C168" s="9">
        <v>120963</v>
      </c>
      <c r="D168" s="9">
        <v>114915</v>
      </c>
      <c r="E168" s="7" t="str">
        <f t="shared" si="10"/>
        <v>CUMPLE</v>
      </c>
      <c r="F168" s="9">
        <v>64500</v>
      </c>
      <c r="G168" s="7" t="str">
        <f t="shared" si="11"/>
        <v>CUMPLE</v>
      </c>
      <c r="H168" s="10">
        <f t="shared" si="12"/>
        <v>0.46677909774063142</v>
      </c>
      <c r="I168" s="7" t="str">
        <f t="shared" si="13"/>
        <v>EL BURRO</v>
      </c>
      <c r="J168" s="11">
        <f t="shared" si="14"/>
        <v>50415</v>
      </c>
    </row>
    <row r="169" spans="1:10" x14ac:dyDescent="0.25">
      <c r="A169" s="7">
        <v>168</v>
      </c>
      <c r="B169" s="8" t="s">
        <v>190</v>
      </c>
      <c r="C169" s="9">
        <v>522120</v>
      </c>
      <c r="D169" s="9">
        <v>496014</v>
      </c>
      <c r="E169" s="7" t="str">
        <f t="shared" si="10"/>
        <v>CUMPLE</v>
      </c>
      <c r="F169" s="9">
        <v>312000</v>
      </c>
      <c r="G169" s="7" t="str">
        <f t="shared" si="11"/>
        <v>CUMPLE</v>
      </c>
      <c r="H169" s="10">
        <f t="shared" si="12"/>
        <v>0.40243622155826247</v>
      </c>
      <c r="I169" s="7" t="str">
        <f t="shared" si="13"/>
        <v>EL BURRO</v>
      </c>
      <c r="J169" s="11">
        <f t="shared" si="14"/>
        <v>184014</v>
      </c>
    </row>
    <row r="170" spans="1:10" ht="30" x14ac:dyDescent="0.25">
      <c r="A170" s="7">
        <v>169</v>
      </c>
      <c r="B170" s="8" t="s">
        <v>191</v>
      </c>
      <c r="C170" s="9">
        <v>55255</v>
      </c>
      <c r="D170" s="9">
        <v>52492</v>
      </c>
      <c r="E170" s="7" t="str">
        <f t="shared" si="10"/>
        <v>CUMPLE</v>
      </c>
      <c r="F170" s="9">
        <v>32500</v>
      </c>
      <c r="G170" s="7" t="str">
        <f t="shared" si="11"/>
        <v>CUMPLE</v>
      </c>
      <c r="H170" s="10">
        <f t="shared" si="12"/>
        <v>0.41181793502850422</v>
      </c>
      <c r="I170" s="7" t="str">
        <f t="shared" si="13"/>
        <v>EL BURRO</v>
      </c>
      <c r="J170" s="11">
        <f t="shared" si="14"/>
        <v>19992</v>
      </c>
    </row>
    <row r="171" spans="1:10" x14ac:dyDescent="0.25">
      <c r="A171" s="7">
        <v>170</v>
      </c>
      <c r="B171" s="8" t="s">
        <v>192</v>
      </c>
      <c r="C171" s="9">
        <v>57017</v>
      </c>
      <c r="D171" s="9">
        <v>54166</v>
      </c>
      <c r="E171" s="7" t="str">
        <f t="shared" si="10"/>
        <v>CUMPLE</v>
      </c>
      <c r="F171" s="9">
        <v>26200</v>
      </c>
      <c r="G171" s="7" t="str">
        <f t="shared" si="11"/>
        <v>CUMPLE</v>
      </c>
      <c r="H171" s="10">
        <f t="shared" si="12"/>
        <v>0.5404879246540506</v>
      </c>
      <c r="I171" s="7" t="str">
        <f t="shared" si="13"/>
        <v>EL BURRO</v>
      </c>
      <c r="J171" s="11">
        <f t="shared" si="14"/>
        <v>27966</v>
      </c>
    </row>
    <row r="172" spans="1:10" x14ac:dyDescent="0.25">
      <c r="A172" s="7">
        <v>171</v>
      </c>
      <c r="B172" s="8" t="s">
        <v>193</v>
      </c>
      <c r="C172" s="9">
        <v>261660</v>
      </c>
      <c r="D172" s="9">
        <v>248577</v>
      </c>
      <c r="E172" s="7" t="str">
        <f t="shared" si="10"/>
        <v>CUMPLE</v>
      </c>
      <c r="F172" s="9">
        <v>159600</v>
      </c>
      <c r="G172" s="7" t="str">
        <f t="shared" si="11"/>
        <v>CUMPLE</v>
      </c>
      <c r="H172" s="10">
        <f t="shared" si="12"/>
        <v>0.3900481540930979</v>
      </c>
      <c r="I172" s="7" t="str">
        <f t="shared" si="13"/>
        <v>EL BURRO</v>
      </c>
      <c r="J172" s="11">
        <f t="shared" si="14"/>
        <v>88977</v>
      </c>
    </row>
    <row r="173" spans="1:10" x14ac:dyDescent="0.25">
      <c r="A173" s="7">
        <v>172</v>
      </c>
      <c r="B173" s="8" t="s">
        <v>194</v>
      </c>
      <c r="C173" s="9">
        <v>449570</v>
      </c>
      <c r="D173" s="9">
        <v>427092</v>
      </c>
      <c r="E173" s="7" t="str">
        <f t="shared" si="10"/>
        <v>CUMPLE</v>
      </c>
      <c r="F173" s="9">
        <v>222600</v>
      </c>
      <c r="G173" s="7" t="str">
        <f t="shared" si="11"/>
        <v>CUMPLE</v>
      </c>
      <c r="H173" s="10">
        <f t="shared" si="12"/>
        <v>0.50486019974642438</v>
      </c>
      <c r="I173" s="7" t="str">
        <f t="shared" si="13"/>
        <v>EL BURRO</v>
      </c>
      <c r="J173" s="11">
        <f t="shared" si="14"/>
        <v>204492</v>
      </c>
    </row>
    <row r="174" spans="1:10" x14ac:dyDescent="0.25">
      <c r="A174" s="7">
        <v>173</v>
      </c>
      <c r="B174" s="8" t="s">
        <v>195</v>
      </c>
      <c r="C174" s="9">
        <v>509270</v>
      </c>
      <c r="D174" s="9">
        <v>483807</v>
      </c>
      <c r="E174" s="7" t="str">
        <f t="shared" si="10"/>
        <v>CUMPLE</v>
      </c>
      <c r="F174" s="9">
        <v>259800</v>
      </c>
      <c r="G174" s="7" t="str">
        <f t="shared" si="11"/>
        <v>CUMPLE</v>
      </c>
      <c r="H174" s="10">
        <f t="shared" si="12"/>
        <v>0.4898580320851415</v>
      </c>
      <c r="I174" s="7" t="str">
        <f t="shared" si="13"/>
        <v>EL BURRO</v>
      </c>
      <c r="J174" s="11">
        <f t="shared" si="14"/>
        <v>224007</v>
      </c>
    </row>
    <row r="175" spans="1:10" x14ac:dyDescent="0.25">
      <c r="A175" s="7">
        <v>174</v>
      </c>
      <c r="B175" s="8" t="s">
        <v>196</v>
      </c>
      <c r="C175" s="9">
        <v>564110</v>
      </c>
      <c r="D175" s="9">
        <v>535905</v>
      </c>
      <c r="E175" s="7" t="str">
        <f t="shared" si="10"/>
        <v>CUMPLE</v>
      </c>
      <c r="F175" s="9">
        <v>354200</v>
      </c>
      <c r="G175" s="7" t="str">
        <f t="shared" si="11"/>
        <v>CUMPLE</v>
      </c>
      <c r="H175" s="10">
        <f t="shared" si="12"/>
        <v>0.37210827675453367</v>
      </c>
      <c r="I175" s="7" t="str">
        <f t="shared" si="13"/>
        <v>EL BURRO</v>
      </c>
      <c r="J175" s="11">
        <f t="shared" si="14"/>
        <v>181705</v>
      </c>
    </row>
    <row r="176" spans="1:10" ht="45" x14ac:dyDescent="0.25">
      <c r="A176" s="7">
        <v>175</v>
      </c>
      <c r="B176" s="8" t="s">
        <v>197</v>
      </c>
      <c r="C176" s="9">
        <v>271240</v>
      </c>
      <c r="D176" s="9">
        <v>257678</v>
      </c>
      <c r="E176" s="7" t="str">
        <f t="shared" si="10"/>
        <v>CUMPLE</v>
      </c>
      <c r="F176" s="9">
        <v>176400</v>
      </c>
      <c r="G176" s="7" t="str">
        <f t="shared" si="11"/>
        <v>CUMPLE</v>
      </c>
      <c r="H176" s="10">
        <f t="shared" si="12"/>
        <v>0.34965344344491961</v>
      </c>
      <c r="I176" s="7" t="str">
        <f t="shared" si="13"/>
        <v>EL BURRO</v>
      </c>
      <c r="J176" s="11">
        <f t="shared" si="14"/>
        <v>81278</v>
      </c>
    </row>
    <row r="177" spans="1:10" ht="45" x14ac:dyDescent="0.25">
      <c r="A177" s="7">
        <v>176</v>
      </c>
      <c r="B177" s="8" t="s">
        <v>198</v>
      </c>
      <c r="C177" s="9">
        <v>329627</v>
      </c>
      <c r="D177" s="9">
        <v>313146</v>
      </c>
      <c r="E177" s="7" t="str">
        <f t="shared" si="10"/>
        <v>CUMPLE</v>
      </c>
      <c r="F177" s="9">
        <v>202600</v>
      </c>
      <c r="G177" s="7" t="str">
        <f t="shared" si="11"/>
        <v>CUMPLE</v>
      </c>
      <c r="H177" s="10">
        <f t="shared" si="12"/>
        <v>0.38536588325592258</v>
      </c>
      <c r="I177" s="7" t="str">
        <f t="shared" si="13"/>
        <v>EL BURRO</v>
      </c>
      <c r="J177" s="11">
        <f t="shared" si="14"/>
        <v>110546</v>
      </c>
    </row>
    <row r="178" spans="1:10" ht="45" x14ac:dyDescent="0.25">
      <c r="A178" s="7">
        <v>177</v>
      </c>
      <c r="B178" s="8" t="s">
        <v>199</v>
      </c>
      <c r="C178" s="9">
        <v>466410</v>
      </c>
      <c r="D178" s="9">
        <v>443090</v>
      </c>
      <c r="E178" s="7" t="str">
        <f t="shared" si="10"/>
        <v>CUMPLE</v>
      </c>
      <c r="F178" s="9">
        <v>302000</v>
      </c>
      <c r="G178" s="7" t="str">
        <f t="shared" si="11"/>
        <v>CUMPLE</v>
      </c>
      <c r="H178" s="10">
        <f t="shared" si="12"/>
        <v>0.35250101841727238</v>
      </c>
      <c r="I178" s="7" t="str">
        <f t="shared" si="13"/>
        <v>EL BURRO</v>
      </c>
      <c r="J178" s="11">
        <f t="shared" si="14"/>
        <v>141090</v>
      </c>
    </row>
    <row r="179" spans="1:10" ht="30" x14ac:dyDescent="0.25">
      <c r="A179" s="7">
        <v>178</v>
      </c>
      <c r="B179" s="8" t="s">
        <v>200</v>
      </c>
      <c r="C179" s="9">
        <v>11200</v>
      </c>
      <c r="D179" s="9">
        <v>10640</v>
      </c>
      <c r="E179" s="7" t="str">
        <f t="shared" si="10"/>
        <v>CUMPLE</v>
      </c>
      <c r="F179" s="9">
        <v>10000</v>
      </c>
      <c r="G179" s="7" t="str">
        <f t="shared" si="11"/>
        <v>CUMPLE</v>
      </c>
      <c r="H179" s="10">
        <f t="shared" si="12"/>
        <v>0.10714285714285714</v>
      </c>
      <c r="I179" s="7" t="str">
        <f t="shared" si="13"/>
        <v>EL BURRO</v>
      </c>
      <c r="J179" s="11">
        <f t="shared" si="14"/>
        <v>640</v>
      </c>
    </row>
    <row r="180" spans="1:10" x14ac:dyDescent="0.25">
      <c r="A180" s="7">
        <v>179</v>
      </c>
      <c r="B180" s="8" t="s">
        <v>201</v>
      </c>
      <c r="C180" s="9">
        <v>116710</v>
      </c>
      <c r="D180" s="9">
        <v>110875</v>
      </c>
      <c r="E180" s="7" t="str">
        <f t="shared" si="10"/>
        <v>CUMPLE</v>
      </c>
      <c r="F180" s="9">
        <v>63000</v>
      </c>
      <c r="G180" s="7" t="str">
        <f t="shared" si="11"/>
        <v>CUMPLE</v>
      </c>
      <c r="H180" s="10">
        <f t="shared" si="12"/>
        <v>0.46020049695827264</v>
      </c>
      <c r="I180" s="7" t="str">
        <f t="shared" si="13"/>
        <v>EL BURRO</v>
      </c>
      <c r="J180" s="11">
        <f t="shared" si="14"/>
        <v>47875</v>
      </c>
    </row>
    <row r="181" spans="1:10" ht="30" x14ac:dyDescent="0.25">
      <c r="A181" s="7">
        <v>180</v>
      </c>
      <c r="B181" s="8" t="s">
        <v>202</v>
      </c>
      <c r="C181" s="9">
        <v>35043</v>
      </c>
      <c r="D181" s="9">
        <v>33291</v>
      </c>
      <c r="E181" s="7" t="str">
        <f t="shared" si="10"/>
        <v>CUMPLE</v>
      </c>
      <c r="F181" s="9">
        <v>35040</v>
      </c>
      <c r="G181" s="7" t="str">
        <f t="shared" si="11"/>
        <v>CUMPLE</v>
      </c>
      <c r="H181" s="10">
        <f t="shared" si="12"/>
        <v>8.5609108809177298E-5</v>
      </c>
      <c r="I181" s="7" t="str">
        <f t="shared" si="13"/>
        <v>INTERCOMERCIAL</v>
      </c>
      <c r="J181" s="11">
        <f t="shared" si="14"/>
        <v>-1749</v>
      </c>
    </row>
    <row r="182" spans="1:10" ht="30" x14ac:dyDescent="0.25">
      <c r="A182" s="7">
        <v>181</v>
      </c>
      <c r="B182" s="8" t="s">
        <v>203</v>
      </c>
      <c r="C182" s="9">
        <v>274170</v>
      </c>
      <c r="D182" s="9">
        <v>260462</v>
      </c>
      <c r="E182" s="7" t="str">
        <f t="shared" si="10"/>
        <v>CUMPLE</v>
      </c>
      <c r="F182" s="9">
        <v>166600</v>
      </c>
      <c r="G182" s="7" t="str">
        <f t="shared" si="11"/>
        <v>CUMPLE</v>
      </c>
      <c r="H182" s="10">
        <f t="shared" si="12"/>
        <v>0.392347813400445</v>
      </c>
      <c r="I182" s="7" t="str">
        <f t="shared" si="13"/>
        <v>EL BURRO</v>
      </c>
      <c r="J182" s="11">
        <f t="shared" si="14"/>
        <v>93862</v>
      </c>
    </row>
    <row r="183" spans="1:10" x14ac:dyDescent="0.25">
      <c r="A183" s="7">
        <v>182</v>
      </c>
      <c r="B183" s="8" t="s">
        <v>204</v>
      </c>
      <c r="C183" s="9">
        <v>62620</v>
      </c>
      <c r="D183" s="9">
        <v>59489</v>
      </c>
      <c r="E183" s="7" t="str">
        <f t="shared" si="10"/>
        <v>CUMPLE</v>
      </c>
      <c r="F183" s="9">
        <v>33000</v>
      </c>
      <c r="G183" s="7" t="str">
        <f t="shared" si="11"/>
        <v>CUMPLE</v>
      </c>
      <c r="H183" s="10">
        <f t="shared" si="12"/>
        <v>0.47301181731076336</v>
      </c>
      <c r="I183" s="7" t="str">
        <f t="shared" si="13"/>
        <v>EL BURRO</v>
      </c>
      <c r="J183" s="11">
        <f t="shared" si="14"/>
        <v>26489</v>
      </c>
    </row>
    <row r="184" spans="1:10" x14ac:dyDescent="0.25">
      <c r="A184" s="7">
        <v>183</v>
      </c>
      <c r="B184" s="8" t="s">
        <v>205</v>
      </c>
      <c r="C184" s="9">
        <v>16520</v>
      </c>
      <c r="D184" s="9">
        <v>15694</v>
      </c>
      <c r="E184" s="7" t="str">
        <f t="shared" si="10"/>
        <v>CUMPLE</v>
      </c>
      <c r="F184" s="9">
        <v>9500</v>
      </c>
      <c r="G184" s="7" t="str">
        <f t="shared" si="11"/>
        <v>CUMPLE</v>
      </c>
      <c r="H184" s="10">
        <f t="shared" si="12"/>
        <v>0.42493946731234866</v>
      </c>
      <c r="I184" s="7" t="str">
        <f t="shared" si="13"/>
        <v>EL BURRO</v>
      </c>
      <c r="J184" s="11">
        <f t="shared" si="14"/>
        <v>6194</v>
      </c>
    </row>
    <row r="185" spans="1:10" x14ac:dyDescent="0.25">
      <c r="A185" s="7">
        <v>184</v>
      </c>
      <c r="B185" s="8" t="s">
        <v>205</v>
      </c>
      <c r="C185" s="9">
        <v>21106</v>
      </c>
      <c r="D185" s="9">
        <v>20051</v>
      </c>
      <c r="E185" s="7" t="str">
        <f t="shared" si="10"/>
        <v>CUMPLE</v>
      </c>
      <c r="F185" s="9">
        <v>21100</v>
      </c>
      <c r="G185" s="7" t="str">
        <f t="shared" si="11"/>
        <v>CUMPLE</v>
      </c>
      <c r="H185" s="10">
        <f t="shared" si="12"/>
        <v>2.8427935184307781E-4</v>
      </c>
      <c r="I185" s="7" t="str">
        <f t="shared" si="13"/>
        <v>INTERCOMERCIAL</v>
      </c>
      <c r="J185" s="11">
        <f t="shared" si="14"/>
        <v>-1049</v>
      </c>
    </row>
    <row r="186" spans="1:10" x14ac:dyDescent="0.25">
      <c r="A186" s="7">
        <v>185</v>
      </c>
      <c r="B186" s="8" t="s">
        <v>206</v>
      </c>
      <c r="C186" s="9">
        <v>21460</v>
      </c>
      <c r="D186" s="9">
        <v>20387</v>
      </c>
      <c r="E186" s="7" t="str">
        <f t="shared" si="10"/>
        <v>CUMPLE</v>
      </c>
      <c r="F186" s="9">
        <v>13500</v>
      </c>
      <c r="G186" s="7" t="str">
        <f t="shared" si="11"/>
        <v>CUMPLE</v>
      </c>
      <c r="H186" s="10">
        <f t="shared" si="12"/>
        <v>0.37092264678471576</v>
      </c>
      <c r="I186" s="7" t="str">
        <f t="shared" si="13"/>
        <v>EL BURRO</v>
      </c>
      <c r="J186" s="11">
        <f t="shared" si="14"/>
        <v>6887</v>
      </c>
    </row>
    <row r="187" spans="1:10" x14ac:dyDescent="0.25">
      <c r="A187" s="7">
        <v>186</v>
      </c>
      <c r="B187" s="8" t="s">
        <v>207</v>
      </c>
      <c r="C187" s="9">
        <v>67319</v>
      </c>
      <c r="D187" s="9">
        <v>63953</v>
      </c>
      <c r="E187" s="7" t="str">
        <f t="shared" si="10"/>
        <v>CUMPLE</v>
      </c>
      <c r="F187" s="9">
        <v>30800</v>
      </c>
      <c r="G187" s="7" t="str">
        <f t="shared" si="11"/>
        <v>CUMPLE</v>
      </c>
      <c r="H187" s="10">
        <f t="shared" si="12"/>
        <v>0.542476863886867</v>
      </c>
      <c r="I187" s="7" t="str">
        <f t="shared" si="13"/>
        <v>EL BURRO</v>
      </c>
      <c r="J187" s="11">
        <f t="shared" si="14"/>
        <v>33153</v>
      </c>
    </row>
    <row r="188" spans="1:10" x14ac:dyDescent="0.25">
      <c r="A188" s="7">
        <v>187</v>
      </c>
      <c r="B188" s="8" t="s">
        <v>208</v>
      </c>
      <c r="C188" s="9">
        <v>31498</v>
      </c>
      <c r="D188" s="9">
        <v>29923</v>
      </c>
      <c r="E188" s="7" t="str">
        <f t="shared" si="10"/>
        <v>CUMPLE</v>
      </c>
      <c r="F188" s="9">
        <v>22000</v>
      </c>
      <c r="G188" s="7" t="str">
        <f t="shared" si="11"/>
        <v>CUMPLE</v>
      </c>
      <c r="H188" s="10">
        <f t="shared" si="12"/>
        <v>0.30154295510826085</v>
      </c>
      <c r="I188" s="7" t="str">
        <f t="shared" si="13"/>
        <v>EL BURRO</v>
      </c>
      <c r="J188" s="11">
        <f t="shared" si="14"/>
        <v>7923</v>
      </c>
    </row>
    <row r="189" spans="1:10" x14ac:dyDescent="0.25">
      <c r="A189" s="7">
        <v>188</v>
      </c>
      <c r="B189" s="8" t="s">
        <v>209</v>
      </c>
      <c r="C189" s="9">
        <v>28157</v>
      </c>
      <c r="D189" s="9">
        <v>26749</v>
      </c>
      <c r="E189" s="7" t="str">
        <f t="shared" si="10"/>
        <v>CUMPLE</v>
      </c>
      <c r="F189" s="9">
        <v>22000</v>
      </c>
      <c r="G189" s="7" t="str">
        <f t="shared" si="11"/>
        <v>CUMPLE</v>
      </c>
      <c r="H189" s="10">
        <f t="shared" si="12"/>
        <v>0.2186667613737259</v>
      </c>
      <c r="I189" s="7" t="str">
        <f t="shared" si="13"/>
        <v>EL BURRO</v>
      </c>
      <c r="J189" s="11">
        <f t="shared" si="14"/>
        <v>4749</v>
      </c>
    </row>
    <row r="190" spans="1:10" ht="30" x14ac:dyDescent="0.25">
      <c r="A190" s="7">
        <v>189</v>
      </c>
      <c r="B190" s="8" t="s">
        <v>210</v>
      </c>
      <c r="C190" s="9">
        <v>53374</v>
      </c>
      <c r="D190" s="9">
        <v>50705</v>
      </c>
      <c r="E190" s="7" t="str">
        <f t="shared" si="10"/>
        <v>CUMPLE</v>
      </c>
      <c r="F190" s="9">
        <v>35000</v>
      </c>
      <c r="G190" s="7" t="str">
        <f t="shared" si="11"/>
        <v>CUMPLE</v>
      </c>
      <c r="H190" s="10">
        <f t="shared" si="12"/>
        <v>0.34425000936785699</v>
      </c>
      <c r="I190" s="7" t="str">
        <f t="shared" si="13"/>
        <v>EL BURRO</v>
      </c>
      <c r="J190" s="11">
        <f t="shared" si="14"/>
        <v>15705</v>
      </c>
    </row>
    <row r="191" spans="1:10" x14ac:dyDescent="0.25">
      <c r="A191" s="7">
        <v>190</v>
      </c>
      <c r="B191" s="8" t="s">
        <v>211</v>
      </c>
      <c r="C191" s="9">
        <v>37053</v>
      </c>
      <c r="D191" s="9">
        <v>36312</v>
      </c>
      <c r="E191" s="7" t="str">
        <f t="shared" si="10"/>
        <v>CUMPLE</v>
      </c>
      <c r="F191" s="9">
        <v>23000</v>
      </c>
      <c r="G191" s="7" t="str">
        <f t="shared" si="11"/>
        <v>CUMPLE</v>
      </c>
      <c r="H191" s="10">
        <f t="shared" si="12"/>
        <v>0.37926753569211669</v>
      </c>
      <c r="I191" s="7" t="str">
        <f t="shared" si="13"/>
        <v>EL BURRO</v>
      </c>
      <c r="J191" s="11">
        <f t="shared" si="14"/>
        <v>13312</v>
      </c>
    </row>
    <row r="192" spans="1:10" x14ac:dyDescent="0.25">
      <c r="A192" s="7">
        <v>191</v>
      </c>
      <c r="B192" s="8" t="s">
        <v>212</v>
      </c>
      <c r="C192" s="9">
        <v>514867</v>
      </c>
      <c r="D192" s="9">
        <v>504570</v>
      </c>
      <c r="E192" s="7" t="str">
        <f t="shared" si="10"/>
        <v>CUMPLE</v>
      </c>
      <c r="F192" s="9">
        <v>324000</v>
      </c>
      <c r="G192" s="7" t="str">
        <f t="shared" si="11"/>
        <v>CUMPLE</v>
      </c>
      <c r="H192" s="10">
        <f t="shared" si="12"/>
        <v>0.37071127106612001</v>
      </c>
      <c r="I192" s="7" t="str">
        <f t="shared" si="13"/>
        <v>EL BURRO</v>
      </c>
      <c r="J192" s="11">
        <f t="shared" si="14"/>
        <v>180570</v>
      </c>
    </row>
    <row r="193" spans="1:10" x14ac:dyDescent="0.25">
      <c r="A193" s="7">
        <v>192</v>
      </c>
      <c r="B193" s="8" t="s">
        <v>213</v>
      </c>
      <c r="C193" s="9">
        <v>107024</v>
      </c>
      <c r="D193" s="9">
        <v>101673</v>
      </c>
      <c r="E193" s="7" t="str">
        <f t="shared" si="10"/>
        <v>CUMPLE</v>
      </c>
      <c r="F193" s="9">
        <v>78000</v>
      </c>
      <c r="G193" s="7" t="str">
        <f t="shared" si="11"/>
        <v>CUMPLE</v>
      </c>
      <c r="H193" s="10">
        <f t="shared" si="12"/>
        <v>0.27119150844670353</v>
      </c>
      <c r="I193" s="7" t="str">
        <f t="shared" si="13"/>
        <v>EL BURRO</v>
      </c>
      <c r="J193" s="11">
        <f t="shared" si="14"/>
        <v>23673</v>
      </c>
    </row>
    <row r="194" spans="1:10" x14ac:dyDescent="0.25">
      <c r="A194" s="7">
        <v>193</v>
      </c>
      <c r="B194" s="8" t="s">
        <v>214</v>
      </c>
      <c r="C194" s="9">
        <v>48520</v>
      </c>
      <c r="D194" s="9">
        <v>46094</v>
      </c>
      <c r="E194" s="7" t="str">
        <f t="shared" ref="E194:E257" si="15">IF(D194="","SIN VALOR",IF(D194&lt;=0,"VALOR INVÁLIDO",IF(D194&gt;C194,"SUPERA TECHO","CUMPLE")))</f>
        <v>CUMPLE</v>
      </c>
      <c r="F194" s="9">
        <v>28000</v>
      </c>
      <c r="G194" s="7" t="str">
        <f t="shared" ref="G194:G257" si="16">IF(F194="","SIN VALOR",IF(F194&lt;=0,"VALOR INVÁLIDO",IF(F194&gt;C194,"SUPERA TECHO","CUMPLE")))</f>
        <v>CUMPLE</v>
      </c>
      <c r="H194" s="10">
        <f t="shared" ref="H194:H257" si="17">IFERROR((C194-F194)/C194,0)</f>
        <v>0.4229183841714757</v>
      </c>
      <c r="I194" s="7" t="str">
        <f t="shared" ref="I194:I257" si="18">IF(D194&lt;F194,"INTERCOMERCIAL",IF(F194&lt;D194,"EL BURRO","IGUALES"))</f>
        <v>EL BURRO</v>
      </c>
      <c r="J194" s="11">
        <f t="shared" ref="J194:J257" si="19">D194-F194</f>
        <v>18094</v>
      </c>
    </row>
    <row r="195" spans="1:10" x14ac:dyDescent="0.25">
      <c r="A195" s="7">
        <v>194</v>
      </c>
      <c r="B195" s="8" t="s">
        <v>215</v>
      </c>
      <c r="C195" s="9">
        <v>98590</v>
      </c>
      <c r="D195" s="9">
        <v>96618</v>
      </c>
      <c r="E195" s="7" t="str">
        <f t="shared" si="15"/>
        <v>CUMPLE</v>
      </c>
      <c r="F195" s="9">
        <v>50400</v>
      </c>
      <c r="G195" s="7" t="str">
        <f t="shared" si="16"/>
        <v>CUMPLE</v>
      </c>
      <c r="H195" s="10">
        <f t="shared" si="17"/>
        <v>0.48879196673090575</v>
      </c>
      <c r="I195" s="7" t="str">
        <f t="shared" si="18"/>
        <v>EL BURRO</v>
      </c>
      <c r="J195" s="11">
        <f t="shared" si="19"/>
        <v>46218</v>
      </c>
    </row>
    <row r="196" spans="1:10" ht="60" x14ac:dyDescent="0.25">
      <c r="A196" s="7">
        <v>195</v>
      </c>
      <c r="B196" s="8" t="s">
        <v>216</v>
      </c>
      <c r="C196" s="9">
        <v>68473</v>
      </c>
      <c r="D196" s="9">
        <v>65049</v>
      </c>
      <c r="E196" s="7" t="str">
        <f t="shared" si="15"/>
        <v>CUMPLE</v>
      </c>
      <c r="F196" s="9">
        <v>33500</v>
      </c>
      <c r="G196" s="7" t="str">
        <f t="shared" si="16"/>
        <v>CUMPLE</v>
      </c>
      <c r="H196" s="10">
        <f t="shared" si="17"/>
        <v>0.51075606443415655</v>
      </c>
      <c r="I196" s="7" t="str">
        <f t="shared" si="18"/>
        <v>EL BURRO</v>
      </c>
      <c r="J196" s="11">
        <f t="shared" si="19"/>
        <v>31549</v>
      </c>
    </row>
    <row r="197" spans="1:10" ht="60" x14ac:dyDescent="0.25">
      <c r="A197" s="7">
        <v>196</v>
      </c>
      <c r="B197" s="8" t="s">
        <v>217</v>
      </c>
      <c r="C197" s="9">
        <v>46910</v>
      </c>
      <c r="D197" s="9">
        <v>44565</v>
      </c>
      <c r="E197" s="7" t="str">
        <f t="shared" si="15"/>
        <v>CUMPLE</v>
      </c>
      <c r="F197" s="9">
        <v>24000</v>
      </c>
      <c r="G197" s="7" t="str">
        <f t="shared" si="16"/>
        <v>CUMPLE</v>
      </c>
      <c r="H197" s="10">
        <f t="shared" si="17"/>
        <v>0.48838200810061821</v>
      </c>
      <c r="I197" s="7" t="str">
        <f t="shared" si="18"/>
        <v>EL BURRO</v>
      </c>
      <c r="J197" s="11">
        <f t="shared" si="19"/>
        <v>20565</v>
      </c>
    </row>
    <row r="198" spans="1:10" ht="30" x14ac:dyDescent="0.25">
      <c r="A198" s="7">
        <v>197</v>
      </c>
      <c r="B198" s="8" t="s">
        <v>218</v>
      </c>
      <c r="C198" s="9">
        <v>41270</v>
      </c>
      <c r="D198" s="9">
        <v>39207</v>
      </c>
      <c r="E198" s="7" t="str">
        <f t="shared" si="15"/>
        <v>CUMPLE</v>
      </c>
      <c r="F198" s="9">
        <v>23000</v>
      </c>
      <c r="G198" s="7" t="str">
        <f t="shared" si="16"/>
        <v>CUMPLE</v>
      </c>
      <c r="H198" s="10">
        <f t="shared" si="17"/>
        <v>0.4426944511751878</v>
      </c>
      <c r="I198" s="7" t="str">
        <f t="shared" si="18"/>
        <v>EL BURRO</v>
      </c>
      <c r="J198" s="11">
        <f t="shared" si="19"/>
        <v>16207</v>
      </c>
    </row>
    <row r="199" spans="1:10" ht="30" x14ac:dyDescent="0.25">
      <c r="A199" s="7">
        <v>198</v>
      </c>
      <c r="B199" s="8" t="s">
        <v>219</v>
      </c>
      <c r="C199" s="9">
        <v>11650</v>
      </c>
      <c r="D199" s="9">
        <v>11068</v>
      </c>
      <c r="E199" s="7" t="str">
        <f t="shared" si="15"/>
        <v>CUMPLE</v>
      </c>
      <c r="F199" s="9">
        <v>8500</v>
      </c>
      <c r="G199" s="7" t="str">
        <f t="shared" si="16"/>
        <v>CUMPLE</v>
      </c>
      <c r="H199" s="10">
        <f t="shared" si="17"/>
        <v>0.27038626609442062</v>
      </c>
      <c r="I199" s="7" t="str">
        <f t="shared" si="18"/>
        <v>EL BURRO</v>
      </c>
      <c r="J199" s="11">
        <f t="shared" si="19"/>
        <v>2568</v>
      </c>
    </row>
    <row r="200" spans="1:10" x14ac:dyDescent="0.25">
      <c r="A200" s="7">
        <v>199</v>
      </c>
      <c r="B200" s="8" t="s">
        <v>220</v>
      </c>
      <c r="C200" s="9">
        <v>47905</v>
      </c>
      <c r="D200" s="9">
        <v>46947</v>
      </c>
      <c r="E200" s="7" t="str">
        <f t="shared" si="15"/>
        <v>CUMPLE</v>
      </c>
      <c r="F200" s="9">
        <v>33000</v>
      </c>
      <c r="G200" s="7" t="str">
        <f t="shared" si="16"/>
        <v>CUMPLE</v>
      </c>
      <c r="H200" s="10">
        <f t="shared" si="17"/>
        <v>0.3111366245694604</v>
      </c>
      <c r="I200" s="7" t="str">
        <f t="shared" si="18"/>
        <v>EL BURRO</v>
      </c>
      <c r="J200" s="11">
        <f t="shared" si="19"/>
        <v>13947</v>
      </c>
    </row>
    <row r="201" spans="1:10" ht="30" x14ac:dyDescent="0.25">
      <c r="A201" s="7">
        <v>200</v>
      </c>
      <c r="B201" s="8" t="s">
        <v>221</v>
      </c>
      <c r="C201" s="9">
        <v>552202</v>
      </c>
      <c r="D201" s="9">
        <v>524592</v>
      </c>
      <c r="E201" s="7" t="str">
        <f t="shared" si="15"/>
        <v>CUMPLE</v>
      </c>
      <c r="F201" s="9">
        <v>312000</v>
      </c>
      <c r="G201" s="7" t="str">
        <f t="shared" si="16"/>
        <v>CUMPLE</v>
      </c>
      <c r="H201" s="10">
        <f t="shared" si="17"/>
        <v>0.43498936983205422</v>
      </c>
      <c r="I201" s="7" t="str">
        <f t="shared" si="18"/>
        <v>EL BURRO</v>
      </c>
      <c r="J201" s="11">
        <f t="shared" si="19"/>
        <v>212592</v>
      </c>
    </row>
    <row r="202" spans="1:10" x14ac:dyDescent="0.25">
      <c r="A202" s="7">
        <v>201</v>
      </c>
      <c r="B202" s="8" t="s">
        <v>222</v>
      </c>
      <c r="C202" s="9">
        <v>90060</v>
      </c>
      <c r="D202" s="9">
        <v>85557</v>
      </c>
      <c r="E202" s="7" t="str">
        <f t="shared" si="15"/>
        <v>CUMPLE</v>
      </c>
      <c r="F202" s="9">
        <v>47600</v>
      </c>
      <c r="G202" s="7" t="str">
        <f t="shared" si="16"/>
        <v>CUMPLE</v>
      </c>
      <c r="H202" s="10">
        <f t="shared" si="17"/>
        <v>0.4714634687985787</v>
      </c>
      <c r="I202" s="7" t="str">
        <f t="shared" si="18"/>
        <v>EL BURRO</v>
      </c>
      <c r="J202" s="11">
        <f t="shared" si="19"/>
        <v>37957</v>
      </c>
    </row>
    <row r="203" spans="1:10" ht="60" x14ac:dyDescent="0.25">
      <c r="A203" s="7">
        <v>202</v>
      </c>
      <c r="B203" s="8" t="s">
        <v>223</v>
      </c>
      <c r="C203" s="9">
        <v>134350</v>
      </c>
      <c r="D203" s="9">
        <v>127633</v>
      </c>
      <c r="E203" s="7" t="str">
        <f t="shared" si="15"/>
        <v>CUMPLE</v>
      </c>
      <c r="F203" s="9">
        <v>81200</v>
      </c>
      <c r="G203" s="7" t="str">
        <f t="shared" si="16"/>
        <v>CUMPLE</v>
      </c>
      <c r="H203" s="10">
        <f t="shared" si="17"/>
        <v>0.39560848529959064</v>
      </c>
      <c r="I203" s="7" t="str">
        <f t="shared" si="18"/>
        <v>EL BURRO</v>
      </c>
      <c r="J203" s="11">
        <f t="shared" si="19"/>
        <v>46433</v>
      </c>
    </row>
    <row r="204" spans="1:10" x14ac:dyDescent="0.25">
      <c r="A204" s="7">
        <v>203</v>
      </c>
      <c r="B204" s="8" t="s">
        <v>224</v>
      </c>
      <c r="C204" s="9">
        <v>41957</v>
      </c>
      <c r="D204" s="9">
        <v>41118</v>
      </c>
      <c r="E204" s="7" t="str">
        <f t="shared" si="15"/>
        <v>CUMPLE</v>
      </c>
      <c r="F204" s="9">
        <v>30100</v>
      </c>
      <c r="G204" s="7" t="str">
        <f t="shared" si="16"/>
        <v>CUMPLE</v>
      </c>
      <c r="H204" s="10">
        <f t="shared" si="17"/>
        <v>0.28259885120480494</v>
      </c>
      <c r="I204" s="7" t="str">
        <f t="shared" si="18"/>
        <v>EL BURRO</v>
      </c>
      <c r="J204" s="11">
        <f t="shared" si="19"/>
        <v>11018</v>
      </c>
    </row>
    <row r="205" spans="1:10" x14ac:dyDescent="0.25">
      <c r="A205" s="7">
        <v>204</v>
      </c>
      <c r="B205" s="8" t="s">
        <v>225</v>
      </c>
      <c r="C205" s="9">
        <v>43733</v>
      </c>
      <c r="D205" s="9">
        <v>41546</v>
      </c>
      <c r="E205" s="7" t="str">
        <f t="shared" si="15"/>
        <v>CUMPLE</v>
      </c>
      <c r="F205" s="9">
        <v>32200</v>
      </c>
      <c r="G205" s="7" t="str">
        <f t="shared" si="16"/>
        <v>CUMPLE</v>
      </c>
      <c r="H205" s="10">
        <f t="shared" si="17"/>
        <v>0.26371390025838609</v>
      </c>
      <c r="I205" s="7" t="str">
        <f t="shared" si="18"/>
        <v>EL BURRO</v>
      </c>
      <c r="J205" s="11">
        <f t="shared" si="19"/>
        <v>9346</v>
      </c>
    </row>
    <row r="206" spans="1:10" x14ac:dyDescent="0.25">
      <c r="A206" s="7">
        <v>205</v>
      </c>
      <c r="B206" s="8" t="s">
        <v>226</v>
      </c>
      <c r="C206" s="9">
        <v>43733</v>
      </c>
      <c r="D206" s="9">
        <v>41546</v>
      </c>
      <c r="E206" s="7" t="str">
        <f t="shared" si="15"/>
        <v>CUMPLE</v>
      </c>
      <c r="F206" s="9">
        <v>32200</v>
      </c>
      <c r="G206" s="7" t="str">
        <f t="shared" si="16"/>
        <v>CUMPLE</v>
      </c>
      <c r="H206" s="10">
        <f t="shared" si="17"/>
        <v>0.26371390025838609</v>
      </c>
      <c r="I206" s="7" t="str">
        <f t="shared" si="18"/>
        <v>EL BURRO</v>
      </c>
      <c r="J206" s="11">
        <f t="shared" si="19"/>
        <v>9346</v>
      </c>
    </row>
    <row r="207" spans="1:10" x14ac:dyDescent="0.25">
      <c r="A207" s="7">
        <v>206</v>
      </c>
      <c r="B207" s="8" t="s">
        <v>227</v>
      </c>
      <c r="C207" s="9">
        <v>43733</v>
      </c>
      <c r="D207" s="9">
        <v>41546</v>
      </c>
      <c r="E207" s="7" t="str">
        <f t="shared" si="15"/>
        <v>CUMPLE</v>
      </c>
      <c r="F207" s="9">
        <v>32200</v>
      </c>
      <c r="G207" s="7" t="str">
        <f t="shared" si="16"/>
        <v>CUMPLE</v>
      </c>
      <c r="H207" s="10">
        <f t="shared" si="17"/>
        <v>0.26371390025838609</v>
      </c>
      <c r="I207" s="7" t="str">
        <f t="shared" si="18"/>
        <v>EL BURRO</v>
      </c>
      <c r="J207" s="11">
        <f t="shared" si="19"/>
        <v>9346</v>
      </c>
    </row>
    <row r="208" spans="1:10" x14ac:dyDescent="0.25">
      <c r="A208" s="7">
        <v>207</v>
      </c>
      <c r="B208" s="8" t="s">
        <v>228</v>
      </c>
      <c r="C208" s="9">
        <v>43733</v>
      </c>
      <c r="D208" s="9">
        <v>41546</v>
      </c>
      <c r="E208" s="7" t="str">
        <f t="shared" si="15"/>
        <v>CUMPLE</v>
      </c>
      <c r="F208" s="9">
        <v>32200</v>
      </c>
      <c r="G208" s="7" t="str">
        <f t="shared" si="16"/>
        <v>CUMPLE</v>
      </c>
      <c r="H208" s="10">
        <f t="shared" si="17"/>
        <v>0.26371390025838609</v>
      </c>
      <c r="I208" s="7" t="str">
        <f t="shared" si="18"/>
        <v>EL BURRO</v>
      </c>
      <c r="J208" s="11">
        <f t="shared" si="19"/>
        <v>9346</v>
      </c>
    </row>
    <row r="209" spans="1:10" x14ac:dyDescent="0.25">
      <c r="A209" s="7">
        <v>208</v>
      </c>
      <c r="B209" s="8" t="s">
        <v>229</v>
      </c>
      <c r="C209" s="9">
        <v>43733</v>
      </c>
      <c r="D209" s="9">
        <v>41546</v>
      </c>
      <c r="E209" s="7" t="str">
        <f t="shared" si="15"/>
        <v>CUMPLE</v>
      </c>
      <c r="F209" s="9">
        <v>32200</v>
      </c>
      <c r="G209" s="7" t="str">
        <f t="shared" si="16"/>
        <v>CUMPLE</v>
      </c>
      <c r="H209" s="10">
        <f t="shared" si="17"/>
        <v>0.26371390025838609</v>
      </c>
      <c r="I209" s="7" t="str">
        <f t="shared" si="18"/>
        <v>EL BURRO</v>
      </c>
      <c r="J209" s="11">
        <f t="shared" si="19"/>
        <v>9346</v>
      </c>
    </row>
    <row r="210" spans="1:10" x14ac:dyDescent="0.25">
      <c r="A210" s="7">
        <v>209</v>
      </c>
      <c r="B210" s="8" t="s">
        <v>230</v>
      </c>
      <c r="C210" s="9">
        <v>43733</v>
      </c>
      <c r="D210" s="9">
        <v>41546</v>
      </c>
      <c r="E210" s="7" t="str">
        <f t="shared" si="15"/>
        <v>CUMPLE</v>
      </c>
      <c r="F210" s="9">
        <v>32200</v>
      </c>
      <c r="G210" s="7" t="str">
        <f t="shared" si="16"/>
        <v>CUMPLE</v>
      </c>
      <c r="H210" s="10">
        <f t="shared" si="17"/>
        <v>0.26371390025838609</v>
      </c>
      <c r="I210" s="7" t="str">
        <f t="shared" si="18"/>
        <v>EL BURRO</v>
      </c>
      <c r="J210" s="11">
        <f t="shared" si="19"/>
        <v>9346</v>
      </c>
    </row>
    <row r="211" spans="1:10" x14ac:dyDescent="0.25">
      <c r="A211" s="7">
        <v>210</v>
      </c>
      <c r="B211" s="8" t="s">
        <v>231</v>
      </c>
      <c r="C211" s="9">
        <v>303948</v>
      </c>
      <c r="D211" s="9">
        <v>288751</v>
      </c>
      <c r="E211" s="7" t="str">
        <f t="shared" si="15"/>
        <v>CUMPLE</v>
      </c>
      <c r="F211" s="9">
        <v>169400</v>
      </c>
      <c r="G211" s="7" t="str">
        <f t="shared" si="16"/>
        <v>CUMPLE</v>
      </c>
      <c r="H211" s="10">
        <f t="shared" si="17"/>
        <v>0.44266782475949834</v>
      </c>
      <c r="I211" s="7" t="str">
        <f t="shared" si="18"/>
        <v>EL BURRO</v>
      </c>
      <c r="J211" s="11">
        <f t="shared" si="19"/>
        <v>119351</v>
      </c>
    </row>
    <row r="212" spans="1:10" x14ac:dyDescent="0.25">
      <c r="A212" s="7">
        <v>211</v>
      </c>
      <c r="B212" s="8" t="s">
        <v>232</v>
      </c>
      <c r="C212" s="9">
        <v>209893</v>
      </c>
      <c r="D212" s="9">
        <v>199398</v>
      </c>
      <c r="E212" s="7" t="str">
        <f t="shared" si="15"/>
        <v>CUMPLE</v>
      </c>
      <c r="F212" s="9">
        <v>163800</v>
      </c>
      <c r="G212" s="7" t="str">
        <f t="shared" si="16"/>
        <v>CUMPLE</v>
      </c>
      <c r="H212" s="10">
        <f t="shared" si="17"/>
        <v>0.21960236882602088</v>
      </c>
      <c r="I212" s="7" t="str">
        <f t="shared" si="18"/>
        <v>EL BURRO</v>
      </c>
      <c r="J212" s="11">
        <f t="shared" si="19"/>
        <v>35598</v>
      </c>
    </row>
    <row r="213" spans="1:10" x14ac:dyDescent="0.25">
      <c r="A213" s="7">
        <v>212</v>
      </c>
      <c r="B213" s="8" t="s">
        <v>233</v>
      </c>
      <c r="C213" s="9">
        <v>313310</v>
      </c>
      <c r="D213" s="9">
        <v>297645</v>
      </c>
      <c r="E213" s="7" t="str">
        <f t="shared" si="15"/>
        <v>CUMPLE</v>
      </c>
      <c r="F213" s="9">
        <v>145600</v>
      </c>
      <c r="G213" s="7" t="str">
        <f t="shared" si="16"/>
        <v>CUMPLE</v>
      </c>
      <c r="H213" s="10">
        <f t="shared" si="17"/>
        <v>0.53528454246592827</v>
      </c>
      <c r="I213" s="7" t="str">
        <f t="shared" si="18"/>
        <v>EL BURRO</v>
      </c>
      <c r="J213" s="11">
        <f t="shared" si="19"/>
        <v>152045</v>
      </c>
    </row>
    <row r="214" spans="1:10" x14ac:dyDescent="0.25">
      <c r="A214" s="7">
        <v>213</v>
      </c>
      <c r="B214" s="8" t="s">
        <v>234</v>
      </c>
      <c r="C214" s="9">
        <v>235640</v>
      </c>
      <c r="D214" s="9">
        <v>223858</v>
      </c>
      <c r="E214" s="7" t="str">
        <f t="shared" si="15"/>
        <v>CUMPLE</v>
      </c>
      <c r="F214" s="9">
        <v>145600</v>
      </c>
      <c r="G214" s="7" t="str">
        <f t="shared" si="16"/>
        <v>CUMPLE</v>
      </c>
      <c r="H214" s="10">
        <f t="shared" si="17"/>
        <v>0.38210830079782721</v>
      </c>
      <c r="I214" s="7" t="str">
        <f t="shared" si="18"/>
        <v>EL BURRO</v>
      </c>
      <c r="J214" s="11">
        <f t="shared" si="19"/>
        <v>78258</v>
      </c>
    </row>
    <row r="215" spans="1:10" x14ac:dyDescent="0.25">
      <c r="A215" s="7">
        <v>214</v>
      </c>
      <c r="B215" s="8" t="s">
        <v>235</v>
      </c>
      <c r="C215" s="9">
        <v>198290</v>
      </c>
      <c r="D215" s="9">
        <v>194324</v>
      </c>
      <c r="E215" s="7" t="str">
        <f t="shared" si="15"/>
        <v>CUMPLE</v>
      </c>
      <c r="F215" s="9">
        <v>97000</v>
      </c>
      <c r="G215" s="7" t="str">
        <f t="shared" si="16"/>
        <v>CUMPLE</v>
      </c>
      <c r="H215" s="10">
        <f t="shared" si="17"/>
        <v>0.51081748953552875</v>
      </c>
      <c r="I215" s="7" t="str">
        <f t="shared" si="18"/>
        <v>EL BURRO</v>
      </c>
      <c r="J215" s="11">
        <f t="shared" si="19"/>
        <v>97324</v>
      </c>
    </row>
    <row r="216" spans="1:10" x14ac:dyDescent="0.25">
      <c r="A216" s="7">
        <v>215</v>
      </c>
      <c r="B216" s="8" t="s">
        <v>236</v>
      </c>
      <c r="C216" s="9">
        <v>159300</v>
      </c>
      <c r="D216" s="9">
        <v>151335</v>
      </c>
      <c r="E216" s="7" t="str">
        <f t="shared" si="15"/>
        <v>CUMPLE</v>
      </c>
      <c r="F216" s="9">
        <v>147000</v>
      </c>
      <c r="G216" s="7" t="str">
        <f t="shared" si="16"/>
        <v>CUMPLE</v>
      </c>
      <c r="H216" s="10">
        <f t="shared" si="17"/>
        <v>7.7212806026365349E-2</v>
      </c>
      <c r="I216" s="7" t="str">
        <f t="shared" si="18"/>
        <v>EL BURRO</v>
      </c>
      <c r="J216" s="11">
        <f t="shared" si="19"/>
        <v>4335</v>
      </c>
    </row>
    <row r="217" spans="1:10" ht="30" x14ac:dyDescent="0.25">
      <c r="A217" s="7">
        <v>216</v>
      </c>
      <c r="B217" s="8" t="s">
        <v>237</v>
      </c>
      <c r="C217" s="9">
        <v>81255</v>
      </c>
      <c r="D217" s="9">
        <v>77192</v>
      </c>
      <c r="E217" s="7" t="str">
        <f t="shared" si="15"/>
        <v>CUMPLE</v>
      </c>
      <c r="F217" s="9">
        <v>41000</v>
      </c>
      <c r="G217" s="7" t="str">
        <f t="shared" si="16"/>
        <v>CUMPLE</v>
      </c>
      <c r="H217" s="10">
        <f t="shared" si="17"/>
        <v>0.49541566672820136</v>
      </c>
      <c r="I217" s="7" t="str">
        <f t="shared" si="18"/>
        <v>EL BURRO</v>
      </c>
      <c r="J217" s="11">
        <f t="shared" si="19"/>
        <v>36192</v>
      </c>
    </row>
    <row r="218" spans="1:10" ht="30" x14ac:dyDescent="0.25">
      <c r="A218" s="7">
        <v>217</v>
      </c>
      <c r="B218" s="8" t="s">
        <v>238</v>
      </c>
      <c r="C218" s="9">
        <v>92510</v>
      </c>
      <c r="D218" s="9">
        <v>90660</v>
      </c>
      <c r="E218" s="7" t="str">
        <f t="shared" si="15"/>
        <v>CUMPLE</v>
      </c>
      <c r="F218" s="9">
        <v>41000</v>
      </c>
      <c r="G218" s="7" t="str">
        <f t="shared" si="16"/>
        <v>CUMPLE</v>
      </c>
      <c r="H218" s="10">
        <f t="shared" si="17"/>
        <v>0.55680466976543075</v>
      </c>
      <c r="I218" s="7" t="str">
        <f t="shared" si="18"/>
        <v>EL BURRO</v>
      </c>
      <c r="J218" s="11">
        <f t="shared" si="19"/>
        <v>49660</v>
      </c>
    </row>
    <row r="219" spans="1:10" x14ac:dyDescent="0.25">
      <c r="A219" s="7">
        <v>218</v>
      </c>
      <c r="B219" s="8" t="s">
        <v>239</v>
      </c>
      <c r="C219" s="9">
        <v>136547</v>
      </c>
      <c r="D219" s="9">
        <v>133816</v>
      </c>
      <c r="E219" s="7" t="str">
        <f t="shared" si="15"/>
        <v>CUMPLE</v>
      </c>
      <c r="F219" s="9">
        <v>95200</v>
      </c>
      <c r="G219" s="7" t="str">
        <f t="shared" si="16"/>
        <v>CUMPLE</v>
      </c>
      <c r="H219" s="10">
        <f t="shared" si="17"/>
        <v>0.30280416266926408</v>
      </c>
      <c r="I219" s="7" t="str">
        <f t="shared" si="18"/>
        <v>EL BURRO</v>
      </c>
      <c r="J219" s="11">
        <f t="shared" si="19"/>
        <v>38616</v>
      </c>
    </row>
    <row r="220" spans="1:10" x14ac:dyDescent="0.25">
      <c r="A220" s="7">
        <v>219</v>
      </c>
      <c r="B220" s="8" t="s">
        <v>240</v>
      </c>
      <c r="C220" s="9">
        <v>63300</v>
      </c>
      <c r="D220" s="9">
        <v>62034</v>
      </c>
      <c r="E220" s="7" t="str">
        <f t="shared" si="15"/>
        <v>CUMPLE</v>
      </c>
      <c r="F220" s="9">
        <v>30800</v>
      </c>
      <c r="G220" s="7" t="str">
        <f t="shared" si="16"/>
        <v>CUMPLE</v>
      </c>
      <c r="H220" s="10">
        <f t="shared" si="17"/>
        <v>0.51342812006319116</v>
      </c>
      <c r="I220" s="7" t="str">
        <f t="shared" si="18"/>
        <v>EL BURRO</v>
      </c>
      <c r="J220" s="11">
        <f t="shared" si="19"/>
        <v>31234</v>
      </c>
    </row>
    <row r="221" spans="1:10" x14ac:dyDescent="0.25">
      <c r="A221" s="7">
        <v>220</v>
      </c>
      <c r="B221" s="8" t="s">
        <v>241</v>
      </c>
      <c r="C221" s="9">
        <v>358450</v>
      </c>
      <c r="D221" s="9">
        <v>351281</v>
      </c>
      <c r="E221" s="7" t="str">
        <f t="shared" si="15"/>
        <v>CUMPLE</v>
      </c>
      <c r="F221" s="9">
        <v>217000</v>
      </c>
      <c r="G221" s="7" t="str">
        <f t="shared" si="16"/>
        <v>CUMPLE</v>
      </c>
      <c r="H221" s="10">
        <f t="shared" si="17"/>
        <v>0.39461570651415817</v>
      </c>
      <c r="I221" s="7" t="str">
        <f t="shared" si="18"/>
        <v>EL BURRO</v>
      </c>
      <c r="J221" s="11">
        <f t="shared" si="19"/>
        <v>134281</v>
      </c>
    </row>
    <row r="222" spans="1:10" x14ac:dyDescent="0.25">
      <c r="A222" s="7">
        <v>221</v>
      </c>
      <c r="B222" s="8" t="s">
        <v>242</v>
      </c>
      <c r="C222" s="9">
        <v>124450</v>
      </c>
      <c r="D222" s="9">
        <v>118228</v>
      </c>
      <c r="E222" s="7" t="str">
        <f t="shared" si="15"/>
        <v>CUMPLE</v>
      </c>
      <c r="F222" s="9">
        <v>77000</v>
      </c>
      <c r="G222" s="7" t="str">
        <f t="shared" si="16"/>
        <v>CUMPLE</v>
      </c>
      <c r="H222" s="10">
        <f t="shared" si="17"/>
        <v>0.38127762153475292</v>
      </c>
      <c r="I222" s="7" t="str">
        <f t="shared" si="18"/>
        <v>EL BURRO</v>
      </c>
      <c r="J222" s="11">
        <f t="shared" si="19"/>
        <v>41228</v>
      </c>
    </row>
    <row r="223" spans="1:10" x14ac:dyDescent="0.25">
      <c r="A223" s="7">
        <v>222</v>
      </c>
      <c r="B223" s="8" t="s">
        <v>243</v>
      </c>
      <c r="C223" s="9">
        <v>288040</v>
      </c>
      <c r="D223" s="9">
        <v>273638</v>
      </c>
      <c r="E223" s="7" t="str">
        <f t="shared" si="15"/>
        <v>CUMPLE</v>
      </c>
      <c r="F223" s="9">
        <v>180600</v>
      </c>
      <c r="G223" s="7" t="str">
        <f t="shared" si="16"/>
        <v>CUMPLE</v>
      </c>
      <c r="H223" s="10">
        <f t="shared" si="17"/>
        <v>0.37300374947923898</v>
      </c>
      <c r="I223" s="7" t="str">
        <f t="shared" si="18"/>
        <v>EL BURRO</v>
      </c>
      <c r="J223" s="11">
        <f t="shared" si="19"/>
        <v>93038</v>
      </c>
    </row>
    <row r="224" spans="1:10" x14ac:dyDescent="0.25">
      <c r="A224" s="7">
        <v>223</v>
      </c>
      <c r="B224" s="8" t="s">
        <v>244</v>
      </c>
      <c r="C224" s="9">
        <v>310534</v>
      </c>
      <c r="D224" s="9">
        <v>295007</v>
      </c>
      <c r="E224" s="7" t="str">
        <f t="shared" si="15"/>
        <v>CUMPLE</v>
      </c>
      <c r="F224" s="9">
        <v>205000</v>
      </c>
      <c r="G224" s="7" t="str">
        <f t="shared" si="16"/>
        <v>CUMPLE</v>
      </c>
      <c r="H224" s="10">
        <f t="shared" si="17"/>
        <v>0.33984684446791658</v>
      </c>
      <c r="I224" s="7" t="str">
        <f t="shared" si="18"/>
        <v>EL BURRO</v>
      </c>
      <c r="J224" s="11">
        <f t="shared" si="19"/>
        <v>90007</v>
      </c>
    </row>
    <row r="225" spans="1:10" ht="30" x14ac:dyDescent="0.25">
      <c r="A225" s="7">
        <v>224</v>
      </c>
      <c r="B225" s="8" t="s">
        <v>245</v>
      </c>
      <c r="C225" s="9">
        <v>56667</v>
      </c>
      <c r="D225" s="9">
        <v>55534</v>
      </c>
      <c r="E225" s="7" t="str">
        <f t="shared" si="15"/>
        <v>CUMPLE</v>
      </c>
      <c r="F225" s="9">
        <v>37800</v>
      </c>
      <c r="G225" s="7" t="str">
        <f t="shared" si="16"/>
        <v>CUMPLE</v>
      </c>
      <c r="H225" s="10">
        <f t="shared" si="17"/>
        <v>0.33294510032293928</v>
      </c>
      <c r="I225" s="7" t="str">
        <f t="shared" si="18"/>
        <v>EL BURRO</v>
      </c>
      <c r="J225" s="11">
        <f t="shared" si="19"/>
        <v>17734</v>
      </c>
    </row>
    <row r="226" spans="1:10" ht="30" x14ac:dyDescent="0.25">
      <c r="A226" s="7">
        <v>225</v>
      </c>
      <c r="B226" s="8" t="s">
        <v>246</v>
      </c>
      <c r="C226" s="9">
        <v>167345</v>
      </c>
      <c r="D226" s="9">
        <v>158978</v>
      </c>
      <c r="E226" s="7" t="str">
        <f t="shared" si="15"/>
        <v>CUMPLE</v>
      </c>
      <c r="F226" s="9">
        <v>82600</v>
      </c>
      <c r="G226" s="7" t="str">
        <f t="shared" si="16"/>
        <v>CUMPLE</v>
      </c>
      <c r="H226" s="10">
        <f t="shared" si="17"/>
        <v>0.50640891571304791</v>
      </c>
      <c r="I226" s="7" t="str">
        <f t="shared" si="18"/>
        <v>EL BURRO</v>
      </c>
      <c r="J226" s="11">
        <f t="shared" si="19"/>
        <v>76378</v>
      </c>
    </row>
    <row r="227" spans="1:10" x14ac:dyDescent="0.25">
      <c r="A227" s="7">
        <v>226</v>
      </c>
      <c r="B227" s="8" t="s">
        <v>247</v>
      </c>
      <c r="C227" s="9">
        <v>25619</v>
      </c>
      <c r="D227" s="9">
        <v>24338</v>
      </c>
      <c r="E227" s="7" t="str">
        <f t="shared" si="15"/>
        <v>CUMPLE</v>
      </c>
      <c r="F227" s="9">
        <v>13500</v>
      </c>
      <c r="G227" s="7" t="str">
        <f t="shared" si="16"/>
        <v>CUMPLE</v>
      </c>
      <c r="H227" s="10">
        <f t="shared" si="17"/>
        <v>0.47304734767164996</v>
      </c>
      <c r="I227" s="7" t="str">
        <f t="shared" si="18"/>
        <v>EL BURRO</v>
      </c>
      <c r="J227" s="11">
        <f t="shared" si="19"/>
        <v>10838</v>
      </c>
    </row>
    <row r="228" spans="1:10" x14ac:dyDescent="0.25">
      <c r="A228" s="7">
        <v>227</v>
      </c>
      <c r="B228" s="8" t="s">
        <v>248</v>
      </c>
      <c r="C228" s="9">
        <v>14270</v>
      </c>
      <c r="D228" s="9">
        <v>13557</v>
      </c>
      <c r="E228" s="7" t="str">
        <f t="shared" si="15"/>
        <v>CUMPLE</v>
      </c>
      <c r="F228" s="9">
        <v>7950</v>
      </c>
      <c r="G228" s="7" t="str">
        <f t="shared" si="16"/>
        <v>CUMPLE</v>
      </c>
      <c r="H228" s="10">
        <f t="shared" si="17"/>
        <v>0.44288717589348281</v>
      </c>
      <c r="I228" s="7" t="str">
        <f t="shared" si="18"/>
        <v>EL BURRO</v>
      </c>
      <c r="J228" s="11">
        <f t="shared" si="19"/>
        <v>5607</v>
      </c>
    </row>
    <row r="229" spans="1:10" x14ac:dyDescent="0.25">
      <c r="A229" s="7">
        <v>228</v>
      </c>
      <c r="B229" s="8" t="s">
        <v>249</v>
      </c>
      <c r="C229" s="9">
        <v>228350</v>
      </c>
      <c r="D229" s="9">
        <v>216933</v>
      </c>
      <c r="E229" s="7" t="str">
        <f t="shared" si="15"/>
        <v>CUMPLE</v>
      </c>
      <c r="F229" s="9">
        <v>141000</v>
      </c>
      <c r="G229" s="7" t="str">
        <f t="shared" si="16"/>
        <v>CUMPLE</v>
      </c>
      <c r="H229" s="10">
        <f t="shared" si="17"/>
        <v>0.38252682285964529</v>
      </c>
      <c r="I229" s="7" t="str">
        <f t="shared" si="18"/>
        <v>EL BURRO</v>
      </c>
      <c r="J229" s="11">
        <f t="shared" si="19"/>
        <v>75933</v>
      </c>
    </row>
    <row r="230" spans="1:10" x14ac:dyDescent="0.25">
      <c r="A230" s="7">
        <v>229</v>
      </c>
      <c r="B230" s="8" t="s">
        <v>250</v>
      </c>
      <c r="C230" s="9">
        <v>106390</v>
      </c>
      <c r="D230" s="9">
        <v>101071</v>
      </c>
      <c r="E230" s="7" t="str">
        <f t="shared" si="15"/>
        <v>CUMPLE</v>
      </c>
      <c r="F230" s="9">
        <v>106350</v>
      </c>
      <c r="G230" s="7" t="str">
        <f t="shared" si="16"/>
        <v>CUMPLE</v>
      </c>
      <c r="H230" s="10">
        <f t="shared" si="17"/>
        <v>3.7597518563774792E-4</v>
      </c>
      <c r="I230" s="7" t="str">
        <f t="shared" si="18"/>
        <v>INTERCOMERCIAL</v>
      </c>
      <c r="J230" s="11">
        <f t="shared" si="19"/>
        <v>-5279</v>
      </c>
    </row>
    <row r="231" spans="1:10" x14ac:dyDescent="0.25">
      <c r="A231" s="7">
        <v>230</v>
      </c>
      <c r="B231" s="8" t="s">
        <v>251</v>
      </c>
      <c r="C231" s="9">
        <v>159850</v>
      </c>
      <c r="D231" s="9">
        <v>151858</v>
      </c>
      <c r="E231" s="7" t="str">
        <f t="shared" si="15"/>
        <v>CUMPLE</v>
      </c>
      <c r="F231" s="9">
        <v>92400</v>
      </c>
      <c r="G231" s="7" t="str">
        <f t="shared" si="16"/>
        <v>CUMPLE</v>
      </c>
      <c r="H231" s="10">
        <f t="shared" si="17"/>
        <v>0.42195808570534876</v>
      </c>
      <c r="I231" s="7" t="str">
        <f t="shared" si="18"/>
        <v>EL BURRO</v>
      </c>
      <c r="J231" s="11">
        <f t="shared" si="19"/>
        <v>59458</v>
      </c>
    </row>
    <row r="232" spans="1:10" ht="30" x14ac:dyDescent="0.25">
      <c r="A232" s="7">
        <v>231</v>
      </c>
      <c r="B232" s="8" t="s">
        <v>252</v>
      </c>
      <c r="C232" s="9">
        <v>69270</v>
      </c>
      <c r="D232" s="9">
        <v>65807</v>
      </c>
      <c r="E232" s="7" t="str">
        <f t="shared" si="15"/>
        <v>CUMPLE</v>
      </c>
      <c r="F232" s="9">
        <v>37800</v>
      </c>
      <c r="G232" s="7" t="str">
        <f t="shared" si="16"/>
        <v>CUMPLE</v>
      </c>
      <c r="H232" s="10">
        <f t="shared" si="17"/>
        <v>0.45430922477262886</v>
      </c>
      <c r="I232" s="7" t="str">
        <f t="shared" si="18"/>
        <v>EL BURRO</v>
      </c>
      <c r="J232" s="11">
        <f t="shared" si="19"/>
        <v>28007</v>
      </c>
    </row>
    <row r="233" spans="1:10" x14ac:dyDescent="0.25">
      <c r="A233" s="7">
        <v>232</v>
      </c>
      <c r="B233" s="8" t="s">
        <v>253</v>
      </c>
      <c r="C233" s="9">
        <v>8483</v>
      </c>
      <c r="D233" s="9">
        <v>8059</v>
      </c>
      <c r="E233" s="7" t="str">
        <f t="shared" si="15"/>
        <v>CUMPLE</v>
      </c>
      <c r="F233" s="9">
        <v>5600</v>
      </c>
      <c r="G233" s="7" t="str">
        <f t="shared" si="16"/>
        <v>CUMPLE</v>
      </c>
      <c r="H233" s="10">
        <f t="shared" si="17"/>
        <v>0.3398561829541436</v>
      </c>
      <c r="I233" s="7" t="str">
        <f t="shared" si="18"/>
        <v>EL BURRO</v>
      </c>
      <c r="J233" s="11">
        <f t="shared" si="19"/>
        <v>2459</v>
      </c>
    </row>
    <row r="234" spans="1:10" x14ac:dyDescent="0.25">
      <c r="A234" s="7">
        <v>233</v>
      </c>
      <c r="B234" s="8" t="s">
        <v>254</v>
      </c>
      <c r="C234" s="9">
        <v>95257</v>
      </c>
      <c r="D234" s="9">
        <v>90494</v>
      </c>
      <c r="E234" s="7" t="str">
        <f t="shared" si="15"/>
        <v>CUMPLE</v>
      </c>
      <c r="F234" s="9">
        <v>60200</v>
      </c>
      <c r="G234" s="7" t="str">
        <f t="shared" si="16"/>
        <v>CUMPLE</v>
      </c>
      <c r="H234" s="10">
        <f t="shared" si="17"/>
        <v>0.36802544694878064</v>
      </c>
      <c r="I234" s="7" t="str">
        <f t="shared" si="18"/>
        <v>EL BURRO</v>
      </c>
      <c r="J234" s="11">
        <f t="shared" si="19"/>
        <v>30294</v>
      </c>
    </row>
    <row r="235" spans="1:10" x14ac:dyDescent="0.25">
      <c r="A235" s="7">
        <v>234</v>
      </c>
      <c r="B235" s="8" t="s">
        <v>255</v>
      </c>
      <c r="C235" s="9">
        <v>103336</v>
      </c>
      <c r="D235" s="9">
        <v>98169</v>
      </c>
      <c r="E235" s="7" t="str">
        <f t="shared" si="15"/>
        <v>CUMPLE</v>
      </c>
      <c r="F235" s="9">
        <v>69500</v>
      </c>
      <c r="G235" s="7" t="str">
        <f t="shared" si="16"/>
        <v>CUMPLE</v>
      </c>
      <c r="H235" s="10">
        <f t="shared" si="17"/>
        <v>0.32743671131067587</v>
      </c>
      <c r="I235" s="7" t="str">
        <f t="shared" si="18"/>
        <v>EL BURRO</v>
      </c>
      <c r="J235" s="11">
        <f t="shared" si="19"/>
        <v>28669</v>
      </c>
    </row>
    <row r="236" spans="1:10" x14ac:dyDescent="0.25">
      <c r="A236" s="7">
        <v>235</v>
      </c>
      <c r="B236" s="8" t="s">
        <v>256</v>
      </c>
      <c r="C236" s="9">
        <v>73993</v>
      </c>
      <c r="D236" s="9">
        <v>72513</v>
      </c>
      <c r="E236" s="7" t="str">
        <f t="shared" si="15"/>
        <v>CUMPLE</v>
      </c>
      <c r="F236" s="9">
        <v>51800</v>
      </c>
      <c r="G236" s="7" t="str">
        <f t="shared" si="16"/>
        <v>CUMPLE</v>
      </c>
      <c r="H236" s="10">
        <f t="shared" si="17"/>
        <v>0.29993377751949507</v>
      </c>
      <c r="I236" s="7" t="str">
        <f t="shared" si="18"/>
        <v>EL BURRO</v>
      </c>
      <c r="J236" s="11">
        <f t="shared" si="19"/>
        <v>20713</v>
      </c>
    </row>
    <row r="237" spans="1:10" x14ac:dyDescent="0.25">
      <c r="A237" s="7">
        <v>236</v>
      </c>
      <c r="B237" s="8" t="s">
        <v>256</v>
      </c>
      <c r="C237" s="9">
        <v>94089</v>
      </c>
      <c r="D237" s="9">
        <v>89385</v>
      </c>
      <c r="E237" s="7" t="str">
        <f t="shared" si="15"/>
        <v>CUMPLE</v>
      </c>
      <c r="F237" s="9">
        <v>65800</v>
      </c>
      <c r="G237" s="7" t="str">
        <f t="shared" si="16"/>
        <v>CUMPLE</v>
      </c>
      <c r="H237" s="10">
        <f t="shared" si="17"/>
        <v>0.30066213903856986</v>
      </c>
      <c r="I237" s="7" t="str">
        <f t="shared" si="18"/>
        <v>EL BURRO</v>
      </c>
      <c r="J237" s="11">
        <f t="shared" si="19"/>
        <v>23585</v>
      </c>
    </row>
    <row r="238" spans="1:10" x14ac:dyDescent="0.25">
      <c r="A238" s="7">
        <v>237</v>
      </c>
      <c r="B238" s="8" t="s">
        <v>256</v>
      </c>
      <c r="C238" s="9">
        <v>97065</v>
      </c>
      <c r="D238" s="9">
        <v>92212</v>
      </c>
      <c r="E238" s="7" t="str">
        <f t="shared" si="15"/>
        <v>CUMPLE</v>
      </c>
      <c r="F238" s="9">
        <v>71400</v>
      </c>
      <c r="G238" s="7" t="str">
        <f t="shared" si="16"/>
        <v>CUMPLE</v>
      </c>
      <c r="H238" s="10">
        <f t="shared" si="17"/>
        <v>0.26441044660794311</v>
      </c>
      <c r="I238" s="7" t="str">
        <f t="shared" si="18"/>
        <v>EL BURRO</v>
      </c>
      <c r="J238" s="11">
        <f t="shared" si="19"/>
        <v>20812</v>
      </c>
    </row>
    <row r="239" spans="1:10" x14ac:dyDescent="0.25">
      <c r="A239" s="7">
        <v>238</v>
      </c>
      <c r="B239" s="8" t="s">
        <v>256</v>
      </c>
      <c r="C239" s="9">
        <v>119955</v>
      </c>
      <c r="D239" s="9">
        <v>113957</v>
      </c>
      <c r="E239" s="7" t="str">
        <f t="shared" si="15"/>
        <v>CUMPLE</v>
      </c>
      <c r="F239" s="9">
        <v>68400</v>
      </c>
      <c r="G239" s="7" t="str">
        <f t="shared" si="16"/>
        <v>CUMPLE</v>
      </c>
      <c r="H239" s="10">
        <f t="shared" si="17"/>
        <v>0.42978616981368012</v>
      </c>
      <c r="I239" s="7" t="str">
        <f t="shared" si="18"/>
        <v>EL BURRO</v>
      </c>
      <c r="J239" s="11">
        <f t="shared" si="19"/>
        <v>45557</v>
      </c>
    </row>
    <row r="240" spans="1:10" x14ac:dyDescent="0.25">
      <c r="A240" s="7">
        <v>239</v>
      </c>
      <c r="B240" s="8" t="s">
        <v>257</v>
      </c>
      <c r="C240" s="9">
        <v>62400</v>
      </c>
      <c r="D240" s="9">
        <v>59280</v>
      </c>
      <c r="E240" s="7" t="str">
        <f t="shared" si="15"/>
        <v>CUMPLE</v>
      </c>
      <c r="F240" s="9">
        <v>40600</v>
      </c>
      <c r="G240" s="7" t="str">
        <f t="shared" si="16"/>
        <v>CUMPLE</v>
      </c>
      <c r="H240" s="10">
        <f t="shared" si="17"/>
        <v>0.34935897435897434</v>
      </c>
      <c r="I240" s="7" t="str">
        <f t="shared" si="18"/>
        <v>EL BURRO</v>
      </c>
      <c r="J240" s="11">
        <f t="shared" si="19"/>
        <v>18680</v>
      </c>
    </row>
    <row r="241" spans="1:10" x14ac:dyDescent="0.25">
      <c r="A241" s="7">
        <v>240</v>
      </c>
      <c r="B241" s="8" t="s">
        <v>258</v>
      </c>
      <c r="C241" s="9">
        <v>63087</v>
      </c>
      <c r="D241" s="9">
        <v>59933</v>
      </c>
      <c r="E241" s="7" t="str">
        <f t="shared" si="15"/>
        <v>CUMPLE</v>
      </c>
      <c r="F241" s="9">
        <v>41200</v>
      </c>
      <c r="G241" s="7" t="str">
        <f t="shared" si="16"/>
        <v>CUMPLE</v>
      </c>
      <c r="H241" s="10">
        <f t="shared" si="17"/>
        <v>0.3469335996322539</v>
      </c>
      <c r="I241" s="7" t="str">
        <f t="shared" si="18"/>
        <v>EL BURRO</v>
      </c>
      <c r="J241" s="11">
        <f t="shared" si="19"/>
        <v>18733</v>
      </c>
    </row>
    <row r="242" spans="1:10" x14ac:dyDescent="0.25">
      <c r="A242" s="7">
        <v>241</v>
      </c>
      <c r="B242" s="8" t="s">
        <v>259</v>
      </c>
      <c r="C242" s="9">
        <v>70370</v>
      </c>
      <c r="D242" s="9">
        <v>66852</v>
      </c>
      <c r="E242" s="7" t="str">
        <f t="shared" si="15"/>
        <v>CUMPLE</v>
      </c>
      <c r="F242" s="9">
        <v>50400</v>
      </c>
      <c r="G242" s="7" t="str">
        <f t="shared" si="16"/>
        <v>CUMPLE</v>
      </c>
      <c r="H242" s="10">
        <f t="shared" si="17"/>
        <v>0.28378570413528492</v>
      </c>
      <c r="I242" s="7" t="str">
        <f t="shared" si="18"/>
        <v>EL BURRO</v>
      </c>
      <c r="J242" s="11">
        <f t="shared" si="19"/>
        <v>16452</v>
      </c>
    </row>
    <row r="243" spans="1:10" x14ac:dyDescent="0.25">
      <c r="A243" s="7">
        <v>242</v>
      </c>
      <c r="B243" s="8" t="s">
        <v>260</v>
      </c>
      <c r="C243" s="9">
        <v>82030</v>
      </c>
      <c r="D243" s="9">
        <v>77929</v>
      </c>
      <c r="E243" s="7" t="str">
        <f t="shared" si="15"/>
        <v>CUMPLE</v>
      </c>
      <c r="F243" s="9">
        <v>58300</v>
      </c>
      <c r="G243" s="7" t="str">
        <f t="shared" si="16"/>
        <v>CUMPLE</v>
      </c>
      <c r="H243" s="10">
        <f t="shared" si="17"/>
        <v>0.2892844081433622</v>
      </c>
      <c r="I243" s="7" t="str">
        <f t="shared" si="18"/>
        <v>EL BURRO</v>
      </c>
      <c r="J243" s="11">
        <f t="shared" si="19"/>
        <v>19629</v>
      </c>
    </row>
    <row r="244" spans="1:10" x14ac:dyDescent="0.25">
      <c r="A244" s="7">
        <v>243</v>
      </c>
      <c r="B244" s="8" t="s">
        <v>261</v>
      </c>
      <c r="C244" s="9">
        <v>6161</v>
      </c>
      <c r="D244" s="9">
        <v>5853</v>
      </c>
      <c r="E244" s="7" t="str">
        <f t="shared" si="15"/>
        <v>CUMPLE</v>
      </c>
      <c r="F244" s="9">
        <v>5900</v>
      </c>
      <c r="G244" s="7" t="str">
        <f t="shared" si="16"/>
        <v>CUMPLE</v>
      </c>
      <c r="H244" s="10">
        <f t="shared" si="17"/>
        <v>4.2363252718714495E-2</v>
      </c>
      <c r="I244" s="7" t="str">
        <f t="shared" si="18"/>
        <v>INTERCOMERCIAL</v>
      </c>
      <c r="J244" s="11">
        <f t="shared" si="19"/>
        <v>-47</v>
      </c>
    </row>
    <row r="245" spans="1:10" x14ac:dyDescent="0.25">
      <c r="A245" s="7">
        <v>244</v>
      </c>
      <c r="B245" s="8" t="s">
        <v>262</v>
      </c>
      <c r="C245" s="9">
        <v>246507</v>
      </c>
      <c r="D245" s="9">
        <v>234182</v>
      </c>
      <c r="E245" s="7" t="str">
        <f t="shared" si="15"/>
        <v>CUMPLE</v>
      </c>
      <c r="F245" s="9">
        <v>189000</v>
      </c>
      <c r="G245" s="7" t="str">
        <f t="shared" si="16"/>
        <v>CUMPLE</v>
      </c>
      <c r="H245" s="10">
        <f t="shared" si="17"/>
        <v>0.23328749285010161</v>
      </c>
      <c r="I245" s="7" t="str">
        <f t="shared" si="18"/>
        <v>EL BURRO</v>
      </c>
      <c r="J245" s="11">
        <f t="shared" si="19"/>
        <v>45182</v>
      </c>
    </row>
    <row r="246" spans="1:10" x14ac:dyDescent="0.25">
      <c r="A246" s="7">
        <v>245</v>
      </c>
      <c r="B246" s="8" t="s">
        <v>263</v>
      </c>
      <c r="C246" s="9">
        <v>176509</v>
      </c>
      <c r="D246" s="9">
        <v>167684</v>
      </c>
      <c r="E246" s="7" t="str">
        <f t="shared" si="15"/>
        <v>CUMPLE</v>
      </c>
      <c r="F246" s="9">
        <v>176000</v>
      </c>
      <c r="G246" s="7" t="str">
        <f t="shared" si="16"/>
        <v>CUMPLE</v>
      </c>
      <c r="H246" s="10">
        <f t="shared" si="17"/>
        <v>2.8837056467375601E-3</v>
      </c>
      <c r="I246" s="7" t="str">
        <f t="shared" si="18"/>
        <v>INTERCOMERCIAL</v>
      </c>
      <c r="J246" s="11">
        <f t="shared" si="19"/>
        <v>-8316</v>
      </c>
    </row>
    <row r="247" spans="1:10" x14ac:dyDescent="0.25">
      <c r="A247" s="7">
        <v>246</v>
      </c>
      <c r="B247" s="8" t="s">
        <v>264</v>
      </c>
      <c r="C247" s="9">
        <v>121951</v>
      </c>
      <c r="D247" s="9">
        <v>115853</v>
      </c>
      <c r="E247" s="7" t="str">
        <f t="shared" si="15"/>
        <v>CUMPLE</v>
      </c>
      <c r="F247" s="9">
        <v>80900</v>
      </c>
      <c r="G247" s="7" t="str">
        <f t="shared" si="16"/>
        <v>CUMPLE</v>
      </c>
      <c r="H247" s="10">
        <f t="shared" si="17"/>
        <v>0.33661880591385063</v>
      </c>
      <c r="I247" s="7" t="str">
        <f t="shared" si="18"/>
        <v>EL BURRO</v>
      </c>
      <c r="J247" s="11">
        <f t="shared" si="19"/>
        <v>34953</v>
      </c>
    </row>
    <row r="248" spans="1:10" ht="30" x14ac:dyDescent="0.25">
      <c r="A248" s="7">
        <v>247</v>
      </c>
      <c r="B248" s="8" t="s">
        <v>265</v>
      </c>
      <c r="C248" s="9">
        <v>89110</v>
      </c>
      <c r="D248" s="9">
        <v>84655</v>
      </c>
      <c r="E248" s="7" t="str">
        <f t="shared" si="15"/>
        <v>CUMPLE</v>
      </c>
      <c r="F248" s="9">
        <v>66900</v>
      </c>
      <c r="G248" s="7" t="str">
        <f t="shared" si="16"/>
        <v>CUMPLE</v>
      </c>
      <c r="H248" s="10">
        <f t="shared" si="17"/>
        <v>0.24924250925822017</v>
      </c>
      <c r="I248" s="7" t="str">
        <f t="shared" si="18"/>
        <v>EL BURRO</v>
      </c>
      <c r="J248" s="11">
        <f t="shared" si="19"/>
        <v>17755</v>
      </c>
    </row>
    <row r="249" spans="1:10" x14ac:dyDescent="0.25">
      <c r="A249" s="7">
        <v>248</v>
      </c>
      <c r="B249" s="8" t="s">
        <v>266</v>
      </c>
      <c r="C249" s="9">
        <v>80933</v>
      </c>
      <c r="D249" s="9">
        <v>76886</v>
      </c>
      <c r="E249" s="7" t="str">
        <f t="shared" si="15"/>
        <v>CUMPLE</v>
      </c>
      <c r="F249" s="9">
        <v>54600</v>
      </c>
      <c r="G249" s="7" t="str">
        <f t="shared" si="16"/>
        <v>CUMPLE</v>
      </c>
      <c r="H249" s="10">
        <f t="shared" si="17"/>
        <v>0.32536789690237605</v>
      </c>
      <c r="I249" s="7" t="str">
        <f t="shared" si="18"/>
        <v>EL BURRO</v>
      </c>
      <c r="J249" s="11">
        <f t="shared" si="19"/>
        <v>22286</v>
      </c>
    </row>
    <row r="250" spans="1:10" x14ac:dyDescent="0.25">
      <c r="A250" s="7">
        <v>249</v>
      </c>
      <c r="B250" s="8" t="s">
        <v>267</v>
      </c>
      <c r="C250" s="9">
        <v>5411</v>
      </c>
      <c r="D250" s="9">
        <v>5140</v>
      </c>
      <c r="E250" s="7" t="str">
        <f t="shared" si="15"/>
        <v>CUMPLE</v>
      </c>
      <c r="F250" s="9">
        <v>5200</v>
      </c>
      <c r="G250" s="7" t="str">
        <f t="shared" si="16"/>
        <v>CUMPLE</v>
      </c>
      <c r="H250" s="10">
        <f t="shared" si="17"/>
        <v>3.8994640547033818E-2</v>
      </c>
      <c r="I250" s="7" t="str">
        <f t="shared" si="18"/>
        <v>INTERCOMERCIAL</v>
      </c>
      <c r="J250" s="11">
        <f t="shared" si="19"/>
        <v>-60</v>
      </c>
    </row>
    <row r="251" spans="1:10" ht="45" x14ac:dyDescent="0.25">
      <c r="A251" s="7">
        <v>250</v>
      </c>
      <c r="B251" s="8" t="s">
        <v>268</v>
      </c>
      <c r="C251" s="9">
        <v>150322</v>
      </c>
      <c r="D251" s="9">
        <v>142806</v>
      </c>
      <c r="E251" s="7" t="str">
        <f t="shared" si="15"/>
        <v>CUMPLE</v>
      </c>
      <c r="F251" s="9">
        <v>143900</v>
      </c>
      <c r="G251" s="7" t="str">
        <f t="shared" si="16"/>
        <v>CUMPLE</v>
      </c>
      <c r="H251" s="10">
        <f t="shared" si="17"/>
        <v>4.2721624246617261E-2</v>
      </c>
      <c r="I251" s="7" t="str">
        <f t="shared" si="18"/>
        <v>INTERCOMERCIAL</v>
      </c>
      <c r="J251" s="11">
        <f t="shared" si="19"/>
        <v>-1094</v>
      </c>
    </row>
    <row r="252" spans="1:10" ht="30" x14ac:dyDescent="0.25">
      <c r="A252" s="7">
        <v>251</v>
      </c>
      <c r="B252" s="8" t="s">
        <v>269</v>
      </c>
      <c r="C252" s="9">
        <v>56580</v>
      </c>
      <c r="D252" s="9">
        <v>53751</v>
      </c>
      <c r="E252" s="7" t="str">
        <f t="shared" si="15"/>
        <v>CUMPLE</v>
      </c>
      <c r="F252" s="9">
        <v>39000</v>
      </c>
      <c r="G252" s="7" t="str">
        <f t="shared" si="16"/>
        <v>CUMPLE</v>
      </c>
      <c r="H252" s="10">
        <f t="shared" si="17"/>
        <v>0.3107104984093319</v>
      </c>
      <c r="I252" s="7" t="str">
        <f t="shared" si="18"/>
        <v>EL BURRO</v>
      </c>
      <c r="J252" s="11">
        <f t="shared" si="19"/>
        <v>14751</v>
      </c>
    </row>
    <row r="253" spans="1:10" x14ac:dyDescent="0.25">
      <c r="A253" s="7">
        <v>252</v>
      </c>
      <c r="B253" s="8" t="s">
        <v>270</v>
      </c>
      <c r="C253" s="9">
        <v>196020</v>
      </c>
      <c r="D253" s="9">
        <v>186219</v>
      </c>
      <c r="E253" s="7" t="str">
        <f t="shared" si="15"/>
        <v>CUMPLE</v>
      </c>
      <c r="F253" s="9">
        <v>138400</v>
      </c>
      <c r="G253" s="7" t="str">
        <f t="shared" si="16"/>
        <v>CUMPLE</v>
      </c>
      <c r="H253" s="10">
        <f t="shared" si="17"/>
        <v>0.29394959697990003</v>
      </c>
      <c r="I253" s="7" t="str">
        <f t="shared" si="18"/>
        <v>EL BURRO</v>
      </c>
      <c r="J253" s="11">
        <f t="shared" si="19"/>
        <v>47819</v>
      </c>
    </row>
    <row r="254" spans="1:10" x14ac:dyDescent="0.25">
      <c r="A254" s="7">
        <v>253</v>
      </c>
      <c r="B254" s="8" t="s">
        <v>271</v>
      </c>
      <c r="C254" s="9">
        <v>134422</v>
      </c>
      <c r="D254" s="9">
        <v>127701</v>
      </c>
      <c r="E254" s="7" t="str">
        <f t="shared" si="15"/>
        <v>CUMPLE</v>
      </c>
      <c r="F254" s="9">
        <v>98200</v>
      </c>
      <c r="G254" s="7" t="str">
        <f t="shared" si="16"/>
        <v>CUMPLE</v>
      </c>
      <c r="H254" s="10">
        <f t="shared" si="17"/>
        <v>0.26946481974676767</v>
      </c>
      <c r="I254" s="7" t="str">
        <f t="shared" si="18"/>
        <v>EL BURRO</v>
      </c>
      <c r="J254" s="11">
        <f t="shared" si="19"/>
        <v>29501</v>
      </c>
    </row>
    <row r="255" spans="1:10" x14ac:dyDescent="0.25">
      <c r="A255" s="7">
        <v>254</v>
      </c>
      <c r="B255" s="8" t="s">
        <v>272</v>
      </c>
      <c r="C255" s="9">
        <v>132430</v>
      </c>
      <c r="D255" s="9">
        <v>125809</v>
      </c>
      <c r="E255" s="7" t="str">
        <f t="shared" si="15"/>
        <v>CUMPLE</v>
      </c>
      <c r="F255" s="9">
        <v>85500</v>
      </c>
      <c r="G255" s="7" t="str">
        <f t="shared" si="16"/>
        <v>CUMPLE</v>
      </c>
      <c r="H255" s="10">
        <f t="shared" si="17"/>
        <v>0.35437589670014347</v>
      </c>
      <c r="I255" s="7" t="str">
        <f t="shared" si="18"/>
        <v>EL BURRO</v>
      </c>
      <c r="J255" s="11">
        <f t="shared" si="19"/>
        <v>40309</v>
      </c>
    </row>
    <row r="256" spans="1:10" x14ac:dyDescent="0.25">
      <c r="A256" s="7">
        <v>255</v>
      </c>
      <c r="B256" s="8" t="s">
        <v>273</v>
      </c>
      <c r="C256" s="9">
        <v>146300</v>
      </c>
      <c r="D256" s="9">
        <v>138985</v>
      </c>
      <c r="E256" s="7" t="str">
        <f t="shared" si="15"/>
        <v>CUMPLE</v>
      </c>
      <c r="F256" s="9">
        <v>94600</v>
      </c>
      <c r="G256" s="7" t="str">
        <f t="shared" si="16"/>
        <v>CUMPLE</v>
      </c>
      <c r="H256" s="10">
        <f t="shared" si="17"/>
        <v>0.35338345864661652</v>
      </c>
      <c r="I256" s="7" t="str">
        <f t="shared" si="18"/>
        <v>EL BURRO</v>
      </c>
      <c r="J256" s="11">
        <f t="shared" si="19"/>
        <v>44385</v>
      </c>
    </row>
    <row r="257" spans="1:10" x14ac:dyDescent="0.25">
      <c r="A257" s="7">
        <v>256</v>
      </c>
      <c r="B257" s="8" t="s">
        <v>274</v>
      </c>
      <c r="C257" s="9">
        <v>239780</v>
      </c>
      <c r="D257" s="9">
        <v>227791</v>
      </c>
      <c r="E257" s="7" t="str">
        <f t="shared" si="15"/>
        <v>CUMPLE</v>
      </c>
      <c r="F257" s="9">
        <v>155400</v>
      </c>
      <c r="G257" s="7" t="str">
        <f t="shared" si="16"/>
        <v>CUMPLE</v>
      </c>
      <c r="H257" s="10">
        <f t="shared" si="17"/>
        <v>0.35190591375427477</v>
      </c>
      <c r="I257" s="7" t="str">
        <f t="shared" si="18"/>
        <v>EL BURRO</v>
      </c>
      <c r="J257" s="11">
        <f t="shared" si="19"/>
        <v>72391</v>
      </c>
    </row>
    <row r="258" spans="1:10" x14ac:dyDescent="0.25">
      <c r="A258" s="7">
        <v>257</v>
      </c>
      <c r="B258" s="8" t="s">
        <v>275</v>
      </c>
      <c r="C258" s="9">
        <v>83080</v>
      </c>
      <c r="D258" s="9">
        <v>78926</v>
      </c>
      <c r="E258" s="7" t="str">
        <f t="shared" ref="E258:E321" si="20">IF(D258="","SIN VALOR",IF(D258&lt;=0,"VALOR INVÁLIDO",IF(D258&gt;C258,"SUPERA TECHO","CUMPLE")))</f>
        <v>CUMPLE</v>
      </c>
      <c r="F258" s="9">
        <v>59100</v>
      </c>
      <c r="G258" s="7" t="str">
        <f t="shared" ref="G258:G321" si="21">IF(F258="","SIN VALOR",IF(F258&lt;=0,"VALOR INVÁLIDO",IF(F258&gt;C258,"SUPERA TECHO","CUMPLE")))</f>
        <v>CUMPLE</v>
      </c>
      <c r="H258" s="10">
        <f t="shared" ref="H258:H321" si="22">IFERROR((C258-F258)/C258,0)</f>
        <v>0.28863745787193068</v>
      </c>
      <c r="I258" s="7" t="str">
        <f t="shared" ref="I258:I321" si="23">IF(D258&lt;F258,"INTERCOMERCIAL",IF(F258&lt;D258,"EL BURRO","IGUALES"))</f>
        <v>EL BURRO</v>
      </c>
      <c r="J258" s="11">
        <f t="shared" ref="J258:J321" si="24">D258-F258</f>
        <v>19826</v>
      </c>
    </row>
    <row r="259" spans="1:10" x14ac:dyDescent="0.25">
      <c r="A259" s="7">
        <v>258</v>
      </c>
      <c r="B259" s="8" t="s">
        <v>276</v>
      </c>
      <c r="C259" s="9">
        <v>85987</v>
      </c>
      <c r="D259" s="9">
        <v>81688</v>
      </c>
      <c r="E259" s="7" t="str">
        <f t="shared" si="20"/>
        <v>CUMPLE</v>
      </c>
      <c r="F259" s="9">
        <v>61200</v>
      </c>
      <c r="G259" s="7" t="str">
        <f t="shared" si="21"/>
        <v>CUMPLE</v>
      </c>
      <c r="H259" s="10">
        <f t="shared" si="22"/>
        <v>0.2882645050996081</v>
      </c>
      <c r="I259" s="7" t="str">
        <f t="shared" si="23"/>
        <v>EL BURRO</v>
      </c>
      <c r="J259" s="11">
        <f t="shared" si="24"/>
        <v>20488</v>
      </c>
    </row>
    <row r="260" spans="1:10" x14ac:dyDescent="0.25">
      <c r="A260" s="7">
        <v>259</v>
      </c>
      <c r="B260" s="8" t="s">
        <v>277</v>
      </c>
      <c r="C260" s="9">
        <v>88717</v>
      </c>
      <c r="D260" s="9">
        <v>84281</v>
      </c>
      <c r="E260" s="7" t="str">
        <f t="shared" si="20"/>
        <v>CUMPLE</v>
      </c>
      <c r="F260" s="9">
        <v>63200</v>
      </c>
      <c r="G260" s="7" t="str">
        <f t="shared" si="21"/>
        <v>CUMPLE</v>
      </c>
      <c r="H260" s="10">
        <f t="shared" si="22"/>
        <v>0.28762243989314334</v>
      </c>
      <c r="I260" s="7" t="str">
        <f t="shared" si="23"/>
        <v>EL BURRO</v>
      </c>
      <c r="J260" s="11">
        <f t="shared" si="24"/>
        <v>21081</v>
      </c>
    </row>
    <row r="261" spans="1:10" x14ac:dyDescent="0.25">
      <c r="A261" s="7">
        <v>260</v>
      </c>
      <c r="B261" s="8" t="s">
        <v>278</v>
      </c>
      <c r="C261" s="9">
        <v>112457</v>
      </c>
      <c r="D261" s="9">
        <v>106834</v>
      </c>
      <c r="E261" s="7" t="str">
        <f t="shared" si="20"/>
        <v>CUMPLE</v>
      </c>
      <c r="F261" s="9">
        <v>79500</v>
      </c>
      <c r="G261" s="7" t="str">
        <f t="shared" si="21"/>
        <v>CUMPLE</v>
      </c>
      <c r="H261" s="10">
        <f t="shared" si="22"/>
        <v>0.29306312635051618</v>
      </c>
      <c r="I261" s="7" t="str">
        <f t="shared" si="23"/>
        <v>EL BURRO</v>
      </c>
      <c r="J261" s="11">
        <f t="shared" si="24"/>
        <v>27334</v>
      </c>
    </row>
    <row r="262" spans="1:10" x14ac:dyDescent="0.25">
      <c r="A262" s="7">
        <v>261</v>
      </c>
      <c r="B262" s="8" t="s">
        <v>279</v>
      </c>
      <c r="C262" s="9">
        <v>77620</v>
      </c>
      <c r="D262" s="9">
        <v>73739</v>
      </c>
      <c r="E262" s="7" t="str">
        <f t="shared" si="20"/>
        <v>CUMPLE</v>
      </c>
      <c r="F262" s="9">
        <v>55600</v>
      </c>
      <c r="G262" s="7" t="str">
        <f t="shared" si="21"/>
        <v>CUMPLE</v>
      </c>
      <c r="H262" s="10">
        <f t="shared" si="22"/>
        <v>0.28368977067766038</v>
      </c>
      <c r="I262" s="7" t="str">
        <f t="shared" si="23"/>
        <v>EL BURRO</v>
      </c>
      <c r="J262" s="11">
        <f t="shared" si="24"/>
        <v>18139</v>
      </c>
    </row>
    <row r="263" spans="1:10" x14ac:dyDescent="0.25">
      <c r="A263" s="7">
        <v>262</v>
      </c>
      <c r="B263" s="8" t="s">
        <v>280</v>
      </c>
      <c r="C263" s="9">
        <v>85787</v>
      </c>
      <c r="D263" s="9">
        <v>81498</v>
      </c>
      <c r="E263" s="7" t="str">
        <f t="shared" si="20"/>
        <v>CUMPLE</v>
      </c>
      <c r="F263" s="9">
        <v>61800</v>
      </c>
      <c r="G263" s="7" t="str">
        <f t="shared" si="21"/>
        <v>CUMPLE</v>
      </c>
      <c r="H263" s="10">
        <f t="shared" si="22"/>
        <v>0.27961112989147541</v>
      </c>
      <c r="I263" s="7" t="str">
        <f t="shared" si="23"/>
        <v>EL BURRO</v>
      </c>
      <c r="J263" s="11">
        <f t="shared" si="24"/>
        <v>19698</v>
      </c>
    </row>
    <row r="264" spans="1:10" ht="105" x14ac:dyDescent="0.25">
      <c r="A264" s="7">
        <v>263</v>
      </c>
      <c r="B264" s="8" t="s">
        <v>281</v>
      </c>
      <c r="C264" s="9">
        <v>215645</v>
      </c>
      <c r="D264" s="9">
        <v>204863</v>
      </c>
      <c r="E264" s="7" t="str">
        <f t="shared" si="20"/>
        <v>CUMPLE</v>
      </c>
      <c r="F264" s="9">
        <v>187400</v>
      </c>
      <c r="G264" s="7" t="str">
        <f t="shared" si="21"/>
        <v>CUMPLE</v>
      </c>
      <c r="H264" s="10">
        <f t="shared" si="22"/>
        <v>0.13097915555658607</v>
      </c>
      <c r="I264" s="7" t="str">
        <f t="shared" si="23"/>
        <v>EL BURRO</v>
      </c>
      <c r="J264" s="11">
        <f t="shared" si="24"/>
        <v>17463</v>
      </c>
    </row>
    <row r="265" spans="1:10" x14ac:dyDescent="0.25">
      <c r="A265" s="7">
        <v>264</v>
      </c>
      <c r="B265" s="8" t="s">
        <v>282</v>
      </c>
      <c r="C265" s="9">
        <v>434367</v>
      </c>
      <c r="D265" s="9">
        <v>433366</v>
      </c>
      <c r="E265" s="7" t="str">
        <f t="shared" si="20"/>
        <v>CUMPLE</v>
      </c>
      <c r="F265" s="9">
        <v>145000</v>
      </c>
      <c r="G265" s="7" t="str">
        <f t="shared" si="21"/>
        <v>CUMPLE</v>
      </c>
      <c r="H265" s="10">
        <f t="shared" si="22"/>
        <v>0.66618090232453198</v>
      </c>
      <c r="I265" s="7" t="str">
        <f t="shared" si="23"/>
        <v>EL BURRO</v>
      </c>
      <c r="J265" s="11">
        <f t="shared" si="24"/>
        <v>288366</v>
      </c>
    </row>
    <row r="266" spans="1:10" x14ac:dyDescent="0.25">
      <c r="A266" s="7">
        <v>265</v>
      </c>
      <c r="B266" s="8" t="s">
        <v>283</v>
      </c>
      <c r="C266" s="9">
        <v>31540</v>
      </c>
      <c r="D266" s="9">
        <v>29963</v>
      </c>
      <c r="E266" s="7" t="str">
        <f t="shared" si="20"/>
        <v>CUMPLE</v>
      </c>
      <c r="F266" s="9">
        <v>19500</v>
      </c>
      <c r="G266" s="7" t="str">
        <f t="shared" si="21"/>
        <v>CUMPLE</v>
      </c>
      <c r="H266" s="10">
        <f t="shared" si="22"/>
        <v>0.38173747622067217</v>
      </c>
      <c r="I266" s="7" t="str">
        <f t="shared" si="23"/>
        <v>EL BURRO</v>
      </c>
      <c r="J266" s="11">
        <f t="shared" si="24"/>
        <v>10463</v>
      </c>
    </row>
    <row r="267" spans="1:10" x14ac:dyDescent="0.25">
      <c r="A267" s="7">
        <v>266</v>
      </c>
      <c r="B267" s="8" t="s">
        <v>284</v>
      </c>
      <c r="C267" s="9">
        <v>55200</v>
      </c>
      <c r="D267" s="9">
        <v>52440</v>
      </c>
      <c r="E267" s="7" t="str">
        <f t="shared" si="20"/>
        <v>CUMPLE</v>
      </c>
      <c r="F267" s="9">
        <v>31200</v>
      </c>
      <c r="G267" s="7" t="str">
        <f t="shared" si="21"/>
        <v>CUMPLE</v>
      </c>
      <c r="H267" s="10">
        <f t="shared" si="22"/>
        <v>0.43478260869565216</v>
      </c>
      <c r="I267" s="7" t="str">
        <f t="shared" si="23"/>
        <v>EL BURRO</v>
      </c>
      <c r="J267" s="11">
        <f t="shared" si="24"/>
        <v>21240</v>
      </c>
    </row>
    <row r="268" spans="1:10" ht="165" x14ac:dyDescent="0.25">
      <c r="A268" s="7">
        <v>267</v>
      </c>
      <c r="B268" s="8" t="s">
        <v>285</v>
      </c>
      <c r="C268" s="9">
        <v>320740</v>
      </c>
      <c r="D268" s="9">
        <v>314325</v>
      </c>
      <c r="E268" s="7" t="str">
        <f t="shared" si="20"/>
        <v>CUMPLE</v>
      </c>
      <c r="F268" s="9">
        <v>187400</v>
      </c>
      <c r="G268" s="7" t="str">
        <f t="shared" si="21"/>
        <v>CUMPLE</v>
      </c>
      <c r="H268" s="10">
        <f t="shared" si="22"/>
        <v>0.4157261333167051</v>
      </c>
      <c r="I268" s="7" t="str">
        <f t="shared" si="23"/>
        <v>EL BURRO</v>
      </c>
      <c r="J268" s="11">
        <f t="shared" si="24"/>
        <v>126925</v>
      </c>
    </row>
    <row r="269" spans="1:10" ht="75" x14ac:dyDescent="0.25">
      <c r="A269" s="7">
        <v>268</v>
      </c>
      <c r="B269" s="8" t="s">
        <v>286</v>
      </c>
      <c r="C269" s="9">
        <v>229533</v>
      </c>
      <c r="D269" s="9">
        <v>224942</v>
      </c>
      <c r="E269" s="7" t="str">
        <f t="shared" si="20"/>
        <v>CUMPLE</v>
      </c>
      <c r="F269" s="9">
        <v>151800</v>
      </c>
      <c r="G269" s="7" t="str">
        <f t="shared" si="21"/>
        <v>CUMPLE</v>
      </c>
      <c r="H269" s="10">
        <f t="shared" si="22"/>
        <v>0.33865718654833943</v>
      </c>
      <c r="I269" s="7" t="str">
        <f t="shared" si="23"/>
        <v>EL BURRO</v>
      </c>
      <c r="J269" s="11">
        <f t="shared" si="24"/>
        <v>73142</v>
      </c>
    </row>
    <row r="270" spans="1:10" ht="120" x14ac:dyDescent="0.25">
      <c r="A270" s="7">
        <v>269</v>
      </c>
      <c r="B270" s="8" t="s">
        <v>287</v>
      </c>
      <c r="C270" s="9">
        <v>264885</v>
      </c>
      <c r="D270" s="9">
        <v>251641</v>
      </c>
      <c r="E270" s="7" t="str">
        <f t="shared" si="20"/>
        <v>CUMPLE</v>
      </c>
      <c r="F270" s="9">
        <v>196000</v>
      </c>
      <c r="G270" s="7" t="str">
        <f t="shared" si="21"/>
        <v>CUMPLE</v>
      </c>
      <c r="H270" s="10">
        <f t="shared" si="22"/>
        <v>0.26005625082583006</v>
      </c>
      <c r="I270" s="7" t="str">
        <f t="shared" si="23"/>
        <v>EL BURRO</v>
      </c>
      <c r="J270" s="11">
        <f t="shared" si="24"/>
        <v>55641</v>
      </c>
    </row>
    <row r="271" spans="1:10" x14ac:dyDescent="0.25">
      <c r="A271" s="7">
        <v>270</v>
      </c>
      <c r="B271" s="8" t="s">
        <v>288</v>
      </c>
      <c r="C271" s="9">
        <v>125550</v>
      </c>
      <c r="D271" s="9">
        <v>123039</v>
      </c>
      <c r="E271" s="7" t="str">
        <f t="shared" si="20"/>
        <v>CUMPLE</v>
      </c>
      <c r="F271" s="9">
        <v>83200</v>
      </c>
      <c r="G271" s="7" t="str">
        <f t="shared" si="21"/>
        <v>CUMPLE</v>
      </c>
      <c r="H271" s="10">
        <f t="shared" si="22"/>
        <v>0.33731581043408998</v>
      </c>
      <c r="I271" s="7" t="str">
        <f t="shared" si="23"/>
        <v>EL BURRO</v>
      </c>
      <c r="J271" s="11">
        <f t="shared" si="24"/>
        <v>39839</v>
      </c>
    </row>
    <row r="272" spans="1:10" ht="30" x14ac:dyDescent="0.25">
      <c r="A272" s="7">
        <v>271</v>
      </c>
      <c r="B272" s="8" t="s">
        <v>289</v>
      </c>
      <c r="C272" s="9">
        <v>34840</v>
      </c>
      <c r="D272" s="9">
        <v>34545</v>
      </c>
      <c r="E272" s="7" t="str">
        <f t="shared" si="20"/>
        <v>CUMPLE</v>
      </c>
      <c r="F272" s="9">
        <v>20400</v>
      </c>
      <c r="G272" s="7" t="str">
        <f t="shared" si="21"/>
        <v>CUMPLE</v>
      </c>
      <c r="H272" s="10">
        <f t="shared" si="22"/>
        <v>0.41446613088404133</v>
      </c>
      <c r="I272" s="7" t="str">
        <f t="shared" si="23"/>
        <v>EL BURRO</v>
      </c>
      <c r="J272" s="11">
        <f t="shared" si="24"/>
        <v>14145</v>
      </c>
    </row>
    <row r="273" spans="1:10" x14ac:dyDescent="0.25">
      <c r="A273" s="7">
        <v>272</v>
      </c>
      <c r="B273" s="8" t="s">
        <v>290</v>
      </c>
      <c r="C273" s="9">
        <v>190800</v>
      </c>
      <c r="D273" s="9">
        <v>189818</v>
      </c>
      <c r="E273" s="7" t="str">
        <f t="shared" si="20"/>
        <v>CUMPLE</v>
      </c>
      <c r="F273" s="9">
        <v>88100</v>
      </c>
      <c r="G273" s="7" t="str">
        <f t="shared" si="21"/>
        <v>CUMPLE</v>
      </c>
      <c r="H273" s="10">
        <f t="shared" si="22"/>
        <v>0.5382599580712788</v>
      </c>
      <c r="I273" s="7" t="str">
        <f t="shared" si="23"/>
        <v>EL BURRO</v>
      </c>
      <c r="J273" s="11">
        <f t="shared" si="24"/>
        <v>101718</v>
      </c>
    </row>
    <row r="274" spans="1:10" ht="120" x14ac:dyDescent="0.25">
      <c r="A274" s="7">
        <v>273</v>
      </c>
      <c r="B274" s="8" t="s">
        <v>291</v>
      </c>
      <c r="C274" s="9">
        <v>227530</v>
      </c>
      <c r="D274" s="9">
        <v>216154</v>
      </c>
      <c r="E274" s="7" t="str">
        <f t="shared" si="20"/>
        <v>CUMPLE</v>
      </c>
      <c r="F274" s="9">
        <v>76600</v>
      </c>
      <c r="G274" s="7" t="str">
        <f t="shared" si="21"/>
        <v>CUMPLE</v>
      </c>
      <c r="H274" s="10">
        <f t="shared" si="22"/>
        <v>0.66334109787720297</v>
      </c>
      <c r="I274" s="7" t="str">
        <f t="shared" si="23"/>
        <v>EL BURRO</v>
      </c>
      <c r="J274" s="11">
        <f t="shared" si="24"/>
        <v>139554</v>
      </c>
    </row>
    <row r="275" spans="1:10" ht="30" x14ac:dyDescent="0.25">
      <c r="A275" s="7">
        <v>274</v>
      </c>
      <c r="B275" s="8" t="s">
        <v>292</v>
      </c>
      <c r="C275" s="9">
        <v>59916</v>
      </c>
      <c r="D275" s="9">
        <v>56920</v>
      </c>
      <c r="E275" s="7" t="str">
        <f t="shared" si="20"/>
        <v>CUMPLE</v>
      </c>
      <c r="F275" s="9">
        <v>39450</v>
      </c>
      <c r="G275" s="7" t="str">
        <f t="shared" si="21"/>
        <v>CUMPLE</v>
      </c>
      <c r="H275" s="10">
        <f t="shared" si="22"/>
        <v>0.3415782094932906</v>
      </c>
      <c r="I275" s="7" t="str">
        <f t="shared" si="23"/>
        <v>EL BURRO</v>
      </c>
      <c r="J275" s="11">
        <f t="shared" si="24"/>
        <v>17470</v>
      </c>
    </row>
    <row r="276" spans="1:10" ht="30" x14ac:dyDescent="0.25">
      <c r="A276" s="7">
        <v>275</v>
      </c>
      <c r="B276" s="8" t="s">
        <v>293</v>
      </c>
      <c r="C276" s="9">
        <v>220700</v>
      </c>
      <c r="D276" s="9">
        <v>216286</v>
      </c>
      <c r="E276" s="7" t="str">
        <f t="shared" si="20"/>
        <v>CUMPLE</v>
      </c>
      <c r="F276" s="9">
        <v>150300</v>
      </c>
      <c r="G276" s="7" t="str">
        <f t="shared" si="21"/>
        <v>CUMPLE</v>
      </c>
      <c r="H276" s="10">
        <f t="shared" si="22"/>
        <v>0.31898504757589485</v>
      </c>
      <c r="I276" s="7" t="str">
        <f t="shared" si="23"/>
        <v>EL BURRO</v>
      </c>
      <c r="J276" s="11">
        <f t="shared" si="24"/>
        <v>65986</v>
      </c>
    </row>
    <row r="277" spans="1:10" ht="45" x14ac:dyDescent="0.25">
      <c r="A277" s="7">
        <v>276</v>
      </c>
      <c r="B277" s="8" t="s">
        <v>294</v>
      </c>
      <c r="C277" s="9">
        <v>64710</v>
      </c>
      <c r="D277" s="9">
        <v>61475</v>
      </c>
      <c r="E277" s="7" t="str">
        <f t="shared" si="20"/>
        <v>CUMPLE</v>
      </c>
      <c r="F277" s="9">
        <v>41500</v>
      </c>
      <c r="G277" s="7" t="str">
        <f t="shared" si="21"/>
        <v>CUMPLE</v>
      </c>
      <c r="H277" s="10">
        <f t="shared" si="22"/>
        <v>0.35867717508885799</v>
      </c>
      <c r="I277" s="7" t="str">
        <f t="shared" si="23"/>
        <v>EL BURRO</v>
      </c>
      <c r="J277" s="11">
        <f t="shared" si="24"/>
        <v>19975</v>
      </c>
    </row>
    <row r="278" spans="1:10" ht="30" x14ac:dyDescent="0.25">
      <c r="A278" s="7">
        <v>277</v>
      </c>
      <c r="B278" s="8" t="s">
        <v>295</v>
      </c>
      <c r="C278" s="9">
        <v>204400</v>
      </c>
      <c r="D278" s="9">
        <v>194180</v>
      </c>
      <c r="E278" s="7" t="str">
        <f t="shared" si="20"/>
        <v>CUMPLE</v>
      </c>
      <c r="F278" s="9">
        <v>114900</v>
      </c>
      <c r="G278" s="7" t="str">
        <f t="shared" si="21"/>
        <v>CUMPLE</v>
      </c>
      <c r="H278" s="10">
        <f t="shared" si="22"/>
        <v>0.43786692759295498</v>
      </c>
      <c r="I278" s="7" t="str">
        <f t="shared" si="23"/>
        <v>EL BURRO</v>
      </c>
      <c r="J278" s="11">
        <f t="shared" si="24"/>
        <v>79280</v>
      </c>
    </row>
    <row r="279" spans="1:10" ht="30" x14ac:dyDescent="0.25">
      <c r="A279" s="7">
        <v>278</v>
      </c>
      <c r="B279" s="8" t="s">
        <v>296</v>
      </c>
      <c r="C279" s="9">
        <v>56067</v>
      </c>
      <c r="D279" s="9">
        <v>54946</v>
      </c>
      <c r="E279" s="7" t="str">
        <f t="shared" si="20"/>
        <v>CUMPLE</v>
      </c>
      <c r="F279" s="9">
        <v>34500</v>
      </c>
      <c r="G279" s="7" t="str">
        <f t="shared" si="21"/>
        <v>CUMPLE</v>
      </c>
      <c r="H279" s="10">
        <f t="shared" si="22"/>
        <v>0.38466477607148591</v>
      </c>
      <c r="I279" s="7" t="str">
        <f t="shared" si="23"/>
        <v>EL BURRO</v>
      </c>
      <c r="J279" s="11">
        <f t="shared" si="24"/>
        <v>20446</v>
      </c>
    </row>
    <row r="280" spans="1:10" x14ac:dyDescent="0.25">
      <c r="A280" s="7">
        <v>279</v>
      </c>
      <c r="B280" s="8" t="s">
        <v>297</v>
      </c>
      <c r="C280" s="9">
        <v>92862</v>
      </c>
      <c r="D280" s="9">
        <v>88219</v>
      </c>
      <c r="E280" s="7" t="str">
        <f t="shared" si="20"/>
        <v>CUMPLE</v>
      </c>
      <c r="F280" s="9">
        <v>41900</v>
      </c>
      <c r="G280" s="7" t="str">
        <f t="shared" si="21"/>
        <v>CUMPLE</v>
      </c>
      <c r="H280" s="10">
        <f t="shared" si="22"/>
        <v>0.54879283237492194</v>
      </c>
      <c r="I280" s="7" t="str">
        <f t="shared" si="23"/>
        <v>EL BURRO</v>
      </c>
      <c r="J280" s="11">
        <f t="shared" si="24"/>
        <v>46319</v>
      </c>
    </row>
    <row r="281" spans="1:10" x14ac:dyDescent="0.25">
      <c r="A281" s="7">
        <v>280</v>
      </c>
      <c r="B281" s="8" t="s">
        <v>298</v>
      </c>
      <c r="C281" s="9">
        <v>298400</v>
      </c>
      <c r="D281" s="9">
        <v>292432</v>
      </c>
      <c r="E281" s="7" t="str">
        <f t="shared" si="20"/>
        <v>CUMPLE</v>
      </c>
      <c r="F281" s="9">
        <v>168000</v>
      </c>
      <c r="G281" s="7" t="str">
        <f t="shared" si="21"/>
        <v>CUMPLE</v>
      </c>
      <c r="H281" s="10">
        <f t="shared" si="22"/>
        <v>0.43699731903485256</v>
      </c>
      <c r="I281" s="7" t="str">
        <f t="shared" si="23"/>
        <v>EL BURRO</v>
      </c>
      <c r="J281" s="11">
        <f t="shared" si="24"/>
        <v>124432</v>
      </c>
    </row>
    <row r="282" spans="1:10" ht="45" x14ac:dyDescent="0.25">
      <c r="A282" s="7">
        <v>281</v>
      </c>
      <c r="B282" s="8" t="s">
        <v>299</v>
      </c>
      <c r="C282" s="9">
        <v>93327</v>
      </c>
      <c r="D282" s="9">
        <v>88661</v>
      </c>
      <c r="E282" s="7" t="str">
        <f t="shared" si="20"/>
        <v>CUMPLE</v>
      </c>
      <c r="F282" s="9">
        <v>51200</v>
      </c>
      <c r="G282" s="7" t="str">
        <f t="shared" si="21"/>
        <v>CUMPLE</v>
      </c>
      <c r="H282" s="10">
        <f t="shared" si="22"/>
        <v>0.45139134441265655</v>
      </c>
      <c r="I282" s="7" t="str">
        <f t="shared" si="23"/>
        <v>EL BURRO</v>
      </c>
      <c r="J282" s="11">
        <f t="shared" si="24"/>
        <v>37461</v>
      </c>
    </row>
    <row r="283" spans="1:10" ht="60" x14ac:dyDescent="0.25">
      <c r="A283" s="7">
        <v>282</v>
      </c>
      <c r="B283" s="8" t="s">
        <v>300</v>
      </c>
      <c r="C283" s="9">
        <v>126710</v>
      </c>
      <c r="D283" s="9">
        <v>120375</v>
      </c>
      <c r="E283" s="7" t="str">
        <f t="shared" si="20"/>
        <v>CUMPLE</v>
      </c>
      <c r="F283" s="9">
        <v>66200</v>
      </c>
      <c r="G283" s="7" t="str">
        <f t="shared" si="21"/>
        <v>CUMPLE</v>
      </c>
      <c r="H283" s="10">
        <f t="shared" si="22"/>
        <v>0.477547154920685</v>
      </c>
      <c r="I283" s="7" t="str">
        <f t="shared" si="23"/>
        <v>EL BURRO</v>
      </c>
      <c r="J283" s="11">
        <f t="shared" si="24"/>
        <v>54175</v>
      </c>
    </row>
    <row r="284" spans="1:10" ht="120" x14ac:dyDescent="0.25">
      <c r="A284" s="7">
        <v>283</v>
      </c>
      <c r="B284" s="8" t="s">
        <v>301</v>
      </c>
      <c r="C284" s="9">
        <v>86430</v>
      </c>
      <c r="D284" s="9">
        <v>82109</v>
      </c>
      <c r="E284" s="7" t="str">
        <f t="shared" si="20"/>
        <v>CUMPLE</v>
      </c>
      <c r="F284" s="9">
        <v>42000</v>
      </c>
      <c r="G284" s="7" t="str">
        <f t="shared" si="21"/>
        <v>CUMPLE</v>
      </c>
      <c r="H284" s="10">
        <f t="shared" si="22"/>
        <v>0.51405761888233248</v>
      </c>
      <c r="I284" s="7" t="str">
        <f t="shared" si="23"/>
        <v>EL BURRO</v>
      </c>
      <c r="J284" s="11">
        <f t="shared" si="24"/>
        <v>40109</v>
      </c>
    </row>
    <row r="285" spans="1:10" ht="165" x14ac:dyDescent="0.25">
      <c r="A285" s="7">
        <v>284</v>
      </c>
      <c r="B285" s="8" t="s">
        <v>302</v>
      </c>
      <c r="C285" s="9">
        <v>81693</v>
      </c>
      <c r="D285" s="9">
        <v>81091</v>
      </c>
      <c r="E285" s="7" t="str">
        <f t="shared" si="20"/>
        <v>CUMPLE</v>
      </c>
      <c r="F285" s="9">
        <v>42500</v>
      </c>
      <c r="G285" s="7" t="str">
        <f t="shared" si="21"/>
        <v>CUMPLE</v>
      </c>
      <c r="H285" s="10">
        <f t="shared" si="22"/>
        <v>0.47975958772477445</v>
      </c>
      <c r="I285" s="7" t="str">
        <f t="shared" si="23"/>
        <v>EL BURRO</v>
      </c>
      <c r="J285" s="11">
        <f t="shared" si="24"/>
        <v>38591</v>
      </c>
    </row>
    <row r="286" spans="1:10" ht="30" x14ac:dyDescent="0.25">
      <c r="A286" s="7">
        <v>285</v>
      </c>
      <c r="B286" s="8" t="s">
        <v>303</v>
      </c>
      <c r="C286" s="9">
        <v>91350</v>
      </c>
      <c r="D286" s="9">
        <v>86783</v>
      </c>
      <c r="E286" s="7" t="str">
        <f t="shared" si="20"/>
        <v>CUMPLE</v>
      </c>
      <c r="F286" s="9">
        <v>46500</v>
      </c>
      <c r="G286" s="7" t="str">
        <f t="shared" si="21"/>
        <v>CUMPLE</v>
      </c>
      <c r="H286" s="10">
        <f t="shared" si="22"/>
        <v>0.49096880131362891</v>
      </c>
      <c r="I286" s="7" t="str">
        <f t="shared" si="23"/>
        <v>EL BURRO</v>
      </c>
      <c r="J286" s="11">
        <f t="shared" si="24"/>
        <v>40283</v>
      </c>
    </row>
    <row r="287" spans="1:10" x14ac:dyDescent="0.25">
      <c r="A287" s="7">
        <v>286</v>
      </c>
      <c r="B287" s="8" t="s">
        <v>304</v>
      </c>
      <c r="C287" s="9">
        <v>136667</v>
      </c>
      <c r="D287" s="9">
        <v>133934</v>
      </c>
      <c r="E287" s="7" t="str">
        <f t="shared" si="20"/>
        <v>CUMPLE</v>
      </c>
      <c r="F287" s="9">
        <v>98900</v>
      </c>
      <c r="G287" s="7" t="str">
        <f t="shared" si="21"/>
        <v>CUMPLE</v>
      </c>
      <c r="H287" s="10">
        <f t="shared" si="22"/>
        <v>0.27634322843115017</v>
      </c>
      <c r="I287" s="7" t="str">
        <f t="shared" si="23"/>
        <v>EL BURRO</v>
      </c>
      <c r="J287" s="11">
        <f t="shared" si="24"/>
        <v>35034</v>
      </c>
    </row>
    <row r="288" spans="1:10" ht="30" x14ac:dyDescent="0.25">
      <c r="A288" s="7">
        <v>287</v>
      </c>
      <c r="B288" s="8" t="s">
        <v>305</v>
      </c>
      <c r="C288" s="9">
        <v>91523</v>
      </c>
      <c r="D288" s="9">
        <v>86947</v>
      </c>
      <c r="E288" s="7" t="str">
        <f t="shared" si="20"/>
        <v>CUMPLE</v>
      </c>
      <c r="F288" s="9">
        <v>91000</v>
      </c>
      <c r="G288" s="7" t="str">
        <f t="shared" si="21"/>
        <v>CUMPLE</v>
      </c>
      <c r="H288" s="10">
        <f t="shared" si="22"/>
        <v>5.7144105853173515E-3</v>
      </c>
      <c r="I288" s="7" t="str">
        <f t="shared" si="23"/>
        <v>INTERCOMERCIAL</v>
      </c>
      <c r="J288" s="11">
        <f t="shared" si="24"/>
        <v>-4053</v>
      </c>
    </row>
    <row r="289" spans="1:10" ht="30" x14ac:dyDescent="0.25">
      <c r="A289" s="7">
        <v>288</v>
      </c>
      <c r="B289" s="8" t="s">
        <v>306</v>
      </c>
      <c r="C289" s="9">
        <v>124332</v>
      </c>
      <c r="D289" s="9">
        <v>118115</v>
      </c>
      <c r="E289" s="7" t="str">
        <f t="shared" si="20"/>
        <v>CUMPLE</v>
      </c>
      <c r="F289" s="9">
        <v>91000</v>
      </c>
      <c r="G289" s="7" t="str">
        <f t="shared" si="21"/>
        <v>CUMPLE</v>
      </c>
      <c r="H289" s="10">
        <f t="shared" si="22"/>
        <v>0.26808866583019658</v>
      </c>
      <c r="I289" s="7" t="str">
        <f t="shared" si="23"/>
        <v>EL BURRO</v>
      </c>
      <c r="J289" s="11">
        <f t="shared" si="24"/>
        <v>27115</v>
      </c>
    </row>
    <row r="290" spans="1:10" x14ac:dyDescent="0.25">
      <c r="A290" s="7">
        <v>289</v>
      </c>
      <c r="B290" s="8" t="s">
        <v>307</v>
      </c>
      <c r="C290" s="9">
        <v>65340</v>
      </c>
      <c r="D290" s="9">
        <v>64033</v>
      </c>
      <c r="E290" s="7" t="str">
        <f t="shared" si="20"/>
        <v>CUMPLE</v>
      </c>
      <c r="F290" s="9">
        <v>48000</v>
      </c>
      <c r="G290" s="7" t="str">
        <f t="shared" si="21"/>
        <v>CUMPLE</v>
      </c>
      <c r="H290" s="10">
        <f t="shared" si="22"/>
        <v>0.26538108356290174</v>
      </c>
      <c r="I290" s="7" t="str">
        <f t="shared" si="23"/>
        <v>EL BURRO</v>
      </c>
      <c r="J290" s="11">
        <f t="shared" si="24"/>
        <v>16033</v>
      </c>
    </row>
    <row r="291" spans="1:10" ht="90" x14ac:dyDescent="0.25">
      <c r="A291" s="7">
        <v>290</v>
      </c>
      <c r="B291" s="8" t="s">
        <v>308</v>
      </c>
      <c r="C291" s="9">
        <v>155658</v>
      </c>
      <c r="D291" s="9">
        <v>152545</v>
      </c>
      <c r="E291" s="7" t="str">
        <f t="shared" si="20"/>
        <v>CUMPLE</v>
      </c>
      <c r="F291" s="9">
        <v>105200</v>
      </c>
      <c r="G291" s="7" t="str">
        <f t="shared" si="21"/>
        <v>CUMPLE</v>
      </c>
      <c r="H291" s="10">
        <f t="shared" si="22"/>
        <v>0.32415937504015213</v>
      </c>
      <c r="I291" s="7" t="str">
        <f t="shared" si="23"/>
        <v>EL BURRO</v>
      </c>
      <c r="J291" s="11">
        <f t="shared" si="24"/>
        <v>47345</v>
      </c>
    </row>
    <row r="292" spans="1:10" ht="165" x14ac:dyDescent="0.25">
      <c r="A292" s="7">
        <v>291</v>
      </c>
      <c r="B292" s="8" t="s">
        <v>309</v>
      </c>
      <c r="C292" s="9">
        <v>51327</v>
      </c>
      <c r="D292" s="9">
        <v>48761</v>
      </c>
      <c r="E292" s="7" t="str">
        <f t="shared" si="20"/>
        <v>CUMPLE</v>
      </c>
      <c r="F292" s="9">
        <v>41200</v>
      </c>
      <c r="G292" s="7" t="str">
        <f t="shared" si="21"/>
        <v>CUMPLE</v>
      </c>
      <c r="H292" s="10">
        <f t="shared" si="22"/>
        <v>0.19730356342665653</v>
      </c>
      <c r="I292" s="7" t="str">
        <f t="shared" si="23"/>
        <v>EL BURRO</v>
      </c>
      <c r="J292" s="11">
        <f t="shared" si="24"/>
        <v>7561</v>
      </c>
    </row>
    <row r="293" spans="1:10" ht="30" x14ac:dyDescent="0.25">
      <c r="A293" s="7">
        <v>292</v>
      </c>
      <c r="B293" s="8" t="s">
        <v>310</v>
      </c>
      <c r="C293" s="9">
        <v>70490</v>
      </c>
      <c r="D293" s="9">
        <v>66966</v>
      </c>
      <c r="E293" s="7" t="str">
        <f t="shared" si="20"/>
        <v>CUMPLE</v>
      </c>
      <c r="F293" s="9">
        <v>45000</v>
      </c>
      <c r="G293" s="7" t="str">
        <f t="shared" si="21"/>
        <v>CUMPLE</v>
      </c>
      <c r="H293" s="10">
        <f t="shared" si="22"/>
        <v>0.36161157611008654</v>
      </c>
      <c r="I293" s="7" t="str">
        <f t="shared" si="23"/>
        <v>EL BURRO</v>
      </c>
      <c r="J293" s="11">
        <f t="shared" si="24"/>
        <v>21966</v>
      </c>
    </row>
    <row r="294" spans="1:10" x14ac:dyDescent="0.25">
      <c r="A294" s="7">
        <v>293</v>
      </c>
      <c r="B294" s="8" t="s">
        <v>311</v>
      </c>
      <c r="C294" s="9">
        <v>26410</v>
      </c>
      <c r="D294" s="9">
        <v>25090</v>
      </c>
      <c r="E294" s="7" t="str">
        <f t="shared" si="20"/>
        <v>CUMPLE</v>
      </c>
      <c r="F294" s="9">
        <v>16900</v>
      </c>
      <c r="G294" s="7" t="str">
        <f t="shared" si="21"/>
        <v>CUMPLE</v>
      </c>
      <c r="H294" s="10">
        <f t="shared" si="22"/>
        <v>0.36009087466868611</v>
      </c>
      <c r="I294" s="7" t="str">
        <f t="shared" si="23"/>
        <v>EL BURRO</v>
      </c>
      <c r="J294" s="11">
        <f t="shared" si="24"/>
        <v>8190</v>
      </c>
    </row>
    <row r="295" spans="1:10" x14ac:dyDescent="0.25">
      <c r="A295" s="7">
        <v>294</v>
      </c>
      <c r="B295" s="8" t="s">
        <v>312</v>
      </c>
      <c r="C295" s="9">
        <v>225376</v>
      </c>
      <c r="D295" s="9">
        <v>214107</v>
      </c>
      <c r="E295" s="7" t="str">
        <f t="shared" si="20"/>
        <v>CUMPLE</v>
      </c>
      <c r="F295" s="9">
        <v>110500</v>
      </c>
      <c r="G295" s="7" t="str">
        <f t="shared" si="21"/>
        <v>CUMPLE</v>
      </c>
      <c r="H295" s="10">
        <f t="shared" si="22"/>
        <v>0.50970822092858159</v>
      </c>
      <c r="I295" s="7" t="str">
        <f t="shared" si="23"/>
        <v>EL BURRO</v>
      </c>
      <c r="J295" s="11">
        <f t="shared" si="24"/>
        <v>103607</v>
      </c>
    </row>
    <row r="296" spans="1:10" ht="45" x14ac:dyDescent="0.25">
      <c r="A296" s="7">
        <v>295</v>
      </c>
      <c r="B296" s="8" t="s">
        <v>313</v>
      </c>
      <c r="C296" s="9">
        <v>147783</v>
      </c>
      <c r="D296" s="9">
        <v>140394</v>
      </c>
      <c r="E296" s="7" t="str">
        <f t="shared" si="20"/>
        <v>CUMPLE</v>
      </c>
      <c r="F296" s="9">
        <v>99700</v>
      </c>
      <c r="G296" s="7" t="str">
        <f t="shared" si="21"/>
        <v>CUMPLE</v>
      </c>
      <c r="H296" s="10">
        <f t="shared" si="22"/>
        <v>0.32536218644905029</v>
      </c>
      <c r="I296" s="7" t="str">
        <f t="shared" si="23"/>
        <v>EL BURRO</v>
      </c>
      <c r="J296" s="11">
        <f t="shared" si="24"/>
        <v>40694</v>
      </c>
    </row>
    <row r="297" spans="1:10" ht="60" x14ac:dyDescent="0.25">
      <c r="A297" s="7">
        <v>296</v>
      </c>
      <c r="B297" s="8" t="s">
        <v>314</v>
      </c>
      <c r="C297" s="9">
        <v>19370</v>
      </c>
      <c r="D297" s="9">
        <v>18402</v>
      </c>
      <c r="E297" s="7" t="str">
        <f t="shared" si="20"/>
        <v>CUMPLE</v>
      </c>
      <c r="F297" s="9">
        <v>12500</v>
      </c>
      <c r="G297" s="7" t="str">
        <f t="shared" si="21"/>
        <v>CUMPLE</v>
      </c>
      <c r="H297" s="10">
        <f t="shared" si="22"/>
        <v>0.35467217346411978</v>
      </c>
      <c r="I297" s="7" t="str">
        <f t="shared" si="23"/>
        <v>EL BURRO</v>
      </c>
      <c r="J297" s="11">
        <f t="shared" si="24"/>
        <v>5902</v>
      </c>
    </row>
    <row r="298" spans="1:10" ht="180" x14ac:dyDescent="0.25">
      <c r="A298" s="7">
        <v>297</v>
      </c>
      <c r="B298" s="8" t="s">
        <v>315</v>
      </c>
      <c r="C298" s="9">
        <v>85770</v>
      </c>
      <c r="D298" s="9">
        <v>81482</v>
      </c>
      <c r="E298" s="7" t="str">
        <f t="shared" si="20"/>
        <v>CUMPLE</v>
      </c>
      <c r="F298" s="9">
        <v>47800</v>
      </c>
      <c r="G298" s="7" t="str">
        <f t="shared" si="21"/>
        <v>CUMPLE</v>
      </c>
      <c r="H298" s="10">
        <f t="shared" si="22"/>
        <v>0.44269558120554975</v>
      </c>
      <c r="I298" s="7" t="str">
        <f t="shared" si="23"/>
        <v>EL BURRO</v>
      </c>
      <c r="J298" s="11">
        <f t="shared" si="24"/>
        <v>33682</v>
      </c>
    </row>
    <row r="299" spans="1:10" ht="75" x14ac:dyDescent="0.25">
      <c r="A299" s="7">
        <v>298</v>
      </c>
      <c r="B299" s="8" t="s">
        <v>316</v>
      </c>
      <c r="C299" s="9">
        <v>24491</v>
      </c>
      <c r="D299" s="9">
        <v>23266</v>
      </c>
      <c r="E299" s="7" t="str">
        <f t="shared" si="20"/>
        <v>CUMPLE</v>
      </c>
      <c r="F299" s="9">
        <v>21000</v>
      </c>
      <c r="G299" s="7" t="str">
        <f t="shared" si="21"/>
        <v>CUMPLE</v>
      </c>
      <c r="H299" s="10">
        <f t="shared" si="22"/>
        <v>0.14254215834388143</v>
      </c>
      <c r="I299" s="7" t="str">
        <f t="shared" si="23"/>
        <v>EL BURRO</v>
      </c>
      <c r="J299" s="11">
        <f t="shared" si="24"/>
        <v>2266</v>
      </c>
    </row>
    <row r="300" spans="1:10" ht="105" x14ac:dyDescent="0.25">
      <c r="A300" s="7">
        <v>299</v>
      </c>
      <c r="B300" s="8" t="s">
        <v>317</v>
      </c>
      <c r="C300" s="9">
        <v>288857</v>
      </c>
      <c r="D300" s="9">
        <v>283080</v>
      </c>
      <c r="E300" s="7" t="str">
        <f t="shared" si="20"/>
        <v>CUMPLE</v>
      </c>
      <c r="F300" s="9">
        <v>196000</v>
      </c>
      <c r="G300" s="7" t="str">
        <f t="shared" si="21"/>
        <v>CUMPLE</v>
      </c>
      <c r="H300" s="10">
        <f t="shared" si="22"/>
        <v>0.32146356155467931</v>
      </c>
      <c r="I300" s="7" t="str">
        <f t="shared" si="23"/>
        <v>EL BURRO</v>
      </c>
      <c r="J300" s="11">
        <f t="shared" si="24"/>
        <v>87080</v>
      </c>
    </row>
    <row r="301" spans="1:10" ht="60" x14ac:dyDescent="0.25">
      <c r="A301" s="7">
        <v>300</v>
      </c>
      <c r="B301" s="8" t="s">
        <v>318</v>
      </c>
      <c r="C301" s="9">
        <v>183356</v>
      </c>
      <c r="D301" s="9">
        <v>179689</v>
      </c>
      <c r="E301" s="7" t="str">
        <f t="shared" si="20"/>
        <v>CUMPLE</v>
      </c>
      <c r="F301" s="9">
        <v>104600</v>
      </c>
      <c r="G301" s="7" t="str">
        <f t="shared" si="21"/>
        <v>CUMPLE</v>
      </c>
      <c r="H301" s="10">
        <f t="shared" si="22"/>
        <v>0.4295250768995833</v>
      </c>
      <c r="I301" s="7" t="str">
        <f t="shared" si="23"/>
        <v>EL BURRO</v>
      </c>
      <c r="J301" s="11">
        <f t="shared" si="24"/>
        <v>75089</v>
      </c>
    </row>
    <row r="302" spans="1:10" ht="120" x14ac:dyDescent="0.25">
      <c r="A302" s="7">
        <v>301</v>
      </c>
      <c r="B302" s="8" t="s">
        <v>319</v>
      </c>
      <c r="C302" s="9">
        <v>254820</v>
      </c>
      <c r="D302" s="9">
        <v>254764</v>
      </c>
      <c r="E302" s="7" t="str">
        <f t="shared" si="20"/>
        <v>CUMPLE</v>
      </c>
      <c r="F302" s="9">
        <v>174000</v>
      </c>
      <c r="G302" s="7" t="str">
        <f t="shared" si="21"/>
        <v>CUMPLE</v>
      </c>
      <c r="H302" s="10">
        <f t="shared" si="22"/>
        <v>0.31716505768777958</v>
      </c>
      <c r="I302" s="7" t="str">
        <f t="shared" si="23"/>
        <v>EL BURRO</v>
      </c>
      <c r="J302" s="11">
        <f t="shared" si="24"/>
        <v>80764</v>
      </c>
    </row>
    <row r="303" spans="1:10" ht="135" x14ac:dyDescent="0.25">
      <c r="A303" s="7">
        <v>302</v>
      </c>
      <c r="B303" s="8" t="s">
        <v>320</v>
      </c>
      <c r="C303" s="9">
        <v>248429</v>
      </c>
      <c r="D303" s="9">
        <v>243460</v>
      </c>
      <c r="E303" s="7" t="str">
        <f t="shared" si="20"/>
        <v>CUMPLE</v>
      </c>
      <c r="F303" s="9">
        <v>174200</v>
      </c>
      <c r="G303" s="7" t="str">
        <f t="shared" si="21"/>
        <v>CUMPLE</v>
      </c>
      <c r="H303" s="10">
        <f t="shared" si="22"/>
        <v>0.29879361910243973</v>
      </c>
      <c r="I303" s="7" t="str">
        <f t="shared" si="23"/>
        <v>EL BURRO</v>
      </c>
      <c r="J303" s="11">
        <f t="shared" si="24"/>
        <v>69260</v>
      </c>
    </row>
    <row r="304" spans="1:10" ht="60" x14ac:dyDescent="0.25">
      <c r="A304" s="7">
        <v>303</v>
      </c>
      <c r="B304" s="8" t="s">
        <v>321</v>
      </c>
      <c r="C304" s="9">
        <v>206341</v>
      </c>
      <c r="D304" s="9">
        <v>202214</v>
      </c>
      <c r="E304" s="7" t="str">
        <f t="shared" si="20"/>
        <v>CUMPLE</v>
      </c>
      <c r="F304" s="9">
        <v>144000</v>
      </c>
      <c r="G304" s="7" t="str">
        <f t="shared" si="21"/>
        <v>CUMPLE</v>
      </c>
      <c r="H304" s="10">
        <f t="shared" si="22"/>
        <v>0.30212609224536086</v>
      </c>
      <c r="I304" s="7" t="str">
        <f t="shared" si="23"/>
        <v>EL BURRO</v>
      </c>
      <c r="J304" s="11">
        <f t="shared" si="24"/>
        <v>58214</v>
      </c>
    </row>
    <row r="305" spans="1:10" x14ac:dyDescent="0.25">
      <c r="A305" s="7">
        <v>304</v>
      </c>
      <c r="B305" s="8" t="s">
        <v>322</v>
      </c>
      <c r="C305" s="9">
        <v>48007</v>
      </c>
      <c r="D305" s="9">
        <v>45607</v>
      </c>
      <c r="E305" s="7" t="str">
        <f t="shared" si="20"/>
        <v>CUMPLE</v>
      </c>
      <c r="F305" s="9">
        <v>36000</v>
      </c>
      <c r="G305" s="7" t="str">
        <f t="shared" si="21"/>
        <v>CUMPLE</v>
      </c>
      <c r="H305" s="10">
        <f t="shared" si="22"/>
        <v>0.25010935905180492</v>
      </c>
      <c r="I305" s="7" t="str">
        <f t="shared" si="23"/>
        <v>EL BURRO</v>
      </c>
      <c r="J305" s="11">
        <f t="shared" si="24"/>
        <v>9607</v>
      </c>
    </row>
    <row r="306" spans="1:10" ht="30" x14ac:dyDescent="0.25">
      <c r="A306" s="7">
        <v>305</v>
      </c>
      <c r="B306" s="8" t="s">
        <v>323</v>
      </c>
      <c r="C306" s="9">
        <v>163101</v>
      </c>
      <c r="D306" s="9">
        <v>154946</v>
      </c>
      <c r="E306" s="7" t="str">
        <f t="shared" si="20"/>
        <v>CUMPLE</v>
      </c>
      <c r="F306" s="9">
        <v>122500</v>
      </c>
      <c r="G306" s="7" t="str">
        <f t="shared" si="21"/>
        <v>CUMPLE</v>
      </c>
      <c r="H306" s="10">
        <f t="shared" si="22"/>
        <v>0.24893164358281064</v>
      </c>
      <c r="I306" s="7" t="str">
        <f t="shared" si="23"/>
        <v>EL BURRO</v>
      </c>
      <c r="J306" s="11">
        <f t="shared" si="24"/>
        <v>32446</v>
      </c>
    </row>
    <row r="307" spans="1:10" x14ac:dyDescent="0.25">
      <c r="A307" s="7">
        <v>306</v>
      </c>
      <c r="B307" s="8" t="s">
        <v>324</v>
      </c>
      <c r="C307" s="9">
        <v>31605</v>
      </c>
      <c r="D307" s="9">
        <v>30025</v>
      </c>
      <c r="E307" s="7" t="str">
        <f t="shared" si="20"/>
        <v>CUMPLE</v>
      </c>
      <c r="F307" s="9">
        <v>31000</v>
      </c>
      <c r="G307" s="7" t="str">
        <f t="shared" si="21"/>
        <v>CUMPLE</v>
      </c>
      <c r="H307" s="10">
        <f t="shared" si="22"/>
        <v>1.9142540737225124E-2</v>
      </c>
      <c r="I307" s="7" t="str">
        <f t="shared" si="23"/>
        <v>INTERCOMERCIAL</v>
      </c>
      <c r="J307" s="11">
        <f t="shared" si="24"/>
        <v>-975</v>
      </c>
    </row>
    <row r="308" spans="1:10" x14ac:dyDescent="0.25">
      <c r="A308" s="7">
        <v>307</v>
      </c>
      <c r="B308" s="8" t="s">
        <v>325</v>
      </c>
      <c r="C308" s="9">
        <v>396931</v>
      </c>
      <c r="D308" s="9">
        <v>377084</v>
      </c>
      <c r="E308" s="7" t="str">
        <f t="shared" si="20"/>
        <v>CUMPLE</v>
      </c>
      <c r="F308" s="9">
        <v>345000</v>
      </c>
      <c r="G308" s="7" t="str">
        <f t="shared" si="21"/>
        <v>CUMPLE</v>
      </c>
      <c r="H308" s="10">
        <f t="shared" si="22"/>
        <v>0.13083130317359945</v>
      </c>
      <c r="I308" s="7" t="str">
        <f t="shared" si="23"/>
        <v>EL BURRO</v>
      </c>
      <c r="J308" s="11">
        <f t="shared" si="24"/>
        <v>32084</v>
      </c>
    </row>
    <row r="309" spans="1:10" x14ac:dyDescent="0.25">
      <c r="A309" s="7">
        <v>308</v>
      </c>
      <c r="B309" s="8" t="s">
        <v>326</v>
      </c>
      <c r="C309" s="9">
        <v>59400</v>
      </c>
      <c r="D309" s="9">
        <v>56430</v>
      </c>
      <c r="E309" s="7" t="str">
        <f t="shared" si="20"/>
        <v>CUMPLE</v>
      </c>
      <c r="F309" s="9">
        <v>52000</v>
      </c>
      <c r="G309" s="7" t="str">
        <f t="shared" si="21"/>
        <v>CUMPLE</v>
      </c>
      <c r="H309" s="10">
        <f t="shared" si="22"/>
        <v>0.12457912457912458</v>
      </c>
      <c r="I309" s="7" t="str">
        <f t="shared" si="23"/>
        <v>EL BURRO</v>
      </c>
      <c r="J309" s="11">
        <f t="shared" si="24"/>
        <v>4430</v>
      </c>
    </row>
    <row r="310" spans="1:10" x14ac:dyDescent="0.25">
      <c r="A310" s="7">
        <v>309</v>
      </c>
      <c r="B310" s="8" t="s">
        <v>327</v>
      </c>
      <c r="C310" s="9">
        <v>229567</v>
      </c>
      <c r="D310" s="9">
        <v>218089</v>
      </c>
      <c r="E310" s="7" t="str">
        <f t="shared" si="20"/>
        <v>CUMPLE</v>
      </c>
      <c r="F310" s="9">
        <v>178000</v>
      </c>
      <c r="G310" s="7" t="str">
        <f t="shared" si="21"/>
        <v>CUMPLE</v>
      </c>
      <c r="H310" s="10">
        <f t="shared" si="22"/>
        <v>0.22462723300822854</v>
      </c>
      <c r="I310" s="7" t="str">
        <f t="shared" si="23"/>
        <v>EL BURRO</v>
      </c>
      <c r="J310" s="11">
        <f t="shared" si="24"/>
        <v>40089</v>
      </c>
    </row>
    <row r="311" spans="1:10" ht="30" x14ac:dyDescent="0.25">
      <c r="A311" s="7">
        <v>310</v>
      </c>
      <c r="B311" s="8" t="s">
        <v>328</v>
      </c>
      <c r="C311" s="9">
        <v>1130000</v>
      </c>
      <c r="D311" s="9">
        <v>1107400</v>
      </c>
      <c r="E311" s="7" t="str">
        <f t="shared" si="20"/>
        <v>CUMPLE</v>
      </c>
      <c r="F311" s="9">
        <v>450000</v>
      </c>
      <c r="G311" s="7" t="str">
        <f t="shared" si="21"/>
        <v>CUMPLE</v>
      </c>
      <c r="H311" s="10">
        <f t="shared" si="22"/>
        <v>0.60176991150442483</v>
      </c>
      <c r="I311" s="7" t="str">
        <f t="shared" si="23"/>
        <v>EL BURRO</v>
      </c>
      <c r="J311" s="11">
        <f t="shared" si="24"/>
        <v>657400</v>
      </c>
    </row>
    <row r="312" spans="1:10" ht="30" x14ac:dyDescent="0.25">
      <c r="A312" s="7">
        <v>311</v>
      </c>
      <c r="B312" s="8" t="s">
        <v>329</v>
      </c>
      <c r="C312" s="9">
        <v>107321</v>
      </c>
      <c r="D312" s="9">
        <v>101955</v>
      </c>
      <c r="E312" s="7" t="str">
        <f t="shared" si="20"/>
        <v>CUMPLE</v>
      </c>
      <c r="F312" s="9">
        <v>107000</v>
      </c>
      <c r="G312" s="7" t="str">
        <f t="shared" si="21"/>
        <v>CUMPLE</v>
      </c>
      <c r="H312" s="10">
        <f t="shared" si="22"/>
        <v>2.9910269192422734E-3</v>
      </c>
      <c r="I312" s="7" t="str">
        <f t="shared" si="23"/>
        <v>INTERCOMERCIAL</v>
      </c>
      <c r="J312" s="11">
        <f t="shared" si="24"/>
        <v>-5045</v>
      </c>
    </row>
    <row r="313" spans="1:10" x14ac:dyDescent="0.25">
      <c r="A313" s="7">
        <v>312</v>
      </c>
      <c r="B313" s="8" t="s">
        <v>330</v>
      </c>
      <c r="C313" s="9">
        <v>63555</v>
      </c>
      <c r="D313" s="9">
        <v>60377</v>
      </c>
      <c r="E313" s="7" t="str">
        <f t="shared" si="20"/>
        <v>CUMPLE</v>
      </c>
      <c r="F313" s="9">
        <v>62000</v>
      </c>
      <c r="G313" s="7" t="str">
        <f t="shared" si="21"/>
        <v>CUMPLE</v>
      </c>
      <c r="H313" s="10">
        <f t="shared" si="22"/>
        <v>2.4466997089135394E-2</v>
      </c>
      <c r="I313" s="7" t="str">
        <f t="shared" si="23"/>
        <v>INTERCOMERCIAL</v>
      </c>
      <c r="J313" s="11">
        <f t="shared" si="24"/>
        <v>-1623</v>
      </c>
    </row>
    <row r="314" spans="1:10" x14ac:dyDescent="0.25">
      <c r="A314" s="7">
        <v>313</v>
      </c>
      <c r="B314" s="8" t="s">
        <v>331</v>
      </c>
      <c r="C314" s="9">
        <v>5633</v>
      </c>
      <c r="D314" s="9">
        <v>5351</v>
      </c>
      <c r="E314" s="7" t="str">
        <f t="shared" si="20"/>
        <v>CUMPLE</v>
      </c>
      <c r="F314" s="9">
        <v>5600</v>
      </c>
      <c r="G314" s="7" t="str">
        <f t="shared" si="21"/>
        <v>CUMPLE</v>
      </c>
      <c r="H314" s="10">
        <f t="shared" si="22"/>
        <v>5.8583348127108116E-3</v>
      </c>
      <c r="I314" s="7" t="str">
        <f t="shared" si="23"/>
        <v>INTERCOMERCIAL</v>
      </c>
      <c r="J314" s="11">
        <f t="shared" si="24"/>
        <v>-249</v>
      </c>
    </row>
    <row r="315" spans="1:10" x14ac:dyDescent="0.25">
      <c r="A315" s="7">
        <v>314</v>
      </c>
      <c r="B315" s="8" t="s">
        <v>332</v>
      </c>
      <c r="C315" s="9">
        <v>1470000</v>
      </c>
      <c r="D315" s="9">
        <v>1396500</v>
      </c>
      <c r="E315" s="7" t="str">
        <f t="shared" si="20"/>
        <v>CUMPLE</v>
      </c>
      <c r="F315" s="9">
        <v>940000</v>
      </c>
      <c r="G315" s="7" t="str">
        <f t="shared" si="21"/>
        <v>CUMPLE</v>
      </c>
      <c r="H315" s="10">
        <f t="shared" si="22"/>
        <v>0.36054421768707484</v>
      </c>
      <c r="I315" s="7" t="str">
        <f t="shared" si="23"/>
        <v>EL BURRO</v>
      </c>
      <c r="J315" s="11">
        <f t="shared" si="24"/>
        <v>456500</v>
      </c>
    </row>
    <row r="316" spans="1:10" x14ac:dyDescent="0.25">
      <c r="A316" s="7">
        <v>315</v>
      </c>
      <c r="B316" s="8" t="s">
        <v>333</v>
      </c>
      <c r="C316" s="9">
        <v>328052</v>
      </c>
      <c r="D316" s="9">
        <v>311649</v>
      </c>
      <c r="E316" s="7" t="str">
        <f t="shared" si="20"/>
        <v>CUMPLE</v>
      </c>
      <c r="F316" s="9">
        <v>312000</v>
      </c>
      <c r="G316" s="7" t="str">
        <f t="shared" si="21"/>
        <v>CUMPLE</v>
      </c>
      <c r="H316" s="10">
        <f t="shared" si="22"/>
        <v>4.8931266994257011E-2</v>
      </c>
      <c r="I316" s="7" t="str">
        <f t="shared" si="23"/>
        <v>INTERCOMERCIAL</v>
      </c>
      <c r="J316" s="11">
        <f t="shared" si="24"/>
        <v>-351</v>
      </c>
    </row>
    <row r="317" spans="1:10" x14ac:dyDescent="0.25">
      <c r="A317" s="7">
        <v>316</v>
      </c>
      <c r="B317" s="8" t="s">
        <v>334</v>
      </c>
      <c r="C317" s="9">
        <v>29800</v>
      </c>
      <c r="D317" s="9">
        <v>28310</v>
      </c>
      <c r="E317" s="7" t="str">
        <f t="shared" si="20"/>
        <v>CUMPLE</v>
      </c>
      <c r="F317" s="9">
        <v>23750</v>
      </c>
      <c r="G317" s="7" t="str">
        <f t="shared" si="21"/>
        <v>CUMPLE</v>
      </c>
      <c r="H317" s="10">
        <f t="shared" si="22"/>
        <v>0.20302013422818793</v>
      </c>
      <c r="I317" s="7" t="str">
        <f t="shared" si="23"/>
        <v>EL BURRO</v>
      </c>
      <c r="J317" s="11">
        <f t="shared" si="24"/>
        <v>4560</v>
      </c>
    </row>
    <row r="318" spans="1:10" x14ac:dyDescent="0.25">
      <c r="A318" s="7">
        <v>317</v>
      </c>
      <c r="B318" s="8" t="s">
        <v>335</v>
      </c>
      <c r="C318" s="9">
        <v>39545</v>
      </c>
      <c r="D318" s="9">
        <v>37568</v>
      </c>
      <c r="E318" s="7" t="str">
        <f t="shared" si="20"/>
        <v>CUMPLE</v>
      </c>
      <c r="F318" s="9">
        <v>29800</v>
      </c>
      <c r="G318" s="7" t="str">
        <f t="shared" si="21"/>
        <v>CUMPLE</v>
      </c>
      <c r="H318" s="10">
        <f t="shared" si="22"/>
        <v>0.2464281198634467</v>
      </c>
      <c r="I318" s="7" t="str">
        <f t="shared" si="23"/>
        <v>EL BURRO</v>
      </c>
      <c r="J318" s="11">
        <f t="shared" si="24"/>
        <v>7768</v>
      </c>
    </row>
    <row r="319" spans="1:10" x14ac:dyDescent="0.25">
      <c r="A319" s="7">
        <v>318</v>
      </c>
      <c r="B319" s="8" t="s">
        <v>336</v>
      </c>
      <c r="C319" s="9">
        <v>27527</v>
      </c>
      <c r="D319" s="9">
        <v>26151</v>
      </c>
      <c r="E319" s="7" t="str">
        <f t="shared" si="20"/>
        <v>CUMPLE</v>
      </c>
      <c r="F319" s="9">
        <v>15200</v>
      </c>
      <c r="G319" s="7" t="str">
        <f t="shared" si="21"/>
        <v>CUMPLE</v>
      </c>
      <c r="H319" s="10">
        <f t="shared" si="22"/>
        <v>0.44781487267046899</v>
      </c>
      <c r="I319" s="7" t="str">
        <f t="shared" si="23"/>
        <v>EL BURRO</v>
      </c>
      <c r="J319" s="11">
        <f t="shared" si="24"/>
        <v>10951</v>
      </c>
    </row>
    <row r="320" spans="1:10" x14ac:dyDescent="0.25">
      <c r="A320" s="7">
        <v>319</v>
      </c>
      <c r="B320" s="8" t="s">
        <v>337</v>
      </c>
      <c r="C320" s="9">
        <v>7727</v>
      </c>
      <c r="D320" s="9">
        <v>7341</v>
      </c>
      <c r="E320" s="7" t="str">
        <f t="shared" si="20"/>
        <v>CUMPLE</v>
      </c>
      <c r="F320" s="9">
        <v>7720</v>
      </c>
      <c r="G320" s="7" t="str">
        <f t="shared" si="21"/>
        <v>CUMPLE</v>
      </c>
      <c r="H320" s="10">
        <f t="shared" si="22"/>
        <v>9.0591432638799016E-4</v>
      </c>
      <c r="I320" s="7" t="str">
        <f t="shared" si="23"/>
        <v>INTERCOMERCIAL</v>
      </c>
      <c r="J320" s="11">
        <f t="shared" si="24"/>
        <v>-379</v>
      </c>
    </row>
    <row r="321" spans="1:10" x14ac:dyDescent="0.25">
      <c r="A321" s="7">
        <v>320</v>
      </c>
      <c r="B321" s="8" t="s">
        <v>338</v>
      </c>
      <c r="C321" s="9">
        <v>142370</v>
      </c>
      <c r="D321" s="9">
        <v>139523</v>
      </c>
      <c r="E321" s="7" t="str">
        <f t="shared" si="20"/>
        <v>CUMPLE</v>
      </c>
      <c r="F321" s="9">
        <v>89200</v>
      </c>
      <c r="G321" s="7" t="str">
        <f t="shared" si="21"/>
        <v>CUMPLE</v>
      </c>
      <c r="H321" s="10">
        <f t="shared" si="22"/>
        <v>0.37346351057104726</v>
      </c>
      <c r="I321" s="7" t="str">
        <f t="shared" si="23"/>
        <v>EL BURRO</v>
      </c>
      <c r="J321" s="11">
        <f t="shared" si="24"/>
        <v>50323</v>
      </c>
    </row>
    <row r="322" spans="1:10" x14ac:dyDescent="0.25">
      <c r="A322" s="7">
        <v>321</v>
      </c>
      <c r="B322" s="8" t="s">
        <v>339</v>
      </c>
      <c r="C322" s="9">
        <v>17873</v>
      </c>
      <c r="D322" s="9">
        <v>17870</v>
      </c>
      <c r="E322" s="7" t="str">
        <f t="shared" ref="E322:E385" si="25">IF(D322="","SIN VALOR",IF(D322&lt;=0,"VALOR INVÁLIDO",IF(D322&gt;C322,"SUPERA TECHO","CUMPLE")))</f>
        <v>CUMPLE</v>
      </c>
      <c r="F322" s="9">
        <v>10200</v>
      </c>
      <c r="G322" s="7" t="str">
        <f t="shared" ref="G322:G385" si="26">IF(F322="","SIN VALOR",IF(F322&lt;=0,"VALOR INVÁLIDO",IF(F322&gt;C322,"SUPERA TECHO","CUMPLE")))</f>
        <v>CUMPLE</v>
      </c>
      <c r="H322" s="10">
        <f t="shared" ref="H322:H385" si="27">IFERROR((C322-F322)/C322,0)</f>
        <v>0.42930677558328206</v>
      </c>
      <c r="I322" s="7" t="str">
        <f t="shared" ref="I322:I385" si="28">IF(D322&lt;F322,"INTERCOMERCIAL",IF(F322&lt;D322,"EL BURRO","IGUALES"))</f>
        <v>EL BURRO</v>
      </c>
      <c r="J322" s="11">
        <f t="shared" ref="J322:J385" si="29">D322-F322</f>
        <v>7670</v>
      </c>
    </row>
    <row r="323" spans="1:10" x14ac:dyDescent="0.25">
      <c r="A323" s="7">
        <v>322</v>
      </c>
      <c r="B323" s="8" t="s">
        <v>340</v>
      </c>
      <c r="C323" s="9">
        <v>35089</v>
      </c>
      <c r="D323" s="9">
        <v>33335</v>
      </c>
      <c r="E323" s="7" t="str">
        <f t="shared" si="25"/>
        <v>CUMPLE</v>
      </c>
      <c r="F323" s="9">
        <v>27600</v>
      </c>
      <c r="G323" s="7" t="str">
        <f t="shared" si="26"/>
        <v>CUMPLE</v>
      </c>
      <c r="H323" s="10">
        <f t="shared" si="27"/>
        <v>0.21342870985209039</v>
      </c>
      <c r="I323" s="7" t="str">
        <f t="shared" si="28"/>
        <v>EL BURRO</v>
      </c>
      <c r="J323" s="11">
        <f t="shared" si="29"/>
        <v>5735</v>
      </c>
    </row>
    <row r="324" spans="1:10" x14ac:dyDescent="0.25">
      <c r="A324" s="7">
        <v>323</v>
      </c>
      <c r="B324" s="8" t="s">
        <v>341</v>
      </c>
      <c r="C324" s="9">
        <v>31873</v>
      </c>
      <c r="D324" s="9">
        <v>30279</v>
      </c>
      <c r="E324" s="7" t="str">
        <f t="shared" si="25"/>
        <v>CUMPLE</v>
      </c>
      <c r="F324" s="9">
        <v>12000</v>
      </c>
      <c r="G324" s="7" t="str">
        <f t="shared" si="26"/>
        <v>CUMPLE</v>
      </c>
      <c r="H324" s="10">
        <f t="shared" si="27"/>
        <v>0.62350578859850025</v>
      </c>
      <c r="I324" s="7" t="str">
        <f t="shared" si="28"/>
        <v>EL BURRO</v>
      </c>
      <c r="J324" s="11">
        <f t="shared" si="29"/>
        <v>18279</v>
      </c>
    </row>
    <row r="325" spans="1:10" x14ac:dyDescent="0.25">
      <c r="A325" s="7">
        <v>324</v>
      </c>
      <c r="B325" s="8" t="s">
        <v>342</v>
      </c>
      <c r="C325" s="9">
        <v>66074</v>
      </c>
      <c r="D325" s="9">
        <v>62770</v>
      </c>
      <c r="E325" s="7" t="str">
        <f t="shared" si="25"/>
        <v>CUMPLE</v>
      </c>
      <c r="F325" s="9">
        <v>58900</v>
      </c>
      <c r="G325" s="7" t="str">
        <f t="shared" si="26"/>
        <v>CUMPLE</v>
      </c>
      <c r="H325" s="10">
        <f t="shared" si="27"/>
        <v>0.10857523382873747</v>
      </c>
      <c r="I325" s="7" t="str">
        <f t="shared" si="28"/>
        <v>EL BURRO</v>
      </c>
      <c r="J325" s="11">
        <f t="shared" si="29"/>
        <v>3870</v>
      </c>
    </row>
    <row r="326" spans="1:10" ht="60" x14ac:dyDescent="0.25">
      <c r="A326" s="7">
        <v>325</v>
      </c>
      <c r="B326" s="8" t="s">
        <v>343</v>
      </c>
      <c r="C326" s="9">
        <v>16453</v>
      </c>
      <c r="D326" s="9">
        <v>15630</v>
      </c>
      <c r="E326" s="7" t="str">
        <f t="shared" si="25"/>
        <v>CUMPLE</v>
      </c>
      <c r="F326" s="9">
        <v>14500</v>
      </c>
      <c r="G326" s="7" t="str">
        <f t="shared" si="26"/>
        <v>CUMPLE</v>
      </c>
      <c r="H326" s="10">
        <f t="shared" si="27"/>
        <v>0.11870175651856804</v>
      </c>
      <c r="I326" s="7" t="str">
        <f t="shared" si="28"/>
        <v>EL BURRO</v>
      </c>
      <c r="J326" s="11">
        <f t="shared" si="29"/>
        <v>1130</v>
      </c>
    </row>
    <row r="327" spans="1:10" ht="30" x14ac:dyDescent="0.25">
      <c r="A327" s="7">
        <v>326</v>
      </c>
      <c r="B327" s="8" t="s">
        <v>344</v>
      </c>
      <c r="C327" s="9">
        <v>13338</v>
      </c>
      <c r="D327" s="9">
        <v>12671</v>
      </c>
      <c r="E327" s="7" t="str">
        <f t="shared" si="25"/>
        <v>CUMPLE</v>
      </c>
      <c r="F327" s="9">
        <v>13200</v>
      </c>
      <c r="G327" s="7" t="str">
        <f t="shared" si="26"/>
        <v>CUMPLE</v>
      </c>
      <c r="H327" s="10">
        <f t="shared" si="27"/>
        <v>1.03463787674314E-2</v>
      </c>
      <c r="I327" s="7" t="str">
        <f t="shared" si="28"/>
        <v>INTERCOMERCIAL</v>
      </c>
      <c r="J327" s="11">
        <f t="shared" si="29"/>
        <v>-529</v>
      </c>
    </row>
    <row r="328" spans="1:10" x14ac:dyDescent="0.25">
      <c r="A328" s="7">
        <v>327</v>
      </c>
      <c r="B328" s="8" t="s">
        <v>345</v>
      </c>
      <c r="C328" s="9">
        <v>16350</v>
      </c>
      <c r="D328" s="9">
        <v>15533</v>
      </c>
      <c r="E328" s="7" t="str">
        <f t="shared" si="25"/>
        <v>CUMPLE</v>
      </c>
      <c r="F328" s="9">
        <v>12500</v>
      </c>
      <c r="G328" s="7" t="str">
        <f t="shared" si="26"/>
        <v>CUMPLE</v>
      </c>
      <c r="H328" s="10">
        <f t="shared" si="27"/>
        <v>0.23547400611620795</v>
      </c>
      <c r="I328" s="7" t="str">
        <f t="shared" si="28"/>
        <v>EL BURRO</v>
      </c>
      <c r="J328" s="11">
        <f t="shared" si="29"/>
        <v>3033</v>
      </c>
    </row>
    <row r="329" spans="1:10" ht="45" x14ac:dyDescent="0.25">
      <c r="A329" s="7">
        <v>328</v>
      </c>
      <c r="B329" s="8" t="s">
        <v>346</v>
      </c>
      <c r="C329" s="9">
        <v>54793</v>
      </c>
      <c r="D329" s="9">
        <v>52053</v>
      </c>
      <c r="E329" s="7" t="str">
        <f t="shared" si="25"/>
        <v>CUMPLE</v>
      </c>
      <c r="F329" s="9">
        <v>41000</v>
      </c>
      <c r="G329" s="7" t="str">
        <f t="shared" si="26"/>
        <v>CUMPLE</v>
      </c>
      <c r="H329" s="10">
        <f t="shared" si="27"/>
        <v>0.25172923548628473</v>
      </c>
      <c r="I329" s="7" t="str">
        <f t="shared" si="28"/>
        <v>EL BURRO</v>
      </c>
      <c r="J329" s="11">
        <f t="shared" si="29"/>
        <v>11053</v>
      </c>
    </row>
    <row r="330" spans="1:10" ht="30" x14ac:dyDescent="0.25">
      <c r="A330" s="7">
        <v>329</v>
      </c>
      <c r="B330" s="8" t="s">
        <v>347</v>
      </c>
      <c r="C330" s="9">
        <v>29100</v>
      </c>
      <c r="D330" s="9">
        <v>27645</v>
      </c>
      <c r="E330" s="7" t="str">
        <f t="shared" si="25"/>
        <v>CUMPLE</v>
      </c>
      <c r="F330" s="9">
        <v>18000</v>
      </c>
      <c r="G330" s="7" t="str">
        <f t="shared" si="26"/>
        <v>CUMPLE</v>
      </c>
      <c r="H330" s="10">
        <f t="shared" si="27"/>
        <v>0.38144329896907214</v>
      </c>
      <c r="I330" s="7" t="str">
        <f t="shared" si="28"/>
        <v>EL BURRO</v>
      </c>
      <c r="J330" s="11">
        <f t="shared" si="29"/>
        <v>9645</v>
      </c>
    </row>
    <row r="331" spans="1:10" ht="45" x14ac:dyDescent="0.25">
      <c r="A331" s="7">
        <v>330</v>
      </c>
      <c r="B331" s="8" t="s">
        <v>348</v>
      </c>
      <c r="C331" s="9">
        <v>48527</v>
      </c>
      <c r="D331" s="9">
        <v>48520</v>
      </c>
      <c r="E331" s="7" t="str">
        <f t="shared" si="25"/>
        <v>CUMPLE</v>
      </c>
      <c r="F331" s="9">
        <v>22000</v>
      </c>
      <c r="G331" s="7" t="str">
        <f t="shared" si="26"/>
        <v>CUMPLE</v>
      </c>
      <c r="H331" s="10">
        <f t="shared" si="27"/>
        <v>0.54664413625404418</v>
      </c>
      <c r="I331" s="7" t="str">
        <f t="shared" si="28"/>
        <v>EL BURRO</v>
      </c>
      <c r="J331" s="11">
        <f t="shared" si="29"/>
        <v>26520</v>
      </c>
    </row>
    <row r="332" spans="1:10" x14ac:dyDescent="0.25">
      <c r="A332" s="7">
        <v>331</v>
      </c>
      <c r="B332" s="8" t="s">
        <v>349</v>
      </c>
      <c r="C332" s="9">
        <v>6820</v>
      </c>
      <c r="D332" s="9">
        <v>6684</v>
      </c>
      <c r="E332" s="7" t="str">
        <f t="shared" si="25"/>
        <v>CUMPLE</v>
      </c>
      <c r="F332" s="9">
        <v>5900</v>
      </c>
      <c r="G332" s="7" t="str">
        <f t="shared" si="26"/>
        <v>CUMPLE</v>
      </c>
      <c r="H332" s="10">
        <f t="shared" si="27"/>
        <v>0.13489736070381231</v>
      </c>
      <c r="I332" s="7" t="str">
        <f t="shared" si="28"/>
        <v>EL BURRO</v>
      </c>
      <c r="J332" s="11">
        <f t="shared" si="29"/>
        <v>784</v>
      </c>
    </row>
    <row r="333" spans="1:10" x14ac:dyDescent="0.25">
      <c r="A333" s="7">
        <v>332</v>
      </c>
      <c r="B333" s="8" t="s">
        <v>350</v>
      </c>
      <c r="C333" s="9">
        <v>24037</v>
      </c>
      <c r="D333" s="9">
        <v>23556</v>
      </c>
      <c r="E333" s="7" t="str">
        <f t="shared" si="25"/>
        <v>CUMPLE</v>
      </c>
      <c r="F333" s="9">
        <v>16600</v>
      </c>
      <c r="G333" s="7" t="str">
        <f t="shared" si="26"/>
        <v>CUMPLE</v>
      </c>
      <c r="H333" s="10">
        <f t="shared" si="27"/>
        <v>0.30939801139909306</v>
      </c>
      <c r="I333" s="7" t="str">
        <f t="shared" si="28"/>
        <v>EL BURRO</v>
      </c>
      <c r="J333" s="11">
        <f t="shared" si="29"/>
        <v>6956</v>
      </c>
    </row>
    <row r="334" spans="1:10" x14ac:dyDescent="0.25">
      <c r="A334" s="7">
        <v>333</v>
      </c>
      <c r="B334" s="8" t="s">
        <v>351</v>
      </c>
      <c r="C334" s="9">
        <v>12373</v>
      </c>
      <c r="D334" s="9">
        <v>11754</v>
      </c>
      <c r="E334" s="7" t="str">
        <f t="shared" si="25"/>
        <v>CUMPLE</v>
      </c>
      <c r="F334" s="9">
        <v>9500</v>
      </c>
      <c r="G334" s="7" t="str">
        <f t="shared" si="26"/>
        <v>CUMPLE</v>
      </c>
      <c r="H334" s="10">
        <f t="shared" si="27"/>
        <v>0.2321991432958862</v>
      </c>
      <c r="I334" s="7" t="str">
        <f t="shared" si="28"/>
        <v>EL BURRO</v>
      </c>
      <c r="J334" s="11">
        <f t="shared" si="29"/>
        <v>2254</v>
      </c>
    </row>
    <row r="335" spans="1:10" ht="60" x14ac:dyDescent="0.25">
      <c r="A335" s="7">
        <v>334</v>
      </c>
      <c r="B335" s="8" t="s">
        <v>352</v>
      </c>
      <c r="C335" s="9">
        <v>253511</v>
      </c>
      <c r="D335" s="9">
        <v>240835</v>
      </c>
      <c r="E335" s="7" t="str">
        <f t="shared" si="25"/>
        <v>CUMPLE</v>
      </c>
      <c r="F335" s="9">
        <v>212000</v>
      </c>
      <c r="G335" s="7" t="str">
        <f t="shared" si="26"/>
        <v>CUMPLE</v>
      </c>
      <c r="H335" s="10">
        <f t="shared" si="27"/>
        <v>0.16374437401138411</v>
      </c>
      <c r="I335" s="7" t="str">
        <f t="shared" si="28"/>
        <v>EL BURRO</v>
      </c>
      <c r="J335" s="11">
        <f t="shared" si="29"/>
        <v>28835</v>
      </c>
    </row>
    <row r="336" spans="1:10" ht="45" x14ac:dyDescent="0.25">
      <c r="A336" s="7">
        <v>335</v>
      </c>
      <c r="B336" s="8" t="s">
        <v>353</v>
      </c>
      <c r="C336" s="9">
        <v>86445</v>
      </c>
      <c r="D336" s="9">
        <v>82123</v>
      </c>
      <c r="E336" s="7" t="str">
        <f t="shared" si="25"/>
        <v>CUMPLE</v>
      </c>
      <c r="F336" s="9">
        <v>72000</v>
      </c>
      <c r="G336" s="7" t="str">
        <f t="shared" si="26"/>
        <v>CUMPLE</v>
      </c>
      <c r="H336" s="10">
        <f t="shared" si="27"/>
        <v>0.16710046850598648</v>
      </c>
      <c r="I336" s="7" t="str">
        <f t="shared" si="28"/>
        <v>EL BURRO</v>
      </c>
      <c r="J336" s="11">
        <f t="shared" si="29"/>
        <v>10123</v>
      </c>
    </row>
    <row r="337" spans="1:10" ht="60" x14ac:dyDescent="0.25">
      <c r="A337" s="7">
        <v>336</v>
      </c>
      <c r="B337" s="8" t="s">
        <v>354</v>
      </c>
      <c r="C337" s="9">
        <v>177778</v>
      </c>
      <c r="D337" s="9">
        <v>168889</v>
      </c>
      <c r="E337" s="7" t="str">
        <f t="shared" si="25"/>
        <v>CUMPLE</v>
      </c>
      <c r="F337" s="9">
        <v>145000</v>
      </c>
      <c r="G337" s="7" t="str">
        <f t="shared" si="26"/>
        <v>CUMPLE</v>
      </c>
      <c r="H337" s="10">
        <f t="shared" si="27"/>
        <v>0.18437601952997559</v>
      </c>
      <c r="I337" s="7" t="str">
        <f t="shared" si="28"/>
        <v>EL BURRO</v>
      </c>
      <c r="J337" s="11">
        <f t="shared" si="29"/>
        <v>23889</v>
      </c>
    </row>
    <row r="338" spans="1:10" ht="30" x14ac:dyDescent="0.25">
      <c r="A338" s="7">
        <v>337</v>
      </c>
      <c r="B338" s="8" t="s">
        <v>355</v>
      </c>
      <c r="C338" s="9">
        <v>240800</v>
      </c>
      <c r="D338" s="9">
        <v>228760</v>
      </c>
      <c r="E338" s="7" t="str">
        <f t="shared" si="25"/>
        <v>CUMPLE</v>
      </c>
      <c r="F338" s="9">
        <v>189000</v>
      </c>
      <c r="G338" s="7" t="str">
        <f t="shared" si="26"/>
        <v>CUMPLE</v>
      </c>
      <c r="H338" s="10">
        <f t="shared" si="27"/>
        <v>0.21511627906976744</v>
      </c>
      <c r="I338" s="7" t="str">
        <f t="shared" si="28"/>
        <v>EL BURRO</v>
      </c>
      <c r="J338" s="11">
        <f t="shared" si="29"/>
        <v>39760</v>
      </c>
    </row>
    <row r="339" spans="1:10" ht="30" x14ac:dyDescent="0.25">
      <c r="A339" s="7">
        <v>338</v>
      </c>
      <c r="B339" s="8" t="s">
        <v>356</v>
      </c>
      <c r="C339" s="9">
        <v>163100</v>
      </c>
      <c r="D339" s="9">
        <v>154945</v>
      </c>
      <c r="E339" s="7" t="str">
        <f t="shared" si="25"/>
        <v>CUMPLE</v>
      </c>
      <c r="F339" s="9">
        <v>125000</v>
      </c>
      <c r="G339" s="7" t="str">
        <f t="shared" si="26"/>
        <v>CUMPLE</v>
      </c>
      <c r="H339" s="10">
        <f t="shared" si="27"/>
        <v>0.23359901900674432</v>
      </c>
      <c r="I339" s="7" t="str">
        <f t="shared" si="28"/>
        <v>EL BURRO</v>
      </c>
      <c r="J339" s="11">
        <f t="shared" si="29"/>
        <v>29945</v>
      </c>
    </row>
    <row r="340" spans="1:10" ht="30" x14ac:dyDescent="0.25">
      <c r="A340" s="7">
        <v>339</v>
      </c>
      <c r="B340" s="8" t="s">
        <v>357</v>
      </c>
      <c r="C340" s="9">
        <v>127020</v>
      </c>
      <c r="D340" s="9">
        <v>120669</v>
      </c>
      <c r="E340" s="7" t="str">
        <f t="shared" si="25"/>
        <v>CUMPLE</v>
      </c>
      <c r="F340" s="9">
        <v>89000</v>
      </c>
      <c r="G340" s="7" t="str">
        <f t="shared" si="26"/>
        <v>CUMPLE</v>
      </c>
      <c r="H340" s="10">
        <f t="shared" si="27"/>
        <v>0.29932294126909148</v>
      </c>
      <c r="I340" s="7" t="str">
        <f t="shared" si="28"/>
        <v>EL BURRO</v>
      </c>
      <c r="J340" s="11">
        <f t="shared" si="29"/>
        <v>31669</v>
      </c>
    </row>
    <row r="341" spans="1:10" x14ac:dyDescent="0.25">
      <c r="A341" s="7">
        <v>340</v>
      </c>
      <c r="B341" s="8" t="s">
        <v>358</v>
      </c>
      <c r="C341" s="9">
        <v>78986</v>
      </c>
      <c r="D341" s="9">
        <v>75037</v>
      </c>
      <c r="E341" s="7" t="str">
        <f t="shared" si="25"/>
        <v>CUMPLE</v>
      </c>
      <c r="F341" s="9">
        <v>78900</v>
      </c>
      <c r="G341" s="7" t="str">
        <f t="shared" si="26"/>
        <v>CUMPLE</v>
      </c>
      <c r="H341" s="10">
        <f t="shared" si="27"/>
        <v>1.0888005469323677E-3</v>
      </c>
      <c r="I341" s="7" t="str">
        <f t="shared" si="28"/>
        <v>INTERCOMERCIAL</v>
      </c>
      <c r="J341" s="11">
        <f t="shared" si="29"/>
        <v>-3863</v>
      </c>
    </row>
    <row r="342" spans="1:10" ht="30" x14ac:dyDescent="0.25">
      <c r="A342" s="7">
        <v>341</v>
      </c>
      <c r="B342" s="8" t="s">
        <v>359</v>
      </c>
      <c r="C342" s="9">
        <v>60450</v>
      </c>
      <c r="D342" s="9">
        <v>57428</v>
      </c>
      <c r="E342" s="7" t="str">
        <f t="shared" si="25"/>
        <v>CUMPLE</v>
      </c>
      <c r="F342" s="9">
        <v>56000</v>
      </c>
      <c r="G342" s="7" t="str">
        <f t="shared" si="26"/>
        <v>CUMPLE</v>
      </c>
      <c r="H342" s="10">
        <f t="shared" si="27"/>
        <v>7.3614557485525228E-2</v>
      </c>
      <c r="I342" s="7" t="str">
        <f t="shared" si="28"/>
        <v>EL BURRO</v>
      </c>
      <c r="J342" s="11">
        <f t="shared" si="29"/>
        <v>1428</v>
      </c>
    </row>
    <row r="343" spans="1:10" x14ac:dyDescent="0.25">
      <c r="A343" s="7">
        <v>342</v>
      </c>
      <c r="B343" s="8" t="s">
        <v>360</v>
      </c>
      <c r="C343" s="9">
        <v>138000</v>
      </c>
      <c r="D343" s="9">
        <v>131100</v>
      </c>
      <c r="E343" s="7" t="str">
        <f t="shared" si="25"/>
        <v>CUMPLE</v>
      </c>
      <c r="F343" s="9">
        <v>100400</v>
      </c>
      <c r="G343" s="7" t="str">
        <f t="shared" si="26"/>
        <v>CUMPLE</v>
      </c>
      <c r="H343" s="10">
        <f t="shared" si="27"/>
        <v>0.27246376811594203</v>
      </c>
      <c r="I343" s="7" t="str">
        <f t="shared" si="28"/>
        <v>EL BURRO</v>
      </c>
      <c r="J343" s="11">
        <f t="shared" si="29"/>
        <v>30700</v>
      </c>
    </row>
    <row r="344" spans="1:10" x14ac:dyDescent="0.25">
      <c r="A344" s="7">
        <v>343</v>
      </c>
      <c r="B344" s="8" t="s">
        <v>361</v>
      </c>
      <c r="C344" s="9">
        <v>37972</v>
      </c>
      <c r="D344" s="9">
        <v>36073</v>
      </c>
      <c r="E344" s="7" t="str">
        <f t="shared" si="25"/>
        <v>CUMPLE</v>
      </c>
      <c r="F344" s="9">
        <v>32000</v>
      </c>
      <c r="G344" s="7" t="str">
        <f t="shared" si="26"/>
        <v>CUMPLE</v>
      </c>
      <c r="H344" s="10">
        <f t="shared" si="27"/>
        <v>0.15727378068050143</v>
      </c>
      <c r="I344" s="7" t="str">
        <f t="shared" si="28"/>
        <v>EL BURRO</v>
      </c>
      <c r="J344" s="11">
        <f t="shared" si="29"/>
        <v>4073</v>
      </c>
    </row>
    <row r="345" spans="1:10" x14ac:dyDescent="0.25">
      <c r="A345" s="7">
        <v>344</v>
      </c>
      <c r="B345" s="8" t="s">
        <v>362</v>
      </c>
      <c r="C345" s="9">
        <v>18447</v>
      </c>
      <c r="D345" s="9">
        <v>17525</v>
      </c>
      <c r="E345" s="7" t="str">
        <f t="shared" si="25"/>
        <v>CUMPLE</v>
      </c>
      <c r="F345" s="9">
        <v>13800</v>
      </c>
      <c r="G345" s="7" t="str">
        <f t="shared" si="26"/>
        <v>CUMPLE</v>
      </c>
      <c r="H345" s="10">
        <f t="shared" si="27"/>
        <v>0.25191087981785654</v>
      </c>
      <c r="I345" s="7" t="str">
        <f t="shared" si="28"/>
        <v>EL BURRO</v>
      </c>
      <c r="J345" s="11">
        <f t="shared" si="29"/>
        <v>3725</v>
      </c>
    </row>
    <row r="346" spans="1:10" x14ac:dyDescent="0.25">
      <c r="A346" s="7">
        <v>345</v>
      </c>
      <c r="B346" s="8" t="s">
        <v>363</v>
      </c>
      <c r="C346" s="9">
        <v>31373</v>
      </c>
      <c r="D346" s="9">
        <v>29804</v>
      </c>
      <c r="E346" s="7" t="str">
        <f t="shared" si="25"/>
        <v>CUMPLE</v>
      </c>
      <c r="F346" s="9">
        <v>25200</v>
      </c>
      <c r="G346" s="7" t="str">
        <f t="shared" si="26"/>
        <v>CUMPLE</v>
      </c>
      <c r="H346" s="10">
        <f t="shared" si="27"/>
        <v>0.19676154655276831</v>
      </c>
      <c r="I346" s="7" t="str">
        <f t="shared" si="28"/>
        <v>EL BURRO</v>
      </c>
      <c r="J346" s="11">
        <f t="shared" si="29"/>
        <v>4604</v>
      </c>
    </row>
    <row r="347" spans="1:10" x14ac:dyDescent="0.25">
      <c r="A347" s="7">
        <v>346</v>
      </c>
      <c r="B347" s="8" t="s">
        <v>364</v>
      </c>
      <c r="C347" s="9">
        <v>18750</v>
      </c>
      <c r="D347" s="9">
        <v>17813</v>
      </c>
      <c r="E347" s="7" t="str">
        <f t="shared" si="25"/>
        <v>CUMPLE</v>
      </c>
      <c r="F347" s="9">
        <v>13600</v>
      </c>
      <c r="G347" s="7" t="str">
        <f t="shared" si="26"/>
        <v>CUMPLE</v>
      </c>
      <c r="H347" s="10">
        <f t="shared" si="27"/>
        <v>0.27466666666666667</v>
      </c>
      <c r="I347" s="7" t="str">
        <f t="shared" si="28"/>
        <v>EL BURRO</v>
      </c>
      <c r="J347" s="11">
        <f t="shared" si="29"/>
        <v>4213</v>
      </c>
    </row>
    <row r="348" spans="1:10" x14ac:dyDescent="0.25">
      <c r="A348" s="7">
        <v>347</v>
      </c>
      <c r="B348" s="8" t="s">
        <v>365</v>
      </c>
      <c r="C348" s="9">
        <v>28620</v>
      </c>
      <c r="D348" s="9">
        <v>27189</v>
      </c>
      <c r="E348" s="7" t="str">
        <f t="shared" si="25"/>
        <v>CUMPLE</v>
      </c>
      <c r="F348" s="9">
        <v>22000</v>
      </c>
      <c r="G348" s="7" t="str">
        <f t="shared" si="26"/>
        <v>CUMPLE</v>
      </c>
      <c r="H348" s="10">
        <f t="shared" si="27"/>
        <v>0.23130677847658979</v>
      </c>
      <c r="I348" s="7" t="str">
        <f t="shared" si="28"/>
        <v>EL BURRO</v>
      </c>
      <c r="J348" s="11">
        <f t="shared" si="29"/>
        <v>5189</v>
      </c>
    </row>
    <row r="349" spans="1:10" ht="30" x14ac:dyDescent="0.25">
      <c r="A349" s="7">
        <v>348</v>
      </c>
      <c r="B349" s="8" t="s">
        <v>366</v>
      </c>
      <c r="C349" s="9">
        <v>8246</v>
      </c>
      <c r="D349" s="9">
        <v>7834</v>
      </c>
      <c r="E349" s="7" t="str">
        <f t="shared" si="25"/>
        <v>CUMPLE</v>
      </c>
      <c r="F349" s="9">
        <v>8200</v>
      </c>
      <c r="G349" s="7" t="str">
        <f t="shared" si="26"/>
        <v>CUMPLE</v>
      </c>
      <c r="H349" s="10">
        <f t="shared" si="27"/>
        <v>5.5784622847441182E-3</v>
      </c>
      <c r="I349" s="7" t="str">
        <f t="shared" si="28"/>
        <v>INTERCOMERCIAL</v>
      </c>
      <c r="J349" s="11">
        <f t="shared" si="29"/>
        <v>-366</v>
      </c>
    </row>
    <row r="350" spans="1:10" ht="45" x14ac:dyDescent="0.25">
      <c r="A350" s="7">
        <v>349</v>
      </c>
      <c r="B350" s="8" t="s">
        <v>367</v>
      </c>
      <c r="C350" s="9">
        <v>12363</v>
      </c>
      <c r="D350" s="9">
        <v>11745</v>
      </c>
      <c r="E350" s="7" t="str">
        <f t="shared" si="25"/>
        <v>CUMPLE</v>
      </c>
      <c r="F350" s="9">
        <v>12200</v>
      </c>
      <c r="G350" s="7" t="str">
        <f t="shared" si="26"/>
        <v>CUMPLE</v>
      </c>
      <c r="H350" s="10">
        <f t="shared" si="27"/>
        <v>1.318450214349268E-2</v>
      </c>
      <c r="I350" s="7" t="str">
        <f t="shared" si="28"/>
        <v>INTERCOMERCIAL</v>
      </c>
      <c r="J350" s="11">
        <f t="shared" si="29"/>
        <v>-455</v>
      </c>
    </row>
    <row r="351" spans="1:10" x14ac:dyDescent="0.25">
      <c r="A351" s="7">
        <v>350</v>
      </c>
      <c r="B351" s="8" t="s">
        <v>368</v>
      </c>
      <c r="C351" s="9">
        <v>17384</v>
      </c>
      <c r="D351" s="9">
        <v>16515</v>
      </c>
      <c r="E351" s="7" t="str">
        <f t="shared" si="25"/>
        <v>CUMPLE</v>
      </c>
      <c r="F351" s="9">
        <v>17300</v>
      </c>
      <c r="G351" s="7" t="str">
        <f t="shared" si="26"/>
        <v>CUMPLE</v>
      </c>
      <c r="H351" s="10">
        <f t="shared" si="27"/>
        <v>4.8320294523699955E-3</v>
      </c>
      <c r="I351" s="7" t="str">
        <f t="shared" si="28"/>
        <v>INTERCOMERCIAL</v>
      </c>
      <c r="J351" s="11">
        <f t="shared" si="29"/>
        <v>-785</v>
      </c>
    </row>
    <row r="352" spans="1:10" x14ac:dyDescent="0.25">
      <c r="A352" s="7">
        <v>351</v>
      </c>
      <c r="B352" s="8" t="s">
        <v>369</v>
      </c>
      <c r="C352" s="9">
        <v>117831</v>
      </c>
      <c r="D352" s="9">
        <v>111939</v>
      </c>
      <c r="E352" s="7" t="str">
        <f t="shared" si="25"/>
        <v>CUMPLE</v>
      </c>
      <c r="F352" s="9">
        <v>92000</v>
      </c>
      <c r="G352" s="7" t="str">
        <f t="shared" si="26"/>
        <v>CUMPLE</v>
      </c>
      <c r="H352" s="10">
        <f t="shared" si="27"/>
        <v>0.21922074835993924</v>
      </c>
      <c r="I352" s="7" t="str">
        <f t="shared" si="28"/>
        <v>EL BURRO</v>
      </c>
      <c r="J352" s="11">
        <f t="shared" si="29"/>
        <v>19939</v>
      </c>
    </row>
    <row r="353" spans="1:10" x14ac:dyDescent="0.25">
      <c r="A353" s="7">
        <v>352</v>
      </c>
      <c r="B353" s="8" t="s">
        <v>370</v>
      </c>
      <c r="C353" s="9">
        <v>99800</v>
      </c>
      <c r="D353" s="9">
        <v>94810</v>
      </c>
      <c r="E353" s="7" t="str">
        <f t="shared" si="25"/>
        <v>CUMPLE</v>
      </c>
      <c r="F353" s="9">
        <v>85000</v>
      </c>
      <c r="G353" s="7" t="str">
        <f t="shared" si="26"/>
        <v>CUMPLE</v>
      </c>
      <c r="H353" s="10">
        <f t="shared" si="27"/>
        <v>0.14829659318637275</v>
      </c>
      <c r="I353" s="7" t="str">
        <f t="shared" si="28"/>
        <v>EL BURRO</v>
      </c>
      <c r="J353" s="11">
        <f t="shared" si="29"/>
        <v>9810</v>
      </c>
    </row>
    <row r="354" spans="1:10" x14ac:dyDescent="0.25">
      <c r="A354" s="7">
        <v>353</v>
      </c>
      <c r="B354" s="8" t="s">
        <v>371</v>
      </c>
      <c r="C354" s="9">
        <v>99760</v>
      </c>
      <c r="D354" s="9">
        <v>94772</v>
      </c>
      <c r="E354" s="7" t="str">
        <f t="shared" si="25"/>
        <v>CUMPLE</v>
      </c>
      <c r="F354" s="9">
        <v>98000</v>
      </c>
      <c r="G354" s="7" t="str">
        <f t="shared" si="26"/>
        <v>CUMPLE</v>
      </c>
      <c r="H354" s="10">
        <f t="shared" si="27"/>
        <v>1.764234161988773E-2</v>
      </c>
      <c r="I354" s="7" t="str">
        <f t="shared" si="28"/>
        <v>INTERCOMERCIAL</v>
      </c>
      <c r="J354" s="11">
        <f t="shared" si="29"/>
        <v>-3228</v>
      </c>
    </row>
    <row r="355" spans="1:10" x14ac:dyDescent="0.25">
      <c r="A355" s="7">
        <v>354</v>
      </c>
      <c r="B355" s="8" t="s">
        <v>372</v>
      </c>
      <c r="C355" s="9">
        <v>28193</v>
      </c>
      <c r="D355" s="9">
        <v>26783</v>
      </c>
      <c r="E355" s="7" t="str">
        <f t="shared" si="25"/>
        <v>CUMPLE</v>
      </c>
      <c r="F355" s="9">
        <v>25000</v>
      </c>
      <c r="G355" s="7" t="str">
        <f t="shared" si="26"/>
        <v>CUMPLE</v>
      </c>
      <c r="H355" s="10">
        <f t="shared" si="27"/>
        <v>0.11325506331358848</v>
      </c>
      <c r="I355" s="7" t="str">
        <f t="shared" si="28"/>
        <v>EL BURRO</v>
      </c>
      <c r="J355" s="11">
        <f t="shared" si="29"/>
        <v>1783</v>
      </c>
    </row>
    <row r="356" spans="1:10" x14ac:dyDescent="0.25">
      <c r="A356" s="7">
        <v>355</v>
      </c>
      <c r="B356" s="8" t="s">
        <v>373</v>
      </c>
      <c r="C356" s="9">
        <v>82457</v>
      </c>
      <c r="D356" s="9">
        <v>78334</v>
      </c>
      <c r="E356" s="7" t="str">
        <f t="shared" si="25"/>
        <v>CUMPLE</v>
      </c>
      <c r="F356" s="9">
        <v>59000</v>
      </c>
      <c r="G356" s="7" t="str">
        <f t="shared" si="26"/>
        <v>CUMPLE</v>
      </c>
      <c r="H356" s="10">
        <f t="shared" si="27"/>
        <v>0.28447554482942622</v>
      </c>
      <c r="I356" s="7" t="str">
        <f t="shared" si="28"/>
        <v>EL BURRO</v>
      </c>
      <c r="J356" s="11">
        <f t="shared" si="29"/>
        <v>19334</v>
      </c>
    </row>
    <row r="357" spans="1:10" x14ac:dyDescent="0.25">
      <c r="A357" s="7">
        <v>356</v>
      </c>
      <c r="B357" s="8" t="s">
        <v>374</v>
      </c>
      <c r="C357" s="9">
        <v>28500</v>
      </c>
      <c r="D357" s="9">
        <v>27075</v>
      </c>
      <c r="E357" s="7" t="str">
        <f t="shared" si="25"/>
        <v>CUMPLE</v>
      </c>
      <c r="F357" s="9">
        <v>25000</v>
      </c>
      <c r="G357" s="7" t="str">
        <f t="shared" si="26"/>
        <v>CUMPLE</v>
      </c>
      <c r="H357" s="10">
        <f t="shared" si="27"/>
        <v>0.12280701754385964</v>
      </c>
      <c r="I357" s="7" t="str">
        <f t="shared" si="28"/>
        <v>EL BURRO</v>
      </c>
      <c r="J357" s="11">
        <f t="shared" si="29"/>
        <v>2075</v>
      </c>
    </row>
    <row r="358" spans="1:10" ht="30" x14ac:dyDescent="0.25">
      <c r="A358" s="7">
        <v>357</v>
      </c>
      <c r="B358" s="8" t="s">
        <v>375</v>
      </c>
      <c r="C358" s="9">
        <v>143987</v>
      </c>
      <c r="D358" s="9">
        <v>136788</v>
      </c>
      <c r="E358" s="7" t="str">
        <f t="shared" si="25"/>
        <v>CUMPLE</v>
      </c>
      <c r="F358" s="9">
        <v>110000</v>
      </c>
      <c r="G358" s="7" t="str">
        <f t="shared" si="26"/>
        <v>CUMPLE</v>
      </c>
      <c r="H358" s="10">
        <f t="shared" si="27"/>
        <v>0.2360421426934376</v>
      </c>
      <c r="I358" s="7" t="str">
        <f t="shared" si="28"/>
        <v>EL BURRO</v>
      </c>
      <c r="J358" s="11">
        <f t="shared" si="29"/>
        <v>26788</v>
      </c>
    </row>
    <row r="359" spans="1:10" ht="30" x14ac:dyDescent="0.25">
      <c r="A359" s="7">
        <v>358</v>
      </c>
      <c r="B359" s="8" t="s">
        <v>376</v>
      </c>
      <c r="C359" s="9">
        <v>308697</v>
      </c>
      <c r="D359" s="9">
        <v>293262</v>
      </c>
      <c r="E359" s="7" t="str">
        <f t="shared" si="25"/>
        <v>CUMPLE</v>
      </c>
      <c r="F359" s="9">
        <v>308000</v>
      </c>
      <c r="G359" s="7" t="str">
        <f t="shared" si="26"/>
        <v>CUMPLE</v>
      </c>
      <c r="H359" s="10">
        <f t="shared" si="27"/>
        <v>2.257877465605432E-3</v>
      </c>
      <c r="I359" s="7" t="str">
        <f t="shared" si="28"/>
        <v>INTERCOMERCIAL</v>
      </c>
      <c r="J359" s="11">
        <f t="shared" si="29"/>
        <v>-14738</v>
      </c>
    </row>
    <row r="360" spans="1:10" x14ac:dyDescent="0.25">
      <c r="A360" s="7">
        <v>359</v>
      </c>
      <c r="B360" s="8" t="s">
        <v>377</v>
      </c>
      <c r="C360" s="9">
        <v>69193</v>
      </c>
      <c r="D360" s="9">
        <v>65733</v>
      </c>
      <c r="E360" s="7" t="str">
        <f t="shared" si="25"/>
        <v>CUMPLE</v>
      </c>
      <c r="F360" s="9">
        <v>55000</v>
      </c>
      <c r="G360" s="7" t="str">
        <f t="shared" si="26"/>
        <v>CUMPLE</v>
      </c>
      <c r="H360" s="10">
        <f t="shared" si="27"/>
        <v>0.20512190539505443</v>
      </c>
      <c r="I360" s="7" t="str">
        <f t="shared" si="28"/>
        <v>EL BURRO</v>
      </c>
      <c r="J360" s="11">
        <f t="shared" si="29"/>
        <v>10733</v>
      </c>
    </row>
    <row r="361" spans="1:10" x14ac:dyDescent="0.25">
      <c r="A361" s="7">
        <v>360</v>
      </c>
      <c r="B361" s="8" t="s">
        <v>378</v>
      </c>
      <c r="C361" s="9">
        <v>44836</v>
      </c>
      <c r="D361" s="9">
        <v>42594</v>
      </c>
      <c r="E361" s="7" t="str">
        <f t="shared" si="25"/>
        <v>CUMPLE</v>
      </c>
      <c r="F361" s="9">
        <v>44000</v>
      </c>
      <c r="G361" s="7" t="str">
        <f t="shared" si="26"/>
        <v>CUMPLE</v>
      </c>
      <c r="H361" s="10">
        <f t="shared" si="27"/>
        <v>1.8645731108930325E-2</v>
      </c>
      <c r="I361" s="7" t="str">
        <f t="shared" si="28"/>
        <v>INTERCOMERCIAL</v>
      </c>
      <c r="J361" s="11">
        <f t="shared" si="29"/>
        <v>-1406</v>
      </c>
    </row>
    <row r="362" spans="1:10" x14ac:dyDescent="0.25">
      <c r="A362" s="7">
        <v>361</v>
      </c>
      <c r="B362" s="8" t="s">
        <v>379</v>
      </c>
      <c r="C362" s="9">
        <v>22163</v>
      </c>
      <c r="D362" s="9">
        <v>21055</v>
      </c>
      <c r="E362" s="7" t="str">
        <f t="shared" si="25"/>
        <v>CUMPLE</v>
      </c>
      <c r="F362" s="9">
        <v>15800</v>
      </c>
      <c r="G362" s="7" t="str">
        <f t="shared" si="26"/>
        <v>CUMPLE</v>
      </c>
      <c r="H362" s="10">
        <f t="shared" si="27"/>
        <v>0.28710012182466271</v>
      </c>
      <c r="I362" s="7" t="str">
        <f t="shared" si="28"/>
        <v>EL BURRO</v>
      </c>
      <c r="J362" s="11">
        <f t="shared" si="29"/>
        <v>5255</v>
      </c>
    </row>
    <row r="363" spans="1:10" x14ac:dyDescent="0.25">
      <c r="A363" s="7">
        <v>362</v>
      </c>
      <c r="B363" s="8" t="s">
        <v>380</v>
      </c>
      <c r="C363" s="9">
        <v>149013</v>
      </c>
      <c r="D363" s="9">
        <v>141562</v>
      </c>
      <c r="E363" s="7" t="str">
        <f t="shared" si="25"/>
        <v>CUMPLE</v>
      </c>
      <c r="F363" s="9">
        <v>126900</v>
      </c>
      <c r="G363" s="7" t="str">
        <f t="shared" si="26"/>
        <v>CUMPLE</v>
      </c>
      <c r="H363" s="10">
        <f t="shared" si="27"/>
        <v>0.14839644863199855</v>
      </c>
      <c r="I363" s="7" t="str">
        <f t="shared" si="28"/>
        <v>EL BURRO</v>
      </c>
      <c r="J363" s="11">
        <f t="shared" si="29"/>
        <v>14662</v>
      </c>
    </row>
    <row r="364" spans="1:10" x14ac:dyDescent="0.25">
      <c r="A364" s="7">
        <v>363</v>
      </c>
      <c r="B364" s="8" t="s">
        <v>381</v>
      </c>
      <c r="C364" s="9">
        <v>620047</v>
      </c>
      <c r="D364" s="9">
        <v>589045</v>
      </c>
      <c r="E364" s="7" t="str">
        <f t="shared" si="25"/>
        <v>CUMPLE</v>
      </c>
      <c r="F364" s="9">
        <v>450000</v>
      </c>
      <c r="G364" s="7" t="str">
        <f t="shared" si="26"/>
        <v>CUMPLE</v>
      </c>
      <c r="H364" s="10">
        <f t="shared" si="27"/>
        <v>0.27424856502813494</v>
      </c>
      <c r="I364" s="7" t="str">
        <f t="shared" si="28"/>
        <v>EL BURRO</v>
      </c>
      <c r="J364" s="11">
        <f t="shared" si="29"/>
        <v>139045</v>
      </c>
    </row>
    <row r="365" spans="1:10" x14ac:dyDescent="0.25">
      <c r="A365" s="7">
        <v>364</v>
      </c>
      <c r="B365" s="8" t="s">
        <v>382</v>
      </c>
      <c r="C365" s="9">
        <v>29913</v>
      </c>
      <c r="D365" s="9">
        <v>28417</v>
      </c>
      <c r="E365" s="7" t="str">
        <f t="shared" si="25"/>
        <v>CUMPLE</v>
      </c>
      <c r="F365" s="9">
        <v>29000</v>
      </c>
      <c r="G365" s="7" t="str">
        <f t="shared" si="26"/>
        <v>CUMPLE</v>
      </c>
      <c r="H365" s="10">
        <f t="shared" si="27"/>
        <v>3.0521846688730651E-2</v>
      </c>
      <c r="I365" s="7" t="str">
        <f t="shared" si="28"/>
        <v>INTERCOMERCIAL</v>
      </c>
      <c r="J365" s="11">
        <f t="shared" si="29"/>
        <v>-583</v>
      </c>
    </row>
    <row r="366" spans="1:10" x14ac:dyDescent="0.25">
      <c r="A366" s="7">
        <v>365</v>
      </c>
      <c r="B366" s="8" t="s">
        <v>383</v>
      </c>
      <c r="C366" s="9">
        <v>35350</v>
      </c>
      <c r="D366" s="9">
        <v>33583</v>
      </c>
      <c r="E366" s="7" t="str">
        <f t="shared" si="25"/>
        <v>CUMPLE</v>
      </c>
      <c r="F366" s="9">
        <v>35000</v>
      </c>
      <c r="G366" s="7" t="str">
        <f t="shared" si="26"/>
        <v>CUMPLE</v>
      </c>
      <c r="H366" s="10">
        <f t="shared" si="27"/>
        <v>9.9009900990099011E-3</v>
      </c>
      <c r="I366" s="7" t="str">
        <f t="shared" si="28"/>
        <v>INTERCOMERCIAL</v>
      </c>
      <c r="J366" s="11">
        <f t="shared" si="29"/>
        <v>-1417</v>
      </c>
    </row>
    <row r="367" spans="1:10" x14ac:dyDescent="0.25">
      <c r="A367" s="7">
        <v>366</v>
      </c>
      <c r="B367" s="8" t="s">
        <v>384</v>
      </c>
      <c r="C367" s="9">
        <v>72450</v>
      </c>
      <c r="D367" s="9">
        <v>68828</v>
      </c>
      <c r="E367" s="7" t="str">
        <f t="shared" si="25"/>
        <v>CUMPLE</v>
      </c>
      <c r="F367" s="9">
        <v>72000</v>
      </c>
      <c r="G367" s="7" t="str">
        <f t="shared" si="26"/>
        <v>CUMPLE</v>
      </c>
      <c r="H367" s="10">
        <f t="shared" si="27"/>
        <v>6.2111801242236021E-3</v>
      </c>
      <c r="I367" s="7" t="str">
        <f t="shared" si="28"/>
        <v>INTERCOMERCIAL</v>
      </c>
      <c r="J367" s="11">
        <f t="shared" si="29"/>
        <v>-3172</v>
      </c>
    </row>
    <row r="368" spans="1:10" x14ac:dyDescent="0.25">
      <c r="A368" s="7">
        <v>367</v>
      </c>
      <c r="B368" s="8" t="s">
        <v>385</v>
      </c>
      <c r="C368" s="9">
        <v>84280</v>
      </c>
      <c r="D368" s="9">
        <v>80066</v>
      </c>
      <c r="E368" s="7" t="str">
        <f t="shared" si="25"/>
        <v>CUMPLE</v>
      </c>
      <c r="F368" s="9">
        <v>78000</v>
      </c>
      <c r="G368" s="7" t="str">
        <f t="shared" si="26"/>
        <v>CUMPLE</v>
      </c>
      <c r="H368" s="10">
        <f t="shared" si="27"/>
        <v>7.4513526340768868E-2</v>
      </c>
      <c r="I368" s="7" t="str">
        <f t="shared" si="28"/>
        <v>EL BURRO</v>
      </c>
      <c r="J368" s="11">
        <f t="shared" si="29"/>
        <v>2066</v>
      </c>
    </row>
    <row r="369" spans="1:10" x14ac:dyDescent="0.25">
      <c r="A369" s="7">
        <v>368</v>
      </c>
      <c r="B369" s="8" t="s">
        <v>386</v>
      </c>
      <c r="C369" s="9">
        <v>110512</v>
      </c>
      <c r="D369" s="9">
        <v>104986</v>
      </c>
      <c r="E369" s="7" t="str">
        <f t="shared" si="25"/>
        <v>CUMPLE</v>
      </c>
      <c r="F369" s="9">
        <v>110000</v>
      </c>
      <c r="G369" s="7" t="str">
        <f t="shared" si="26"/>
        <v>CUMPLE</v>
      </c>
      <c r="H369" s="10">
        <f t="shared" si="27"/>
        <v>4.6329810337338928E-3</v>
      </c>
      <c r="I369" s="7" t="str">
        <f t="shared" si="28"/>
        <v>INTERCOMERCIAL</v>
      </c>
      <c r="J369" s="11">
        <f t="shared" si="29"/>
        <v>-5014</v>
      </c>
    </row>
    <row r="370" spans="1:10" x14ac:dyDescent="0.25">
      <c r="A370" s="7">
        <v>369</v>
      </c>
      <c r="B370" s="8" t="s">
        <v>387</v>
      </c>
      <c r="C370" s="9">
        <v>207350</v>
      </c>
      <c r="D370" s="9">
        <v>196983</v>
      </c>
      <c r="E370" s="7" t="str">
        <f t="shared" si="25"/>
        <v>CUMPLE</v>
      </c>
      <c r="F370" s="9">
        <v>185900</v>
      </c>
      <c r="G370" s="7" t="str">
        <f t="shared" si="26"/>
        <v>CUMPLE</v>
      </c>
      <c r="H370" s="10">
        <f t="shared" si="27"/>
        <v>0.10344827586206896</v>
      </c>
      <c r="I370" s="7" t="str">
        <f t="shared" si="28"/>
        <v>EL BURRO</v>
      </c>
      <c r="J370" s="11">
        <f t="shared" si="29"/>
        <v>11083</v>
      </c>
    </row>
    <row r="371" spans="1:10" x14ac:dyDescent="0.25">
      <c r="A371" s="7">
        <v>370</v>
      </c>
      <c r="B371" s="8" t="s">
        <v>388</v>
      </c>
      <c r="C371" s="9">
        <v>154712</v>
      </c>
      <c r="D371" s="9">
        <v>154000</v>
      </c>
      <c r="E371" s="7" t="str">
        <f t="shared" si="25"/>
        <v>CUMPLE</v>
      </c>
      <c r="F371" s="9">
        <v>129000</v>
      </c>
      <c r="G371" s="7" t="str">
        <f t="shared" si="26"/>
        <v>CUMPLE</v>
      </c>
      <c r="H371" s="10">
        <f t="shared" si="27"/>
        <v>0.16619266766637364</v>
      </c>
      <c r="I371" s="7" t="str">
        <f t="shared" si="28"/>
        <v>EL BURRO</v>
      </c>
      <c r="J371" s="11">
        <f t="shared" si="29"/>
        <v>25000</v>
      </c>
    </row>
    <row r="372" spans="1:10" x14ac:dyDescent="0.25">
      <c r="A372" s="7">
        <v>371</v>
      </c>
      <c r="B372" s="8" t="s">
        <v>389</v>
      </c>
      <c r="C372" s="9">
        <v>43950</v>
      </c>
      <c r="D372" s="9">
        <v>41753</v>
      </c>
      <c r="E372" s="7" t="str">
        <f t="shared" si="25"/>
        <v>CUMPLE</v>
      </c>
      <c r="F372" s="9">
        <v>42000</v>
      </c>
      <c r="G372" s="7" t="str">
        <f t="shared" si="26"/>
        <v>CUMPLE</v>
      </c>
      <c r="H372" s="10">
        <f t="shared" si="27"/>
        <v>4.4368600682593858E-2</v>
      </c>
      <c r="I372" s="7" t="str">
        <f t="shared" si="28"/>
        <v>INTERCOMERCIAL</v>
      </c>
      <c r="J372" s="11">
        <f t="shared" si="29"/>
        <v>-247</v>
      </c>
    </row>
    <row r="373" spans="1:10" x14ac:dyDescent="0.25">
      <c r="A373" s="7">
        <v>372</v>
      </c>
      <c r="B373" s="8" t="s">
        <v>390</v>
      </c>
      <c r="C373" s="9">
        <v>9249</v>
      </c>
      <c r="D373" s="9">
        <v>8787</v>
      </c>
      <c r="E373" s="7" t="str">
        <f t="shared" si="25"/>
        <v>CUMPLE</v>
      </c>
      <c r="F373" s="9">
        <v>9200</v>
      </c>
      <c r="G373" s="7" t="str">
        <f t="shared" si="26"/>
        <v>CUMPLE</v>
      </c>
      <c r="H373" s="10">
        <f t="shared" si="27"/>
        <v>5.297870040004325E-3</v>
      </c>
      <c r="I373" s="7" t="str">
        <f t="shared" si="28"/>
        <v>INTERCOMERCIAL</v>
      </c>
      <c r="J373" s="11">
        <f t="shared" si="29"/>
        <v>-413</v>
      </c>
    </row>
    <row r="374" spans="1:10" x14ac:dyDescent="0.25">
      <c r="A374" s="7">
        <v>373</v>
      </c>
      <c r="B374" s="8" t="s">
        <v>341</v>
      </c>
      <c r="C374" s="9">
        <v>29007</v>
      </c>
      <c r="D374" s="9">
        <v>27557</v>
      </c>
      <c r="E374" s="7" t="str">
        <f t="shared" si="25"/>
        <v>CUMPLE</v>
      </c>
      <c r="F374" s="9">
        <v>29000</v>
      </c>
      <c r="G374" s="7" t="str">
        <f t="shared" si="26"/>
        <v>CUMPLE</v>
      </c>
      <c r="H374" s="10">
        <f t="shared" si="27"/>
        <v>2.4132106043368842E-4</v>
      </c>
      <c r="I374" s="7" t="str">
        <f t="shared" si="28"/>
        <v>INTERCOMERCIAL</v>
      </c>
      <c r="J374" s="11">
        <f t="shared" si="29"/>
        <v>-1443</v>
      </c>
    </row>
    <row r="375" spans="1:10" x14ac:dyDescent="0.25">
      <c r="A375" s="7">
        <v>374</v>
      </c>
      <c r="B375" s="8" t="s">
        <v>391</v>
      </c>
      <c r="C375" s="9">
        <v>22700</v>
      </c>
      <c r="D375" s="9">
        <v>21565</v>
      </c>
      <c r="E375" s="7" t="str">
        <f t="shared" si="25"/>
        <v>CUMPLE</v>
      </c>
      <c r="F375" s="9">
        <v>19000</v>
      </c>
      <c r="G375" s="7" t="str">
        <f t="shared" si="26"/>
        <v>CUMPLE</v>
      </c>
      <c r="H375" s="10">
        <f t="shared" si="27"/>
        <v>0.16299559471365638</v>
      </c>
      <c r="I375" s="7" t="str">
        <f t="shared" si="28"/>
        <v>EL BURRO</v>
      </c>
      <c r="J375" s="11">
        <f t="shared" si="29"/>
        <v>2565</v>
      </c>
    </row>
    <row r="376" spans="1:10" x14ac:dyDescent="0.25">
      <c r="A376" s="7">
        <v>375</v>
      </c>
      <c r="B376" s="8" t="s">
        <v>392</v>
      </c>
      <c r="C376" s="9">
        <v>44460</v>
      </c>
      <c r="D376" s="9">
        <v>42237</v>
      </c>
      <c r="E376" s="7" t="str">
        <f t="shared" si="25"/>
        <v>CUMPLE</v>
      </c>
      <c r="F376" s="9">
        <v>38000</v>
      </c>
      <c r="G376" s="7" t="str">
        <f t="shared" si="26"/>
        <v>CUMPLE</v>
      </c>
      <c r="H376" s="10">
        <f t="shared" si="27"/>
        <v>0.14529914529914531</v>
      </c>
      <c r="I376" s="7" t="str">
        <f t="shared" si="28"/>
        <v>EL BURRO</v>
      </c>
      <c r="J376" s="11">
        <f t="shared" si="29"/>
        <v>4237</v>
      </c>
    </row>
    <row r="377" spans="1:10" x14ac:dyDescent="0.25">
      <c r="A377" s="7">
        <v>376</v>
      </c>
      <c r="B377" s="8" t="s">
        <v>393</v>
      </c>
      <c r="C377" s="9">
        <v>2667</v>
      </c>
      <c r="D377" s="9">
        <v>2534</v>
      </c>
      <c r="E377" s="7" t="str">
        <f t="shared" si="25"/>
        <v>CUMPLE</v>
      </c>
      <c r="F377" s="9">
        <v>2600</v>
      </c>
      <c r="G377" s="7" t="str">
        <f t="shared" si="26"/>
        <v>CUMPLE</v>
      </c>
      <c r="H377" s="10">
        <f t="shared" si="27"/>
        <v>2.5121859767529058E-2</v>
      </c>
      <c r="I377" s="7" t="str">
        <f t="shared" si="28"/>
        <v>INTERCOMERCIAL</v>
      </c>
      <c r="J377" s="11">
        <f t="shared" si="29"/>
        <v>-66</v>
      </c>
    </row>
    <row r="378" spans="1:10" x14ac:dyDescent="0.25">
      <c r="A378" s="7">
        <v>377</v>
      </c>
      <c r="B378" s="8" t="s">
        <v>394</v>
      </c>
      <c r="C378" s="9">
        <v>18080</v>
      </c>
      <c r="D378" s="9">
        <v>17718</v>
      </c>
      <c r="E378" s="7" t="str">
        <f t="shared" si="25"/>
        <v>CUMPLE</v>
      </c>
      <c r="F378" s="9">
        <v>18000</v>
      </c>
      <c r="G378" s="7" t="str">
        <f t="shared" si="26"/>
        <v>CUMPLE</v>
      </c>
      <c r="H378" s="10">
        <f t="shared" si="27"/>
        <v>4.4247787610619468E-3</v>
      </c>
      <c r="I378" s="7" t="str">
        <f t="shared" si="28"/>
        <v>INTERCOMERCIAL</v>
      </c>
      <c r="J378" s="11">
        <f t="shared" si="29"/>
        <v>-282</v>
      </c>
    </row>
    <row r="379" spans="1:10" x14ac:dyDescent="0.25">
      <c r="A379" s="7">
        <v>378</v>
      </c>
      <c r="B379" s="8" t="s">
        <v>395</v>
      </c>
      <c r="C379" s="9">
        <v>22205</v>
      </c>
      <c r="D379" s="9">
        <v>21095</v>
      </c>
      <c r="E379" s="7" t="str">
        <f t="shared" si="25"/>
        <v>CUMPLE</v>
      </c>
      <c r="F379" s="9">
        <v>22000</v>
      </c>
      <c r="G379" s="7" t="str">
        <f t="shared" si="26"/>
        <v>CUMPLE</v>
      </c>
      <c r="H379" s="10">
        <f t="shared" si="27"/>
        <v>9.2321549200630494E-3</v>
      </c>
      <c r="I379" s="7" t="str">
        <f t="shared" si="28"/>
        <v>INTERCOMERCIAL</v>
      </c>
      <c r="J379" s="11">
        <f t="shared" si="29"/>
        <v>-905</v>
      </c>
    </row>
    <row r="380" spans="1:10" x14ac:dyDescent="0.25">
      <c r="A380" s="7">
        <v>379</v>
      </c>
      <c r="B380" s="8" t="s">
        <v>396</v>
      </c>
      <c r="C380" s="9">
        <v>60390</v>
      </c>
      <c r="D380" s="9">
        <v>57371</v>
      </c>
      <c r="E380" s="7" t="str">
        <f t="shared" si="25"/>
        <v>CUMPLE</v>
      </c>
      <c r="F380" s="9">
        <v>45000</v>
      </c>
      <c r="G380" s="7" t="str">
        <f t="shared" si="26"/>
        <v>CUMPLE</v>
      </c>
      <c r="H380" s="10">
        <f t="shared" si="27"/>
        <v>0.2548435171385991</v>
      </c>
      <c r="I380" s="7" t="str">
        <f t="shared" si="28"/>
        <v>EL BURRO</v>
      </c>
      <c r="J380" s="11">
        <f t="shared" si="29"/>
        <v>12371</v>
      </c>
    </row>
    <row r="381" spans="1:10" x14ac:dyDescent="0.25">
      <c r="A381" s="7">
        <v>380</v>
      </c>
      <c r="B381" s="8" t="s">
        <v>397</v>
      </c>
      <c r="C381" s="9">
        <v>130718</v>
      </c>
      <c r="D381" s="9">
        <v>124182</v>
      </c>
      <c r="E381" s="7" t="str">
        <f t="shared" si="25"/>
        <v>CUMPLE</v>
      </c>
      <c r="F381" s="9">
        <v>125000</v>
      </c>
      <c r="G381" s="7" t="str">
        <f t="shared" si="26"/>
        <v>CUMPLE</v>
      </c>
      <c r="H381" s="10">
        <f t="shared" si="27"/>
        <v>4.3743019324041066E-2</v>
      </c>
      <c r="I381" s="7" t="str">
        <f t="shared" si="28"/>
        <v>INTERCOMERCIAL</v>
      </c>
      <c r="J381" s="11">
        <f t="shared" si="29"/>
        <v>-818</v>
      </c>
    </row>
    <row r="382" spans="1:10" x14ac:dyDescent="0.25">
      <c r="A382" s="7">
        <v>381</v>
      </c>
      <c r="B382" s="8" t="s">
        <v>398</v>
      </c>
      <c r="C382" s="9">
        <v>14448</v>
      </c>
      <c r="D382" s="9">
        <v>13726</v>
      </c>
      <c r="E382" s="7" t="str">
        <f t="shared" si="25"/>
        <v>CUMPLE</v>
      </c>
      <c r="F382" s="9">
        <v>14400</v>
      </c>
      <c r="G382" s="7" t="str">
        <f t="shared" si="26"/>
        <v>CUMPLE</v>
      </c>
      <c r="H382" s="10">
        <f t="shared" si="27"/>
        <v>3.3222591362126247E-3</v>
      </c>
      <c r="I382" s="7" t="str">
        <f t="shared" si="28"/>
        <v>INTERCOMERCIAL</v>
      </c>
      <c r="J382" s="11">
        <f t="shared" si="29"/>
        <v>-674</v>
      </c>
    </row>
    <row r="383" spans="1:10" ht="30" x14ac:dyDescent="0.25">
      <c r="A383" s="7">
        <v>382</v>
      </c>
      <c r="B383" s="8" t="s">
        <v>399</v>
      </c>
      <c r="C383" s="9">
        <v>3458</v>
      </c>
      <c r="D383" s="9">
        <v>3285</v>
      </c>
      <c r="E383" s="7" t="str">
        <f t="shared" si="25"/>
        <v>CUMPLE</v>
      </c>
      <c r="F383" s="9">
        <v>3400</v>
      </c>
      <c r="G383" s="7" t="str">
        <f t="shared" si="26"/>
        <v>CUMPLE</v>
      </c>
      <c r="H383" s="10">
        <f t="shared" si="27"/>
        <v>1.67727009832273E-2</v>
      </c>
      <c r="I383" s="7" t="str">
        <f t="shared" si="28"/>
        <v>INTERCOMERCIAL</v>
      </c>
      <c r="J383" s="11">
        <f t="shared" si="29"/>
        <v>-115</v>
      </c>
    </row>
    <row r="384" spans="1:10" x14ac:dyDescent="0.25">
      <c r="A384" s="7">
        <v>383</v>
      </c>
      <c r="B384" s="8" t="s">
        <v>400</v>
      </c>
      <c r="C384" s="9">
        <v>37990</v>
      </c>
      <c r="D384" s="9">
        <v>36091</v>
      </c>
      <c r="E384" s="7" t="str">
        <f t="shared" si="25"/>
        <v>CUMPLE</v>
      </c>
      <c r="F384" s="9">
        <v>36000</v>
      </c>
      <c r="G384" s="7" t="str">
        <f t="shared" si="26"/>
        <v>CUMPLE</v>
      </c>
      <c r="H384" s="10">
        <f t="shared" si="27"/>
        <v>5.2382205843643066E-2</v>
      </c>
      <c r="I384" s="7" t="str">
        <f t="shared" si="28"/>
        <v>EL BURRO</v>
      </c>
      <c r="J384" s="11">
        <f t="shared" si="29"/>
        <v>91</v>
      </c>
    </row>
    <row r="385" spans="1:10" x14ac:dyDescent="0.25">
      <c r="A385" s="7">
        <v>384</v>
      </c>
      <c r="B385" s="8" t="s">
        <v>401</v>
      </c>
      <c r="C385" s="9">
        <v>99400</v>
      </c>
      <c r="D385" s="9">
        <v>94430</v>
      </c>
      <c r="E385" s="7" t="str">
        <f t="shared" si="25"/>
        <v>CUMPLE</v>
      </c>
      <c r="F385" s="9">
        <v>98000</v>
      </c>
      <c r="G385" s="7" t="str">
        <f t="shared" si="26"/>
        <v>CUMPLE</v>
      </c>
      <c r="H385" s="10">
        <f t="shared" si="27"/>
        <v>1.4084507042253521E-2</v>
      </c>
      <c r="I385" s="7" t="str">
        <f t="shared" si="28"/>
        <v>INTERCOMERCIAL</v>
      </c>
      <c r="J385" s="11">
        <f t="shared" si="29"/>
        <v>-3570</v>
      </c>
    </row>
    <row r="386" spans="1:10" x14ac:dyDescent="0.25">
      <c r="A386" s="7">
        <v>385</v>
      </c>
      <c r="B386" s="8" t="s">
        <v>402</v>
      </c>
      <c r="C386" s="9">
        <v>16925</v>
      </c>
      <c r="D386" s="9">
        <v>16079</v>
      </c>
      <c r="E386" s="7" t="str">
        <f t="shared" ref="E386:E449" si="30">IF(D386="","SIN VALOR",IF(D386&lt;=0,"VALOR INVÁLIDO",IF(D386&gt;C386,"SUPERA TECHO","CUMPLE")))</f>
        <v>CUMPLE</v>
      </c>
      <c r="F386" s="9">
        <v>16500</v>
      </c>
      <c r="G386" s="7" t="str">
        <f t="shared" ref="G386:G449" si="31">IF(F386="","SIN VALOR",IF(F386&lt;=0,"VALOR INVÁLIDO",IF(F386&gt;C386,"SUPERA TECHO","CUMPLE")))</f>
        <v>CUMPLE</v>
      </c>
      <c r="H386" s="10">
        <f t="shared" ref="H386:H449" si="32">IFERROR((C386-F386)/C386,0)</f>
        <v>2.5110782865583457E-2</v>
      </c>
      <c r="I386" s="7" t="str">
        <f t="shared" ref="I386:I449" si="33">IF(D386&lt;F386,"INTERCOMERCIAL",IF(F386&lt;D386,"EL BURRO","IGUALES"))</f>
        <v>INTERCOMERCIAL</v>
      </c>
      <c r="J386" s="11">
        <f t="shared" ref="J386:J449" si="34">D386-F386</f>
        <v>-421</v>
      </c>
    </row>
    <row r="387" spans="1:10" x14ac:dyDescent="0.25">
      <c r="A387" s="7">
        <v>386</v>
      </c>
      <c r="B387" s="8" t="s">
        <v>403</v>
      </c>
      <c r="C387" s="9">
        <v>27450</v>
      </c>
      <c r="D387" s="9">
        <v>26901</v>
      </c>
      <c r="E387" s="7" t="str">
        <f t="shared" si="30"/>
        <v>CUMPLE</v>
      </c>
      <c r="F387" s="9">
        <v>27000</v>
      </c>
      <c r="G387" s="7" t="str">
        <f t="shared" si="31"/>
        <v>CUMPLE</v>
      </c>
      <c r="H387" s="10">
        <f t="shared" si="32"/>
        <v>1.6393442622950821E-2</v>
      </c>
      <c r="I387" s="7" t="str">
        <f t="shared" si="33"/>
        <v>INTERCOMERCIAL</v>
      </c>
      <c r="J387" s="11">
        <f t="shared" si="34"/>
        <v>-99</v>
      </c>
    </row>
    <row r="388" spans="1:10" x14ac:dyDescent="0.25">
      <c r="A388" s="7">
        <v>387</v>
      </c>
      <c r="B388" s="8" t="s">
        <v>404</v>
      </c>
      <c r="C388" s="9">
        <v>15620</v>
      </c>
      <c r="D388" s="9">
        <v>14839</v>
      </c>
      <c r="E388" s="7" t="str">
        <f t="shared" si="30"/>
        <v>CUMPLE</v>
      </c>
      <c r="F388" s="9">
        <v>15200</v>
      </c>
      <c r="G388" s="7" t="str">
        <f t="shared" si="31"/>
        <v>CUMPLE</v>
      </c>
      <c r="H388" s="10">
        <f t="shared" si="32"/>
        <v>2.6888604353393086E-2</v>
      </c>
      <c r="I388" s="7" t="str">
        <f t="shared" si="33"/>
        <v>INTERCOMERCIAL</v>
      </c>
      <c r="J388" s="11">
        <f t="shared" si="34"/>
        <v>-361</v>
      </c>
    </row>
    <row r="389" spans="1:10" x14ac:dyDescent="0.25">
      <c r="A389" s="7">
        <v>388</v>
      </c>
      <c r="B389" s="8" t="s">
        <v>405</v>
      </c>
      <c r="C389" s="9">
        <v>30937</v>
      </c>
      <c r="D389" s="9">
        <v>30318</v>
      </c>
      <c r="E389" s="7" t="str">
        <f t="shared" si="30"/>
        <v>CUMPLE</v>
      </c>
      <c r="F389" s="9">
        <v>28000</v>
      </c>
      <c r="G389" s="7" t="str">
        <f t="shared" si="31"/>
        <v>CUMPLE</v>
      </c>
      <c r="H389" s="10">
        <f t="shared" si="32"/>
        <v>9.4934867634224387E-2</v>
      </c>
      <c r="I389" s="7" t="str">
        <f t="shared" si="33"/>
        <v>EL BURRO</v>
      </c>
      <c r="J389" s="11">
        <f t="shared" si="34"/>
        <v>2318</v>
      </c>
    </row>
    <row r="390" spans="1:10" x14ac:dyDescent="0.25">
      <c r="A390" s="7">
        <v>389</v>
      </c>
      <c r="B390" s="8" t="s">
        <v>406</v>
      </c>
      <c r="C390" s="9">
        <v>139633</v>
      </c>
      <c r="D390" s="9">
        <v>132651</v>
      </c>
      <c r="E390" s="7" t="str">
        <f t="shared" si="30"/>
        <v>CUMPLE</v>
      </c>
      <c r="F390" s="9">
        <v>138000</v>
      </c>
      <c r="G390" s="7" t="str">
        <f t="shared" si="31"/>
        <v>CUMPLE</v>
      </c>
      <c r="H390" s="10">
        <f t="shared" si="32"/>
        <v>1.1694943172459232E-2</v>
      </c>
      <c r="I390" s="7" t="str">
        <f t="shared" si="33"/>
        <v>INTERCOMERCIAL</v>
      </c>
      <c r="J390" s="11">
        <f t="shared" si="34"/>
        <v>-5349</v>
      </c>
    </row>
    <row r="391" spans="1:10" x14ac:dyDescent="0.25">
      <c r="A391" s="7">
        <v>390</v>
      </c>
      <c r="B391" s="8" t="s">
        <v>407</v>
      </c>
      <c r="C391" s="9">
        <v>2974</v>
      </c>
      <c r="D391" s="9">
        <v>2825</v>
      </c>
      <c r="E391" s="7" t="str">
        <f t="shared" si="30"/>
        <v>CUMPLE</v>
      </c>
      <c r="F391" s="9">
        <v>2900</v>
      </c>
      <c r="G391" s="7" t="str">
        <f t="shared" si="31"/>
        <v>CUMPLE</v>
      </c>
      <c r="H391" s="10">
        <f t="shared" si="32"/>
        <v>2.488231338264963E-2</v>
      </c>
      <c r="I391" s="7" t="str">
        <f t="shared" si="33"/>
        <v>INTERCOMERCIAL</v>
      </c>
      <c r="J391" s="11">
        <f t="shared" si="34"/>
        <v>-75</v>
      </c>
    </row>
    <row r="392" spans="1:10" x14ac:dyDescent="0.25">
      <c r="A392" s="7">
        <v>391</v>
      </c>
      <c r="B392" s="8" t="s">
        <v>408</v>
      </c>
      <c r="C392" s="9">
        <v>19637</v>
      </c>
      <c r="D392" s="9">
        <v>18655</v>
      </c>
      <c r="E392" s="7" t="str">
        <f t="shared" si="30"/>
        <v>CUMPLE</v>
      </c>
      <c r="F392" s="9">
        <v>19500</v>
      </c>
      <c r="G392" s="7" t="str">
        <f t="shared" si="31"/>
        <v>CUMPLE</v>
      </c>
      <c r="H392" s="10">
        <f t="shared" si="32"/>
        <v>6.9766257574985996E-3</v>
      </c>
      <c r="I392" s="7" t="str">
        <f t="shared" si="33"/>
        <v>INTERCOMERCIAL</v>
      </c>
      <c r="J392" s="11">
        <f t="shared" si="34"/>
        <v>-845</v>
      </c>
    </row>
    <row r="393" spans="1:10" x14ac:dyDescent="0.25">
      <c r="A393" s="7">
        <v>392</v>
      </c>
      <c r="B393" s="8" t="s">
        <v>409</v>
      </c>
      <c r="C393" s="9">
        <v>22500</v>
      </c>
      <c r="D393" s="9">
        <v>21375</v>
      </c>
      <c r="E393" s="7" t="str">
        <f t="shared" si="30"/>
        <v>CUMPLE</v>
      </c>
      <c r="F393" s="9">
        <v>22400</v>
      </c>
      <c r="G393" s="7" t="str">
        <f t="shared" si="31"/>
        <v>CUMPLE</v>
      </c>
      <c r="H393" s="10">
        <f t="shared" si="32"/>
        <v>4.4444444444444444E-3</v>
      </c>
      <c r="I393" s="7" t="str">
        <f t="shared" si="33"/>
        <v>INTERCOMERCIAL</v>
      </c>
      <c r="J393" s="11">
        <f t="shared" si="34"/>
        <v>-1025</v>
      </c>
    </row>
    <row r="394" spans="1:10" x14ac:dyDescent="0.25">
      <c r="A394" s="7">
        <v>393</v>
      </c>
      <c r="B394" s="8" t="s">
        <v>410</v>
      </c>
      <c r="C394" s="9">
        <v>17900</v>
      </c>
      <c r="D394" s="9">
        <v>17005</v>
      </c>
      <c r="E394" s="7" t="str">
        <f t="shared" si="30"/>
        <v>CUMPLE</v>
      </c>
      <c r="F394" s="9">
        <v>17000</v>
      </c>
      <c r="G394" s="7" t="str">
        <f t="shared" si="31"/>
        <v>CUMPLE</v>
      </c>
      <c r="H394" s="10">
        <f t="shared" si="32"/>
        <v>5.027932960893855E-2</v>
      </c>
      <c r="I394" s="7" t="str">
        <f t="shared" si="33"/>
        <v>EL BURRO</v>
      </c>
      <c r="J394" s="11">
        <f t="shared" si="34"/>
        <v>5</v>
      </c>
    </row>
    <row r="395" spans="1:10" x14ac:dyDescent="0.25">
      <c r="A395" s="7">
        <v>394</v>
      </c>
      <c r="B395" s="8" t="s">
        <v>411</v>
      </c>
      <c r="C395" s="9">
        <v>16533</v>
      </c>
      <c r="D395" s="9">
        <v>15706</v>
      </c>
      <c r="E395" s="7" t="str">
        <f t="shared" si="30"/>
        <v>CUMPLE</v>
      </c>
      <c r="F395" s="9">
        <v>16000</v>
      </c>
      <c r="G395" s="7" t="str">
        <f t="shared" si="31"/>
        <v>CUMPLE</v>
      </c>
      <c r="H395" s="10">
        <f t="shared" si="32"/>
        <v>3.2238553196637029E-2</v>
      </c>
      <c r="I395" s="7" t="str">
        <f t="shared" si="33"/>
        <v>INTERCOMERCIAL</v>
      </c>
      <c r="J395" s="11">
        <f t="shared" si="34"/>
        <v>-294</v>
      </c>
    </row>
    <row r="396" spans="1:10" x14ac:dyDescent="0.25">
      <c r="A396" s="7">
        <v>395</v>
      </c>
      <c r="B396" s="8" t="s">
        <v>412</v>
      </c>
      <c r="C396" s="9">
        <v>13718</v>
      </c>
      <c r="D396" s="9">
        <v>13032</v>
      </c>
      <c r="E396" s="7" t="str">
        <f t="shared" si="30"/>
        <v>CUMPLE</v>
      </c>
      <c r="F396" s="9">
        <v>13500</v>
      </c>
      <c r="G396" s="7" t="str">
        <f t="shared" si="31"/>
        <v>CUMPLE</v>
      </c>
      <c r="H396" s="10">
        <f t="shared" si="32"/>
        <v>1.5891529377460273E-2</v>
      </c>
      <c r="I396" s="7" t="str">
        <f t="shared" si="33"/>
        <v>INTERCOMERCIAL</v>
      </c>
      <c r="J396" s="11">
        <f t="shared" si="34"/>
        <v>-468</v>
      </c>
    </row>
    <row r="397" spans="1:10" x14ac:dyDescent="0.25">
      <c r="A397" s="7">
        <v>396</v>
      </c>
      <c r="B397" s="8" t="s">
        <v>413</v>
      </c>
      <c r="C397" s="9">
        <v>18250</v>
      </c>
      <c r="D397" s="9">
        <v>17885</v>
      </c>
      <c r="E397" s="7" t="str">
        <f t="shared" si="30"/>
        <v>CUMPLE</v>
      </c>
      <c r="F397" s="9">
        <v>18200</v>
      </c>
      <c r="G397" s="7" t="str">
        <f t="shared" si="31"/>
        <v>CUMPLE</v>
      </c>
      <c r="H397" s="10">
        <f t="shared" si="32"/>
        <v>2.7397260273972603E-3</v>
      </c>
      <c r="I397" s="7" t="str">
        <f t="shared" si="33"/>
        <v>INTERCOMERCIAL</v>
      </c>
      <c r="J397" s="11">
        <f t="shared" si="34"/>
        <v>-315</v>
      </c>
    </row>
    <row r="398" spans="1:10" ht="45" x14ac:dyDescent="0.25">
      <c r="A398" s="7">
        <v>397</v>
      </c>
      <c r="B398" s="8" t="s">
        <v>414</v>
      </c>
      <c r="C398" s="9">
        <v>148250</v>
      </c>
      <c r="D398" s="9">
        <v>145285</v>
      </c>
      <c r="E398" s="7" t="str">
        <f t="shared" si="30"/>
        <v>CUMPLE</v>
      </c>
      <c r="F398" s="9">
        <v>145000</v>
      </c>
      <c r="G398" s="7" t="str">
        <f t="shared" si="31"/>
        <v>CUMPLE</v>
      </c>
      <c r="H398" s="10">
        <f t="shared" si="32"/>
        <v>2.1922428330522766E-2</v>
      </c>
      <c r="I398" s="7" t="str">
        <f t="shared" si="33"/>
        <v>EL BURRO</v>
      </c>
      <c r="J398" s="11">
        <f t="shared" si="34"/>
        <v>285</v>
      </c>
    </row>
    <row r="399" spans="1:10" x14ac:dyDescent="0.25">
      <c r="A399" s="7">
        <v>398</v>
      </c>
      <c r="B399" s="8" t="s">
        <v>415</v>
      </c>
      <c r="C399" s="9">
        <v>23353</v>
      </c>
      <c r="D399" s="9">
        <v>22185</v>
      </c>
      <c r="E399" s="7" t="str">
        <f t="shared" si="30"/>
        <v>CUMPLE</v>
      </c>
      <c r="F399" s="9">
        <v>23000</v>
      </c>
      <c r="G399" s="7" t="str">
        <f t="shared" si="31"/>
        <v>CUMPLE</v>
      </c>
      <c r="H399" s="10">
        <f t="shared" si="32"/>
        <v>1.5115830942491328E-2</v>
      </c>
      <c r="I399" s="7" t="str">
        <f t="shared" si="33"/>
        <v>INTERCOMERCIAL</v>
      </c>
      <c r="J399" s="11">
        <f t="shared" si="34"/>
        <v>-815</v>
      </c>
    </row>
    <row r="400" spans="1:10" x14ac:dyDescent="0.25">
      <c r="A400" s="7">
        <v>399</v>
      </c>
      <c r="B400" s="8" t="s">
        <v>416</v>
      </c>
      <c r="C400" s="9">
        <v>21045</v>
      </c>
      <c r="D400" s="9">
        <v>19993</v>
      </c>
      <c r="E400" s="7" t="str">
        <f t="shared" si="30"/>
        <v>CUMPLE</v>
      </c>
      <c r="F400" s="9">
        <v>21000</v>
      </c>
      <c r="G400" s="7" t="str">
        <f t="shared" si="31"/>
        <v>CUMPLE</v>
      </c>
      <c r="H400" s="10">
        <f t="shared" si="32"/>
        <v>2.1382751247327157E-3</v>
      </c>
      <c r="I400" s="7" t="str">
        <f t="shared" si="33"/>
        <v>INTERCOMERCIAL</v>
      </c>
      <c r="J400" s="11">
        <f t="shared" si="34"/>
        <v>-1007</v>
      </c>
    </row>
    <row r="401" spans="1:10" x14ac:dyDescent="0.25">
      <c r="A401" s="7">
        <v>400</v>
      </c>
      <c r="B401" s="8" t="s">
        <v>417</v>
      </c>
      <c r="C401" s="9">
        <v>6252</v>
      </c>
      <c r="D401" s="9">
        <v>5939</v>
      </c>
      <c r="E401" s="7" t="str">
        <f t="shared" si="30"/>
        <v>CUMPLE</v>
      </c>
      <c r="F401" s="9">
        <v>6000</v>
      </c>
      <c r="G401" s="7" t="str">
        <f t="shared" si="31"/>
        <v>CUMPLE</v>
      </c>
      <c r="H401" s="10">
        <f t="shared" si="32"/>
        <v>4.0307101727447218E-2</v>
      </c>
      <c r="I401" s="7" t="str">
        <f t="shared" si="33"/>
        <v>INTERCOMERCIAL</v>
      </c>
      <c r="J401" s="11">
        <f t="shared" si="34"/>
        <v>-61</v>
      </c>
    </row>
    <row r="402" spans="1:10" x14ac:dyDescent="0.25">
      <c r="A402" s="7">
        <v>401</v>
      </c>
      <c r="B402" s="8" t="s">
        <v>418</v>
      </c>
      <c r="C402" s="9">
        <v>136070</v>
      </c>
      <c r="D402" s="9">
        <v>129267</v>
      </c>
      <c r="E402" s="7" t="str">
        <f t="shared" si="30"/>
        <v>CUMPLE</v>
      </c>
      <c r="F402" s="9">
        <v>135000</v>
      </c>
      <c r="G402" s="7" t="str">
        <f t="shared" si="31"/>
        <v>CUMPLE</v>
      </c>
      <c r="H402" s="10">
        <f t="shared" si="32"/>
        <v>7.8635996178437577E-3</v>
      </c>
      <c r="I402" s="7" t="str">
        <f t="shared" si="33"/>
        <v>INTERCOMERCIAL</v>
      </c>
      <c r="J402" s="11">
        <f t="shared" si="34"/>
        <v>-5733</v>
      </c>
    </row>
    <row r="403" spans="1:10" x14ac:dyDescent="0.25">
      <c r="A403" s="7">
        <v>402</v>
      </c>
      <c r="B403" s="8" t="s">
        <v>419</v>
      </c>
      <c r="C403" s="9">
        <v>31344</v>
      </c>
      <c r="D403" s="9">
        <v>29777</v>
      </c>
      <c r="E403" s="7" t="str">
        <f t="shared" si="30"/>
        <v>CUMPLE</v>
      </c>
      <c r="F403" s="9">
        <v>31000</v>
      </c>
      <c r="G403" s="7" t="str">
        <f t="shared" si="31"/>
        <v>CUMPLE</v>
      </c>
      <c r="H403" s="10">
        <f t="shared" si="32"/>
        <v>1.0974987238386932E-2</v>
      </c>
      <c r="I403" s="7" t="str">
        <f t="shared" si="33"/>
        <v>INTERCOMERCIAL</v>
      </c>
      <c r="J403" s="11">
        <f t="shared" si="34"/>
        <v>-1223</v>
      </c>
    </row>
    <row r="404" spans="1:10" x14ac:dyDescent="0.25">
      <c r="A404" s="7">
        <v>403</v>
      </c>
      <c r="B404" s="8" t="s">
        <v>420</v>
      </c>
      <c r="C404" s="9">
        <v>73604</v>
      </c>
      <c r="D404" s="9">
        <v>69924</v>
      </c>
      <c r="E404" s="7" t="str">
        <f t="shared" si="30"/>
        <v>CUMPLE</v>
      </c>
      <c r="F404" s="9">
        <v>72000</v>
      </c>
      <c r="G404" s="7" t="str">
        <f t="shared" si="31"/>
        <v>CUMPLE</v>
      </c>
      <c r="H404" s="10">
        <f t="shared" si="32"/>
        <v>2.1792293897070811E-2</v>
      </c>
      <c r="I404" s="7" t="str">
        <f t="shared" si="33"/>
        <v>INTERCOMERCIAL</v>
      </c>
      <c r="J404" s="11">
        <f t="shared" si="34"/>
        <v>-2076</v>
      </c>
    </row>
    <row r="405" spans="1:10" x14ac:dyDescent="0.25">
      <c r="A405" s="7">
        <v>404</v>
      </c>
      <c r="B405" s="8" t="s">
        <v>421</v>
      </c>
      <c r="C405" s="9">
        <v>8090</v>
      </c>
      <c r="D405" s="9">
        <v>7928</v>
      </c>
      <c r="E405" s="7" t="str">
        <f t="shared" si="30"/>
        <v>CUMPLE</v>
      </c>
      <c r="F405" s="9">
        <v>8000</v>
      </c>
      <c r="G405" s="7" t="str">
        <f t="shared" si="31"/>
        <v>CUMPLE</v>
      </c>
      <c r="H405" s="10">
        <f t="shared" si="32"/>
        <v>1.1124845488257108E-2</v>
      </c>
      <c r="I405" s="7" t="str">
        <f t="shared" si="33"/>
        <v>INTERCOMERCIAL</v>
      </c>
      <c r="J405" s="11">
        <f t="shared" si="34"/>
        <v>-72</v>
      </c>
    </row>
    <row r="406" spans="1:10" x14ac:dyDescent="0.25">
      <c r="A406" s="7">
        <v>405</v>
      </c>
      <c r="B406" s="8" t="s">
        <v>422</v>
      </c>
      <c r="C406" s="9">
        <v>4460</v>
      </c>
      <c r="D406" s="9">
        <v>4371</v>
      </c>
      <c r="E406" s="7" t="str">
        <f t="shared" si="30"/>
        <v>CUMPLE</v>
      </c>
      <c r="F406" s="9">
        <v>4300</v>
      </c>
      <c r="G406" s="7" t="str">
        <f t="shared" si="31"/>
        <v>CUMPLE</v>
      </c>
      <c r="H406" s="10">
        <f t="shared" si="32"/>
        <v>3.5874439461883408E-2</v>
      </c>
      <c r="I406" s="7" t="str">
        <f t="shared" si="33"/>
        <v>EL BURRO</v>
      </c>
      <c r="J406" s="11">
        <f t="shared" si="34"/>
        <v>71</v>
      </c>
    </row>
    <row r="407" spans="1:10" x14ac:dyDescent="0.25">
      <c r="A407" s="7">
        <v>406</v>
      </c>
      <c r="B407" s="8" t="s">
        <v>423</v>
      </c>
      <c r="C407" s="9">
        <v>52765</v>
      </c>
      <c r="D407" s="9">
        <v>50127</v>
      </c>
      <c r="E407" s="7" t="str">
        <f t="shared" si="30"/>
        <v>CUMPLE</v>
      </c>
      <c r="F407" s="9">
        <v>32000</v>
      </c>
      <c r="G407" s="7" t="str">
        <f t="shared" si="31"/>
        <v>CUMPLE</v>
      </c>
      <c r="H407" s="10">
        <f t="shared" si="32"/>
        <v>0.39353738273476735</v>
      </c>
      <c r="I407" s="7" t="str">
        <f t="shared" si="33"/>
        <v>EL BURRO</v>
      </c>
      <c r="J407" s="11">
        <f t="shared" si="34"/>
        <v>18127</v>
      </c>
    </row>
    <row r="408" spans="1:10" x14ac:dyDescent="0.25">
      <c r="A408" s="7">
        <v>407</v>
      </c>
      <c r="B408" s="8" t="s">
        <v>424</v>
      </c>
      <c r="C408" s="9">
        <v>24993</v>
      </c>
      <c r="D408" s="9">
        <v>23743</v>
      </c>
      <c r="E408" s="7" t="str">
        <f t="shared" si="30"/>
        <v>CUMPLE</v>
      </c>
      <c r="F408" s="9">
        <v>22000</v>
      </c>
      <c r="G408" s="7" t="str">
        <f t="shared" si="31"/>
        <v>CUMPLE</v>
      </c>
      <c r="H408" s="10">
        <f t="shared" si="32"/>
        <v>0.11975353098867683</v>
      </c>
      <c r="I408" s="7" t="str">
        <f t="shared" si="33"/>
        <v>EL BURRO</v>
      </c>
      <c r="J408" s="11">
        <f t="shared" si="34"/>
        <v>1743</v>
      </c>
    </row>
    <row r="409" spans="1:10" x14ac:dyDescent="0.25">
      <c r="A409" s="7">
        <v>408</v>
      </c>
      <c r="B409" s="8" t="s">
        <v>425</v>
      </c>
      <c r="C409" s="9">
        <v>185832</v>
      </c>
      <c r="D409" s="9">
        <v>176540</v>
      </c>
      <c r="E409" s="7" t="str">
        <f t="shared" si="30"/>
        <v>CUMPLE</v>
      </c>
      <c r="F409" s="9">
        <v>180400</v>
      </c>
      <c r="G409" s="7" t="str">
        <f t="shared" si="31"/>
        <v>CUMPLE</v>
      </c>
      <c r="H409" s="10">
        <f t="shared" si="32"/>
        <v>2.9230703000559646E-2</v>
      </c>
      <c r="I409" s="7" t="str">
        <f t="shared" si="33"/>
        <v>INTERCOMERCIAL</v>
      </c>
      <c r="J409" s="11">
        <f t="shared" si="34"/>
        <v>-3860</v>
      </c>
    </row>
    <row r="410" spans="1:10" x14ac:dyDescent="0.25">
      <c r="A410" s="7">
        <v>409</v>
      </c>
      <c r="B410" s="8" t="s">
        <v>426</v>
      </c>
      <c r="C410" s="9">
        <v>268860</v>
      </c>
      <c r="D410" s="9">
        <v>255417</v>
      </c>
      <c r="E410" s="7" t="str">
        <f t="shared" si="30"/>
        <v>CUMPLE</v>
      </c>
      <c r="F410" s="9">
        <v>250000</v>
      </c>
      <c r="G410" s="7" t="str">
        <f t="shared" si="31"/>
        <v>CUMPLE</v>
      </c>
      <c r="H410" s="10">
        <f t="shared" si="32"/>
        <v>7.0148032433236626E-2</v>
      </c>
      <c r="I410" s="7" t="str">
        <f t="shared" si="33"/>
        <v>EL BURRO</v>
      </c>
      <c r="J410" s="11">
        <f t="shared" si="34"/>
        <v>5417</v>
      </c>
    </row>
    <row r="411" spans="1:10" x14ac:dyDescent="0.25">
      <c r="A411" s="7">
        <v>410</v>
      </c>
      <c r="B411" s="8" t="s">
        <v>427</v>
      </c>
      <c r="C411" s="9">
        <v>35750</v>
      </c>
      <c r="D411" s="9">
        <v>33963</v>
      </c>
      <c r="E411" s="7" t="str">
        <f t="shared" si="30"/>
        <v>CUMPLE</v>
      </c>
      <c r="F411" s="9">
        <v>32000</v>
      </c>
      <c r="G411" s="7" t="str">
        <f t="shared" si="31"/>
        <v>CUMPLE</v>
      </c>
      <c r="H411" s="10">
        <f t="shared" si="32"/>
        <v>0.1048951048951049</v>
      </c>
      <c r="I411" s="7" t="str">
        <f t="shared" si="33"/>
        <v>EL BURRO</v>
      </c>
      <c r="J411" s="11">
        <f t="shared" si="34"/>
        <v>1963</v>
      </c>
    </row>
    <row r="412" spans="1:10" x14ac:dyDescent="0.25">
      <c r="A412" s="7">
        <v>411</v>
      </c>
      <c r="B412" s="8" t="s">
        <v>428</v>
      </c>
      <c r="C412" s="9">
        <v>188706</v>
      </c>
      <c r="D412" s="9">
        <v>187282</v>
      </c>
      <c r="E412" s="7" t="str">
        <f t="shared" si="30"/>
        <v>CUMPLE</v>
      </c>
      <c r="F412" s="9">
        <v>178000</v>
      </c>
      <c r="G412" s="7" t="str">
        <f t="shared" si="31"/>
        <v>CUMPLE</v>
      </c>
      <c r="H412" s="10">
        <f t="shared" si="32"/>
        <v>5.6733755153519229E-2</v>
      </c>
      <c r="I412" s="7" t="str">
        <f t="shared" si="33"/>
        <v>EL BURRO</v>
      </c>
      <c r="J412" s="11">
        <f t="shared" si="34"/>
        <v>9282</v>
      </c>
    </row>
    <row r="413" spans="1:10" x14ac:dyDescent="0.25">
      <c r="A413" s="7">
        <v>412</v>
      </c>
      <c r="B413" s="8" t="s">
        <v>429</v>
      </c>
      <c r="C413" s="9">
        <v>82463</v>
      </c>
      <c r="D413" s="9">
        <v>78340</v>
      </c>
      <c r="E413" s="7" t="str">
        <f t="shared" si="30"/>
        <v>CUMPLE</v>
      </c>
      <c r="F413" s="9">
        <v>81000</v>
      </c>
      <c r="G413" s="7" t="str">
        <f t="shared" si="31"/>
        <v>CUMPLE</v>
      </c>
      <c r="H413" s="10">
        <f t="shared" si="32"/>
        <v>1.7741290033105758E-2</v>
      </c>
      <c r="I413" s="7" t="str">
        <f t="shared" si="33"/>
        <v>INTERCOMERCIAL</v>
      </c>
      <c r="J413" s="11">
        <f t="shared" si="34"/>
        <v>-2660</v>
      </c>
    </row>
    <row r="414" spans="1:10" x14ac:dyDescent="0.25">
      <c r="A414" s="7">
        <v>413</v>
      </c>
      <c r="B414" s="8" t="s">
        <v>430</v>
      </c>
      <c r="C414" s="9">
        <v>91500</v>
      </c>
      <c r="D414" s="9">
        <v>86925</v>
      </c>
      <c r="E414" s="7" t="str">
        <f t="shared" si="30"/>
        <v>CUMPLE</v>
      </c>
      <c r="F414" s="9">
        <v>89000</v>
      </c>
      <c r="G414" s="7" t="str">
        <f t="shared" si="31"/>
        <v>CUMPLE</v>
      </c>
      <c r="H414" s="10">
        <f t="shared" si="32"/>
        <v>2.7322404371584699E-2</v>
      </c>
      <c r="I414" s="7" t="str">
        <f t="shared" si="33"/>
        <v>INTERCOMERCIAL</v>
      </c>
      <c r="J414" s="11">
        <f t="shared" si="34"/>
        <v>-2075</v>
      </c>
    </row>
    <row r="415" spans="1:10" x14ac:dyDescent="0.25">
      <c r="A415" s="7">
        <v>414</v>
      </c>
      <c r="B415" s="8" t="s">
        <v>431</v>
      </c>
      <c r="C415" s="9">
        <v>62252</v>
      </c>
      <c r="D415" s="9">
        <v>59139</v>
      </c>
      <c r="E415" s="7" t="str">
        <f t="shared" si="30"/>
        <v>CUMPLE</v>
      </c>
      <c r="F415" s="9">
        <v>60000</v>
      </c>
      <c r="G415" s="7" t="str">
        <f t="shared" si="31"/>
        <v>CUMPLE</v>
      </c>
      <c r="H415" s="10">
        <f t="shared" si="32"/>
        <v>3.617554456081732E-2</v>
      </c>
      <c r="I415" s="7" t="str">
        <f t="shared" si="33"/>
        <v>INTERCOMERCIAL</v>
      </c>
      <c r="J415" s="11">
        <f t="shared" si="34"/>
        <v>-861</v>
      </c>
    </row>
    <row r="416" spans="1:10" x14ac:dyDescent="0.25">
      <c r="A416" s="7">
        <v>415</v>
      </c>
      <c r="B416" s="8" t="s">
        <v>432</v>
      </c>
      <c r="C416" s="9">
        <v>88313</v>
      </c>
      <c r="D416" s="9">
        <v>88310</v>
      </c>
      <c r="E416" s="7" t="str">
        <f t="shared" si="30"/>
        <v>CUMPLE</v>
      </c>
      <c r="F416" s="9">
        <v>87000</v>
      </c>
      <c r="G416" s="7" t="str">
        <f t="shared" si="31"/>
        <v>CUMPLE</v>
      </c>
      <c r="H416" s="10">
        <f t="shared" si="32"/>
        <v>1.4867573290455538E-2</v>
      </c>
      <c r="I416" s="7" t="str">
        <f t="shared" si="33"/>
        <v>EL BURRO</v>
      </c>
      <c r="J416" s="11">
        <f t="shared" si="34"/>
        <v>1310</v>
      </c>
    </row>
    <row r="417" spans="1:10" x14ac:dyDescent="0.25">
      <c r="A417" s="7">
        <v>416</v>
      </c>
      <c r="B417" s="8" t="s">
        <v>433</v>
      </c>
      <c r="C417" s="9">
        <v>8122</v>
      </c>
      <c r="D417" s="9">
        <v>7716</v>
      </c>
      <c r="E417" s="7" t="str">
        <f t="shared" si="30"/>
        <v>CUMPLE</v>
      </c>
      <c r="F417" s="9">
        <v>8100</v>
      </c>
      <c r="G417" s="7" t="str">
        <f t="shared" si="31"/>
        <v>CUMPLE</v>
      </c>
      <c r="H417" s="10">
        <f t="shared" si="32"/>
        <v>2.7086924402856438E-3</v>
      </c>
      <c r="I417" s="7" t="str">
        <f t="shared" si="33"/>
        <v>INTERCOMERCIAL</v>
      </c>
      <c r="J417" s="11">
        <f t="shared" si="34"/>
        <v>-384</v>
      </c>
    </row>
    <row r="418" spans="1:10" x14ac:dyDescent="0.25">
      <c r="A418" s="7">
        <v>417</v>
      </c>
      <c r="B418" s="8" t="s">
        <v>434</v>
      </c>
      <c r="C418" s="9">
        <v>72650</v>
      </c>
      <c r="D418" s="9">
        <v>69018</v>
      </c>
      <c r="E418" s="7" t="str">
        <f t="shared" si="30"/>
        <v>CUMPLE</v>
      </c>
      <c r="F418" s="9">
        <v>71000</v>
      </c>
      <c r="G418" s="7" t="str">
        <f t="shared" si="31"/>
        <v>CUMPLE</v>
      </c>
      <c r="H418" s="10">
        <f t="shared" si="32"/>
        <v>2.2711631108052306E-2</v>
      </c>
      <c r="I418" s="7" t="str">
        <f t="shared" si="33"/>
        <v>INTERCOMERCIAL</v>
      </c>
      <c r="J418" s="11">
        <f t="shared" si="34"/>
        <v>-1982</v>
      </c>
    </row>
    <row r="419" spans="1:10" ht="30" x14ac:dyDescent="0.25">
      <c r="A419" s="7">
        <v>418</v>
      </c>
      <c r="B419" s="8" t="s">
        <v>435</v>
      </c>
      <c r="C419" s="9">
        <v>303392</v>
      </c>
      <c r="D419" s="9">
        <v>300390</v>
      </c>
      <c r="E419" s="7" t="str">
        <f t="shared" si="30"/>
        <v>CUMPLE</v>
      </c>
      <c r="F419" s="9">
        <v>225000</v>
      </c>
      <c r="G419" s="7" t="str">
        <f t="shared" si="31"/>
        <v>CUMPLE</v>
      </c>
      <c r="H419" s="10">
        <f t="shared" si="32"/>
        <v>0.25838519143550259</v>
      </c>
      <c r="I419" s="7" t="str">
        <f t="shared" si="33"/>
        <v>EL BURRO</v>
      </c>
      <c r="J419" s="11">
        <f t="shared" si="34"/>
        <v>75390</v>
      </c>
    </row>
    <row r="420" spans="1:10" x14ac:dyDescent="0.25">
      <c r="A420" s="7">
        <v>419</v>
      </c>
      <c r="B420" s="8" t="s">
        <v>436</v>
      </c>
      <c r="C420" s="9">
        <v>121790</v>
      </c>
      <c r="D420" s="9">
        <v>120000</v>
      </c>
      <c r="E420" s="7" t="str">
        <f t="shared" si="30"/>
        <v>CUMPLE</v>
      </c>
      <c r="F420" s="9">
        <v>82000</v>
      </c>
      <c r="G420" s="7" t="str">
        <f t="shared" si="31"/>
        <v>CUMPLE</v>
      </c>
      <c r="H420" s="10">
        <f t="shared" si="32"/>
        <v>0.32670991050168324</v>
      </c>
      <c r="I420" s="7" t="str">
        <f t="shared" si="33"/>
        <v>EL BURRO</v>
      </c>
      <c r="J420" s="11">
        <f t="shared" si="34"/>
        <v>38000</v>
      </c>
    </row>
    <row r="421" spans="1:10" x14ac:dyDescent="0.25">
      <c r="A421" s="7">
        <v>420</v>
      </c>
      <c r="B421" s="8" t="s">
        <v>437</v>
      </c>
      <c r="C421" s="9">
        <v>37900</v>
      </c>
      <c r="D421" s="9">
        <v>37800</v>
      </c>
      <c r="E421" s="7" t="str">
        <f t="shared" si="30"/>
        <v>CUMPLE</v>
      </c>
      <c r="F421" s="9">
        <v>22000</v>
      </c>
      <c r="G421" s="7" t="str">
        <f t="shared" si="31"/>
        <v>CUMPLE</v>
      </c>
      <c r="H421" s="10">
        <f t="shared" si="32"/>
        <v>0.41952506596306066</v>
      </c>
      <c r="I421" s="7" t="str">
        <f t="shared" si="33"/>
        <v>EL BURRO</v>
      </c>
      <c r="J421" s="11">
        <f t="shared" si="34"/>
        <v>15800</v>
      </c>
    </row>
    <row r="422" spans="1:10" x14ac:dyDescent="0.25">
      <c r="A422" s="7">
        <v>421</v>
      </c>
      <c r="B422" s="8" t="s">
        <v>438</v>
      </c>
      <c r="C422" s="9">
        <v>26179</v>
      </c>
      <c r="D422" s="9">
        <v>19100</v>
      </c>
      <c r="E422" s="7" t="str">
        <f t="shared" si="30"/>
        <v>CUMPLE</v>
      </c>
      <c r="F422" s="9">
        <v>25000</v>
      </c>
      <c r="G422" s="7" t="str">
        <f t="shared" si="31"/>
        <v>CUMPLE</v>
      </c>
      <c r="H422" s="10">
        <f t="shared" si="32"/>
        <v>4.5036097635509378E-2</v>
      </c>
      <c r="I422" s="7" t="str">
        <f t="shared" si="33"/>
        <v>INTERCOMERCIAL</v>
      </c>
      <c r="J422" s="11">
        <f t="shared" si="34"/>
        <v>-5900</v>
      </c>
    </row>
    <row r="423" spans="1:10" x14ac:dyDescent="0.25">
      <c r="A423" s="7">
        <v>422</v>
      </c>
      <c r="B423" s="8" t="s">
        <v>439</v>
      </c>
      <c r="C423" s="9">
        <v>345292</v>
      </c>
      <c r="D423" s="9">
        <v>344000</v>
      </c>
      <c r="E423" s="7" t="str">
        <f t="shared" si="30"/>
        <v>CUMPLE</v>
      </c>
      <c r="F423" s="9">
        <v>195000</v>
      </c>
      <c r="G423" s="7" t="str">
        <f t="shared" si="31"/>
        <v>CUMPLE</v>
      </c>
      <c r="H423" s="10">
        <f t="shared" si="32"/>
        <v>0.43526059103599274</v>
      </c>
      <c r="I423" s="7" t="str">
        <f t="shared" si="33"/>
        <v>EL BURRO</v>
      </c>
      <c r="J423" s="11">
        <f t="shared" si="34"/>
        <v>149000</v>
      </c>
    </row>
    <row r="424" spans="1:10" x14ac:dyDescent="0.25">
      <c r="A424" s="7">
        <v>423</v>
      </c>
      <c r="B424" s="8" t="s">
        <v>440</v>
      </c>
      <c r="C424" s="9">
        <v>848967</v>
      </c>
      <c r="D424" s="9">
        <v>741818</v>
      </c>
      <c r="E424" s="7" t="str">
        <f t="shared" si="30"/>
        <v>CUMPLE</v>
      </c>
      <c r="F424" s="9">
        <v>599900</v>
      </c>
      <c r="G424" s="7" t="str">
        <f t="shared" si="31"/>
        <v>CUMPLE</v>
      </c>
      <c r="H424" s="10">
        <f t="shared" si="32"/>
        <v>0.29337653878183723</v>
      </c>
      <c r="I424" s="7" t="str">
        <f t="shared" si="33"/>
        <v>EL BURRO</v>
      </c>
      <c r="J424" s="11">
        <f t="shared" si="34"/>
        <v>141918</v>
      </c>
    </row>
    <row r="425" spans="1:10" x14ac:dyDescent="0.25">
      <c r="A425" s="7">
        <v>424</v>
      </c>
      <c r="B425" s="8" t="s">
        <v>441</v>
      </c>
      <c r="C425" s="9">
        <v>353438</v>
      </c>
      <c r="D425" s="9">
        <v>350000</v>
      </c>
      <c r="E425" s="7" t="str">
        <f t="shared" si="30"/>
        <v>CUMPLE</v>
      </c>
      <c r="F425" s="9">
        <v>175000</v>
      </c>
      <c r="G425" s="7" t="str">
        <f t="shared" si="31"/>
        <v>CUMPLE</v>
      </c>
      <c r="H425" s="10">
        <f t="shared" si="32"/>
        <v>0.5048636535969534</v>
      </c>
      <c r="I425" s="7" t="str">
        <f t="shared" si="33"/>
        <v>EL BURRO</v>
      </c>
      <c r="J425" s="11">
        <f t="shared" si="34"/>
        <v>175000</v>
      </c>
    </row>
    <row r="426" spans="1:10" x14ac:dyDescent="0.25">
      <c r="A426" s="7">
        <v>425</v>
      </c>
      <c r="B426" s="8" t="s">
        <v>442</v>
      </c>
      <c r="C426" s="9">
        <v>7341</v>
      </c>
      <c r="D426" s="9">
        <v>7340</v>
      </c>
      <c r="E426" s="7" t="str">
        <f t="shared" si="30"/>
        <v>CUMPLE</v>
      </c>
      <c r="F426" s="9">
        <v>7320</v>
      </c>
      <c r="G426" s="7" t="str">
        <f t="shared" si="31"/>
        <v>CUMPLE</v>
      </c>
      <c r="H426" s="10">
        <f t="shared" si="32"/>
        <v>2.8606456885982836E-3</v>
      </c>
      <c r="I426" s="7" t="str">
        <f t="shared" si="33"/>
        <v>EL BURRO</v>
      </c>
      <c r="J426" s="11">
        <f t="shared" si="34"/>
        <v>20</v>
      </c>
    </row>
    <row r="427" spans="1:10" x14ac:dyDescent="0.25">
      <c r="A427" s="7">
        <v>426</v>
      </c>
      <c r="B427" s="8" t="s">
        <v>443</v>
      </c>
      <c r="C427" s="9">
        <v>21095</v>
      </c>
      <c r="D427" s="9">
        <v>21090</v>
      </c>
      <c r="E427" s="7" t="str">
        <f t="shared" si="30"/>
        <v>CUMPLE</v>
      </c>
      <c r="F427" s="9">
        <v>21000</v>
      </c>
      <c r="G427" s="7" t="str">
        <f t="shared" si="31"/>
        <v>CUMPLE</v>
      </c>
      <c r="H427" s="10">
        <f t="shared" si="32"/>
        <v>4.5034368333728373E-3</v>
      </c>
      <c r="I427" s="7" t="str">
        <f t="shared" si="33"/>
        <v>EL BURRO</v>
      </c>
      <c r="J427" s="11">
        <f t="shared" si="34"/>
        <v>90</v>
      </c>
    </row>
    <row r="428" spans="1:10" x14ac:dyDescent="0.25">
      <c r="A428" s="7">
        <v>427</v>
      </c>
      <c r="B428" s="8" t="s">
        <v>444</v>
      </c>
      <c r="C428" s="9">
        <v>2475</v>
      </c>
      <c r="D428" s="9">
        <v>2400</v>
      </c>
      <c r="E428" s="7" t="str">
        <f t="shared" si="30"/>
        <v>CUMPLE</v>
      </c>
      <c r="F428" s="9">
        <v>2400</v>
      </c>
      <c r="G428" s="7" t="str">
        <f t="shared" si="31"/>
        <v>CUMPLE</v>
      </c>
      <c r="H428" s="10">
        <f t="shared" si="32"/>
        <v>3.0303030303030304E-2</v>
      </c>
      <c r="I428" s="7" t="str">
        <f t="shared" si="33"/>
        <v>IGUALES</v>
      </c>
      <c r="J428" s="11">
        <f t="shared" si="34"/>
        <v>0</v>
      </c>
    </row>
    <row r="429" spans="1:10" x14ac:dyDescent="0.25">
      <c r="A429" s="7">
        <v>428</v>
      </c>
      <c r="B429" s="8" t="s">
        <v>445</v>
      </c>
      <c r="C429" s="9">
        <v>11438</v>
      </c>
      <c r="D429" s="9">
        <v>9700</v>
      </c>
      <c r="E429" s="7" t="str">
        <f t="shared" si="30"/>
        <v>CUMPLE</v>
      </c>
      <c r="F429" s="9">
        <v>11000</v>
      </c>
      <c r="G429" s="7" t="str">
        <f t="shared" si="31"/>
        <v>CUMPLE</v>
      </c>
      <c r="H429" s="10">
        <f t="shared" si="32"/>
        <v>3.8293407938450777E-2</v>
      </c>
      <c r="I429" s="7" t="str">
        <f t="shared" si="33"/>
        <v>INTERCOMERCIAL</v>
      </c>
      <c r="J429" s="11">
        <f t="shared" si="34"/>
        <v>-1300</v>
      </c>
    </row>
    <row r="430" spans="1:10" x14ac:dyDescent="0.25">
      <c r="A430" s="7">
        <v>429</v>
      </c>
      <c r="B430" s="8" t="s">
        <v>446</v>
      </c>
      <c r="C430" s="9">
        <v>5700</v>
      </c>
      <c r="D430" s="9">
        <v>5000</v>
      </c>
      <c r="E430" s="7" t="str">
        <f t="shared" si="30"/>
        <v>CUMPLE</v>
      </c>
      <c r="F430" s="9">
        <v>5650</v>
      </c>
      <c r="G430" s="7" t="str">
        <f t="shared" si="31"/>
        <v>CUMPLE</v>
      </c>
      <c r="H430" s="10">
        <f t="shared" si="32"/>
        <v>8.771929824561403E-3</v>
      </c>
      <c r="I430" s="7" t="str">
        <f t="shared" si="33"/>
        <v>INTERCOMERCIAL</v>
      </c>
      <c r="J430" s="11">
        <f t="shared" si="34"/>
        <v>-650</v>
      </c>
    </row>
    <row r="431" spans="1:10" x14ac:dyDescent="0.25">
      <c r="A431" s="7">
        <v>430</v>
      </c>
      <c r="B431" s="8" t="s">
        <v>447</v>
      </c>
      <c r="C431" s="9">
        <v>11025</v>
      </c>
      <c r="D431" s="9">
        <v>9400</v>
      </c>
      <c r="E431" s="7" t="str">
        <f t="shared" si="30"/>
        <v>CUMPLE</v>
      </c>
      <c r="F431" s="9">
        <v>11000</v>
      </c>
      <c r="G431" s="7" t="str">
        <f t="shared" si="31"/>
        <v>CUMPLE</v>
      </c>
      <c r="H431" s="10">
        <f t="shared" si="32"/>
        <v>2.2675736961451248E-3</v>
      </c>
      <c r="I431" s="7" t="str">
        <f t="shared" si="33"/>
        <v>INTERCOMERCIAL</v>
      </c>
      <c r="J431" s="11">
        <f t="shared" si="34"/>
        <v>-1600</v>
      </c>
    </row>
    <row r="432" spans="1:10" ht="30" x14ac:dyDescent="0.25">
      <c r="A432" s="7">
        <v>431</v>
      </c>
      <c r="B432" s="8" t="s">
        <v>448</v>
      </c>
      <c r="C432" s="9">
        <v>64758</v>
      </c>
      <c r="D432" s="9">
        <v>55000</v>
      </c>
      <c r="E432" s="7" t="str">
        <f t="shared" si="30"/>
        <v>CUMPLE</v>
      </c>
      <c r="F432" s="9">
        <v>64000</v>
      </c>
      <c r="G432" s="7" t="str">
        <f t="shared" si="31"/>
        <v>CUMPLE</v>
      </c>
      <c r="H432" s="10">
        <f t="shared" si="32"/>
        <v>1.1705117514438371E-2</v>
      </c>
      <c r="I432" s="7" t="str">
        <f t="shared" si="33"/>
        <v>INTERCOMERCIAL</v>
      </c>
      <c r="J432" s="11">
        <f t="shared" si="34"/>
        <v>-9000</v>
      </c>
    </row>
    <row r="433" spans="1:10" ht="30" x14ac:dyDescent="0.25">
      <c r="A433" s="7">
        <v>432</v>
      </c>
      <c r="B433" s="8" t="s">
        <v>449</v>
      </c>
      <c r="C433" s="9">
        <v>76648</v>
      </c>
      <c r="D433" s="9">
        <v>65000</v>
      </c>
      <c r="E433" s="7" t="str">
        <f t="shared" si="30"/>
        <v>CUMPLE</v>
      </c>
      <c r="F433" s="9">
        <v>75000</v>
      </c>
      <c r="G433" s="7" t="str">
        <f t="shared" si="31"/>
        <v>CUMPLE</v>
      </c>
      <c r="H433" s="10">
        <f t="shared" si="32"/>
        <v>2.1500887172528963E-2</v>
      </c>
      <c r="I433" s="7" t="str">
        <f t="shared" si="33"/>
        <v>INTERCOMERCIAL</v>
      </c>
      <c r="J433" s="11">
        <f t="shared" si="34"/>
        <v>-10000</v>
      </c>
    </row>
    <row r="434" spans="1:10" x14ac:dyDescent="0.25">
      <c r="A434" s="7">
        <v>433</v>
      </c>
      <c r="B434" s="8" t="s">
        <v>450</v>
      </c>
      <c r="C434" s="9">
        <v>668633</v>
      </c>
      <c r="D434" s="9">
        <v>544000</v>
      </c>
      <c r="E434" s="7" t="str">
        <f t="shared" si="30"/>
        <v>CUMPLE</v>
      </c>
      <c r="F434" s="9">
        <v>546000</v>
      </c>
      <c r="G434" s="7" t="str">
        <f t="shared" si="31"/>
        <v>CUMPLE</v>
      </c>
      <c r="H434" s="10">
        <f t="shared" si="32"/>
        <v>0.18340853652152975</v>
      </c>
      <c r="I434" s="7" t="str">
        <f t="shared" si="33"/>
        <v>INTERCOMERCIAL</v>
      </c>
      <c r="J434" s="11">
        <f t="shared" si="34"/>
        <v>-2000</v>
      </c>
    </row>
    <row r="435" spans="1:10" x14ac:dyDescent="0.25">
      <c r="A435" s="7">
        <v>434</v>
      </c>
      <c r="B435" s="8" t="s">
        <v>451</v>
      </c>
      <c r="C435" s="9">
        <v>175333</v>
      </c>
      <c r="D435" s="9">
        <v>166566</v>
      </c>
      <c r="E435" s="7" t="str">
        <f t="shared" si="30"/>
        <v>CUMPLE</v>
      </c>
      <c r="F435" s="9">
        <v>175000</v>
      </c>
      <c r="G435" s="7" t="str">
        <f t="shared" si="31"/>
        <v>CUMPLE</v>
      </c>
      <c r="H435" s="10">
        <f t="shared" si="32"/>
        <v>1.8992431544546662E-3</v>
      </c>
      <c r="I435" s="7" t="str">
        <f t="shared" si="33"/>
        <v>INTERCOMERCIAL</v>
      </c>
      <c r="J435" s="11">
        <f t="shared" si="34"/>
        <v>-8434</v>
      </c>
    </row>
    <row r="436" spans="1:10" x14ac:dyDescent="0.25">
      <c r="A436" s="7">
        <v>435</v>
      </c>
      <c r="B436" s="8" t="s">
        <v>452</v>
      </c>
      <c r="C436" s="9">
        <v>119815</v>
      </c>
      <c r="D436" s="9">
        <v>113824</v>
      </c>
      <c r="E436" s="7" t="str">
        <f t="shared" si="30"/>
        <v>CUMPLE</v>
      </c>
      <c r="F436" s="9">
        <v>119800</v>
      </c>
      <c r="G436" s="7" t="str">
        <f t="shared" si="31"/>
        <v>CUMPLE</v>
      </c>
      <c r="H436" s="10">
        <f t="shared" si="32"/>
        <v>1.2519300588407128E-4</v>
      </c>
      <c r="I436" s="7" t="str">
        <f t="shared" si="33"/>
        <v>INTERCOMERCIAL</v>
      </c>
      <c r="J436" s="11">
        <f t="shared" si="34"/>
        <v>-5976</v>
      </c>
    </row>
    <row r="437" spans="1:10" x14ac:dyDescent="0.25">
      <c r="A437" s="7">
        <v>436</v>
      </c>
      <c r="B437" s="8" t="s">
        <v>453</v>
      </c>
      <c r="C437" s="9">
        <v>57543</v>
      </c>
      <c r="D437" s="9">
        <v>56392</v>
      </c>
      <c r="E437" s="7" t="str">
        <f t="shared" si="30"/>
        <v>CUMPLE</v>
      </c>
      <c r="F437" s="9">
        <v>56000</v>
      </c>
      <c r="G437" s="7" t="str">
        <f t="shared" si="31"/>
        <v>CUMPLE</v>
      </c>
      <c r="H437" s="10">
        <f t="shared" si="32"/>
        <v>2.6814729854195994E-2</v>
      </c>
      <c r="I437" s="7" t="str">
        <f t="shared" si="33"/>
        <v>EL BURRO</v>
      </c>
      <c r="J437" s="11">
        <f t="shared" si="34"/>
        <v>392</v>
      </c>
    </row>
    <row r="438" spans="1:10" x14ac:dyDescent="0.25">
      <c r="A438" s="7">
        <v>437</v>
      </c>
      <c r="B438" s="8" t="s">
        <v>454</v>
      </c>
      <c r="C438" s="9">
        <v>71667</v>
      </c>
      <c r="D438" s="9">
        <v>68084</v>
      </c>
      <c r="E438" s="7" t="str">
        <f t="shared" si="30"/>
        <v>CUMPLE</v>
      </c>
      <c r="F438" s="9">
        <v>52300</v>
      </c>
      <c r="G438" s="7" t="str">
        <f t="shared" si="31"/>
        <v>CUMPLE</v>
      </c>
      <c r="H438" s="10">
        <f t="shared" si="32"/>
        <v>0.27023595239091913</v>
      </c>
      <c r="I438" s="7" t="str">
        <f t="shared" si="33"/>
        <v>EL BURRO</v>
      </c>
      <c r="J438" s="11">
        <f t="shared" si="34"/>
        <v>15784</v>
      </c>
    </row>
    <row r="439" spans="1:10" x14ac:dyDescent="0.25">
      <c r="A439" s="7">
        <v>438</v>
      </c>
      <c r="B439" s="8" t="s">
        <v>455</v>
      </c>
      <c r="C439" s="9">
        <v>63853</v>
      </c>
      <c r="D439" s="9">
        <v>60660</v>
      </c>
      <c r="E439" s="7" t="str">
        <f t="shared" si="30"/>
        <v>CUMPLE</v>
      </c>
      <c r="F439" s="9">
        <v>49500</v>
      </c>
      <c r="G439" s="7" t="str">
        <f t="shared" si="31"/>
        <v>CUMPLE</v>
      </c>
      <c r="H439" s="10">
        <f t="shared" si="32"/>
        <v>0.22478192097473884</v>
      </c>
      <c r="I439" s="7" t="str">
        <f t="shared" si="33"/>
        <v>EL BURRO</v>
      </c>
      <c r="J439" s="11">
        <f t="shared" si="34"/>
        <v>11160</v>
      </c>
    </row>
    <row r="440" spans="1:10" x14ac:dyDescent="0.25">
      <c r="A440" s="7">
        <v>439</v>
      </c>
      <c r="B440" s="8" t="s">
        <v>456</v>
      </c>
      <c r="C440" s="9">
        <v>242233</v>
      </c>
      <c r="D440" s="9">
        <v>230121</v>
      </c>
      <c r="E440" s="7" t="str">
        <f t="shared" si="30"/>
        <v>CUMPLE</v>
      </c>
      <c r="F440" s="9">
        <v>186000</v>
      </c>
      <c r="G440" s="7" t="str">
        <f t="shared" si="31"/>
        <v>CUMPLE</v>
      </c>
      <c r="H440" s="10">
        <f t="shared" si="32"/>
        <v>0.23214425780137307</v>
      </c>
      <c r="I440" s="7" t="str">
        <f t="shared" si="33"/>
        <v>EL BURRO</v>
      </c>
      <c r="J440" s="11">
        <f t="shared" si="34"/>
        <v>44121</v>
      </c>
    </row>
    <row r="441" spans="1:10" x14ac:dyDescent="0.25">
      <c r="A441" s="7">
        <v>440</v>
      </c>
      <c r="B441" s="8" t="s">
        <v>457</v>
      </c>
      <c r="C441" s="9">
        <v>507702</v>
      </c>
      <c r="D441" s="9">
        <v>482317</v>
      </c>
      <c r="E441" s="7" t="str">
        <f t="shared" si="30"/>
        <v>CUMPLE</v>
      </c>
      <c r="F441" s="9">
        <v>351200</v>
      </c>
      <c r="G441" s="7" t="str">
        <f t="shared" si="31"/>
        <v>CUMPLE</v>
      </c>
      <c r="H441" s="10">
        <f t="shared" si="32"/>
        <v>0.30825563027130087</v>
      </c>
      <c r="I441" s="7" t="str">
        <f t="shared" si="33"/>
        <v>EL BURRO</v>
      </c>
      <c r="J441" s="11">
        <f t="shared" si="34"/>
        <v>131117</v>
      </c>
    </row>
    <row r="442" spans="1:10" x14ac:dyDescent="0.25">
      <c r="A442" s="7">
        <v>441</v>
      </c>
      <c r="B442" s="8" t="s">
        <v>458</v>
      </c>
      <c r="C442" s="9">
        <v>162780</v>
      </c>
      <c r="D442" s="9">
        <v>159524</v>
      </c>
      <c r="E442" s="7" t="str">
        <f t="shared" si="30"/>
        <v>CUMPLE</v>
      </c>
      <c r="F442" s="9">
        <v>152000</v>
      </c>
      <c r="G442" s="7" t="str">
        <f t="shared" si="31"/>
        <v>CUMPLE</v>
      </c>
      <c r="H442" s="10">
        <f t="shared" si="32"/>
        <v>6.6224351885981081E-2</v>
      </c>
      <c r="I442" s="7" t="str">
        <f t="shared" si="33"/>
        <v>EL BURRO</v>
      </c>
      <c r="J442" s="11">
        <f t="shared" si="34"/>
        <v>7524</v>
      </c>
    </row>
    <row r="443" spans="1:10" x14ac:dyDescent="0.25">
      <c r="A443" s="7">
        <v>442</v>
      </c>
      <c r="B443" s="8" t="s">
        <v>459</v>
      </c>
      <c r="C443" s="9">
        <v>27422</v>
      </c>
      <c r="D443" s="9">
        <v>26051</v>
      </c>
      <c r="E443" s="7" t="str">
        <f t="shared" si="30"/>
        <v>CUMPLE</v>
      </c>
      <c r="F443" s="9">
        <v>21000</v>
      </c>
      <c r="G443" s="7" t="str">
        <f t="shared" si="31"/>
        <v>CUMPLE</v>
      </c>
      <c r="H443" s="10">
        <f t="shared" si="32"/>
        <v>0.23419152505287724</v>
      </c>
      <c r="I443" s="7" t="str">
        <f t="shared" si="33"/>
        <v>EL BURRO</v>
      </c>
      <c r="J443" s="11">
        <f t="shared" si="34"/>
        <v>5051</v>
      </c>
    </row>
    <row r="444" spans="1:10" ht="45" x14ac:dyDescent="0.25">
      <c r="A444" s="7">
        <v>443</v>
      </c>
      <c r="B444" s="8" t="s">
        <v>460</v>
      </c>
      <c r="C444" s="9">
        <v>278607</v>
      </c>
      <c r="D444" s="9">
        <v>264677</v>
      </c>
      <c r="E444" s="7" t="str">
        <f t="shared" si="30"/>
        <v>CUMPLE</v>
      </c>
      <c r="F444" s="9">
        <v>165000</v>
      </c>
      <c r="G444" s="7" t="str">
        <f t="shared" si="31"/>
        <v>CUMPLE</v>
      </c>
      <c r="H444" s="10">
        <f t="shared" si="32"/>
        <v>0.40776793117186577</v>
      </c>
      <c r="I444" s="7" t="str">
        <f t="shared" si="33"/>
        <v>EL BURRO</v>
      </c>
      <c r="J444" s="11">
        <f t="shared" si="34"/>
        <v>99677</v>
      </c>
    </row>
    <row r="445" spans="1:10" ht="30" x14ac:dyDescent="0.25">
      <c r="A445" s="7">
        <v>444</v>
      </c>
      <c r="B445" s="8" t="s">
        <v>461</v>
      </c>
      <c r="C445" s="9">
        <v>55161</v>
      </c>
      <c r="D445" s="9">
        <v>52403</v>
      </c>
      <c r="E445" s="7" t="str">
        <f t="shared" si="30"/>
        <v>CUMPLE</v>
      </c>
      <c r="F445" s="9">
        <v>39500</v>
      </c>
      <c r="G445" s="7" t="str">
        <f t="shared" si="31"/>
        <v>CUMPLE</v>
      </c>
      <c r="H445" s="10">
        <f t="shared" si="32"/>
        <v>0.28391435978318014</v>
      </c>
      <c r="I445" s="7" t="str">
        <f t="shared" si="33"/>
        <v>EL BURRO</v>
      </c>
      <c r="J445" s="11">
        <f t="shared" si="34"/>
        <v>12903</v>
      </c>
    </row>
    <row r="446" spans="1:10" x14ac:dyDescent="0.25">
      <c r="A446" s="7">
        <v>445</v>
      </c>
      <c r="B446" s="8" t="s">
        <v>462</v>
      </c>
      <c r="C446" s="9">
        <v>156400</v>
      </c>
      <c r="D446" s="9">
        <v>153272</v>
      </c>
      <c r="E446" s="7" t="str">
        <f t="shared" si="30"/>
        <v>CUMPLE</v>
      </c>
      <c r="F446" s="9">
        <v>78000</v>
      </c>
      <c r="G446" s="7" t="str">
        <f t="shared" si="31"/>
        <v>CUMPLE</v>
      </c>
      <c r="H446" s="10">
        <f t="shared" si="32"/>
        <v>0.50127877237851659</v>
      </c>
      <c r="I446" s="7" t="str">
        <f t="shared" si="33"/>
        <v>EL BURRO</v>
      </c>
      <c r="J446" s="11">
        <f t="shared" si="34"/>
        <v>75272</v>
      </c>
    </row>
    <row r="447" spans="1:10" ht="30" x14ac:dyDescent="0.25">
      <c r="A447" s="7">
        <v>446</v>
      </c>
      <c r="B447" s="8" t="s">
        <v>463</v>
      </c>
      <c r="C447" s="9">
        <v>250453</v>
      </c>
      <c r="D447" s="9">
        <v>237930</v>
      </c>
      <c r="E447" s="7" t="str">
        <f t="shared" si="30"/>
        <v>CUMPLE</v>
      </c>
      <c r="F447" s="9">
        <v>176000</v>
      </c>
      <c r="G447" s="7" t="str">
        <f t="shared" si="31"/>
        <v>CUMPLE</v>
      </c>
      <c r="H447" s="10">
        <f t="shared" si="32"/>
        <v>0.29727334070663958</v>
      </c>
      <c r="I447" s="7" t="str">
        <f t="shared" si="33"/>
        <v>EL BURRO</v>
      </c>
      <c r="J447" s="11">
        <f t="shared" si="34"/>
        <v>61930</v>
      </c>
    </row>
    <row r="448" spans="1:10" x14ac:dyDescent="0.25">
      <c r="A448" s="7">
        <v>447</v>
      </c>
      <c r="B448" s="8" t="s">
        <v>464</v>
      </c>
      <c r="C448" s="9">
        <v>46708</v>
      </c>
      <c r="D448" s="9">
        <v>44373</v>
      </c>
      <c r="E448" s="7" t="str">
        <f t="shared" si="30"/>
        <v>CUMPLE</v>
      </c>
      <c r="F448" s="9">
        <v>43000</v>
      </c>
      <c r="G448" s="7" t="str">
        <f t="shared" si="31"/>
        <v>CUMPLE</v>
      </c>
      <c r="H448" s="10">
        <f t="shared" si="32"/>
        <v>7.9386828808769377E-2</v>
      </c>
      <c r="I448" s="7" t="str">
        <f t="shared" si="33"/>
        <v>EL BURRO</v>
      </c>
      <c r="J448" s="11">
        <f t="shared" si="34"/>
        <v>1373</v>
      </c>
    </row>
    <row r="449" spans="1:10" x14ac:dyDescent="0.25">
      <c r="A449" s="7">
        <v>448</v>
      </c>
      <c r="B449" s="8" t="s">
        <v>465</v>
      </c>
      <c r="C449" s="9">
        <v>62614</v>
      </c>
      <c r="D449" s="9">
        <v>59483</v>
      </c>
      <c r="E449" s="7" t="str">
        <f t="shared" si="30"/>
        <v>CUMPLE</v>
      </c>
      <c r="F449" s="9">
        <v>52000</v>
      </c>
      <c r="G449" s="7" t="str">
        <f t="shared" si="31"/>
        <v>CUMPLE</v>
      </c>
      <c r="H449" s="10">
        <f t="shared" si="32"/>
        <v>0.16951480499568786</v>
      </c>
      <c r="I449" s="7" t="str">
        <f t="shared" si="33"/>
        <v>EL BURRO</v>
      </c>
      <c r="J449" s="11">
        <f t="shared" si="34"/>
        <v>7483</v>
      </c>
    </row>
    <row r="450" spans="1:10" x14ac:dyDescent="0.25">
      <c r="A450" s="7">
        <v>449</v>
      </c>
      <c r="B450" s="8" t="s">
        <v>466</v>
      </c>
      <c r="C450" s="9">
        <v>5864</v>
      </c>
      <c r="D450" s="9">
        <v>5571</v>
      </c>
      <c r="E450" s="7" t="str">
        <f t="shared" ref="E450:E513" si="35">IF(D450="","SIN VALOR",IF(D450&lt;=0,"VALOR INVÁLIDO",IF(D450&gt;C450,"SUPERA TECHO","CUMPLE")))</f>
        <v>CUMPLE</v>
      </c>
      <c r="F450" s="9">
        <v>5800</v>
      </c>
      <c r="G450" s="7" t="str">
        <f t="shared" ref="G450:G513" si="36">IF(F450="","SIN VALOR",IF(F450&lt;=0,"VALOR INVÁLIDO",IF(F450&gt;C450,"SUPERA TECHO","CUMPLE")))</f>
        <v>CUMPLE</v>
      </c>
      <c r="H450" s="10">
        <f t="shared" ref="H450:H513" si="37">IFERROR((C450-F450)/C450,0)</f>
        <v>1.0914051841746248E-2</v>
      </c>
      <c r="I450" s="7" t="str">
        <f t="shared" ref="I450:I513" si="38">IF(D450&lt;F450,"INTERCOMERCIAL",IF(F450&lt;D450,"EL BURRO","IGUALES"))</f>
        <v>INTERCOMERCIAL</v>
      </c>
      <c r="J450" s="11">
        <f t="shared" ref="J450:J513" si="39">D450-F450</f>
        <v>-229</v>
      </c>
    </row>
    <row r="451" spans="1:10" x14ac:dyDescent="0.25">
      <c r="A451" s="7">
        <v>450</v>
      </c>
      <c r="B451" s="8" t="s">
        <v>467</v>
      </c>
      <c r="C451" s="9">
        <v>5470</v>
      </c>
      <c r="D451" s="9">
        <v>5197</v>
      </c>
      <c r="E451" s="7" t="str">
        <f t="shared" si="35"/>
        <v>CUMPLE</v>
      </c>
      <c r="F451" s="9">
        <v>5450</v>
      </c>
      <c r="G451" s="7" t="str">
        <f t="shared" si="36"/>
        <v>CUMPLE</v>
      </c>
      <c r="H451" s="10">
        <f t="shared" si="37"/>
        <v>3.6563071297989031E-3</v>
      </c>
      <c r="I451" s="7" t="str">
        <f t="shared" si="38"/>
        <v>INTERCOMERCIAL</v>
      </c>
      <c r="J451" s="11">
        <f t="shared" si="39"/>
        <v>-253</v>
      </c>
    </row>
    <row r="452" spans="1:10" x14ac:dyDescent="0.25">
      <c r="A452" s="7">
        <v>451</v>
      </c>
      <c r="B452" s="8" t="s">
        <v>468</v>
      </c>
      <c r="C452" s="9">
        <v>6853</v>
      </c>
      <c r="D452" s="9">
        <v>6510</v>
      </c>
      <c r="E452" s="7" t="str">
        <f t="shared" si="35"/>
        <v>CUMPLE</v>
      </c>
      <c r="F452" s="9">
        <v>6850</v>
      </c>
      <c r="G452" s="7" t="str">
        <f t="shared" si="36"/>
        <v>CUMPLE</v>
      </c>
      <c r="H452" s="10">
        <f t="shared" si="37"/>
        <v>4.3776448270830295E-4</v>
      </c>
      <c r="I452" s="7" t="str">
        <f t="shared" si="38"/>
        <v>INTERCOMERCIAL</v>
      </c>
      <c r="J452" s="11">
        <f t="shared" si="39"/>
        <v>-340</v>
      </c>
    </row>
    <row r="453" spans="1:10" x14ac:dyDescent="0.25">
      <c r="A453" s="7">
        <v>452</v>
      </c>
      <c r="B453" s="8" t="s">
        <v>469</v>
      </c>
      <c r="C453" s="9">
        <v>6511</v>
      </c>
      <c r="D453" s="9">
        <v>6185</v>
      </c>
      <c r="E453" s="7" t="str">
        <f t="shared" si="35"/>
        <v>CUMPLE</v>
      </c>
      <c r="F453" s="9">
        <v>6500</v>
      </c>
      <c r="G453" s="7" t="str">
        <f t="shared" si="36"/>
        <v>CUMPLE</v>
      </c>
      <c r="H453" s="10">
        <f t="shared" si="37"/>
        <v>1.6894486254031638E-3</v>
      </c>
      <c r="I453" s="7" t="str">
        <f t="shared" si="38"/>
        <v>INTERCOMERCIAL</v>
      </c>
      <c r="J453" s="11">
        <f t="shared" si="39"/>
        <v>-315</v>
      </c>
    </row>
    <row r="454" spans="1:10" x14ac:dyDescent="0.25">
      <c r="A454" s="7">
        <v>453</v>
      </c>
      <c r="B454" s="8" t="s">
        <v>470</v>
      </c>
      <c r="C454" s="9">
        <v>21178</v>
      </c>
      <c r="D454" s="9">
        <v>20119</v>
      </c>
      <c r="E454" s="7" t="str">
        <f t="shared" si="35"/>
        <v>CUMPLE</v>
      </c>
      <c r="F454" s="9">
        <v>21150</v>
      </c>
      <c r="G454" s="7" t="str">
        <f t="shared" si="36"/>
        <v>CUMPLE</v>
      </c>
      <c r="H454" s="10">
        <f t="shared" si="37"/>
        <v>1.32212673529134E-3</v>
      </c>
      <c r="I454" s="7" t="str">
        <f t="shared" si="38"/>
        <v>INTERCOMERCIAL</v>
      </c>
      <c r="J454" s="11">
        <f t="shared" si="39"/>
        <v>-1031</v>
      </c>
    </row>
    <row r="455" spans="1:10" x14ac:dyDescent="0.25">
      <c r="A455" s="7">
        <v>454</v>
      </c>
      <c r="B455" s="8" t="s">
        <v>471</v>
      </c>
      <c r="C455" s="9">
        <v>40513</v>
      </c>
      <c r="D455" s="9">
        <v>38487</v>
      </c>
      <c r="E455" s="7" t="str">
        <f t="shared" si="35"/>
        <v>CUMPLE</v>
      </c>
      <c r="F455" s="9">
        <v>35900</v>
      </c>
      <c r="G455" s="7" t="str">
        <f t="shared" si="36"/>
        <v>CUMPLE</v>
      </c>
      <c r="H455" s="10">
        <f t="shared" si="37"/>
        <v>0.11386468540962161</v>
      </c>
      <c r="I455" s="7" t="str">
        <f t="shared" si="38"/>
        <v>EL BURRO</v>
      </c>
      <c r="J455" s="11">
        <f t="shared" si="39"/>
        <v>2587</v>
      </c>
    </row>
    <row r="456" spans="1:10" x14ac:dyDescent="0.25">
      <c r="A456" s="7">
        <v>455</v>
      </c>
      <c r="B456" s="8" t="s">
        <v>472</v>
      </c>
      <c r="C456" s="9">
        <v>34889</v>
      </c>
      <c r="D456" s="9">
        <v>33145</v>
      </c>
      <c r="E456" s="7" t="str">
        <f t="shared" si="35"/>
        <v>CUMPLE</v>
      </c>
      <c r="F456" s="9">
        <v>8300</v>
      </c>
      <c r="G456" s="7" t="str">
        <f t="shared" si="36"/>
        <v>CUMPLE</v>
      </c>
      <c r="H456" s="10">
        <f t="shared" si="37"/>
        <v>0.76210266846283925</v>
      </c>
      <c r="I456" s="7" t="str">
        <f t="shared" si="38"/>
        <v>EL BURRO</v>
      </c>
      <c r="J456" s="11">
        <f t="shared" si="39"/>
        <v>24845</v>
      </c>
    </row>
    <row r="457" spans="1:10" x14ac:dyDescent="0.25">
      <c r="A457" s="7">
        <v>456</v>
      </c>
      <c r="B457" s="8" t="s">
        <v>473</v>
      </c>
      <c r="C457" s="9">
        <v>39169</v>
      </c>
      <c r="D457" s="9">
        <v>37211</v>
      </c>
      <c r="E457" s="7" t="str">
        <f t="shared" si="35"/>
        <v>CUMPLE</v>
      </c>
      <c r="F457" s="9">
        <v>35000</v>
      </c>
      <c r="G457" s="7" t="str">
        <f t="shared" si="36"/>
        <v>CUMPLE</v>
      </c>
      <c r="H457" s="10">
        <f t="shared" si="37"/>
        <v>0.10643621231075595</v>
      </c>
      <c r="I457" s="7" t="str">
        <f t="shared" si="38"/>
        <v>EL BURRO</v>
      </c>
      <c r="J457" s="11">
        <f t="shared" si="39"/>
        <v>2211</v>
      </c>
    </row>
    <row r="458" spans="1:10" x14ac:dyDescent="0.25">
      <c r="A458" s="7">
        <v>457</v>
      </c>
      <c r="B458" s="8" t="s">
        <v>474</v>
      </c>
      <c r="C458" s="9">
        <v>10960</v>
      </c>
      <c r="D458" s="9">
        <v>10412</v>
      </c>
      <c r="E458" s="7" t="str">
        <f t="shared" si="35"/>
        <v>CUMPLE</v>
      </c>
      <c r="F458" s="9">
        <v>9800</v>
      </c>
      <c r="G458" s="7" t="str">
        <f t="shared" si="36"/>
        <v>CUMPLE</v>
      </c>
      <c r="H458" s="10">
        <f t="shared" si="37"/>
        <v>0.10583941605839416</v>
      </c>
      <c r="I458" s="7" t="str">
        <f t="shared" si="38"/>
        <v>EL BURRO</v>
      </c>
      <c r="J458" s="11">
        <f t="shared" si="39"/>
        <v>612</v>
      </c>
    </row>
    <row r="459" spans="1:10" x14ac:dyDescent="0.25">
      <c r="A459" s="7">
        <v>458</v>
      </c>
      <c r="B459" s="8" t="s">
        <v>475</v>
      </c>
      <c r="C459" s="9">
        <v>10350</v>
      </c>
      <c r="D459" s="9">
        <v>9833</v>
      </c>
      <c r="E459" s="7" t="str">
        <f t="shared" si="35"/>
        <v>CUMPLE</v>
      </c>
      <c r="F459" s="9">
        <v>10200</v>
      </c>
      <c r="G459" s="7" t="str">
        <f t="shared" si="36"/>
        <v>CUMPLE</v>
      </c>
      <c r="H459" s="10">
        <f t="shared" si="37"/>
        <v>1.4492753623188406E-2</v>
      </c>
      <c r="I459" s="7" t="str">
        <f t="shared" si="38"/>
        <v>INTERCOMERCIAL</v>
      </c>
      <c r="J459" s="11">
        <f t="shared" si="39"/>
        <v>-367</v>
      </c>
    </row>
    <row r="460" spans="1:10" x14ac:dyDescent="0.25">
      <c r="A460" s="7">
        <v>459</v>
      </c>
      <c r="B460" s="8" t="s">
        <v>476</v>
      </c>
      <c r="C460" s="9">
        <v>90732</v>
      </c>
      <c r="D460" s="9">
        <v>86195</v>
      </c>
      <c r="E460" s="7" t="str">
        <f t="shared" si="35"/>
        <v>CUMPLE</v>
      </c>
      <c r="F460" s="9">
        <v>69000</v>
      </c>
      <c r="G460" s="7" t="str">
        <f t="shared" si="36"/>
        <v>CUMPLE</v>
      </c>
      <c r="H460" s="10">
        <f t="shared" si="37"/>
        <v>0.23951858219812194</v>
      </c>
      <c r="I460" s="7" t="str">
        <f t="shared" si="38"/>
        <v>EL BURRO</v>
      </c>
      <c r="J460" s="11">
        <f t="shared" si="39"/>
        <v>17195</v>
      </c>
    </row>
    <row r="461" spans="1:10" x14ac:dyDescent="0.25">
      <c r="A461" s="7">
        <v>460</v>
      </c>
      <c r="B461" s="8" t="s">
        <v>477</v>
      </c>
      <c r="C461" s="9">
        <v>33938</v>
      </c>
      <c r="D461" s="9">
        <v>32241</v>
      </c>
      <c r="E461" s="7" t="str">
        <f t="shared" si="35"/>
        <v>CUMPLE</v>
      </c>
      <c r="F461" s="9">
        <v>24000</v>
      </c>
      <c r="G461" s="7" t="str">
        <f t="shared" si="36"/>
        <v>CUMPLE</v>
      </c>
      <c r="H461" s="10">
        <f t="shared" si="37"/>
        <v>0.29282809829689432</v>
      </c>
      <c r="I461" s="7" t="str">
        <f t="shared" si="38"/>
        <v>EL BURRO</v>
      </c>
      <c r="J461" s="11">
        <f t="shared" si="39"/>
        <v>8241</v>
      </c>
    </row>
    <row r="462" spans="1:10" x14ac:dyDescent="0.25">
      <c r="A462" s="7">
        <v>461</v>
      </c>
      <c r="B462" s="8" t="s">
        <v>478</v>
      </c>
      <c r="C462" s="9">
        <v>32186</v>
      </c>
      <c r="D462" s="9">
        <v>30577</v>
      </c>
      <c r="E462" s="7" t="str">
        <f t="shared" si="35"/>
        <v>CUMPLE</v>
      </c>
      <c r="F462" s="9">
        <v>24000</v>
      </c>
      <c r="G462" s="7" t="str">
        <f t="shared" si="36"/>
        <v>CUMPLE</v>
      </c>
      <c r="H462" s="10">
        <f t="shared" si="37"/>
        <v>0.25433418256384765</v>
      </c>
      <c r="I462" s="7" t="str">
        <f t="shared" si="38"/>
        <v>EL BURRO</v>
      </c>
      <c r="J462" s="11">
        <f t="shared" si="39"/>
        <v>6577</v>
      </c>
    </row>
    <row r="463" spans="1:10" x14ac:dyDescent="0.25">
      <c r="A463" s="7">
        <v>462</v>
      </c>
      <c r="B463" s="8" t="s">
        <v>479</v>
      </c>
      <c r="C463" s="9">
        <v>32186</v>
      </c>
      <c r="D463" s="9">
        <v>30577</v>
      </c>
      <c r="E463" s="7" t="str">
        <f t="shared" si="35"/>
        <v>CUMPLE</v>
      </c>
      <c r="F463" s="9">
        <v>24000</v>
      </c>
      <c r="G463" s="7" t="str">
        <f t="shared" si="36"/>
        <v>CUMPLE</v>
      </c>
      <c r="H463" s="10">
        <f t="shared" si="37"/>
        <v>0.25433418256384765</v>
      </c>
      <c r="I463" s="7" t="str">
        <f t="shared" si="38"/>
        <v>EL BURRO</v>
      </c>
      <c r="J463" s="11">
        <f t="shared" si="39"/>
        <v>6577</v>
      </c>
    </row>
    <row r="464" spans="1:10" x14ac:dyDescent="0.25">
      <c r="A464" s="7">
        <v>463</v>
      </c>
      <c r="B464" s="8" t="s">
        <v>480</v>
      </c>
      <c r="C464" s="9">
        <v>32749</v>
      </c>
      <c r="D464" s="9">
        <v>31112</v>
      </c>
      <c r="E464" s="7" t="str">
        <f t="shared" si="35"/>
        <v>CUMPLE</v>
      </c>
      <c r="F464" s="9">
        <v>24000</v>
      </c>
      <c r="G464" s="7" t="str">
        <f t="shared" si="36"/>
        <v>CUMPLE</v>
      </c>
      <c r="H464" s="10">
        <f t="shared" si="37"/>
        <v>0.26715319551742039</v>
      </c>
      <c r="I464" s="7" t="str">
        <f t="shared" si="38"/>
        <v>EL BURRO</v>
      </c>
      <c r="J464" s="11">
        <f t="shared" si="39"/>
        <v>7112</v>
      </c>
    </row>
    <row r="465" spans="1:10" x14ac:dyDescent="0.25">
      <c r="A465" s="7">
        <v>464</v>
      </c>
      <c r="B465" s="8" t="s">
        <v>481</v>
      </c>
      <c r="C465" s="9">
        <v>32749</v>
      </c>
      <c r="D465" s="9">
        <v>31112</v>
      </c>
      <c r="E465" s="7" t="str">
        <f t="shared" si="35"/>
        <v>CUMPLE</v>
      </c>
      <c r="F465" s="9">
        <v>24000</v>
      </c>
      <c r="G465" s="7" t="str">
        <f t="shared" si="36"/>
        <v>CUMPLE</v>
      </c>
      <c r="H465" s="10">
        <f t="shared" si="37"/>
        <v>0.26715319551742039</v>
      </c>
      <c r="I465" s="7" t="str">
        <f t="shared" si="38"/>
        <v>EL BURRO</v>
      </c>
      <c r="J465" s="11">
        <f t="shared" si="39"/>
        <v>7112</v>
      </c>
    </row>
    <row r="466" spans="1:10" x14ac:dyDescent="0.25">
      <c r="A466" s="7">
        <v>465</v>
      </c>
      <c r="B466" s="8" t="s">
        <v>482</v>
      </c>
      <c r="C466" s="9">
        <v>31650</v>
      </c>
      <c r="D466" s="9">
        <v>30068</v>
      </c>
      <c r="E466" s="7" t="str">
        <f t="shared" si="35"/>
        <v>CUMPLE</v>
      </c>
      <c r="F466" s="9">
        <v>24000</v>
      </c>
      <c r="G466" s="7" t="str">
        <f t="shared" si="36"/>
        <v>CUMPLE</v>
      </c>
      <c r="H466" s="10">
        <f t="shared" si="37"/>
        <v>0.24170616113744076</v>
      </c>
      <c r="I466" s="7" t="str">
        <f t="shared" si="38"/>
        <v>EL BURRO</v>
      </c>
      <c r="J466" s="11">
        <f t="shared" si="39"/>
        <v>6068</v>
      </c>
    </row>
    <row r="467" spans="1:10" x14ac:dyDescent="0.25">
      <c r="A467" s="7">
        <v>466</v>
      </c>
      <c r="B467" s="8" t="s">
        <v>483</v>
      </c>
      <c r="C467" s="9">
        <v>41408</v>
      </c>
      <c r="D467" s="9">
        <v>39338</v>
      </c>
      <c r="E467" s="7" t="str">
        <f t="shared" si="35"/>
        <v>CUMPLE</v>
      </c>
      <c r="F467" s="9">
        <v>21700</v>
      </c>
      <c r="G467" s="7" t="str">
        <f t="shared" si="36"/>
        <v>CUMPLE</v>
      </c>
      <c r="H467" s="10">
        <f t="shared" si="37"/>
        <v>0.4759466769706337</v>
      </c>
      <c r="I467" s="7" t="str">
        <f t="shared" si="38"/>
        <v>EL BURRO</v>
      </c>
      <c r="J467" s="11">
        <f t="shared" si="39"/>
        <v>17638</v>
      </c>
    </row>
    <row r="468" spans="1:10" x14ac:dyDescent="0.25">
      <c r="A468" s="7">
        <v>467</v>
      </c>
      <c r="B468" s="8" t="s">
        <v>484</v>
      </c>
      <c r="C468" s="9">
        <v>39913</v>
      </c>
      <c r="D468" s="9">
        <v>37917</v>
      </c>
      <c r="E468" s="7" t="str">
        <f t="shared" si="35"/>
        <v>CUMPLE</v>
      </c>
      <c r="F468" s="9">
        <v>21700</v>
      </c>
      <c r="G468" s="7" t="str">
        <f t="shared" si="36"/>
        <v>CUMPLE</v>
      </c>
      <c r="H468" s="10">
        <f t="shared" si="37"/>
        <v>0.45631749054192872</v>
      </c>
      <c r="I468" s="7" t="str">
        <f t="shared" si="38"/>
        <v>EL BURRO</v>
      </c>
      <c r="J468" s="11">
        <f t="shared" si="39"/>
        <v>16217</v>
      </c>
    </row>
    <row r="469" spans="1:10" x14ac:dyDescent="0.25">
      <c r="A469" s="7">
        <v>468</v>
      </c>
      <c r="B469" s="8" t="s">
        <v>485</v>
      </c>
      <c r="C469" s="9">
        <v>38124</v>
      </c>
      <c r="D469" s="9">
        <v>36218</v>
      </c>
      <c r="E469" s="7" t="str">
        <f t="shared" si="35"/>
        <v>CUMPLE</v>
      </c>
      <c r="F469" s="9">
        <v>21700</v>
      </c>
      <c r="G469" s="7" t="str">
        <f t="shared" si="36"/>
        <v>CUMPLE</v>
      </c>
      <c r="H469" s="10">
        <f t="shared" si="37"/>
        <v>0.43080474241947331</v>
      </c>
      <c r="I469" s="7" t="str">
        <f t="shared" si="38"/>
        <v>EL BURRO</v>
      </c>
      <c r="J469" s="11">
        <f t="shared" si="39"/>
        <v>14518</v>
      </c>
    </row>
    <row r="470" spans="1:10" x14ac:dyDescent="0.25">
      <c r="A470" s="7">
        <v>469</v>
      </c>
      <c r="B470" s="8" t="s">
        <v>486</v>
      </c>
      <c r="C470" s="9">
        <v>34566</v>
      </c>
      <c r="D470" s="9">
        <v>32838</v>
      </c>
      <c r="E470" s="7" t="str">
        <f t="shared" si="35"/>
        <v>CUMPLE</v>
      </c>
      <c r="F470" s="9">
        <v>26600</v>
      </c>
      <c r="G470" s="7" t="str">
        <f t="shared" si="36"/>
        <v>CUMPLE</v>
      </c>
      <c r="H470" s="10">
        <f t="shared" si="37"/>
        <v>0.23045767517213447</v>
      </c>
      <c r="I470" s="7" t="str">
        <f t="shared" si="38"/>
        <v>EL BURRO</v>
      </c>
      <c r="J470" s="11">
        <f t="shared" si="39"/>
        <v>6238</v>
      </c>
    </row>
    <row r="471" spans="1:10" x14ac:dyDescent="0.25">
      <c r="A471" s="7">
        <v>470</v>
      </c>
      <c r="B471" s="8" t="s">
        <v>487</v>
      </c>
      <c r="C471" s="9">
        <v>53042</v>
      </c>
      <c r="D471" s="9">
        <v>50390</v>
      </c>
      <c r="E471" s="7" t="str">
        <f t="shared" si="35"/>
        <v>CUMPLE</v>
      </c>
      <c r="F471" s="9">
        <v>34000</v>
      </c>
      <c r="G471" s="7" t="str">
        <f t="shared" si="36"/>
        <v>CUMPLE</v>
      </c>
      <c r="H471" s="10">
        <f t="shared" si="37"/>
        <v>0.35899852946721467</v>
      </c>
      <c r="I471" s="7" t="str">
        <f t="shared" si="38"/>
        <v>EL BURRO</v>
      </c>
      <c r="J471" s="11">
        <f t="shared" si="39"/>
        <v>16390</v>
      </c>
    </row>
    <row r="472" spans="1:10" x14ac:dyDescent="0.25">
      <c r="A472" s="7">
        <v>471</v>
      </c>
      <c r="B472" s="8" t="s">
        <v>488</v>
      </c>
      <c r="C472" s="9">
        <v>89072</v>
      </c>
      <c r="D472" s="9">
        <v>84618</v>
      </c>
      <c r="E472" s="7" t="str">
        <f t="shared" si="35"/>
        <v>CUMPLE</v>
      </c>
      <c r="F472" s="9">
        <v>49800</v>
      </c>
      <c r="G472" s="7" t="str">
        <f t="shared" si="36"/>
        <v>CUMPLE</v>
      </c>
      <c r="H472" s="10">
        <f t="shared" si="37"/>
        <v>0.44090174241063407</v>
      </c>
      <c r="I472" s="7" t="str">
        <f t="shared" si="38"/>
        <v>EL BURRO</v>
      </c>
      <c r="J472" s="11">
        <f t="shared" si="39"/>
        <v>34818</v>
      </c>
    </row>
    <row r="473" spans="1:10" x14ac:dyDescent="0.25">
      <c r="A473" s="7">
        <v>472</v>
      </c>
      <c r="B473" s="8" t="s">
        <v>489</v>
      </c>
      <c r="C473" s="9">
        <v>58734</v>
      </c>
      <c r="D473" s="9">
        <v>55797</v>
      </c>
      <c r="E473" s="7" t="str">
        <f t="shared" si="35"/>
        <v>CUMPLE</v>
      </c>
      <c r="F473" s="9">
        <v>54600</v>
      </c>
      <c r="G473" s="7" t="str">
        <f t="shared" si="36"/>
        <v>CUMPLE</v>
      </c>
      <c r="H473" s="10">
        <f t="shared" si="37"/>
        <v>7.0385126162018599E-2</v>
      </c>
      <c r="I473" s="7" t="str">
        <f t="shared" si="38"/>
        <v>EL BURRO</v>
      </c>
      <c r="J473" s="11">
        <f t="shared" si="39"/>
        <v>1197</v>
      </c>
    </row>
    <row r="474" spans="1:10" x14ac:dyDescent="0.25">
      <c r="A474" s="7">
        <v>473</v>
      </c>
      <c r="B474" s="8" t="s">
        <v>490</v>
      </c>
      <c r="C474" s="9">
        <v>6939</v>
      </c>
      <c r="D474" s="9">
        <v>6592</v>
      </c>
      <c r="E474" s="7" t="str">
        <f t="shared" si="35"/>
        <v>CUMPLE</v>
      </c>
      <c r="F474" s="9">
        <v>6500</v>
      </c>
      <c r="G474" s="7" t="str">
        <f t="shared" si="36"/>
        <v>CUMPLE</v>
      </c>
      <c r="H474" s="10">
        <f t="shared" si="37"/>
        <v>6.3265600230580782E-2</v>
      </c>
      <c r="I474" s="7" t="str">
        <f t="shared" si="38"/>
        <v>EL BURRO</v>
      </c>
      <c r="J474" s="11">
        <f t="shared" si="39"/>
        <v>92</v>
      </c>
    </row>
    <row r="475" spans="1:10" x14ac:dyDescent="0.25">
      <c r="A475" s="7">
        <v>474</v>
      </c>
      <c r="B475" s="8" t="s">
        <v>491</v>
      </c>
      <c r="C475" s="9">
        <v>168320</v>
      </c>
      <c r="D475" s="9">
        <v>159904</v>
      </c>
      <c r="E475" s="7" t="str">
        <f t="shared" si="35"/>
        <v>CUMPLE</v>
      </c>
      <c r="F475" s="9">
        <v>148000</v>
      </c>
      <c r="G475" s="7" t="str">
        <f t="shared" si="36"/>
        <v>CUMPLE</v>
      </c>
      <c r="H475" s="10">
        <f t="shared" si="37"/>
        <v>0.12072243346007605</v>
      </c>
      <c r="I475" s="7" t="str">
        <f t="shared" si="38"/>
        <v>EL BURRO</v>
      </c>
      <c r="J475" s="11">
        <f t="shared" si="39"/>
        <v>11904</v>
      </c>
    </row>
    <row r="476" spans="1:10" x14ac:dyDescent="0.25">
      <c r="A476" s="7">
        <v>475</v>
      </c>
      <c r="B476" s="8" t="s">
        <v>492</v>
      </c>
      <c r="C476" s="9">
        <v>173611</v>
      </c>
      <c r="D476" s="9">
        <v>164930</v>
      </c>
      <c r="E476" s="7" t="str">
        <f t="shared" si="35"/>
        <v>CUMPLE</v>
      </c>
      <c r="F476" s="9">
        <v>164000</v>
      </c>
      <c r="G476" s="7" t="str">
        <f t="shared" si="36"/>
        <v>CUMPLE</v>
      </c>
      <c r="H476" s="10">
        <f t="shared" si="37"/>
        <v>5.5359395430013073E-2</v>
      </c>
      <c r="I476" s="7" t="str">
        <f t="shared" si="38"/>
        <v>EL BURRO</v>
      </c>
      <c r="J476" s="11">
        <f t="shared" si="39"/>
        <v>930</v>
      </c>
    </row>
    <row r="477" spans="1:10" x14ac:dyDescent="0.25">
      <c r="A477" s="7">
        <v>476</v>
      </c>
      <c r="B477" s="8" t="s">
        <v>493</v>
      </c>
      <c r="C477" s="9">
        <v>56233</v>
      </c>
      <c r="D477" s="9">
        <v>53421</v>
      </c>
      <c r="E477" s="7" t="str">
        <f t="shared" si="35"/>
        <v>CUMPLE</v>
      </c>
      <c r="F477" s="9">
        <v>56000</v>
      </c>
      <c r="G477" s="7" t="str">
        <f t="shared" si="36"/>
        <v>CUMPLE</v>
      </c>
      <c r="H477" s="10">
        <f t="shared" si="37"/>
        <v>4.1434744722849571E-3</v>
      </c>
      <c r="I477" s="7" t="str">
        <f t="shared" si="38"/>
        <v>INTERCOMERCIAL</v>
      </c>
      <c r="J477" s="11">
        <f t="shared" si="39"/>
        <v>-2579</v>
      </c>
    </row>
    <row r="478" spans="1:10" x14ac:dyDescent="0.25">
      <c r="A478" s="7">
        <v>477</v>
      </c>
      <c r="B478" s="8" t="s">
        <v>494</v>
      </c>
      <c r="C478" s="9">
        <v>15091</v>
      </c>
      <c r="D478" s="9">
        <v>14336</v>
      </c>
      <c r="E478" s="7" t="str">
        <f t="shared" si="35"/>
        <v>CUMPLE</v>
      </c>
      <c r="F478" s="9">
        <v>12900</v>
      </c>
      <c r="G478" s="7" t="str">
        <f t="shared" si="36"/>
        <v>CUMPLE</v>
      </c>
      <c r="H478" s="10">
        <f t="shared" si="37"/>
        <v>0.14518587237426281</v>
      </c>
      <c r="I478" s="7" t="str">
        <f t="shared" si="38"/>
        <v>EL BURRO</v>
      </c>
      <c r="J478" s="11">
        <f t="shared" si="39"/>
        <v>1436</v>
      </c>
    </row>
    <row r="479" spans="1:10" x14ac:dyDescent="0.25">
      <c r="A479" s="7">
        <v>478</v>
      </c>
      <c r="B479" s="8" t="s">
        <v>495</v>
      </c>
      <c r="C479" s="9">
        <v>59489</v>
      </c>
      <c r="D479" s="9">
        <v>59480</v>
      </c>
      <c r="E479" s="7" t="str">
        <f t="shared" si="35"/>
        <v>CUMPLE</v>
      </c>
      <c r="F479" s="9">
        <v>48000</v>
      </c>
      <c r="G479" s="7" t="str">
        <f t="shared" si="36"/>
        <v>CUMPLE</v>
      </c>
      <c r="H479" s="10">
        <f t="shared" si="37"/>
        <v>0.19312814133705392</v>
      </c>
      <c r="I479" s="7" t="str">
        <f t="shared" si="38"/>
        <v>EL BURRO</v>
      </c>
      <c r="J479" s="11">
        <f t="shared" si="39"/>
        <v>11480</v>
      </c>
    </row>
    <row r="480" spans="1:10" x14ac:dyDescent="0.25">
      <c r="A480" s="7">
        <v>479</v>
      </c>
      <c r="B480" s="8" t="s">
        <v>496</v>
      </c>
      <c r="C480" s="9">
        <v>111057</v>
      </c>
      <c r="D480" s="9">
        <v>105504</v>
      </c>
      <c r="E480" s="7" t="str">
        <f t="shared" si="35"/>
        <v>CUMPLE</v>
      </c>
      <c r="F480" s="9">
        <v>94000</v>
      </c>
      <c r="G480" s="7" t="str">
        <f t="shared" si="36"/>
        <v>CUMPLE</v>
      </c>
      <c r="H480" s="10">
        <f t="shared" si="37"/>
        <v>0.15358779725726429</v>
      </c>
      <c r="I480" s="7" t="str">
        <f t="shared" si="38"/>
        <v>EL BURRO</v>
      </c>
      <c r="J480" s="11">
        <f t="shared" si="39"/>
        <v>11504</v>
      </c>
    </row>
    <row r="481" spans="1:10" x14ac:dyDescent="0.25">
      <c r="A481" s="7">
        <v>480</v>
      </c>
      <c r="B481" s="8" t="s">
        <v>497</v>
      </c>
      <c r="C481" s="9">
        <v>12349</v>
      </c>
      <c r="D481" s="9">
        <v>11732</v>
      </c>
      <c r="E481" s="7" t="str">
        <f t="shared" si="35"/>
        <v>CUMPLE</v>
      </c>
      <c r="F481" s="9">
        <v>10000</v>
      </c>
      <c r="G481" s="7" t="str">
        <f t="shared" si="36"/>
        <v>CUMPLE</v>
      </c>
      <c r="H481" s="10">
        <f t="shared" si="37"/>
        <v>0.19021783140335249</v>
      </c>
      <c r="I481" s="7" t="str">
        <f t="shared" si="38"/>
        <v>EL BURRO</v>
      </c>
      <c r="J481" s="11">
        <f t="shared" si="39"/>
        <v>1732</v>
      </c>
    </row>
    <row r="482" spans="1:10" x14ac:dyDescent="0.25">
      <c r="A482" s="7">
        <v>481</v>
      </c>
      <c r="B482" s="8" t="s">
        <v>498</v>
      </c>
      <c r="C482" s="9">
        <v>34208</v>
      </c>
      <c r="D482" s="9">
        <v>32498</v>
      </c>
      <c r="E482" s="7" t="str">
        <f t="shared" si="35"/>
        <v>CUMPLE</v>
      </c>
      <c r="F482" s="9">
        <v>19200</v>
      </c>
      <c r="G482" s="7" t="str">
        <f t="shared" si="36"/>
        <v>CUMPLE</v>
      </c>
      <c r="H482" s="10">
        <f t="shared" si="37"/>
        <v>0.43872778297474274</v>
      </c>
      <c r="I482" s="7" t="str">
        <f t="shared" si="38"/>
        <v>EL BURRO</v>
      </c>
      <c r="J482" s="11">
        <f t="shared" si="39"/>
        <v>13298</v>
      </c>
    </row>
    <row r="483" spans="1:10" x14ac:dyDescent="0.25">
      <c r="A483" s="7">
        <v>482</v>
      </c>
      <c r="B483" s="8" t="s">
        <v>499</v>
      </c>
      <c r="C483" s="9">
        <v>9872</v>
      </c>
      <c r="D483" s="9">
        <v>9378</v>
      </c>
      <c r="E483" s="7" t="str">
        <f t="shared" si="35"/>
        <v>CUMPLE</v>
      </c>
      <c r="F483" s="9">
        <v>9500</v>
      </c>
      <c r="G483" s="7" t="str">
        <f t="shared" si="36"/>
        <v>CUMPLE</v>
      </c>
      <c r="H483" s="10">
        <f t="shared" si="37"/>
        <v>3.7682333873581851E-2</v>
      </c>
      <c r="I483" s="7" t="str">
        <f t="shared" si="38"/>
        <v>INTERCOMERCIAL</v>
      </c>
      <c r="J483" s="11">
        <f t="shared" si="39"/>
        <v>-122</v>
      </c>
    </row>
    <row r="484" spans="1:10" x14ac:dyDescent="0.25">
      <c r="A484" s="7">
        <v>483</v>
      </c>
      <c r="B484" s="8" t="s">
        <v>500</v>
      </c>
      <c r="C484" s="9">
        <v>4133</v>
      </c>
      <c r="D484" s="9">
        <v>3926</v>
      </c>
      <c r="E484" s="7" t="str">
        <f t="shared" si="35"/>
        <v>CUMPLE</v>
      </c>
      <c r="F484" s="9">
        <v>4100</v>
      </c>
      <c r="G484" s="7" t="str">
        <f t="shared" si="36"/>
        <v>CUMPLE</v>
      </c>
      <c r="H484" s="10">
        <f t="shared" si="37"/>
        <v>7.9845148802322775E-3</v>
      </c>
      <c r="I484" s="7" t="str">
        <f t="shared" si="38"/>
        <v>INTERCOMERCIAL</v>
      </c>
      <c r="J484" s="11">
        <f t="shared" si="39"/>
        <v>-174</v>
      </c>
    </row>
    <row r="485" spans="1:10" x14ac:dyDescent="0.25">
      <c r="A485" s="7">
        <v>484</v>
      </c>
      <c r="B485" s="8" t="s">
        <v>501</v>
      </c>
      <c r="C485" s="9">
        <v>2000</v>
      </c>
      <c r="D485" s="9">
        <v>1900</v>
      </c>
      <c r="E485" s="7" t="str">
        <f t="shared" si="35"/>
        <v>CUMPLE</v>
      </c>
      <c r="F485" s="9">
        <v>1950</v>
      </c>
      <c r="G485" s="7" t="str">
        <f t="shared" si="36"/>
        <v>CUMPLE</v>
      </c>
      <c r="H485" s="10">
        <f t="shared" si="37"/>
        <v>2.5000000000000001E-2</v>
      </c>
      <c r="I485" s="7" t="str">
        <f t="shared" si="38"/>
        <v>INTERCOMERCIAL</v>
      </c>
      <c r="J485" s="11">
        <f t="shared" si="39"/>
        <v>-50</v>
      </c>
    </row>
    <row r="486" spans="1:10" x14ac:dyDescent="0.25">
      <c r="A486" s="7">
        <v>485</v>
      </c>
      <c r="B486" s="8" t="s">
        <v>502</v>
      </c>
      <c r="C486" s="9">
        <v>30133</v>
      </c>
      <c r="D486" s="9">
        <v>28626</v>
      </c>
      <c r="E486" s="7" t="str">
        <f t="shared" si="35"/>
        <v>CUMPLE</v>
      </c>
      <c r="F486" s="9">
        <v>28000</v>
      </c>
      <c r="G486" s="7" t="str">
        <f t="shared" si="36"/>
        <v>CUMPLE</v>
      </c>
      <c r="H486" s="10">
        <f t="shared" si="37"/>
        <v>7.0786181263067072E-2</v>
      </c>
      <c r="I486" s="7" t="str">
        <f t="shared" si="38"/>
        <v>EL BURRO</v>
      </c>
      <c r="J486" s="11">
        <f t="shared" si="39"/>
        <v>626</v>
      </c>
    </row>
    <row r="487" spans="1:10" x14ac:dyDescent="0.25">
      <c r="A487" s="7">
        <v>486</v>
      </c>
      <c r="B487" s="8" t="s">
        <v>503</v>
      </c>
      <c r="C487" s="9">
        <v>33733</v>
      </c>
      <c r="D487" s="9">
        <v>32046</v>
      </c>
      <c r="E487" s="7" t="str">
        <f t="shared" si="35"/>
        <v>CUMPLE</v>
      </c>
      <c r="F487" s="9">
        <v>29000</v>
      </c>
      <c r="G487" s="7" t="str">
        <f t="shared" si="36"/>
        <v>CUMPLE</v>
      </c>
      <c r="H487" s="10">
        <f t="shared" si="37"/>
        <v>0.14030771055049951</v>
      </c>
      <c r="I487" s="7" t="str">
        <f t="shared" si="38"/>
        <v>EL BURRO</v>
      </c>
      <c r="J487" s="11">
        <f t="shared" si="39"/>
        <v>3046</v>
      </c>
    </row>
    <row r="488" spans="1:10" x14ac:dyDescent="0.25">
      <c r="A488" s="7">
        <v>487</v>
      </c>
      <c r="B488" s="8" t="s">
        <v>504</v>
      </c>
      <c r="C488" s="9">
        <v>14100</v>
      </c>
      <c r="D488" s="9">
        <v>13818</v>
      </c>
      <c r="E488" s="7" t="str">
        <f t="shared" si="35"/>
        <v>CUMPLE</v>
      </c>
      <c r="F488" s="9">
        <v>13000</v>
      </c>
      <c r="G488" s="7" t="str">
        <f t="shared" si="36"/>
        <v>CUMPLE</v>
      </c>
      <c r="H488" s="10">
        <f t="shared" si="37"/>
        <v>7.8014184397163122E-2</v>
      </c>
      <c r="I488" s="7" t="str">
        <f t="shared" si="38"/>
        <v>EL BURRO</v>
      </c>
      <c r="J488" s="11">
        <f t="shared" si="39"/>
        <v>818</v>
      </c>
    </row>
    <row r="489" spans="1:10" x14ac:dyDescent="0.25">
      <c r="A489" s="7">
        <v>488</v>
      </c>
      <c r="B489" s="8" t="s">
        <v>505</v>
      </c>
      <c r="C489" s="9">
        <v>5845</v>
      </c>
      <c r="D489" s="9">
        <v>5553</v>
      </c>
      <c r="E489" s="7" t="str">
        <f t="shared" si="35"/>
        <v>CUMPLE</v>
      </c>
      <c r="F489" s="9">
        <v>5800</v>
      </c>
      <c r="G489" s="7" t="str">
        <f t="shared" si="36"/>
        <v>CUMPLE</v>
      </c>
      <c r="H489" s="10">
        <f t="shared" si="37"/>
        <v>7.6988879384088963E-3</v>
      </c>
      <c r="I489" s="7" t="str">
        <f t="shared" si="38"/>
        <v>INTERCOMERCIAL</v>
      </c>
      <c r="J489" s="11">
        <f t="shared" si="39"/>
        <v>-247</v>
      </c>
    </row>
    <row r="490" spans="1:10" x14ac:dyDescent="0.25">
      <c r="A490" s="7">
        <v>489</v>
      </c>
      <c r="B490" s="8" t="s">
        <v>506</v>
      </c>
      <c r="C490" s="9">
        <v>8658</v>
      </c>
      <c r="D490" s="9">
        <v>8225</v>
      </c>
      <c r="E490" s="7" t="str">
        <f t="shared" si="35"/>
        <v>CUMPLE</v>
      </c>
      <c r="F490" s="9">
        <v>8650</v>
      </c>
      <c r="G490" s="7" t="str">
        <f t="shared" si="36"/>
        <v>CUMPLE</v>
      </c>
      <c r="H490" s="10">
        <f t="shared" si="37"/>
        <v>9.2400092400092397E-4</v>
      </c>
      <c r="I490" s="7" t="str">
        <f t="shared" si="38"/>
        <v>INTERCOMERCIAL</v>
      </c>
      <c r="J490" s="11">
        <f t="shared" si="39"/>
        <v>-425</v>
      </c>
    </row>
    <row r="491" spans="1:10" x14ac:dyDescent="0.25">
      <c r="A491" s="7">
        <v>490</v>
      </c>
      <c r="B491" s="8" t="s">
        <v>507</v>
      </c>
      <c r="C491" s="9">
        <v>34836</v>
      </c>
      <c r="D491" s="9">
        <v>34139</v>
      </c>
      <c r="E491" s="7" t="str">
        <f t="shared" si="35"/>
        <v>CUMPLE</v>
      </c>
      <c r="F491" s="9">
        <v>28000</v>
      </c>
      <c r="G491" s="7" t="str">
        <f t="shared" si="36"/>
        <v>CUMPLE</v>
      </c>
      <c r="H491" s="10">
        <f t="shared" si="37"/>
        <v>0.19623378114594098</v>
      </c>
      <c r="I491" s="7" t="str">
        <f t="shared" si="38"/>
        <v>EL BURRO</v>
      </c>
      <c r="J491" s="11">
        <f t="shared" si="39"/>
        <v>6139</v>
      </c>
    </row>
    <row r="492" spans="1:10" x14ac:dyDescent="0.25">
      <c r="A492" s="7">
        <v>491</v>
      </c>
      <c r="B492" s="8" t="s">
        <v>508</v>
      </c>
      <c r="C492" s="9">
        <v>2135</v>
      </c>
      <c r="D492" s="9">
        <v>2028</v>
      </c>
      <c r="E492" s="7" t="str">
        <f t="shared" si="35"/>
        <v>CUMPLE</v>
      </c>
      <c r="F492" s="9">
        <v>2100</v>
      </c>
      <c r="G492" s="7" t="str">
        <f t="shared" si="36"/>
        <v>CUMPLE</v>
      </c>
      <c r="H492" s="10">
        <f t="shared" si="37"/>
        <v>1.6393442622950821E-2</v>
      </c>
      <c r="I492" s="7" t="str">
        <f t="shared" si="38"/>
        <v>INTERCOMERCIAL</v>
      </c>
      <c r="J492" s="11">
        <f t="shared" si="39"/>
        <v>-72</v>
      </c>
    </row>
    <row r="493" spans="1:10" x14ac:dyDescent="0.25">
      <c r="A493" s="7">
        <v>492</v>
      </c>
      <c r="B493" s="8" t="s">
        <v>509</v>
      </c>
      <c r="C493" s="9">
        <v>2162</v>
      </c>
      <c r="D493" s="9">
        <v>2054</v>
      </c>
      <c r="E493" s="7" t="str">
        <f t="shared" si="35"/>
        <v>CUMPLE</v>
      </c>
      <c r="F493" s="9">
        <v>2100</v>
      </c>
      <c r="G493" s="7" t="str">
        <f t="shared" si="36"/>
        <v>CUMPLE</v>
      </c>
      <c r="H493" s="10">
        <f t="shared" si="37"/>
        <v>2.8677150786308975E-2</v>
      </c>
      <c r="I493" s="7" t="str">
        <f t="shared" si="38"/>
        <v>INTERCOMERCIAL</v>
      </c>
      <c r="J493" s="11">
        <f t="shared" si="39"/>
        <v>-46</v>
      </c>
    </row>
    <row r="494" spans="1:10" x14ac:dyDescent="0.25">
      <c r="A494" s="7">
        <v>493</v>
      </c>
      <c r="B494" s="8" t="s">
        <v>510</v>
      </c>
      <c r="C494" s="9">
        <v>239833</v>
      </c>
      <c r="D494" s="9">
        <v>227841</v>
      </c>
      <c r="E494" s="7" t="str">
        <f t="shared" si="35"/>
        <v>CUMPLE</v>
      </c>
      <c r="F494" s="9">
        <v>178000</v>
      </c>
      <c r="G494" s="7" t="str">
        <f t="shared" si="36"/>
        <v>CUMPLE</v>
      </c>
      <c r="H494" s="10">
        <f t="shared" si="37"/>
        <v>0.25781689759124055</v>
      </c>
      <c r="I494" s="7" t="str">
        <f t="shared" si="38"/>
        <v>EL BURRO</v>
      </c>
      <c r="J494" s="11">
        <f t="shared" si="39"/>
        <v>49841</v>
      </c>
    </row>
    <row r="495" spans="1:10" x14ac:dyDescent="0.25">
      <c r="A495" s="7">
        <v>494</v>
      </c>
      <c r="B495" s="8" t="s">
        <v>511</v>
      </c>
      <c r="C495" s="9">
        <v>258333</v>
      </c>
      <c r="D495" s="9">
        <v>245416</v>
      </c>
      <c r="E495" s="7" t="str">
        <f t="shared" si="35"/>
        <v>CUMPLE</v>
      </c>
      <c r="F495" s="9">
        <v>178000</v>
      </c>
      <c r="G495" s="7" t="str">
        <f t="shared" si="36"/>
        <v>CUMPLE</v>
      </c>
      <c r="H495" s="10">
        <f t="shared" si="37"/>
        <v>0.31096685286045528</v>
      </c>
      <c r="I495" s="7" t="str">
        <f t="shared" si="38"/>
        <v>EL BURRO</v>
      </c>
      <c r="J495" s="11">
        <f t="shared" si="39"/>
        <v>67416</v>
      </c>
    </row>
    <row r="496" spans="1:10" x14ac:dyDescent="0.25">
      <c r="A496" s="7">
        <v>495</v>
      </c>
      <c r="B496" s="8" t="s">
        <v>512</v>
      </c>
      <c r="C496" s="9">
        <v>251233</v>
      </c>
      <c r="D496" s="9">
        <v>238671</v>
      </c>
      <c r="E496" s="7" t="str">
        <f t="shared" si="35"/>
        <v>CUMPLE</v>
      </c>
      <c r="F496" s="9">
        <v>178000</v>
      </c>
      <c r="G496" s="7" t="str">
        <f t="shared" si="36"/>
        <v>CUMPLE</v>
      </c>
      <c r="H496" s="10">
        <f t="shared" si="37"/>
        <v>0.29149434986645861</v>
      </c>
      <c r="I496" s="7" t="str">
        <f t="shared" si="38"/>
        <v>EL BURRO</v>
      </c>
      <c r="J496" s="11">
        <f t="shared" si="39"/>
        <v>60671</v>
      </c>
    </row>
    <row r="497" spans="1:10" x14ac:dyDescent="0.25">
      <c r="A497" s="7">
        <v>496</v>
      </c>
      <c r="B497" s="8" t="s">
        <v>513</v>
      </c>
      <c r="C497" s="9">
        <v>257400</v>
      </c>
      <c r="D497" s="9">
        <v>244530</v>
      </c>
      <c r="E497" s="7" t="str">
        <f t="shared" si="35"/>
        <v>CUMPLE</v>
      </c>
      <c r="F497" s="9">
        <v>178000</v>
      </c>
      <c r="G497" s="7" t="str">
        <f t="shared" si="36"/>
        <v>CUMPLE</v>
      </c>
      <c r="H497" s="10">
        <f t="shared" si="37"/>
        <v>0.30846930846930848</v>
      </c>
      <c r="I497" s="7" t="str">
        <f t="shared" si="38"/>
        <v>EL BURRO</v>
      </c>
      <c r="J497" s="11">
        <f t="shared" si="39"/>
        <v>66530</v>
      </c>
    </row>
    <row r="498" spans="1:10" x14ac:dyDescent="0.25">
      <c r="A498" s="7">
        <v>497</v>
      </c>
      <c r="B498" s="8" t="s">
        <v>514</v>
      </c>
      <c r="C498" s="9">
        <v>238850</v>
      </c>
      <c r="D498" s="9">
        <v>226908</v>
      </c>
      <c r="E498" s="7" t="str">
        <f t="shared" si="35"/>
        <v>CUMPLE</v>
      </c>
      <c r="F498" s="9">
        <v>178000</v>
      </c>
      <c r="G498" s="7" t="str">
        <f t="shared" si="36"/>
        <v>CUMPLE</v>
      </c>
      <c r="H498" s="10">
        <f t="shared" si="37"/>
        <v>0.25476240318191334</v>
      </c>
      <c r="I498" s="7" t="str">
        <f t="shared" si="38"/>
        <v>EL BURRO</v>
      </c>
      <c r="J498" s="11">
        <f t="shared" si="39"/>
        <v>48908</v>
      </c>
    </row>
    <row r="499" spans="1:10" x14ac:dyDescent="0.25">
      <c r="A499" s="7">
        <v>498</v>
      </c>
      <c r="B499" s="8" t="s">
        <v>515</v>
      </c>
      <c r="C499" s="9">
        <v>251233</v>
      </c>
      <c r="D499" s="9">
        <v>238671</v>
      </c>
      <c r="E499" s="7" t="str">
        <f t="shared" si="35"/>
        <v>CUMPLE</v>
      </c>
      <c r="F499" s="9">
        <v>178000</v>
      </c>
      <c r="G499" s="7" t="str">
        <f t="shared" si="36"/>
        <v>CUMPLE</v>
      </c>
      <c r="H499" s="10">
        <f t="shared" si="37"/>
        <v>0.29149434986645861</v>
      </c>
      <c r="I499" s="7" t="str">
        <f t="shared" si="38"/>
        <v>EL BURRO</v>
      </c>
      <c r="J499" s="11">
        <f t="shared" si="39"/>
        <v>60671</v>
      </c>
    </row>
    <row r="500" spans="1:10" x14ac:dyDescent="0.25">
      <c r="A500" s="7">
        <v>499</v>
      </c>
      <c r="B500" s="8" t="s">
        <v>516</v>
      </c>
      <c r="C500" s="9">
        <v>251233</v>
      </c>
      <c r="D500" s="9">
        <v>238671</v>
      </c>
      <c r="E500" s="7" t="str">
        <f t="shared" si="35"/>
        <v>CUMPLE</v>
      </c>
      <c r="F500" s="9">
        <v>178000</v>
      </c>
      <c r="G500" s="7" t="str">
        <f t="shared" si="36"/>
        <v>CUMPLE</v>
      </c>
      <c r="H500" s="10">
        <f t="shared" si="37"/>
        <v>0.29149434986645861</v>
      </c>
      <c r="I500" s="7" t="str">
        <f t="shared" si="38"/>
        <v>EL BURRO</v>
      </c>
      <c r="J500" s="11">
        <f t="shared" si="39"/>
        <v>60671</v>
      </c>
    </row>
    <row r="501" spans="1:10" x14ac:dyDescent="0.25">
      <c r="A501" s="7">
        <v>500</v>
      </c>
      <c r="B501" s="8" t="s">
        <v>517</v>
      </c>
      <c r="C501" s="9">
        <v>15781</v>
      </c>
      <c r="D501" s="9">
        <v>14992</v>
      </c>
      <c r="E501" s="7" t="str">
        <f t="shared" si="35"/>
        <v>CUMPLE</v>
      </c>
      <c r="F501" s="9">
        <v>12000</v>
      </c>
      <c r="G501" s="7" t="str">
        <f t="shared" si="36"/>
        <v>CUMPLE</v>
      </c>
      <c r="H501" s="10">
        <f t="shared" si="37"/>
        <v>0.23959191432735569</v>
      </c>
      <c r="I501" s="7" t="str">
        <f t="shared" si="38"/>
        <v>EL BURRO</v>
      </c>
      <c r="J501" s="11">
        <f t="shared" si="39"/>
        <v>2992</v>
      </c>
    </row>
    <row r="502" spans="1:10" x14ac:dyDescent="0.25">
      <c r="A502" s="7">
        <v>501</v>
      </c>
      <c r="B502" s="8" t="s">
        <v>518</v>
      </c>
      <c r="C502" s="9">
        <v>17483</v>
      </c>
      <c r="D502" s="9">
        <v>16609</v>
      </c>
      <c r="E502" s="7" t="str">
        <f t="shared" si="35"/>
        <v>CUMPLE</v>
      </c>
      <c r="F502" s="9">
        <v>14300</v>
      </c>
      <c r="G502" s="7" t="str">
        <f t="shared" si="36"/>
        <v>CUMPLE</v>
      </c>
      <c r="H502" s="10">
        <f t="shared" si="37"/>
        <v>0.18206257507292797</v>
      </c>
      <c r="I502" s="7" t="str">
        <f t="shared" si="38"/>
        <v>EL BURRO</v>
      </c>
      <c r="J502" s="11">
        <f t="shared" si="39"/>
        <v>2309</v>
      </c>
    </row>
    <row r="503" spans="1:10" x14ac:dyDescent="0.25">
      <c r="A503" s="7">
        <v>502</v>
      </c>
      <c r="B503" s="8" t="s">
        <v>519</v>
      </c>
      <c r="C503" s="9">
        <v>15781</v>
      </c>
      <c r="D503" s="9">
        <v>14992</v>
      </c>
      <c r="E503" s="7" t="str">
        <f t="shared" si="35"/>
        <v>CUMPLE</v>
      </c>
      <c r="F503" s="9">
        <v>14300</v>
      </c>
      <c r="G503" s="7" t="str">
        <f t="shared" si="36"/>
        <v>CUMPLE</v>
      </c>
      <c r="H503" s="10">
        <f t="shared" si="37"/>
        <v>9.3847031240098855E-2</v>
      </c>
      <c r="I503" s="7" t="str">
        <f t="shared" si="38"/>
        <v>EL BURRO</v>
      </c>
      <c r="J503" s="11">
        <f t="shared" si="39"/>
        <v>692</v>
      </c>
    </row>
    <row r="504" spans="1:10" x14ac:dyDescent="0.25">
      <c r="A504" s="7">
        <v>503</v>
      </c>
      <c r="B504" s="8" t="s">
        <v>520</v>
      </c>
      <c r="C504" s="9">
        <v>18487</v>
      </c>
      <c r="D504" s="9">
        <v>17563</v>
      </c>
      <c r="E504" s="7" t="str">
        <f t="shared" si="35"/>
        <v>CUMPLE</v>
      </c>
      <c r="F504" s="9">
        <v>14300</v>
      </c>
      <c r="G504" s="7" t="str">
        <f t="shared" si="36"/>
        <v>CUMPLE</v>
      </c>
      <c r="H504" s="10">
        <f t="shared" si="37"/>
        <v>0.22648347487423595</v>
      </c>
      <c r="I504" s="7" t="str">
        <f t="shared" si="38"/>
        <v>EL BURRO</v>
      </c>
      <c r="J504" s="11">
        <f t="shared" si="39"/>
        <v>3263</v>
      </c>
    </row>
    <row r="505" spans="1:10" x14ac:dyDescent="0.25">
      <c r="A505" s="7">
        <v>504</v>
      </c>
      <c r="B505" s="8" t="s">
        <v>521</v>
      </c>
      <c r="C505" s="9">
        <v>15781</v>
      </c>
      <c r="D505" s="9">
        <v>14992</v>
      </c>
      <c r="E505" s="7" t="str">
        <f t="shared" si="35"/>
        <v>CUMPLE</v>
      </c>
      <c r="F505" s="9">
        <v>14300</v>
      </c>
      <c r="G505" s="7" t="str">
        <f t="shared" si="36"/>
        <v>CUMPLE</v>
      </c>
      <c r="H505" s="10">
        <f t="shared" si="37"/>
        <v>9.3847031240098855E-2</v>
      </c>
      <c r="I505" s="7" t="str">
        <f t="shared" si="38"/>
        <v>EL BURRO</v>
      </c>
      <c r="J505" s="11">
        <f t="shared" si="39"/>
        <v>692</v>
      </c>
    </row>
    <row r="506" spans="1:10" x14ac:dyDescent="0.25">
      <c r="A506" s="7">
        <v>505</v>
      </c>
      <c r="B506" s="8" t="s">
        <v>522</v>
      </c>
      <c r="C506" s="9">
        <v>16221</v>
      </c>
      <c r="D506" s="9">
        <v>15410</v>
      </c>
      <c r="E506" s="7" t="str">
        <f t="shared" si="35"/>
        <v>CUMPLE</v>
      </c>
      <c r="F506" s="9">
        <v>14300</v>
      </c>
      <c r="G506" s="7" t="str">
        <f t="shared" si="36"/>
        <v>CUMPLE</v>
      </c>
      <c r="H506" s="10">
        <f t="shared" si="37"/>
        <v>0.11842673078108625</v>
      </c>
      <c r="I506" s="7" t="str">
        <f t="shared" si="38"/>
        <v>EL BURRO</v>
      </c>
      <c r="J506" s="11">
        <f t="shared" si="39"/>
        <v>1110</v>
      </c>
    </row>
    <row r="507" spans="1:10" x14ac:dyDescent="0.25">
      <c r="A507" s="7">
        <v>506</v>
      </c>
      <c r="B507" s="8" t="s">
        <v>523</v>
      </c>
      <c r="C507" s="9">
        <v>15781</v>
      </c>
      <c r="D507" s="9">
        <v>14992</v>
      </c>
      <c r="E507" s="7" t="str">
        <f t="shared" si="35"/>
        <v>CUMPLE</v>
      </c>
      <c r="F507" s="9">
        <v>14300</v>
      </c>
      <c r="G507" s="7" t="str">
        <f t="shared" si="36"/>
        <v>CUMPLE</v>
      </c>
      <c r="H507" s="10">
        <f t="shared" si="37"/>
        <v>9.3847031240098855E-2</v>
      </c>
      <c r="I507" s="7" t="str">
        <f t="shared" si="38"/>
        <v>EL BURRO</v>
      </c>
      <c r="J507" s="11">
        <f t="shared" si="39"/>
        <v>692</v>
      </c>
    </row>
    <row r="508" spans="1:10" x14ac:dyDescent="0.25">
      <c r="A508" s="7">
        <v>507</v>
      </c>
      <c r="B508" s="8" t="s">
        <v>524</v>
      </c>
      <c r="C508" s="9">
        <v>46125</v>
      </c>
      <c r="D508" s="9">
        <v>43819</v>
      </c>
      <c r="E508" s="7" t="str">
        <f t="shared" si="35"/>
        <v>CUMPLE</v>
      </c>
      <c r="F508" s="9">
        <v>46000</v>
      </c>
      <c r="G508" s="7" t="str">
        <f t="shared" si="36"/>
        <v>CUMPLE</v>
      </c>
      <c r="H508" s="10">
        <f t="shared" si="37"/>
        <v>2.7100271002710027E-3</v>
      </c>
      <c r="I508" s="7" t="str">
        <f t="shared" si="38"/>
        <v>INTERCOMERCIAL</v>
      </c>
      <c r="J508" s="11">
        <f t="shared" si="39"/>
        <v>-2181</v>
      </c>
    </row>
    <row r="509" spans="1:10" x14ac:dyDescent="0.25">
      <c r="A509" s="7">
        <v>508</v>
      </c>
      <c r="B509" s="8" t="s">
        <v>525</v>
      </c>
      <c r="C509" s="9">
        <v>45900</v>
      </c>
      <c r="D509" s="9">
        <v>44982</v>
      </c>
      <c r="E509" s="7" t="str">
        <f t="shared" si="35"/>
        <v>CUMPLE</v>
      </c>
      <c r="F509" s="9">
        <v>45800</v>
      </c>
      <c r="G509" s="7" t="str">
        <f t="shared" si="36"/>
        <v>CUMPLE</v>
      </c>
      <c r="H509" s="10">
        <f t="shared" si="37"/>
        <v>2.1786492374727671E-3</v>
      </c>
      <c r="I509" s="7" t="str">
        <f t="shared" si="38"/>
        <v>INTERCOMERCIAL</v>
      </c>
      <c r="J509" s="11">
        <f t="shared" si="39"/>
        <v>-818</v>
      </c>
    </row>
    <row r="510" spans="1:10" x14ac:dyDescent="0.25">
      <c r="A510" s="7">
        <v>509</v>
      </c>
      <c r="B510" s="8" t="s">
        <v>526</v>
      </c>
      <c r="C510" s="9">
        <v>44389</v>
      </c>
      <c r="D510" s="9">
        <v>42170</v>
      </c>
      <c r="E510" s="7" t="str">
        <f t="shared" si="35"/>
        <v>CUMPLE</v>
      </c>
      <c r="F510" s="9">
        <v>44300</v>
      </c>
      <c r="G510" s="7" t="str">
        <f t="shared" si="36"/>
        <v>CUMPLE</v>
      </c>
      <c r="H510" s="10">
        <f t="shared" si="37"/>
        <v>2.0050012390457096E-3</v>
      </c>
      <c r="I510" s="7" t="str">
        <f t="shared" si="38"/>
        <v>INTERCOMERCIAL</v>
      </c>
      <c r="J510" s="11">
        <f t="shared" si="39"/>
        <v>-2130</v>
      </c>
    </row>
    <row r="511" spans="1:10" x14ac:dyDescent="0.25">
      <c r="A511" s="7">
        <v>510</v>
      </c>
      <c r="B511" s="8" t="s">
        <v>527</v>
      </c>
      <c r="C511" s="9">
        <v>23691</v>
      </c>
      <c r="D511" s="9">
        <v>22506</v>
      </c>
      <c r="E511" s="7" t="str">
        <f t="shared" si="35"/>
        <v>CUMPLE</v>
      </c>
      <c r="F511" s="9">
        <v>23500</v>
      </c>
      <c r="G511" s="7" t="str">
        <f t="shared" si="36"/>
        <v>CUMPLE</v>
      </c>
      <c r="H511" s="10">
        <f t="shared" si="37"/>
        <v>8.0621332995652363E-3</v>
      </c>
      <c r="I511" s="7" t="str">
        <f t="shared" si="38"/>
        <v>INTERCOMERCIAL</v>
      </c>
      <c r="J511" s="11">
        <f t="shared" si="39"/>
        <v>-994</v>
      </c>
    </row>
    <row r="512" spans="1:10" x14ac:dyDescent="0.25">
      <c r="A512" s="7">
        <v>511</v>
      </c>
      <c r="B512" s="8" t="s">
        <v>528</v>
      </c>
      <c r="C512" s="9">
        <v>14100</v>
      </c>
      <c r="D512" s="9">
        <v>13395</v>
      </c>
      <c r="E512" s="7" t="str">
        <f t="shared" si="35"/>
        <v>CUMPLE</v>
      </c>
      <c r="F512" s="9">
        <v>14000</v>
      </c>
      <c r="G512" s="7" t="str">
        <f t="shared" si="36"/>
        <v>CUMPLE</v>
      </c>
      <c r="H512" s="10">
        <f t="shared" si="37"/>
        <v>7.0921985815602835E-3</v>
      </c>
      <c r="I512" s="7" t="str">
        <f t="shared" si="38"/>
        <v>INTERCOMERCIAL</v>
      </c>
      <c r="J512" s="11">
        <f t="shared" si="39"/>
        <v>-605</v>
      </c>
    </row>
    <row r="513" spans="1:10" x14ac:dyDescent="0.25">
      <c r="A513" s="7">
        <v>512</v>
      </c>
      <c r="B513" s="8" t="s">
        <v>529</v>
      </c>
      <c r="C513" s="9">
        <v>9715</v>
      </c>
      <c r="D513" s="9">
        <v>9229</v>
      </c>
      <c r="E513" s="7" t="str">
        <f t="shared" si="35"/>
        <v>CUMPLE</v>
      </c>
      <c r="F513" s="9">
        <v>9700</v>
      </c>
      <c r="G513" s="7" t="str">
        <f t="shared" si="36"/>
        <v>CUMPLE</v>
      </c>
      <c r="H513" s="10">
        <f t="shared" si="37"/>
        <v>1.5440041173443129E-3</v>
      </c>
      <c r="I513" s="7" t="str">
        <f t="shared" si="38"/>
        <v>INTERCOMERCIAL</v>
      </c>
      <c r="J513" s="11">
        <f t="shared" si="39"/>
        <v>-471</v>
      </c>
    </row>
    <row r="514" spans="1:10" x14ac:dyDescent="0.25">
      <c r="A514" s="7">
        <v>513</v>
      </c>
      <c r="B514" s="8" t="s">
        <v>530</v>
      </c>
      <c r="C514" s="9">
        <v>35790</v>
      </c>
      <c r="D514" s="9">
        <v>34001</v>
      </c>
      <c r="E514" s="7" t="str">
        <f t="shared" ref="E514:E577" si="40">IF(D514="","SIN VALOR",IF(D514&lt;=0,"VALOR INVÁLIDO",IF(D514&gt;C514,"SUPERA TECHO","CUMPLE")))</f>
        <v>CUMPLE</v>
      </c>
      <c r="F514" s="9">
        <v>35700</v>
      </c>
      <c r="G514" s="7" t="str">
        <f t="shared" ref="G514:G577" si="41">IF(F514="","SIN VALOR",IF(F514&lt;=0,"VALOR INVÁLIDO",IF(F514&gt;C514,"SUPERA TECHO","CUMPLE")))</f>
        <v>CUMPLE</v>
      </c>
      <c r="H514" s="10">
        <f t="shared" ref="H514:H577" si="42">IFERROR((C514-F514)/C514,0)</f>
        <v>2.5146689019279128E-3</v>
      </c>
      <c r="I514" s="7" t="str">
        <f t="shared" ref="I514:I577" si="43">IF(D514&lt;F514,"INTERCOMERCIAL",IF(F514&lt;D514,"EL BURRO","IGUALES"))</f>
        <v>INTERCOMERCIAL</v>
      </c>
      <c r="J514" s="11">
        <f t="shared" ref="J514:J577" si="44">D514-F514</f>
        <v>-1699</v>
      </c>
    </row>
    <row r="515" spans="1:10" ht="30" x14ac:dyDescent="0.25">
      <c r="A515" s="7">
        <v>514</v>
      </c>
      <c r="B515" s="8" t="s">
        <v>531</v>
      </c>
      <c r="C515" s="9">
        <v>6248</v>
      </c>
      <c r="D515" s="9">
        <v>5936</v>
      </c>
      <c r="E515" s="7" t="str">
        <f t="shared" si="40"/>
        <v>CUMPLE</v>
      </c>
      <c r="F515" s="9">
        <v>3200</v>
      </c>
      <c r="G515" s="7" t="str">
        <f t="shared" si="41"/>
        <v>CUMPLE</v>
      </c>
      <c r="H515" s="10">
        <f t="shared" si="42"/>
        <v>0.48783610755441742</v>
      </c>
      <c r="I515" s="7" t="str">
        <f t="shared" si="43"/>
        <v>EL BURRO</v>
      </c>
      <c r="J515" s="11">
        <f t="shared" si="44"/>
        <v>2736</v>
      </c>
    </row>
    <row r="516" spans="1:10" ht="45" x14ac:dyDescent="0.25">
      <c r="A516" s="7">
        <v>515</v>
      </c>
      <c r="B516" s="8" t="s">
        <v>532</v>
      </c>
      <c r="C516" s="9">
        <v>164854</v>
      </c>
      <c r="D516" s="9">
        <v>156611</v>
      </c>
      <c r="E516" s="7" t="str">
        <f t="shared" si="40"/>
        <v>CUMPLE</v>
      </c>
      <c r="F516" s="9">
        <v>118000</v>
      </c>
      <c r="G516" s="7" t="str">
        <f t="shared" si="41"/>
        <v>CUMPLE</v>
      </c>
      <c r="H516" s="10">
        <f t="shared" si="42"/>
        <v>0.28421512368520024</v>
      </c>
      <c r="I516" s="7" t="str">
        <f t="shared" si="43"/>
        <v>EL BURRO</v>
      </c>
      <c r="J516" s="11">
        <f t="shared" si="44"/>
        <v>38611</v>
      </c>
    </row>
    <row r="517" spans="1:10" x14ac:dyDescent="0.25">
      <c r="A517" s="7">
        <v>516</v>
      </c>
      <c r="B517" s="8" t="s">
        <v>533</v>
      </c>
      <c r="C517" s="9">
        <v>96750</v>
      </c>
      <c r="D517" s="9">
        <v>91913</v>
      </c>
      <c r="E517" s="7" t="str">
        <f t="shared" si="40"/>
        <v>CUMPLE</v>
      </c>
      <c r="F517" s="9">
        <v>62000</v>
      </c>
      <c r="G517" s="7" t="str">
        <f t="shared" si="41"/>
        <v>CUMPLE</v>
      </c>
      <c r="H517" s="10">
        <f t="shared" si="42"/>
        <v>0.35917312661498707</v>
      </c>
      <c r="I517" s="7" t="str">
        <f t="shared" si="43"/>
        <v>EL BURRO</v>
      </c>
      <c r="J517" s="11">
        <f t="shared" si="44"/>
        <v>29913</v>
      </c>
    </row>
    <row r="518" spans="1:10" x14ac:dyDescent="0.25">
      <c r="A518" s="7">
        <v>517</v>
      </c>
      <c r="B518" s="8" t="s">
        <v>534</v>
      </c>
      <c r="C518" s="9">
        <v>126749</v>
      </c>
      <c r="D518" s="9">
        <v>120412</v>
      </c>
      <c r="E518" s="7" t="str">
        <f t="shared" si="40"/>
        <v>CUMPLE</v>
      </c>
      <c r="F518" s="9">
        <v>92000</v>
      </c>
      <c r="G518" s="7" t="str">
        <f t="shared" si="41"/>
        <v>CUMPLE</v>
      </c>
      <c r="H518" s="10">
        <f t="shared" si="42"/>
        <v>0.27415600912038751</v>
      </c>
      <c r="I518" s="7" t="str">
        <f t="shared" si="43"/>
        <v>EL BURRO</v>
      </c>
      <c r="J518" s="11">
        <f t="shared" si="44"/>
        <v>28412</v>
      </c>
    </row>
    <row r="519" spans="1:10" x14ac:dyDescent="0.25">
      <c r="A519" s="7">
        <v>518</v>
      </c>
      <c r="B519" s="8" t="s">
        <v>535</v>
      </c>
      <c r="C519" s="9">
        <v>122149</v>
      </c>
      <c r="D519" s="9">
        <v>116042</v>
      </c>
      <c r="E519" s="7" t="str">
        <f t="shared" si="40"/>
        <v>CUMPLE</v>
      </c>
      <c r="F519" s="9">
        <v>92000</v>
      </c>
      <c r="G519" s="7" t="str">
        <f t="shared" si="41"/>
        <v>CUMPLE</v>
      </c>
      <c r="H519" s="10">
        <f t="shared" si="42"/>
        <v>0.24682150488338014</v>
      </c>
      <c r="I519" s="7" t="str">
        <f t="shared" si="43"/>
        <v>EL BURRO</v>
      </c>
      <c r="J519" s="11">
        <f t="shared" si="44"/>
        <v>24042</v>
      </c>
    </row>
    <row r="520" spans="1:10" x14ac:dyDescent="0.25">
      <c r="A520" s="7">
        <v>519</v>
      </c>
      <c r="B520" s="8" t="s">
        <v>536</v>
      </c>
      <c r="C520" s="9">
        <v>135132</v>
      </c>
      <c r="D520" s="9">
        <v>128375</v>
      </c>
      <c r="E520" s="7" t="str">
        <f t="shared" si="40"/>
        <v>CUMPLE</v>
      </c>
      <c r="F520" s="9">
        <v>92000</v>
      </c>
      <c r="G520" s="7" t="str">
        <f t="shared" si="41"/>
        <v>CUMPLE</v>
      </c>
      <c r="H520" s="10">
        <f t="shared" si="42"/>
        <v>0.31918420507355771</v>
      </c>
      <c r="I520" s="7" t="str">
        <f t="shared" si="43"/>
        <v>EL BURRO</v>
      </c>
      <c r="J520" s="11">
        <f t="shared" si="44"/>
        <v>36375</v>
      </c>
    </row>
    <row r="521" spans="1:10" x14ac:dyDescent="0.25">
      <c r="A521" s="7">
        <v>520</v>
      </c>
      <c r="B521" s="8" t="s">
        <v>537</v>
      </c>
      <c r="C521" s="9">
        <v>498960</v>
      </c>
      <c r="D521" s="9">
        <v>474012</v>
      </c>
      <c r="E521" s="7" t="str">
        <f t="shared" si="40"/>
        <v>CUMPLE</v>
      </c>
      <c r="F521" s="9">
        <v>498000</v>
      </c>
      <c r="G521" s="7" t="str">
        <f t="shared" si="41"/>
        <v>CUMPLE</v>
      </c>
      <c r="H521" s="10">
        <f t="shared" si="42"/>
        <v>1.9240019240019241E-3</v>
      </c>
      <c r="I521" s="7" t="str">
        <f t="shared" si="43"/>
        <v>INTERCOMERCIAL</v>
      </c>
      <c r="J521" s="11">
        <f t="shared" si="44"/>
        <v>-23988</v>
      </c>
    </row>
    <row r="522" spans="1:10" x14ac:dyDescent="0.25">
      <c r="A522" s="7">
        <v>521</v>
      </c>
      <c r="B522" s="8" t="s">
        <v>538</v>
      </c>
      <c r="C522" s="9">
        <v>69230</v>
      </c>
      <c r="D522" s="9">
        <v>65769</v>
      </c>
      <c r="E522" s="7" t="str">
        <f t="shared" si="40"/>
        <v>CUMPLE</v>
      </c>
      <c r="F522" s="9">
        <v>55000</v>
      </c>
      <c r="G522" s="7" t="str">
        <f t="shared" si="41"/>
        <v>CUMPLE</v>
      </c>
      <c r="H522" s="10">
        <f t="shared" si="42"/>
        <v>0.20554672829698109</v>
      </c>
      <c r="I522" s="7" t="str">
        <f t="shared" si="43"/>
        <v>EL BURRO</v>
      </c>
      <c r="J522" s="11">
        <f t="shared" si="44"/>
        <v>10769</v>
      </c>
    </row>
    <row r="523" spans="1:10" x14ac:dyDescent="0.25">
      <c r="A523" s="7">
        <v>522</v>
      </c>
      <c r="B523" s="8" t="s">
        <v>539</v>
      </c>
      <c r="C523" s="9">
        <v>69230</v>
      </c>
      <c r="D523" s="9">
        <v>65769</v>
      </c>
      <c r="E523" s="7" t="str">
        <f t="shared" si="40"/>
        <v>CUMPLE</v>
      </c>
      <c r="F523" s="9">
        <v>54000</v>
      </c>
      <c r="G523" s="7" t="str">
        <f t="shared" si="41"/>
        <v>CUMPLE</v>
      </c>
      <c r="H523" s="10">
        <f t="shared" si="42"/>
        <v>0.21999133323703596</v>
      </c>
      <c r="I523" s="7" t="str">
        <f t="shared" si="43"/>
        <v>EL BURRO</v>
      </c>
      <c r="J523" s="11">
        <f t="shared" si="44"/>
        <v>11769</v>
      </c>
    </row>
    <row r="524" spans="1:10" ht="30" x14ac:dyDescent="0.25">
      <c r="A524" s="7">
        <v>523</v>
      </c>
      <c r="B524" s="8" t="s">
        <v>540</v>
      </c>
      <c r="C524" s="9">
        <v>248578</v>
      </c>
      <c r="D524" s="9">
        <v>243606</v>
      </c>
      <c r="E524" s="7" t="str">
        <f t="shared" si="40"/>
        <v>CUMPLE</v>
      </c>
      <c r="F524" s="9">
        <v>215000</v>
      </c>
      <c r="G524" s="7" t="str">
        <f t="shared" si="41"/>
        <v>CUMPLE</v>
      </c>
      <c r="H524" s="10">
        <f t="shared" si="42"/>
        <v>0.1350803369566092</v>
      </c>
      <c r="I524" s="7" t="str">
        <f t="shared" si="43"/>
        <v>EL BURRO</v>
      </c>
      <c r="J524" s="11">
        <f t="shared" si="44"/>
        <v>28606</v>
      </c>
    </row>
    <row r="525" spans="1:10" x14ac:dyDescent="0.25">
      <c r="A525" s="7">
        <v>524</v>
      </c>
      <c r="B525" s="8" t="s">
        <v>541</v>
      </c>
      <c r="C525" s="9">
        <v>248578</v>
      </c>
      <c r="D525" s="9">
        <v>243606</v>
      </c>
      <c r="E525" s="7" t="str">
        <f t="shared" si="40"/>
        <v>CUMPLE</v>
      </c>
      <c r="F525" s="9">
        <v>215000</v>
      </c>
      <c r="G525" s="7" t="str">
        <f t="shared" si="41"/>
        <v>CUMPLE</v>
      </c>
      <c r="H525" s="10">
        <f t="shared" si="42"/>
        <v>0.1350803369566092</v>
      </c>
      <c r="I525" s="7" t="str">
        <f t="shared" si="43"/>
        <v>EL BURRO</v>
      </c>
      <c r="J525" s="11">
        <f t="shared" si="44"/>
        <v>28606</v>
      </c>
    </row>
    <row r="526" spans="1:10" ht="30" x14ac:dyDescent="0.25">
      <c r="A526" s="7">
        <v>525</v>
      </c>
      <c r="B526" s="8" t="s">
        <v>542</v>
      </c>
      <c r="C526" s="9">
        <v>250545</v>
      </c>
      <c r="D526" s="9">
        <v>245534</v>
      </c>
      <c r="E526" s="7" t="str">
        <f t="shared" si="40"/>
        <v>CUMPLE</v>
      </c>
      <c r="F526" s="9">
        <v>218000</v>
      </c>
      <c r="G526" s="7" t="str">
        <f t="shared" si="41"/>
        <v>CUMPLE</v>
      </c>
      <c r="H526" s="10">
        <f t="shared" si="42"/>
        <v>0.12989682492167076</v>
      </c>
      <c r="I526" s="7" t="str">
        <f t="shared" si="43"/>
        <v>EL BURRO</v>
      </c>
      <c r="J526" s="11">
        <f t="shared" si="44"/>
        <v>27534</v>
      </c>
    </row>
    <row r="527" spans="1:10" x14ac:dyDescent="0.25">
      <c r="A527" s="7">
        <v>526</v>
      </c>
      <c r="B527" s="8" t="s">
        <v>543</v>
      </c>
      <c r="C527" s="9">
        <v>250545</v>
      </c>
      <c r="D527" s="9">
        <v>245534</v>
      </c>
      <c r="E527" s="7" t="str">
        <f t="shared" si="40"/>
        <v>CUMPLE</v>
      </c>
      <c r="F527" s="9">
        <v>218000</v>
      </c>
      <c r="G527" s="7" t="str">
        <f t="shared" si="41"/>
        <v>CUMPLE</v>
      </c>
      <c r="H527" s="10">
        <f t="shared" si="42"/>
        <v>0.12989682492167076</v>
      </c>
      <c r="I527" s="7" t="str">
        <f t="shared" si="43"/>
        <v>EL BURRO</v>
      </c>
      <c r="J527" s="11">
        <f t="shared" si="44"/>
        <v>27534</v>
      </c>
    </row>
    <row r="528" spans="1:10" ht="30" x14ac:dyDescent="0.25">
      <c r="A528" s="7">
        <v>527</v>
      </c>
      <c r="B528" s="8" t="s">
        <v>544</v>
      </c>
      <c r="C528" s="9">
        <v>285100</v>
      </c>
      <c r="D528" s="9">
        <v>279398</v>
      </c>
      <c r="E528" s="7" t="str">
        <f t="shared" si="40"/>
        <v>CUMPLE</v>
      </c>
      <c r="F528" s="9">
        <v>225000</v>
      </c>
      <c r="G528" s="7" t="str">
        <f t="shared" si="41"/>
        <v>CUMPLE</v>
      </c>
      <c r="H528" s="10">
        <f t="shared" si="42"/>
        <v>0.21080322693791653</v>
      </c>
      <c r="I528" s="7" t="str">
        <f t="shared" si="43"/>
        <v>EL BURRO</v>
      </c>
      <c r="J528" s="11">
        <f t="shared" si="44"/>
        <v>54398</v>
      </c>
    </row>
    <row r="529" spans="1:10" x14ac:dyDescent="0.25">
      <c r="A529" s="7">
        <v>528</v>
      </c>
      <c r="B529" s="8" t="s">
        <v>545</v>
      </c>
      <c r="C529" s="9">
        <v>285100</v>
      </c>
      <c r="D529" s="9">
        <v>279398</v>
      </c>
      <c r="E529" s="7" t="str">
        <f t="shared" si="40"/>
        <v>CUMPLE</v>
      </c>
      <c r="F529" s="9">
        <v>225000</v>
      </c>
      <c r="G529" s="7" t="str">
        <f t="shared" si="41"/>
        <v>CUMPLE</v>
      </c>
      <c r="H529" s="10">
        <f t="shared" si="42"/>
        <v>0.21080322693791653</v>
      </c>
      <c r="I529" s="7" t="str">
        <f t="shared" si="43"/>
        <v>EL BURRO</v>
      </c>
      <c r="J529" s="11">
        <f t="shared" si="44"/>
        <v>54398</v>
      </c>
    </row>
    <row r="530" spans="1:10" ht="30" x14ac:dyDescent="0.25">
      <c r="A530" s="7">
        <v>529</v>
      </c>
      <c r="B530" s="8" t="s">
        <v>546</v>
      </c>
      <c r="C530" s="9">
        <v>285100</v>
      </c>
      <c r="D530" s="9">
        <v>279398</v>
      </c>
      <c r="E530" s="7" t="str">
        <f t="shared" si="40"/>
        <v>CUMPLE</v>
      </c>
      <c r="F530" s="9">
        <v>225000</v>
      </c>
      <c r="G530" s="7" t="str">
        <f t="shared" si="41"/>
        <v>CUMPLE</v>
      </c>
      <c r="H530" s="10">
        <f t="shared" si="42"/>
        <v>0.21080322693791653</v>
      </c>
      <c r="I530" s="7" t="str">
        <f t="shared" si="43"/>
        <v>EL BURRO</v>
      </c>
      <c r="J530" s="11">
        <f t="shared" si="44"/>
        <v>54398</v>
      </c>
    </row>
    <row r="531" spans="1:10" x14ac:dyDescent="0.25">
      <c r="A531" s="7">
        <v>530</v>
      </c>
      <c r="B531" s="8" t="s">
        <v>547</v>
      </c>
      <c r="C531" s="9">
        <v>285100</v>
      </c>
      <c r="D531" s="9">
        <v>279398</v>
      </c>
      <c r="E531" s="7" t="str">
        <f t="shared" si="40"/>
        <v>CUMPLE</v>
      </c>
      <c r="F531" s="9">
        <v>225000</v>
      </c>
      <c r="G531" s="7" t="str">
        <f t="shared" si="41"/>
        <v>CUMPLE</v>
      </c>
      <c r="H531" s="10">
        <f t="shared" si="42"/>
        <v>0.21080322693791653</v>
      </c>
      <c r="I531" s="7" t="str">
        <f t="shared" si="43"/>
        <v>EL BURRO</v>
      </c>
      <c r="J531" s="11">
        <f t="shared" si="44"/>
        <v>54398</v>
      </c>
    </row>
    <row r="532" spans="1:10" ht="30" x14ac:dyDescent="0.25">
      <c r="A532" s="7">
        <v>531</v>
      </c>
      <c r="B532" s="8" t="s">
        <v>548</v>
      </c>
      <c r="C532" s="9">
        <v>293450</v>
      </c>
      <c r="D532" s="9">
        <v>287581</v>
      </c>
      <c r="E532" s="7" t="str">
        <f t="shared" si="40"/>
        <v>CUMPLE</v>
      </c>
      <c r="F532" s="9">
        <v>235000</v>
      </c>
      <c r="G532" s="7" t="str">
        <f t="shared" si="41"/>
        <v>CUMPLE</v>
      </c>
      <c r="H532" s="10">
        <f t="shared" si="42"/>
        <v>0.19918214346566707</v>
      </c>
      <c r="I532" s="7" t="str">
        <f t="shared" si="43"/>
        <v>EL BURRO</v>
      </c>
      <c r="J532" s="11">
        <f t="shared" si="44"/>
        <v>52581</v>
      </c>
    </row>
    <row r="533" spans="1:10" x14ac:dyDescent="0.25">
      <c r="A533" s="7">
        <v>532</v>
      </c>
      <c r="B533" s="8" t="s">
        <v>549</v>
      </c>
      <c r="C533" s="9">
        <v>293450</v>
      </c>
      <c r="D533" s="9">
        <v>287581</v>
      </c>
      <c r="E533" s="7" t="str">
        <f t="shared" si="40"/>
        <v>CUMPLE</v>
      </c>
      <c r="F533" s="9">
        <v>236000</v>
      </c>
      <c r="G533" s="7" t="str">
        <f t="shared" si="41"/>
        <v>CUMPLE</v>
      </c>
      <c r="H533" s="10">
        <f t="shared" si="42"/>
        <v>0.1957744079059465</v>
      </c>
      <c r="I533" s="7" t="str">
        <f t="shared" si="43"/>
        <v>EL BURRO</v>
      </c>
      <c r="J533" s="11">
        <f t="shared" si="44"/>
        <v>51581</v>
      </c>
    </row>
    <row r="534" spans="1:10" ht="30" x14ac:dyDescent="0.25">
      <c r="A534" s="7">
        <v>533</v>
      </c>
      <c r="B534" s="8" t="s">
        <v>550</v>
      </c>
      <c r="C534" s="9">
        <v>285950</v>
      </c>
      <c r="D534" s="9">
        <v>280231</v>
      </c>
      <c r="E534" s="7" t="str">
        <f t="shared" si="40"/>
        <v>CUMPLE</v>
      </c>
      <c r="F534" s="9">
        <v>236000</v>
      </c>
      <c r="G534" s="7" t="str">
        <f t="shared" si="41"/>
        <v>CUMPLE</v>
      </c>
      <c r="H534" s="10">
        <f t="shared" si="42"/>
        <v>0.17468088826717959</v>
      </c>
      <c r="I534" s="7" t="str">
        <f t="shared" si="43"/>
        <v>EL BURRO</v>
      </c>
      <c r="J534" s="11">
        <f t="shared" si="44"/>
        <v>44231</v>
      </c>
    </row>
    <row r="535" spans="1:10" x14ac:dyDescent="0.25">
      <c r="A535" s="7">
        <v>534</v>
      </c>
      <c r="B535" s="8" t="s">
        <v>551</v>
      </c>
      <c r="C535" s="9">
        <v>285950</v>
      </c>
      <c r="D535" s="9">
        <v>280231</v>
      </c>
      <c r="E535" s="7" t="str">
        <f t="shared" si="40"/>
        <v>CUMPLE</v>
      </c>
      <c r="F535" s="9">
        <v>236000</v>
      </c>
      <c r="G535" s="7" t="str">
        <f t="shared" si="41"/>
        <v>CUMPLE</v>
      </c>
      <c r="H535" s="10">
        <f t="shared" si="42"/>
        <v>0.17468088826717959</v>
      </c>
      <c r="I535" s="7" t="str">
        <f t="shared" si="43"/>
        <v>EL BURRO</v>
      </c>
      <c r="J535" s="11">
        <f t="shared" si="44"/>
        <v>44231</v>
      </c>
    </row>
    <row r="536" spans="1:10" ht="30" x14ac:dyDescent="0.25">
      <c r="A536" s="7">
        <v>535</v>
      </c>
      <c r="B536" s="8" t="s">
        <v>552</v>
      </c>
      <c r="C536" s="9">
        <v>288250</v>
      </c>
      <c r="D536" s="9">
        <v>282485</v>
      </c>
      <c r="E536" s="7" t="str">
        <f t="shared" si="40"/>
        <v>CUMPLE</v>
      </c>
      <c r="F536" s="9">
        <v>238000</v>
      </c>
      <c r="G536" s="7" t="str">
        <f t="shared" si="41"/>
        <v>CUMPLE</v>
      </c>
      <c r="H536" s="10">
        <f t="shared" si="42"/>
        <v>0.17432784041630528</v>
      </c>
      <c r="I536" s="7" t="str">
        <f t="shared" si="43"/>
        <v>EL BURRO</v>
      </c>
      <c r="J536" s="11">
        <f t="shared" si="44"/>
        <v>44485</v>
      </c>
    </row>
    <row r="537" spans="1:10" x14ac:dyDescent="0.25">
      <c r="A537" s="7">
        <v>536</v>
      </c>
      <c r="B537" s="8" t="s">
        <v>553</v>
      </c>
      <c r="C537" s="9">
        <v>288250</v>
      </c>
      <c r="D537" s="9">
        <v>282485</v>
      </c>
      <c r="E537" s="7" t="str">
        <f t="shared" si="40"/>
        <v>CUMPLE</v>
      </c>
      <c r="F537" s="9">
        <v>238000</v>
      </c>
      <c r="G537" s="7" t="str">
        <f t="shared" si="41"/>
        <v>CUMPLE</v>
      </c>
      <c r="H537" s="10">
        <f t="shared" si="42"/>
        <v>0.17432784041630528</v>
      </c>
      <c r="I537" s="7" t="str">
        <f t="shared" si="43"/>
        <v>EL BURRO</v>
      </c>
      <c r="J537" s="11">
        <f t="shared" si="44"/>
        <v>44485</v>
      </c>
    </row>
    <row r="538" spans="1:10" x14ac:dyDescent="0.25">
      <c r="A538" s="7">
        <v>537</v>
      </c>
      <c r="B538" s="8" t="s">
        <v>554</v>
      </c>
      <c r="C538" s="9">
        <v>236451</v>
      </c>
      <c r="D538" s="9">
        <v>231722</v>
      </c>
      <c r="E538" s="7" t="str">
        <f t="shared" si="40"/>
        <v>CUMPLE</v>
      </c>
      <c r="F538" s="9">
        <v>236000</v>
      </c>
      <c r="G538" s="7" t="str">
        <f t="shared" si="41"/>
        <v>CUMPLE</v>
      </c>
      <c r="H538" s="10">
        <f t="shared" si="42"/>
        <v>1.907371929067756E-3</v>
      </c>
      <c r="I538" s="7" t="str">
        <f t="shared" si="43"/>
        <v>INTERCOMERCIAL</v>
      </c>
      <c r="J538" s="11">
        <f t="shared" si="44"/>
        <v>-4278</v>
      </c>
    </row>
    <row r="539" spans="1:10" ht="30" x14ac:dyDescent="0.25">
      <c r="A539" s="7">
        <v>538</v>
      </c>
      <c r="B539" s="8" t="s">
        <v>555</v>
      </c>
      <c r="C539" s="9">
        <v>236451</v>
      </c>
      <c r="D539" s="9">
        <v>231722</v>
      </c>
      <c r="E539" s="7" t="str">
        <f t="shared" si="40"/>
        <v>CUMPLE</v>
      </c>
      <c r="F539" s="9">
        <v>236000</v>
      </c>
      <c r="G539" s="7" t="str">
        <f t="shared" si="41"/>
        <v>CUMPLE</v>
      </c>
      <c r="H539" s="10">
        <f t="shared" si="42"/>
        <v>1.907371929067756E-3</v>
      </c>
      <c r="I539" s="7" t="str">
        <f t="shared" si="43"/>
        <v>INTERCOMERCIAL</v>
      </c>
      <c r="J539" s="11">
        <f t="shared" si="44"/>
        <v>-4278</v>
      </c>
    </row>
    <row r="540" spans="1:10" x14ac:dyDescent="0.25">
      <c r="A540" s="7">
        <v>539</v>
      </c>
      <c r="B540" s="8" t="s">
        <v>556</v>
      </c>
      <c r="C540" s="9">
        <v>273950</v>
      </c>
      <c r="D540" s="9">
        <v>268471</v>
      </c>
      <c r="E540" s="7" t="str">
        <f t="shared" si="40"/>
        <v>CUMPLE</v>
      </c>
      <c r="F540" s="9">
        <v>273000</v>
      </c>
      <c r="G540" s="7" t="str">
        <f t="shared" si="41"/>
        <v>CUMPLE</v>
      </c>
      <c r="H540" s="10">
        <f t="shared" si="42"/>
        <v>3.4677860923526191E-3</v>
      </c>
      <c r="I540" s="7" t="str">
        <f t="shared" si="43"/>
        <v>INTERCOMERCIAL</v>
      </c>
      <c r="J540" s="11">
        <f t="shared" si="44"/>
        <v>-4529</v>
      </c>
    </row>
    <row r="541" spans="1:10" ht="30" x14ac:dyDescent="0.25">
      <c r="A541" s="7">
        <v>540</v>
      </c>
      <c r="B541" s="8" t="s">
        <v>557</v>
      </c>
      <c r="C541" s="9">
        <v>273950</v>
      </c>
      <c r="D541" s="9">
        <v>268471</v>
      </c>
      <c r="E541" s="7" t="str">
        <f t="shared" si="40"/>
        <v>CUMPLE</v>
      </c>
      <c r="F541" s="9">
        <v>273000</v>
      </c>
      <c r="G541" s="7" t="str">
        <f t="shared" si="41"/>
        <v>CUMPLE</v>
      </c>
      <c r="H541" s="10">
        <f t="shared" si="42"/>
        <v>3.4677860923526191E-3</v>
      </c>
      <c r="I541" s="7" t="str">
        <f t="shared" si="43"/>
        <v>INTERCOMERCIAL</v>
      </c>
      <c r="J541" s="11">
        <f t="shared" si="44"/>
        <v>-4529</v>
      </c>
    </row>
    <row r="542" spans="1:10" x14ac:dyDescent="0.25">
      <c r="A542" s="7">
        <v>541</v>
      </c>
      <c r="B542" s="8" t="s">
        <v>558</v>
      </c>
      <c r="C542" s="9">
        <v>242617</v>
      </c>
      <c r="D542" s="9">
        <v>237765</v>
      </c>
      <c r="E542" s="7" t="str">
        <f t="shared" si="40"/>
        <v>CUMPLE</v>
      </c>
      <c r="F542" s="9">
        <v>232000</v>
      </c>
      <c r="G542" s="7" t="str">
        <f t="shared" si="41"/>
        <v>CUMPLE</v>
      </c>
      <c r="H542" s="10">
        <f t="shared" si="42"/>
        <v>4.3760330067555038E-2</v>
      </c>
      <c r="I542" s="7" t="str">
        <f t="shared" si="43"/>
        <v>EL BURRO</v>
      </c>
      <c r="J542" s="11">
        <f t="shared" si="44"/>
        <v>5765</v>
      </c>
    </row>
    <row r="543" spans="1:10" ht="30" x14ac:dyDescent="0.25">
      <c r="A543" s="7">
        <v>542</v>
      </c>
      <c r="B543" s="8" t="s">
        <v>559</v>
      </c>
      <c r="C543" s="9">
        <v>242617</v>
      </c>
      <c r="D543" s="9">
        <v>237765</v>
      </c>
      <c r="E543" s="7" t="str">
        <f t="shared" si="40"/>
        <v>CUMPLE</v>
      </c>
      <c r="F543" s="9">
        <v>232000</v>
      </c>
      <c r="G543" s="7" t="str">
        <f t="shared" si="41"/>
        <v>CUMPLE</v>
      </c>
      <c r="H543" s="10">
        <f t="shared" si="42"/>
        <v>4.3760330067555038E-2</v>
      </c>
      <c r="I543" s="7" t="str">
        <f t="shared" si="43"/>
        <v>EL BURRO</v>
      </c>
      <c r="J543" s="11">
        <f t="shared" si="44"/>
        <v>5765</v>
      </c>
    </row>
    <row r="544" spans="1:10" x14ac:dyDescent="0.25">
      <c r="A544" s="7">
        <v>543</v>
      </c>
      <c r="B544" s="8" t="s">
        <v>560</v>
      </c>
      <c r="C544" s="9">
        <v>325771</v>
      </c>
      <c r="D544" s="9">
        <v>319256</v>
      </c>
      <c r="E544" s="7" t="str">
        <f t="shared" si="40"/>
        <v>CUMPLE</v>
      </c>
      <c r="F544" s="9">
        <v>293000</v>
      </c>
      <c r="G544" s="7" t="str">
        <f t="shared" si="41"/>
        <v>CUMPLE</v>
      </c>
      <c r="H544" s="10">
        <f t="shared" si="42"/>
        <v>0.10059520337906075</v>
      </c>
      <c r="I544" s="7" t="str">
        <f t="shared" si="43"/>
        <v>EL BURRO</v>
      </c>
      <c r="J544" s="11">
        <f t="shared" si="44"/>
        <v>26256</v>
      </c>
    </row>
    <row r="545" spans="1:10" ht="30" x14ac:dyDescent="0.25">
      <c r="A545" s="7">
        <v>544</v>
      </c>
      <c r="B545" s="8" t="s">
        <v>561</v>
      </c>
      <c r="C545" s="9">
        <v>325771</v>
      </c>
      <c r="D545" s="9">
        <v>319256</v>
      </c>
      <c r="E545" s="7" t="str">
        <f t="shared" si="40"/>
        <v>CUMPLE</v>
      </c>
      <c r="F545" s="9">
        <v>293000</v>
      </c>
      <c r="G545" s="7" t="str">
        <f t="shared" si="41"/>
        <v>CUMPLE</v>
      </c>
      <c r="H545" s="10">
        <f t="shared" si="42"/>
        <v>0.10059520337906075</v>
      </c>
      <c r="I545" s="7" t="str">
        <f t="shared" si="43"/>
        <v>EL BURRO</v>
      </c>
      <c r="J545" s="11">
        <f t="shared" si="44"/>
        <v>26256</v>
      </c>
    </row>
    <row r="546" spans="1:10" x14ac:dyDescent="0.25">
      <c r="A546" s="7">
        <v>545</v>
      </c>
      <c r="B546" s="8" t="s">
        <v>562</v>
      </c>
      <c r="C546" s="9">
        <v>325771</v>
      </c>
      <c r="D546" s="9">
        <v>319256</v>
      </c>
      <c r="E546" s="7" t="str">
        <f t="shared" si="40"/>
        <v>CUMPLE</v>
      </c>
      <c r="F546" s="9">
        <v>293000</v>
      </c>
      <c r="G546" s="7" t="str">
        <f t="shared" si="41"/>
        <v>CUMPLE</v>
      </c>
      <c r="H546" s="10">
        <f t="shared" si="42"/>
        <v>0.10059520337906075</v>
      </c>
      <c r="I546" s="7" t="str">
        <f t="shared" si="43"/>
        <v>EL BURRO</v>
      </c>
      <c r="J546" s="11">
        <f t="shared" si="44"/>
        <v>26256</v>
      </c>
    </row>
    <row r="547" spans="1:10" ht="30" x14ac:dyDescent="0.25">
      <c r="A547" s="7">
        <v>546</v>
      </c>
      <c r="B547" s="8" t="s">
        <v>563</v>
      </c>
      <c r="C547" s="9">
        <v>325771</v>
      </c>
      <c r="D547" s="9">
        <v>319256</v>
      </c>
      <c r="E547" s="7" t="str">
        <f t="shared" si="40"/>
        <v>CUMPLE</v>
      </c>
      <c r="F547" s="9">
        <v>293000</v>
      </c>
      <c r="G547" s="7" t="str">
        <f t="shared" si="41"/>
        <v>CUMPLE</v>
      </c>
      <c r="H547" s="10">
        <f t="shared" si="42"/>
        <v>0.10059520337906075</v>
      </c>
      <c r="I547" s="7" t="str">
        <f t="shared" si="43"/>
        <v>EL BURRO</v>
      </c>
      <c r="J547" s="11">
        <f t="shared" si="44"/>
        <v>26256</v>
      </c>
    </row>
    <row r="548" spans="1:10" x14ac:dyDescent="0.25">
      <c r="A548" s="7">
        <v>547</v>
      </c>
      <c r="B548" s="8" t="s">
        <v>564</v>
      </c>
      <c r="C548" s="9">
        <v>325771</v>
      </c>
      <c r="D548" s="9">
        <v>319256</v>
      </c>
      <c r="E548" s="7" t="str">
        <f t="shared" si="40"/>
        <v>CUMPLE</v>
      </c>
      <c r="F548" s="9">
        <v>293000</v>
      </c>
      <c r="G548" s="7" t="str">
        <f t="shared" si="41"/>
        <v>CUMPLE</v>
      </c>
      <c r="H548" s="10">
        <f t="shared" si="42"/>
        <v>0.10059520337906075</v>
      </c>
      <c r="I548" s="7" t="str">
        <f t="shared" si="43"/>
        <v>EL BURRO</v>
      </c>
      <c r="J548" s="11">
        <f t="shared" si="44"/>
        <v>26256</v>
      </c>
    </row>
    <row r="549" spans="1:10" ht="30" x14ac:dyDescent="0.25">
      <c r="A549" s="7">
        <v>548</v>
      </c>
      <c r="B549" s="8" t="s">
        <v>565</v>
      </c>
      <c r="C549" s="9">
        <v>325771</v>
      </c>
      <c r="D549" s="9">
        <v>319256</v>
      </c>
      <c r="E549" s="7" t="str">
        <f t="shared" si="40"/>
        <v>CUMPLE</v>
      </c>
      <c r="F549" s="9">
        <v>293000</v>
      </c>
      <c r="G549" s="7" t="str">
        <f t="shared" si="41"/>
        <v>CUMPLE</v>
      </c>
      <c r="H549" s="10">
        <f t="shared" si="42"/>
        <v>0.10059520337906075</v>
      </c>
      <c r="I549" s="7" t="str">
        <f t="shared" si="43"/>
        <v>EL BURRO</v>
      </c>
      <c r="J549" s="11">
        <f t="shared" si="44"/>
        <v>26256</v>
      </c>
    </row>
    <row r="550" spans="1:10" x14ac:dyDescent="0.25">
      <c r="A550" s="7">
        <v>549</v>
      </c>
      <c r="B550" s="8" t="s">
        <v>566</v>
      </c>
      <c r="C550" s="9">
        <v>204430</v>
      </c>
      <c r="D550" s="9">
        <v>194209</v>
      </c>
      <c r="E550" s="7" t="str">
        <f t="shared" si="40"/>
        <v>CUMPLE</v>
      </c>
      <c r="F550" s="9">
        <v>198000</v>
      </c>
      <c r="G550" s="7" t="str">
        <f t="shared" si="41"/>
        <v>CUMPLE</v>
      </c>
      <c r="H550" s="10">
        <f t="shared" si="42"/>
        <v>3.1453309201193561E-2</v>
      </c>
      <c r="I550" s="7" t="str">
        <f t="shared" si="43"/>
        <v>INTERCOMERCIAL</v>
      </c>
      <c r="J550" s="11">
        <f t="shared" si="44"/>
        <v>-3791</v>
      </c>
    </row>
    <row r="551" spans="1:10" x14ac:dyDescent="0.25">
      <c r="A551" s="7">
        <v>550</v>
      </c>
      <c r="B551" s="8" t="s">
        <v>567</v>
      </c>
      <c r="C551" s="9">
        <v>166030</v>
      </c>
      <c r="D551" s="9">
        <v>162709</v>
      </c>
      <c r="E551" s="7" t="str">
        <f t="shared" si="40"/>
        <v>CUMPLE</v>
      </c>
      <c r="F551" s="9">
        <v>165000</v>
      </c>
      <c r="G551" s="7" t="str">
        <f t="shared" si="41"/>
        <v>CUMPLE</v>
      </c>
      <c r="H551" s="10">
        <f t="shared" si="42"/>
        <v>6.2036981268445458E-3</v>
      </c>
      <c r="I551" s="7" t="str">
        <f t="shared" si="43"/>
        <v>INTERCOMERCIAL</v>
      </c>
      <c r="J551" s="11">
        <f t="shared" si="44"/>
        <v>-2291</v>
      </c>
    </row>
    <row r="552" spans="1:10" x14ac:dyDescent="0.25">
      <c r="A552" s="7">
        <v>551</v>
      </c>
      <c r="B552" s="8" t="s">
        <v>568</v>
      </c>
      <c r="C552" s="9">
        <v>13274</v>
      </c>
      <c r="D552" s="9">
        <v>12610</v>
      </c>
      <c r="E552" s="7" t="str">
        <f t="shared" si="40"/>
        <v>CUMPLE</v>
      </c>
      <c r="F552" s="9">
        <v>11000</v>
      </c>
      <c r="G552" s="7" t="str">
        <f t="shared" si="41"/>
        <v>CUMPLE</v>
      </c>
      <c r="H552" s="10">
        <f t="shared" si="42"/>
        <v>0.17131233991261111</v>
      </c>
      <c r="I552" s="7" t="str">
        <f t="shared" si="43"/>
        <v>EL BURRO</v>
      </c>
      <c r="J552" s="11">
        <f t="shared" si="44"/>
        <v>1610</v>
      </c>
    </row>
    <row r="553" spans="1:10" x14ac:dyDescent="0.25">
      <c r="A553" s="7">
        <v>552</v>
      </c>
      <c r="B553" s="8" t="s">
        <v>569</v>
      </c>
      <c r="C553" s="9">
        <v>25267</v>
      </c>
      <c r="D553" s="9">
        <v>24004</v>
      </c>
      <c r="E553" s="7" t="str">
        <f t="shared" si="40"/>
        <v>CUMPLE</v>
      </c>
      <c r="F553" s="9">
        <v>23000</v>
      </c>
      <c r="G553" s="7" t="str">
        <f t="shared" si="41"/>
        <v>CUMPLE</v>
      </c>
      <c r="H553" s="10">
        <f t="shared" si="42"/>
        <v>8.9721771480587326E-2</v>
      </c>
      <c r="I553" s="7" t="str">
        <f t="shared" si="43"/>
        <v>EL BURRO</v>
      </c>
      <c r="J553" s="11">
        <f t="shared" si="44"/>
        <v>1004</v>
      </c>
    </row>
    <row r="554" spans="1:10" x14ac:dyDescent="0.25">
      <c r="A554" s="7">
        <v>553</v>
      </c>
      <c r="B554" s="8" t="s">
        <v>570</v>
      </c>
      <c r="C554" s="9">
        <v>17217</v>
      </c>
      <c r="D554" s="9">
        <v>16356</v>
      </c>
      <c r="E554" s="7" t="str">
        <f t="shared" si="40"/>
        <v>CUMPLE</v>
      </c>
      <c r="F554" s="9">
        <v>17200</v>
      </c>
      <c r="G554" s="7" t="str">
        <f t="shared" si="41"/>
        <v>CUMPLE</v>
      </c>
      <c r="H554" s="10">
        <f t="shared" si="42"/>
        <v>9.8739617819596903E-4</v>
      </c>
      <c r="I554" s="7" t="str">
        <f t="shared" si="43"/>
        <v>INTERCOMERCIAL</v>
      </c>
      <c r="J554" s="11">
        <f t="shared" si="44"/>
        <v>-844</v>
      </c>
    </row>
    <row r="555" spans="1:10" x14ac:dyDescent="0.25">
      <c r="A555" s="7">
        <v>554</v>
      </c>
      <c r="B555" s="8" t="s">
        <v>571</v>
      </c>
      <c r="C555" s="9">
        <v>131895</v>
      </c>
      <c r="D555" s="9">
        <v>129257</v>
      </c>
      <c r="E555" s="7" t="str">
        <f t="shared" si="40"/>
        <v>CUMPLE</v>
      </c>
      <c r="F555" s="9">
        <v>131800</v>
      </c>
      <c r="G555" s="7" t="str">
        <f t="shared" si="41"/>
        <v>CUMPLE</v>
      </c>
      <c r="H555" s="10">
        <f t="shared" si="42"/>
        <v>7.2026991167216349E-4</v>
      </c>
      <c r="I555" s="7" t="str">
        <f t="shared" si="43"/>
        <v>INTERCOMERCIAL</v>
      </c>
      <c r="J555" s="11">
        <f t="shared" si="44"/>
        <v>-2543</v>
      </c>
    </row>
    <row r="556" spans="1:10" x14ac:dyDescent="0.25">
      <c r="A556" s="7">
        <v>555</v>
      </c>
      <c r="B556" s="8" t="s">
        <v>572</v>
      </c>
      <c r="C556" s="9">
        <v>28000</v>
      </c>
      <c r="D556" s="9">
        <v>26600</v>
      </c>
      <c r="E556" s="7" t="str">
        <f t="shared" si="40"/>
        <v>CUMPLE</v>
      </c>
      <c r="F556" s="9">
        <v>18900</v>
      </c>
      <c r="G556" s="7" t="str">
        <f t="shared" si="41"/>
        <v>CUMPLE</v>
      </c>
      <c r="H556" s="10">
        <f t="shared" si="42"/>
        <v>0.32500000000000001</v>
      </c>
      <c r="I556" s="7" t="str">
        <f t="shared" si="43"/>
        <v>EL BURRO</v>
      </c>
      <c r="J556" s="11">
        <f t="shared" si="44"/>
        <v>7700</v>
      </c>
    </row>
    <row r="557" spans="1:10" x14ac:dyDescent="0.25">
      <c r="A557" s="7">
        <v>556</v>
      </c>
      <c r="B557" s="8" t="s">
        <v>573</v>
      </c>
      <c r="C557" s="9">
        <v>3926</v>
      </c>
      <c r="D557" s="9">
        <v>3730</v>
      </c>
      <c r="E557" s="7" t="str">
        <f t="shared" si="40"/>
        <v>CUMPLE</v>
      </c>
      <c r="F557" s="9">
        <v>3900</v>
      </c>
      <c r="G557" s="7" t="str">
        <f t="shared" si="41"/>
        <v>CUMPLE</v>
      </c>
      <c r="H557" s="10">
        <f t="shared" si="42"/>
        <v>6.6225165562913907E-3</v>
      </c>
      <c r="I557" s="7" t="str">
        <f t="shared" si="43"/>
        <v>INTERCOMERCIAL</v>
      </c>
      <c r="J557" s="11">
        <f t="shared" si="44"/>
        <v>-170</v>
      </c>
    </row>
    <row r="558" spans="1:10" x14ac:dyDescent="0.25">
      <c r="A558" s="7">
        <v>557</v>
      </c>
      <c r="B558" s="8" t="s">
        <v>574</v>
      </c>
      <c r="C558" s="9">
        <v>3736</v>
      </c>
      <c r="D558" s="9">
        <v>3549</v>
      </c>
      <c r="E558" s="7" t="str">
        <f t="shared" si="40"/>
        <v>CUMPLE</v>
      </c>
      <c r="F558" s="9">
        <v>3700</v>
      </c>
      <c r="G558" s="7" t="str">
        <f t="shared" si="41"/>
        <v>CUMPLE</v>
      </c>
      <c r="H558" s="10">
        <f t="shared" si="42"/>
        <v>9.6359743040685224E-3</v>
      </c>
      <c r="I558" s="7" t="str">
        <f t="shared" si="43"/>
        <v>INTERCOMERCIAL</v>
      </c>
      <c r="J558" s="11">
        <f t="shared" si="44"/>
        <v>-151</v>
      </c>
    </row>
    <row r="559" spans="1:10" x14ac:dyDescent="0.25">
      <c r="A559" s="7">
        <v>558</v>
      </c>
      <c r="B559" s="8" t="s">
        <v>575</v>
      </c>
      <c r="C559" s="9">
        <v>8726</v>
      </c>
      <c r="D559" s="9">
        <v>8290</v>
      </c>
      <c r="E559" s="7" t="str">
        <f t="shared" si="40"/>
        <v>CUMPLE</v>
      </c>
      <c r="F559" s="9">
        <v>8700</v>
      </c>
      <c r="G559" s="7" t="str">
        <f t="shared" si="41"/>
        <v>CUMPLE</v>
      </c>
      <c r="H559" s="10">
        <f t="shared" si="42"/>
        <v>2.9796011918404768E-3</v>
      </c>
      <c r="I559" s="7" t="str">
        <f t="shared" si="43"/>
        <v>INTERCOMERCIAL</v>
      </c>
      <c r="J559" s="11">
        <f t="shared" si="44"/>
        <v>-410</v>
      </c>
    </row>
    <row r="560" spans="1:10" ht="90" x14ac:dyDescent="0.25">
      <c r="A560" s="7">
        <v>559</v>
      </c>
      <c r="B560" s="8" t="s">
        <v>576</v>
      </c>
      <c r="C560" s="9">
        <v>1557</v>
      </c>
      <c r="D560" s="9">
        <v>1479</v>
      </c>
      <c r="E560" s="7" t="str">
        <f t="shared" si="40"/>
        <v>CUMPLE</v>
      </c>
      <c r="F560" s="9">
        <v>1550</v>
      </c>
      <c r="G560" s="7" t="str">
        <f t="shared" si="41"/>
        <v>CUMPLE</v>
      </c>
      <c r="H560" s="10">
        <f t="shared" si="42"/>
        <v>4.4958253050738596E-3</v>
      </c>
      <c r="I560" s="7" t="str">
        <f t="shared" si="43"/>
        <v>INTERCOMERCIAL</v>
      </c>
      <c r="J560" s="11">
        <f t="shared" si="44"/>
        <v>-71</v>
      </c>
    </row>
    <row r="561" spans="1:10" x14ac:dyDescent="0.25">
      <c r="A561" s="7">
        <v>560</v>
      </c>
      <c r="B561" s="8" t="s">
        <v>577</v>
      </c>
      <c r="C561" s="9">
        <v>18000</v>
      </c>
      <c r="D561" s="9">
        <v>17100</v>
      </c>
      <c r="E561" s="7" t="str">
        <f t="shared" si="40"/>
        <v>CUMPLE</v>
      </c>
      <c r="F561" s="9">
        <v>18000</v>
      </c>
      <c r="G561" s="7" t="str">
        <f t="shared" si="41"/>
        <v>CUMPLE</v>
      </c>
      <c r="H561" s="10">
        <f t="shared" si="42"/>
        <v>0</v>
      </c>
      <c r="I561" s="7" t="str">
        <f t="shared" si="43"/>
        <v>INTERCOMERCIAL</v>
      </c>
      <c r="J561" s="11">
        <f t="shared" si="44"/>
        <v>-900</v>
      </c>
    </row>
    <row r="562" spans="1:10" x14ac:dyDescent="0.25">
      <c r="A562" s="7">
        <v>561</v>
      </c>
      <c r="B562" s="8" t="s">
        <v>578</v>
      </c>
      <c r="C562" s="9">
        <v>2284</v>
      </c>
      <c r="D562" s="9">
        <v>2170</v>
      </c>
      <c r="E562" s="7" t="str">
        <f t="shared" si="40"/>
        <v>CUMPLE</v>
      </c>
      <c r="F562" s="9">
        <v>2250</v>
      </c>
      <c r="G562" s="7" t="str">
        <f t="shared" si="41"/>
        <v>CUMPLE</v>
      </c>
      <c r="H562" s="10">
        <f t="shared" si="42"/>
        <v>1.4886164623467601E-2</v>
      </c>
      <c r="I562" s="7" t="str">
        <f t="shared" si="43"/>
        <v>INTERCOMERCIAL</v>
      </c>
      <c r="J562" s="11">
        <f t="shared" si="44"/>
        <v>-80</v>
      </c>
    </row>
    <row r="563" spans="1:10" x14ac:dyDescent="0.25">
      <c r="A563" s="7">
        <v>562</v>
      </c>
      <c r="B563" s="8" t="s">
        <v>579</v>
      </c>
      <c r="C563" s="9">
        <v>658</v>
      </c>
      <c r="D563" s="9">
        <v>625</v>
      </c>
      <c r="E563" s="7" t="str">
        <f t="shared" si="40"/>
        <v>CUMPLE</v>
      </c>
      <c r="F563" s="9">
        <v>650</v>
      </c>
      <c r="G563" s="7" t="str">
        <f t="shared" si="41"/>
        <v>CUMPLE</v>
      </c>
      <c r="H563" s="10">
        <f t="shared" si="42"/>
        <v>1.2158054711246201E-2</v>
      </c>
      <c r="I563" s="7" t="str">
        <f t="shared" si="43"/>
        <v>INTERCOMERCIAL</v>
      </c>
      <c r="J563" s="11">
        <f t="shared" si="44"/>
        <v>-25</v>
      </c>
    </row>
    <row r="564" spans="1:10" x14ac:dyDescent="0.25">
      <c r="A564" s="7">
        <v>563</v>
      </c>
      <c r="B564" s="8" t="s">
        <v>580</v>
      </c>
      <c r="C564" s="9">
        <v>1674</v>
      </c>
      <c r="D564" s="9">
        <v>1590</v>
      </c>
      <c r="E564" s="7" t="str">
        <f t="shared" si="40"/>
        <v>CUMPLE</v>
      </c>
      <c r="F564" s="9">
        <v>1650</v>
      </c>
      <c r="G564" s="7" t="str">
        <f t="shared" si="41"/>
        <v>CUMPLE</v>
      </c>
      <c r="H564" s="10">
        <f t="shared" si="42"/>
        <v>1.4336917562724014E-2</v>
      </c>
      <c r="I564" s="7" t="str">
        <f t="shared" si="43"/>
        <v>INTERCOMERCIAL</v>
      </c>
      <c r="J564" s="11">
        <f t="shared" si="44"/>
        <v>-60</v>
      </c>
    </row>
    <row r="565" spans="1:10" x14ac:dyDescent="0.25">
      <c r="A565" s="7">
        <v>564</v>
      </c>
      <c r="B565" s="8" t="s">
        <v>581</v>
      </c>
      <c r="C565" s="9">
        <v>27366</v>
      </c>
      <c r="D565" s="9">
        <v>25998</v>
      </c>
      <c r="E565" s="7" t="str">
        <f t="shared" si="40"/>
        <v>CUMPLE</v>
      </c>
      <c r="F565" s="9">
        <v>27300</v>
      </c>
      <c r="G565" s="7" t="str">
        <f t="shared" si="41"/>
        <v>CUMPLE</v>
      </c>
      <c r="H565" s="10">
        <f t="shared" si="42"/>
        <v>2.4117518088138568E-3</v>
      </c>
      <c r="I565" s="7" t="str">
        <f t="shared" si="43"/>
        <v>INTERCOMERCIAL</v>
      </c>
      <c r="J565" s="11">
        <f t="shared" si="44"/>
        <v>-1302</v>
      </c>
    </row>
    <row r="566" spans="1:10" x14ac:dyDescent="0.25">
      <c r="A566" s="7">
        <v>565</v>
      </c>
      <c r="B566" s="8" t="s">
        <v>582</v>
      </c>
      <c r="C566" s="9">
        <v>44846</v>
      </c>
      <c r="D566" s="9">
        <v>42604</v>
      </c>
      <c r="E566" s="7" t="str">
        <f t="shared" si="40"/>
        <v>CUMPLE</v>
      </c>
      <c r="F566" s="9">
        <v>41900</v>
      </c>
      <c r="G566" s="7" t="str">
        <f t="shared" si="41"/>
        <v>CUMPLE</v>
      </c>
      <c r="H566" s="10">
        <f t="shared" si="42"/>
        <v>6.5691477500780443E-2</v>
      </c>
      <c r="I566" s="7" t="str">
        <f t="shared" si="43"/>
        <v>EL BURRO</v>
      </c>
      <c r="J566" s="11">
        <f t="shared" si="44"/>
        <v>704</v>
      </c>
    </row>
    <row r="567" spans="1:10" x14ac:dyDescent="0.25">
      <c r="A567" s="7">
        <v>566</v>
      </c>
      <c r="B567" s="8" t="s">
        <v>583</v>
      </c>
      <c r="C567" s="9">
        <v>65300</v>
      </c>
      <c r="D567" s="9">
        <v>63994</v>
      </c>
      <c r="E567" s="7" t="str">
        <f t="shared" si="40"/>
        <v>CUMPLE</v>
      </c>
      <c r="F567" s="9">
        <v>58000</v>
      </c>
      <c r="G567" s="7" t="str">
        <f t="shared" si="41"/>
        <v>CUMPLE</v>
      </c>
      <c r="H567" s="10">
        <f t="shared" si="42"/>
        <v>0.11179173047473201</v>
      </c>
      <c r="I567" s="7" t="str">
        <f t="shared" si="43"/>
        <v>EL BURRO</v>
      </c>
      <c r="J567" s="11">
        <f t="shared" si="44"/>
        <v>5994</v>
      </c>
    </row>
    <row r="568" spans="1:10" x14ac:dyDescent="0.25">
      <c r="A568" s="7">
        <v>567</v>
      </c>
      <c r="B568" s="8" t="s">
        <v>584</v>
      </c>
      <c r="C568" s="9">
        <v>467058</v>
      </c>
      <c r="D568" s="9">
        <v>466000</v>
      </c>
      <c r="E568" s="7" t="str">
        <f t="shared" si="40"/>
        <v>CUMPLE</v>
      </c>
      <c r="F568" s="9">
        <v>298000</v>
      </c>
      <c r="G568" s="7" t="str">
        <f t="shared" si="41"/>
        <v>CUMPLE</v>
      </c>
      <c r="H568" s="10">
        <f t="shared" si="42"/>
        <v>0.36196361051518228</v>
      </c>
      <c r="I568" s="7" t="str">
        <f t="shared" si="43"/>
        <v>EL BURRO</v>
      </c>
      <c r="J568" s="11">
        <f t="shared" si="44"/>
        <v>168000</v>
      </c>
    </row>
    <row r="569" spans="1:10" x14ac:dyDescent="0.25">
      <c r="A569" s="7">
        <v>568</v>
      </c>
      <c r="B569" s="8" t="s">
        <v>585</v>
      </c>
      <c r="C569" s="9">
        <v>467058</v>
      </c>
      <c r="D569" s="9">
        <v>466000</v>
      </c>
      <c r="E569" s="7" t="str">
        <f t="shared" si="40"/>
        <v>CUMPLE</v>
      </c>
      <c r="F569" s="9">
        <v>298000</v>
      </c>
      <c r="G569" s="7" t="str">
        <f t="shared" si="41"/>
        <v>CUMPLE</v>
      </c>
      <c r="H569" s="10">
        <f t="shared" si="42"/>
        <v>0.36196361051518228</v>
      </c>
      <c r="I569" s="7" t="str">
        <f t="shared" si="43"/>
        <v>EL BURRO</v>
      </c>
      <c r="J569" s="11">
        <f t="shared" si="44"/>
        <v>168000</v>
      </c>
    </row>
    <row r="570" spans="1:10" x14ac:dyDescent="0.25">
      <c r="A570" s="7">
        <v>569</v>
      </c>
      <c r="B570" s="8" t="s">
        <v>586</v>
      </c>
      <c r="C570" s="9">
        <v>467058</v>
      </c>
      <c r="D570" s="9">
        <v>466000</v>
      </c>
      <c r="E570" s="7" t="str">
        <f t="shared" si="40"/>
        <v>CUMPLE</v>
      </c>
      <c r="F570" s="9">
        <v>298000</v>
      </c>
      <c r="G570" s="7" t="str">
        <f t="shared" si="41"/>
        <v>CUMPLE</v>
      </c>
      <c r="H570" s="10">
        <f t="shared" si="42"/>
        <v>0.36196361051518228</v>
      </c>
      <c r="I570" s="7" t="str">
        <f t="shared" si="43"/>
        <v>EL BURRO</v>
      </c>
      <c r="J570" s="11">
        <f t="shared" si="44"/>
        <v>168000</v>
      </c>
    </row>
    <row r="571" spans="1:10" x14ac:dyDescent="0.25">
      <c r="A571" s="7">
        <v>570</v>
      </c>
      <c r="B571" s="8" t="s">
        <v>587</v>
      </c>
      <c r="C571" s="9">
        <v>467058</v>
      </c>
      <c r="D571" s="9">
        <v>466000</v>
      </c>
      <c r="E571" s="7" t="str">
        <f t="shared" si="40"/>
        <v>CUMPLE</v>
      </c>
      <c r="F571" s="9">
        <v>305000</v>
      </c>
      <c r="G571" s="7" t="str">
        <f t="shared" si="41"/>
        <v>CUMPLE</v>
      </c>
      <c r="H571" s="10">
        <f t="shared" si="42"/>
        <v>0.34697617854741808</v>
      </c>
      <c r="I571" s="7" t="str">
        <f t="shared" si="43"/>
        <v>EL BURRO</v>
      </c>
      <c r="J571" s="11">
        <f t="shared" si="44"/>
        <v>161000</v>
      </c>
    </row>
    <row r="572" spans="1:10" x14ac:dyDescent="0.25">
      <c r="A572" s="7">
        <v>571</v>
      </c>
      <c r="B572" s="8" t="s">
        <v>588</v>
      </c>
      <c r="C572" s="9">
        <v>87689</v>
      </c>
      <c r="D572" s="9">
        <v>87680</v>
      </c>
      <c r="E572" s="7" t="str">
        <f t="shared" si="40"/>
        <v>CUMPLE</v>
      </c>
      <c r="F572" s="9">
        <v>87600</v>
      </c>
      <c r="G572" s="7" t="str">
        <f t="shared" si="41"/>
        <v>CUMPLE</v>
      </c>
      <c r="H572" s="10">
        <f t="shared" si="42"/>
        <v>1.0149505639247796E-3</v>
      </c>
      <c r="I572" s="7" t="str">
        <f t="shared" si="43"/>
        <v>EL BURRO</v>
      </c>
      <c r="J572" s="11">
        <f t="shared" si="44"/>
        <v>80</v>
      </c>
    </row>
    <row r="573" spans="1:10" x14ac:dyDescent="0.25">
      <c r="A573" s="7">
        <v>572</v>
      </c>
      <c r="B573" s="8" t="s">
        <v>589</v>
      </c>
      <c r="C573" s="9">
        <v>375770</v>
      </c>
      <c r="D573" s="9">
        <v>356982</v>
      </c>
      <c r="E573" s="7" t="str">
        <f t="shared" si="40"/>
        <v>CUMPLE</v>
      </c>
      <c r="F573" s="9">
        <v>375000</v>
      </c>
      <c r="G573" s="7" t="str">
        <f t="shared" si="41"/>
        <v>CUMPLE</v>
      </c>
      <c r="H573" s="10">
        <f t="shared" si="42"/>
        <v>2.0491257950341966E-3</v>
      </c>
      <c r="I573" s="7" t="str">
        <f t="shared" si="43"/>
        <v>INTERCOMERCIAL</v>
      </c>
      <c r="J573" s="11">
        <f t="shared" si="44"/>
        <v>-18018</v>
      </c>
    </row>
    <row r="574" spans="1:10" x14ac:dyDescent="0.25">
      <c r="A574" s="7">
        <v>573</v>
      </c>
      <c r="B574" s="8" t="s">
        <v>590</v>
      </c>
      <c r="C574" s="9">
        <v>109827</v>
      </c>
      <c r="D574" s="9">
        <v>107630</v>
      </c>
      <c r="E574" s="7" t="str">
        <f t="shared" si="40"/>
        <v>CUMPLE</v>
      </c>
      <c r="F574" s="9">
        <v>89000</v>
      </c>
      <c r="G574" s="7" t="str">
        <f t="shared" si="41"/>
        <v>CUMPLE</v>
      </c>
      <c r="H574" s="10">
        <f t="shared" si="42"/>
        <v>0.18963460715488906</v>
      </c>
      <c r="I574" s="7" t="str">
        <f t="shared" si="43"/>
        <v>EL BURRO</v>
      </c>
      <c r="J574" s="11">
        <f t="shared" si="44"/>
        <v>18630</v>
      </c>
    </row>
    <row r="575" spans="1:10" x14ac:dyDescent="0.25">
      <c r="A575" s="7">
        <v>574</v>
      </c>
      <c r="B575" s="8" t="s">
        <v>591</v>
      </c>
      <c r="C575" s="9">
        <v>89113</v>
      </c>
      <c r="D575" s="9">
        <v>89091</v>
      </c>
      <c r="E575" s="7" t="str">
        <f t="shared" si="40"/>
        <v>CUMPLE</v>
      </c>
      <c r="F575" s="9">
        <v>89000</v>
      </c>
      <c r="G575" s="7" t="str">
        <f t="shared" si="41"/>
        <v>CUMPLE</v>
      </c>
      <c r="H575" s="10">
        <f t="shared" si="42"/>
        <v>1.2680529215714879E-3</v>
      </c>
      <c r="I575" s="7" t="str">
        <f t="shared" si="43"/>
        <v>EL BURRO</v>
      </c>
      <c r="J575" s="11">
        <f t="shared" si="44"/>
        <v>91</v>
      </c>
    </row>
    <row r="576" spans="1:10" x14ac:dyDescent="0.25">
      <c r="A576" s="7">
        <v>575</v>
      </c>
      <c r="B576" s="8" t="s">
        <v>592</v>
      </c>
      <c r="C576" s="9">
        <v>125520</v>
      </c>
      <c r="D576" s="9">
        <v>119244</v>
      </c>
      <c r="E576" s="7" t="str">
        <f t="shared" si="40"/>
        <v>CUMPLE</v>
      </c>
      <c r="F576" s="9">
        <v>94500</v>
      </c>
      <c r="G576" s="7" t="str">
        <f t="shared" si="41"/>
        <v>CUMPLE</v>
      </c>
      <c r="H576" s="10">
        <f t="shared" si="42"/>
        <v>0.24713193116634799</v>
      </c>
      <c r="I576" s="7" t="str">
        <f t="shared" si="43"/>
        <v>EL BURRO</v>
      </c>
      <c r="J576" s="11">
        <f t="shared" si="44"/>
        <v>24744</v>
      </c>
    </row>
    <row r="577" spans="1:10" x14ac:dyDescent="0.25">
      <c r="A577" s="7">
        <v>576</v>
      </c>
      <c r="B577" s="8" t="s">
        <v>593</v>
      </c>
      <c r="C577" s="9">
        <v>128767</v>
      </c>
      <c r="D577" s="9">
        <v>126192</v>
      </c>
      <c r="E577" s="7" t="str">
        <f t="shared" si="40"/>
        <v>CUMPLE</v>
      </c>
      <c r="F577" s="9">
        <v>94500</v>
      </c>
      <c r="G577" s="7" t="str">
        <f t="shared" si="41"/>
        <v>CUMPLE</v>
      </c>
      <c r="H577" s="10">
        <f t="shared" si="42"/>
        <v>0.26611631862200719</v>
      </c>
      <c r="I577" s="7" t="str">
        <f t="shared" si="43"/>
        <v>EL BURRO</v>
      </c>
      <c r="J577" s="11">
        <f t="shared" si="44"/>
        <v>31692</v>
      </c>
    </row>
    <row r="578" spans="1:10" x14ac:dyDescent="0.25">
      <c r="A578" s="7">
        <v>577</v>
      </c>
      <c r="B578" s="8" t="s">
        <v>594</v>
      </c>
      <c r="C578" s="9">
        <v>239734</v>
      </c>
      <c r="D578" s="9">
        <v>227747</v>
      </c>
      <c r="E578" s="7" t="str">
        <f t="shared" ref="E578:E641" si="45">IF(D578="","SIN VALOR",IF(D578&lt;=0,"VALOR INVÁLIDO",IF(D578&gt;C578,"SUPERA TECHO","CUMPLE")))</f>
        <v>CUMPLE</v>
      </c>
      <c r="F578" s="9">
        <v>235000</v>
      </c>
      <c r="G578" s="7" t="str">
        <f t="shared" ref="G578:G641" si="46">IF(F578="","SIN VALOR",IF(F578&lt;=0,"VALOR INVÁLIDO",IF(F578&gt;C578,"SUPERA TECHO","CUMPLE")))</f>
        <v>CUMPLE</v>
      </c>
      <c r="H578" s="10">
        <f t="shared" ref="H578:H641" si="47">IFERROR((C578-F578)/C578,0)</f>
        <v>1.9746886132129778E-2</v>
      </c>
      <c r="I578" s="7" t="str">
        <f t="shared" ref="I578:I641" si="48">IF(D578&lt;F578,"INTERCOMERCIAL",IF(F578&lt;D578,"EL BURRO","IGUALES"))</f>
        <v>INTERCOMERCIAL</v>
      </c>
      <c r="J578" s="11">
        <f t="shared" ref="J578:J641" si="49">D578-F578</f>
        <v>-7253</v>
      </c>
    </row>
    <row r="579" spans="1:10" x14ac:dyDescent="0.25">
      <c r="A579" s="7">
        <v>578</v>
      </c>
      <c r="B579" s="8" t="s">
        <v>595</v>
      </c>
      <c r="C579" s="9">
        <v>332447</v>
      </c>
      <c r="D579" s="9">
        <v>325798</v>
      </c>
      <c r="E579" s="7" t="str">
        <f t="shared" si="45"/>
        <v>CUMPLE</v>
      </c>
      <c r="F579" s="9">
        <v>62000</v>
      </c>
      <c r="G579" s="7" t="str">
        <f t="shared" si="46"/>
        <v>CUMPLE</v>
      </c>
      <c r="H579" s="10">
        <f t="shared" si="47"/>
        <v>0.81350410742163415</v>
      </c>
      <c r="I579" s="7" t="str">
        <f t="shared" si="48"/>
        <v>EL BURRO</v>
      </c>
      <c r="J579" s="11">
        <f t="shared" si="49"/>
        <v>263798</v>
      </c>
    </row>
    <row r="580" spans="1:10" x14ac:dyDescent="0.25">
      <c r="A580" s="7">
        <v>579</v>
      </c>
      <c r="B580" s="8" t="s">
        <v>596</v>
      </c>
      <c r="C580" s="9">
        <v>6495</v>
      </c>
      <c r="D580" s="9">
        <v>6170</v>
      </c>
      <c r="E580" s="7" t="str">
        <f t="shared" si="45"/>
        <v>CUMPLE</v>
      </c>
      <c r="F580" s="9">
        <v>5500</v>
      </c>
      <c r="G580" s="7" t="str">
        <f t="shared" si="46"/>
        <v>CUMPLE</v>
      </c>
      <c r="H580" s="10">
        <f t="shared" si="47"/>
        <v>0.15319476520400307</v>
      </c>
      <c r="I580" s="7" t="str">
        <f t="shared" si="48"/>
        <v>EL BURRO</v>
      </c>
      <c r="J580" s="11">
        <f t="shared" si="49"/>
        <v>670</v>
      </c>
    </row>
    <row r="581" spans="1:10" x14ac:dyDescent="0.25">
      <c r="A581" s="7">
        <v>580</v>
      </c>
      <c r="B581" s="8" t="s">
        <v>597</v>
      </c>
      <c r="C581" s="9">
        <v>32499</v>
      </c>
      <c r="D581" s="9">
        <v>30874</v>
      </c>
      <c r="E581" s="7" t="str">
        <f t="shared" si="45"/>
        <v>CUMPLE</v>
      </c>
      <c r="F581" s="9">
        <v>32400</v>
      </c>
      <c r="G581" s="7" t="str">
        <f t="shared" si="46"/>
        <v>CUMPLE</v>
      </c>
      <c r="H581" s="10">
        <f t="shared" si="47"/>
        <v>3.0462475768485184E-3</v>
      </c>
      <c r="I581" s="7" t="str">
        <f t="shared" si="48"/>
        <v>INTERCOMERCIAL</v>
      </c>
      <c r="J581" s="11">
        <f t="shared" si="49"/>
        <v>-1526</v>
      </c>
    </row>
    <row r="582" spans="1:10" x14ac:dyDescent="0.25">
      <c r="A582" s="7">
        <v>581</v>
      </c>
      <c r="B582" s="8" t="s">
        <v>598</v>
      </c>
      <c r="C582" s="9">
        <v>11500</v>
      </c>
      <c r="D582" s="9">
        <v>10925</v>
      </c>
      <c r="E582" s="7" t="str">
        <f t="shared" si="45"/>
        <v>CUMPLE</v>
      </c>
      <c r="F582" s="9">
        <v>10000</v>
      </c>
      <c r="G582" s="7" t="str">
        <f t="shared" si="46"/>
        <v>CUMPLE</v>
      </c>
      <c r="H582" s="10">
        <f t="shared" si="47"/>
        <v>0.13043478260869565</v>
      </c>
      <c r="I582" s="7" t="str">
        <f t="shared" si="48"/>
        <v>EL BURRO</v>
      </c>
      <c r="J582" s="11">
        <f t="shared" si="49"/>
        <v>925</v>
      </c>
    </row>
    <row r="583" spans="1:10" x14ac:dyDescent="0.25">
      <c r="A583" s="7">
        <v>582</v>
      </c>
      <c r="B583" s="8" t="s">
        <v>599</v>
      </c>
      <c r="C583" s="9">
        <v>61496</v>
      </c>
      <c r="D583" s="9">
        <v>60266</v>
      </c>
      <c r="E583" s="7" t="str">
        <f t="shared" si="45"/>
        <v>CUMPLE</v>
      </c>
      <c r="F583" s="9">
        <v>55000</v>
      </c>
      <c r="G583" s="7" t="str">
        <f t="shared" si="46"/>
        <v>CUMPLE</v>
      </c>
      <c r="H583" s="10">
        <f t="shared" si="47"/>
        <v>0.10563288669181735</v>
      </c>
      <c r="I583" s="7" t="str">
        <f t="shared" si="48"/>
        <v>EL BURRO</v>
      </c>
      <c r="J583" s="11">
        <f t="shared" si="49"/>
        <v>5266</v>
      </c>
    </row>
    <row r="584" spans="1:10" x14ac:dyDescent="0.25">
      <c r="A584" s="7">
        <v>583</v>
      </c>
      <c r="B584" s="8" t="s">
        <v>600</v>
      </c>
      <c r="C584" s="9">
        <v>35884</v>
      </c>
      <c r="D584" s="9">
        <v>34090</v>
      </c>
      <c r="E584" s="7" t="str">
        <f t="shared" si="45"/>
        <v>CUMPLE</v>
      </c>
      <c r="F584" s="9">
        <v>31800</v>
      </c>
      <c r="G584" s="7" t="str">
        <f t="shared" si="46"/>
        <v>CUMPLE</v>
      </c>
      <c r="H584" s="10">
        <f t="shared" si="47"/>
        <v>0.11381116932337532</v>
      </c>
      <c r="I584" s="7" t="str">
        <f t="shared" si="48"/>
        <v>EL BURRO</v>
      </c>
      <c r="J584" s="11">
        <f t="shared" si="49"/>
        <v>2290</v>
      </c>
    </row>
    <row r="585" spans="1:10" x14ac:dyDescent="0.25">
      <c r="A585" s="7">
        <v>584</v>
      </c>
      <c r="B585" s="8" t="s">
        <v>601</v>
      </c>
      <c r="C585" s="9">
        <v>60122</v>
      </c>
      <c r="D585" s="9">
        <v>57116</v>
      </c>
      <c r="E585" s="7" t="str">
        <f t="shared" si="45"/>
        <v>CUMPLE</v>
      </c>
      <c r="F585" s="9">
        <v>59000</v>
      </c>
      <c r="G585" s="7" t="str">
        <f t="shared" si="46"/>
        <v>CUMPLE</v>
      </c>
      <c r="H585" s="10">
        <f t="shared" si="47"/>
        <v>1.8662053823891422E-2</v>
      </c>
      <c r="I585" s="7" t="str">
        <f t="shared" si="48"/>
        <v>INTERCOMERCIAL</v>
      </c>
      <c r="J585" s="11">
        <f t="shared" si="49"/>
        <v>-1884</v>
      </c>
    </row>
    <row r="586" spans="1:10" ht="45" x14ac:dyDescent="0.25">
      <c r="A586" s="7">
        <v>585</v>
      </c>
      <c r="B586" s="8" t="s">
        <v>602</v>
      </c>
      <c r="C586" s="9">
        <v>682213</v>
      </c>
      <c r="D586" s="9">
        <v>648102</v>
      </c>
      <c r="E586" s="7" t="str">
        <f t="shared" si="45"/>
        <v>CUMPLE</v>
      </c>
      <c r="F586" s="9">
        <v>650000</v>
      </c>
      <c r="G586" s="7" t="str">
        <f t="shared" si="46"/>
        <v>CUMPLE</v>
      </c>
      <c r="H586" s="10">
        <f t="shared" si="47"/>
        <v>4.7218390737203776E-2</v>
      </c>
      <c r="I586" s="7" t="str">
        <f t="shared" si="48"/>
        <v>INTERCOMERCIAL</v>
      </c>
      <c r="J586" s="11">
        <f t="shared" si="49"/>
        <v>-1898</v>
      </c>
    </row>
    <row r="587" spans="1:10" x14ac:dyDescent="0.25">
      <c r="A587" s="7">
        <v>586</v>
      </c>
      <c r="B587" s="8" t="s">
        <v>603</v>
      </c>
      <c r="C587" s="9">
        <v>7852</v>
      </c>
      <c r="D587" s="9">
        <v>7459</v>
      </c>
      <c r="E587" s="7" t="str">
        <f t="shared" si="45"/>
        <v>CUMPLE</v>
      </c>
      <c r="F587" s="9">
        <v>6200</v>
      </c>
      <c r="G587" s="7" t="str">
        <f t="shared" si="46"/>
        <v>CUMPLE</v>
      </c>
      <c r="H587" s="10">
        <f t="shared" si="47"/>
        <v>0.21039225674987264</v>
      </c>
      <c r="I587" s="7" t="str">
        <f t="shared" si="48"/>
        <v>EL BURRO</v>
      </c>
      <c r="J587" s="11">
        <f t="shared" si="49"/>
        <v>1259</v>
      </c>
    </row>
    <row r="588" spans="1:10" ht="30" x14ac:dyDescent="0.25">
      <c r="A588" s="7">
        <v>587</v>
      </c>
      <c r="B588" s="8" t="s">
        <v>604</v>
      </c>
      <c r="C588" s="9">
        <v>110839</v>
      </c>
      <c r="D588" s="9">
        <v>105297</v>
      </c>
      <c r="E588" s="7" t="str">
        <f t="shared" si="45"/>
        <v>CUMPLE</v>
      </c>
      <c r="F588" s="9">
        <v>92500</v>
      </c>
      <c r="G588" s="7" t="str">
        <f t="shared" si="46"/>
        <v>CUMPLE</v>
      </c>
      <c r="H588" s="10">
        <f t="shared" si="47"/>
        <v>0.16545620223928401</v>
      </c>
      <c r="I588" s="7" t="str">
        <f t="shared" si="48"/>
        <v>EL BURRO</v>
      </c>
      <c r="J588" s="11">
        <f t="shared" si="49"/>
        <v>12797</v>
      </c>
    </row>
    <row r="589" spans="1:10" x14ac:dyDescent="0.25">
      <c r="A589" s="7">
        <v>588</v>
      </c>
      <c r="B589" s="8" t="s">
        <v>605</v>
      </c>
      <c r="C589" s="9">
        <v>23227</v>
      </c>
      <c r="D589" s="9">
        <v>22066</v>
      </c>
      <c r="E589" s="7" t="str">
        <f t="shared" si="45"/>
        <v>CUMPLE</v>
      </c>
      <c r="F589" s="9">
        <v>23200</v>
      </c>
      <c r="G589" s="7" t="str">
        <f t="shared" si="46"/>
        <v>CUMPLE</v>
      </c>
      <c r="H589" s="10">
        <f t="shared" si="47"/>
        <v>1.1624402634864597E-3</v>
      </c>
      <c r="I589" s="7" t="str">
        <f t="shared" si="48"/>
        <v>INTERCOMERCIAL</v>
      </c>
      <c r="J589" s="11">
        <f t="shared" si="49"/>
        <v>-1134</v>
      </c>
    </row>
    <row r="590" spans="1:10" ht="30" x14ac:dyDescent="0.25">
      <c r="A590" s="7">
        <v>589</v>
      </c>
      <c r="B590" s="8" t="s">
        <v>606</v>
      </c>
      <c r="C590" s="9">
        <v>22703</v>
      </c>
      <c r="D590" s="9">
        <v>21568</v>
      </c>
      <c r="E590" s="7" t="str">
        <f t="shared" si="45"/>
        <v>CUMPLE</v>
      </c>
      <c r="F590" s="9">
        <v>22000</v>
      </c>
      <c r="G590" s="7" t="str">
        <f t="shared" si="46"/>
        <v>CUMPLE</v>
      </c>
      <c r="H590" s="10">
        <f t="shared" si="47"/>
        <v>3.0965070695502799E-2</v>
      </c>
      <c r="I590" s="7" t="str">
        <f t="shared" si="48"/>
        <v>INTERCOMERCIAL</v>
      </c>
      <c r="J590" s="11">
        <f t="shared" si="49"/>
        <v>-432</v>
      </c>
    </row>
    <row r="591" spans="1:10" x14ac:dyDescent="0.25">
      <c r="A591" s="7">
        <v>590</v>
      </c>
      <c r="B591" s="8" t="s">
        <v>607</v>
      </c>
      <c r="C591" s="9">
        <v>44718</v>
      </c>
      <c r="D591" s="9">
        <v>42482</v>
      </c>
      <c r="E591" s="7" t="str">
        <f t="shared" si="45"/>
        <v>CUMPLE</v>
      </c>
      <c r="F591" s="9">
        <v>43000</v>
      </c>
      <c r="G591" s="7" t="str">
        <f t="shared" si="46"/>
        <v>CUMPLE</v>
      </c>
      <c r="H591" s="10">
        <f t="shared" si="47"/>
        <v>3.8418533923699628E-2</v>
      </c>
      <c r="I591" s="7" t="str">
        <f t="shared" si="48"/>
        <v>INTERCOMERCIAL</v>
      </c>
      <c r="J591" s="11">
        <f t="shared" si="49"/>
        <v>-518</v>
      </c>
    </row>
    <row r="592" spans="1:10" x14ac:dyDescent="0.25">
      <c r="A592" s="7">
        <v>591</v>
      </c>
      <c r="B592" s="8" t="s">
        <v>608</v>
      </c>
      <c r="C592" s="9">
        <v>22541</v>
      </c>
      <c r="D592" s="9">
        <v>21414</v>
      </c>
      <c r="E592" s="7" t="str">
        <f t="shared" si="45"/>
        <v>CUMPLE</v>
      </c>
      <c r="F592" s="9">
        <v>16000</v>
      </c>
      <c r="G592" s="7" t="str">
        <f t="shared" si="46"/>
        <v>CUMPLE</v>
      </c>
      <c r="H592" s="10">
        <f t="shared" si="47"/>
        <v>0.29018233441284769</v>
      </c>
      <c r="I592" s="7" t="str">
        <f t="shared" si="48"/>
        <v>EL BURRO</v>
      </c>
      <c r="J592" s="11">
        <f t="shared" si="49"/>
        <v>5414</v>
      </c>
    </row>
    <row r="593" spans="1:10" x14ac:dyDescent="0.25">
      <c r="A593" s="7">
        <v>592</v>
      </c>
      <c r="B593" s="8" t="s">
        <v>609</v>
      </c>
      <c r="C593" s="9">
        <v>14940</v>
      </c>
      <c r="D593" s="9">
        <v>14193</v>
      </c>
      <c r="E593" s="7" t="str">
        <f t="shared" si="45"/>
        <v>CUMPLE</v>
      </c>
      <c r="F593" s="9">
        <v>14500</v>
      </c>
      <c r="G593" s="7" t="str">
        <f t="shared" si="46"/>
        <v>CUMPLE</v>
      </c>
      <c r="H593" s="10">
        <f t="shared" si="47"/>
        <v>2.9451137884872823E-2</v>
      </c>
      <c r="I593" s="7" t="str">
        <f t="shared" si="48"/>
        <v>INTERCOMERCIAL</v>
      </c>
      <c r="J593" s="11">
        <f t="shared" si="49"/>
        <v>-307</v>
      </c>
    </row>
    <row r="594" spans="1:10" x14ac:dyDescent="0.25">
      <c r="A594" s="7">
        <v>593</v>
      </c>
      <c r="B594" s="8" t="s">
        <v>610</v>
      </c>
      <c r="C594" s="9">
        <v>20180</v>
      </c>
      <c r="D594" s="9">
        <v>19171</v>
      </c>
      <c r="E594" s="7" t="str">
        <f t="shared" si="45"/>
        <v>CUMPLE</v>
      </c>
      <c r="F594" s="9">
        <v>20000</v>
      </c>
      <c r="G594" s="7" t="str">
        <f t="shared" si="46"/>
        <v>CUMPLE</v>
      </c>
      <c r="H594" s="10">
        <f t="shared" si="47"/>
        <v>8.9197224975222991E-3</v>
      </c>
      <c r="I594" s="7" t="str">
        <f t="shared" si="48"/>
        <v>INTERCOMERCIAL</v>
      </c>
      <c r="J594" s="11">
        <f t="shared" si="49"/>
        <v>-829</v>
      </c>
    </row>
    <row r="595" spans="1:10" x14ac:dyDescent="0.25">
      <c r="A595" s="7">
        <v>594</v>
      </c>
      <c r="B595" s="8" t="s">
        <v>611</v>
      </c>
      <c r="C595" s="9">
        <v>24910</v>
      </c>
      <c r="D595" s="9">
        <v>23665</v>
      </c>
      <c r="E595" s="7" t="str">
        <f t="shared" si="45"/>
        <v>CUMPLE</v>
      </c>
      <c r="F595" s="9">
        <v>22000</v>
      </c>
      <c r="G595" s="7" t="str">
        <f t="shared" si="46"/>
        <v>CUMPLE</v>
      </c>
      <c r="H595" s="10">
        <f t="shared" si="47"/>
        <v>0.11682055399437977</v>
      </c>
      <c r="I595" s="7" t="str">
        <f t="shared" si="48"/>
        <v>EL BURRO</v>
      </c>
      <c r="J595" s="11">
        <f t="shared" si="49"/>
        <v>1665</v>
      </c>
    </row>
    <row r="596" spans="1:10" x14ac:dyDescent="0.25">
      <c r="A596" s="7">
        <v>595</v>
      </c>
      <c r="B596" s="8" t="s">
        <v>612</v>
      </c>
      <c r="C596" s="9">
        <v>29580</v>
      </c>
      <c r="D596" s="9">
        <v>28101</v>
      </c>
      <c r="E596" s="7" t="str">
        <f t="shared" si="45"/>
        <v>CUMPLE</v>
      </c>
      <c r="F596" s="9">
        <v>24000</v>
      </c>
      <c r="G596" s="7" t="str">
        <f t="shared" si="46"/>
        <v>CUMPLE</v>
      </c>
      <c r="H596" s="10">
        <f t="shared" si="47"/>
        <v>0.18864097363083165</v>
      </c>
      <c r="I596" s="7" t="str">
        <f t="shared" si="48"/>
        <v>EL BURRO</v>
      </c>
      <c r="J596" s="11">
        <f t="shared" si="49"/>
        <v>4101</v>
      </c>
    </row>
    <row r="597" spans="1:10" x14ac:dyDescent="0.25">
      <c r="A597" s="7">
        <v>596</v>
      </c>
      <c r="B597" s="8" t="s">
        <v>613</v>
      </c>
      <c r="C597" s="9">
        <v>32190</v>
      </c>
      <c r="D597" s="9">
        <v>30581</v>
      </c>
      <c r="E597" s="7" t="str">
        <f t="shared" si="45"/>
        <v>CUMPLE</v>
      </c>
      <c r="F597" s="9">
        <v>28000</v>
      </c>
      <c r="G597" s="7" t="str">
        <f t="shared" si="46"/>
        <v>CUMPLE</v>
      </c>
      <c r="H597" s="10">
        <f t="shared" si="47"/>
        <v>0.13016464740602671</v>
      </c>
      <c r="I597" s="7" t="str">
        <f t="shared" si="48"/>
        <v>EL BURRO</v>
      </c>
      <c r="J597" s="11">
        <f t="shared" si="49"/>
        <v>2581</v>
      </c>
    </row>
    <row r="598" spans="1:10" x14ac:dyDescent="0.25">
      <c r="A598" s="7">
        <v>597</v>
      </c>
      <c r="B598" s="8" t="s">
        <v>614</v>
      </c>
      <c r="C598" s="9">
        <v>39730</v>
      </c>
      <c r="D598" s="9">
        <v>37744</v>
      </c>
      <c r="E598" s="7" t="str">
        <f t="shared" si="45"/>
        <v>CUMPLE</v>
      </c>
      <c r="F598" s="9">
        <v>35000</v>
      </c>
      <c r="G598" s="7" t="str">
        <f t="shared" si="46"/>
        <v>CUMPLE</v>
      </c>
      <c r="H598" s="10">
        <f t="shared" si="47"/>
        <v>0.11905361188019128</v>
      </c>
      <c r="I598" s="7" t="str">
        <f t="shared" si="48"/>
        <v>EL BURRO</v>
      </c>
      <c r="J598" s="11">
        <f t="shared" si="49"/>
        <v>2744</v>
      </c>
    </row>
    <row r="599" spans="1:10" x14ac:dyDescent="0.25">
      <c r="A599" s="7">
        <v>598</v>
      </c>
      <c r="B599" s="8" t="s">
        <v>615</v>
      </c>
      <c r="C599" s="9">
        <v>45120</v>
      </c>
      <c r="D599" s="9">
        <v>42864</v>
      </c>
      <c r="E599" s="7" t="str">
        <f t="shared" si="45"/>
        <v>CUMPLE</v>
      </c>
      <c r="F599" s="9">
        <v>42000</v>
      </c>
      <c r="G599" s="7" t="str">
        <f t="shared" si="46"/>
        <v>CUMPLE</v>
      </c>
      <c r="H599" s="10">
        <f t="shared" si="47"/>
        <v>6.9148936170212769E-2</v>
      </c>
      <c r="I599" s="7" t="str">
        <f t="shared" si="48"/>
        <v>EL BURRO</v>
      </c>
      <c r="J599" s="11">
        <f t="shared" si="49"/>
        <v>864</v>
      </c>
    </row>
    <row r="600" spans="1:10" x14ac:dyDescent="0.25">
      <c r="A600" s="7">
        <v>599</v>
      </c>
      <c r="B600" s="8" t="s">
        <v>616</v>
      </c>
      <c r="C600" s="9">
        <v>58277</v>
      </c>
      <c r="D600" s="9">
        <v>55363</v>
      </c>
      <c r="E600" s="7" t="str">
        <f t="shared" si="45"/>
        <v>CUMPLE</v>
      </c>
      <c r="F600" s="9">
        <v>51000</v>
      </c>
      <c r="G600" s="7" t="str">
        <f t="shared" si="46"/>
        <v>CUMPLE</v>
      </c>
      <c r="H600" s="10">
        <f t="shared" si="47"/>
        <v>0.12486915935961014</v>
      </c>
      <c r="I600" s="7" t="str">
        <f t="shared" si="48"/>
        <v>EL BURRO</v>
      </c>
      <c r="J600" s="11">
        <f t="shared" si="49"/>
        <v>4363</v>
      </c>
    </row>
    <row r="601" spans="1:10" x14ac:dyDescent="0.25">
      <c r="A601" s="7">
        <v>600</v>
      </c>
      <c r="B601" s="8" t="s">
        <v>617</v>
      </c>
      <c r="C601" s="9">
        <v>62260</v>
      </c>
      <c r="D601" s="9">
        <v>59147</v>
      </c>
      <c r="E601" s="7" t="str">
        <f t="shared" si="45"/>
        <v>CUMPLE</v>
      </c>
      <c r="F601" s="9">
        <v>59000</v>
      </c>
      <c r="G601" s="7" t="str">
        <f t="shared" si="46"/>
        <v>CUMPLE</v>
      </c>
      <c r="H601" s="10">
        <f t="shared" si="47"/>
        <v>5.2361066495342112E-2</v>
      </c>
      <c r="I601" s="7" t="str">
        <f t="shared" si="48"/>
        <v>EL BURRO</v>
      </c>
      <c r="J601" s="11">
        <f t="shared" si="49"/>
        <v>147</v>
      </c>
    </row>
    <row r="602" spans="1:10" x14ac:dyDescent="0.25">
      <c r="A602" s="7">
        <v>601</v>
      </c>
      <c r="B602" s="8" t="s">
        <v>618</v>
      </c>
      <c r="C602" s="9">
        <v>66273</v>
      </c>
      <c r="D602" s="9">
        <v>62959</v>
      </c>
      <c r="E602" s="7" t="str">
        <f t="shared" si="45"/>
        <v>CUMPLE</v>
      </c>
      <c r="F602" s="9">
        <v>58000</v>
      </c>
      <c r="G602" s="7" t="str">
        <f t="shared" si="46"/>
        <v>CUMPLE</v>
      </c>
      <c r="H602" s="10">
        <f t="shared" si="47"/>
        <v>0.12483213374979253</v>
      </c>
      <c r="I602" s="7" t="str">
        <f t="shared" si="48"/>
        <v>EL BURRO</v>
      </c>
      <c r="J602" s="11">
        <f t="shared" si="49"/>
        <v>4959</v>
      </c>
    </row>
    <row r="603" spans="1:10" x14ac:dyDescent="0.25">
      <c r="A603" s="7">
        <v>602</v>
      </c>
      <c r="B603" s="8" t="s">
        <v>619</v>
      </c>
      <c r="C603" s="9">
        <v>60250</v>
      </c>
      <c r="D603" s="9">
        <v>57238</v>
      </c>
      <c r="E603" s="7" t="str">
        <f t="shared" si="45"/>
        <v>CUMPLE</v>
      </c>
      <c r="F603" s="9">
        <v>59000</v>
      </c>
      <c r="G603" s="7" t="str">
        <f t="shared" si="46"/>
        <v>CUMPLE</v>
      </c>
      <c r="H603" s="10">
        <f t="shared" si="47"/>
        <v>2.0746887966804978E-2</v>
      </c>
      <c r="I603" s="7" t="str">
        <f t="shared" si="48"/>
        <v>INTERCOMERCIAL</v>
      </c>
      <c r="J603" s="11">
        <f t="shared" si="49"/>
        <v>-1762</v>
      </c>
    </row>
    <row r="604" spans="1:10" x14ac:dyDescent="0.25">
      <c r="A604" s="7">
        <v>603</v>
      </c>
      <c r="B604" s="8" t="s">
        <v>620</v>
      </c>
      <c r="C604" s="9">
        <v>14974</v>
      </c>
      <c r="D604" s="9">
        <v>14225</v>
      </c>
      <c r="E604" s="7" t="str">
        <f t="shared" si="45"/>
        <v>CUMPLE</v>
      </c>
      <c r="F604" s="9">
        <v>14900</v>
      </c>
      <c r="G604" s="7" t="str">
        <f t="shared" si="46"/>
        <v>CUMPLE</v>
      </c>
      <c r="H604" s="10">
        <f t="shared" si="47"/>
        <v>4.9418992921063179E-3</v>
      </c>
      <c r="I604" s="7" t="str">
        <f t="shared" si="48"/>
        <v>INTERCOMERCIAL</v>
      </c>
      <c r="J604" s="11">
        <f t="shared" si="49"/>
        <v>-675</v>
      </c>
    </row>
    <row r="605" spans="1:10" x14ac:dyDescent="0.25">
      <c r="A605" s="7">
        <v>604</v>
      </c>
      <c r="B605" s="8" t="s">
        <v>621</v>
      </c>
      <c r="C605" s="9">
        <v>13071</v>
      </c>
      <c r="D605" s="9">
        <v>12417</v>
      </c>
      <c r="E605" s="7" t="str">
        <f t="shared" si="45"/>
        <v>CUMPLE</v>
      </c>
      <c r="F605" s="9">
        <v>13000</v>
      </c>
      <c r="G605" s="7" t="str">
        <f t="shared" si="46"/>
        <v>CUMPLE</v>
      </c>
      <c r="H605" s="10">
        <f t="shared" si="47"/>
        <v>5.4318720832377014E-3</v>
      </c>
      <c r="I605" s="7" t="str">
        <f t="shared" si="48"/>
        <v>INTERCOMERCIAL</v>
      </c>
      <c r="J605" s="11">
        <f t="shared" si="49"/>
        <v>-583</v>
      </c>
    </row>
    <row r="606" spans="1:10" x14ac:dyDescent="0.25">
      <c r="A606" s="7">
        <v>605</v>
      </c>
      <c r="B606" s="8" t="s">
        <v>622</v>
      </c>
      <c r="C606" s="9">
        <v>20130</v>
      </c>
      <c r="D606" s="9">
        <v>19124</v>
      </c>
      <c r="E606" s="7" t="str">
        <f t="shared" si="45"/>
        <v>CUMPLE</v>
      </c>
      <c r="F606" s="9">
        <v>20000</v>
      </c>
      <c r="G606" s="7" t="str">
        <f t="shared" si="46"/>
        <v>CUMPLE</v>
      </c>
      <c r="H606" s="10">
        <f t="shared" si="47"/>
        <v>6.4580228514654744E-3</v>
      </c>
      <c r="I606" s="7" t="str">
        <f t="shared" si="48"/>
        <v>INTERCOMERCIAL</v>
      </c>
      <c r="J606" s="11">
        <f t="shared" si="49"/>
        <v>-876</v>
      </c>
    </row>
    <row r="607" spans="1:10" x14ac:dyDescent="0.25">
      <c r="A607" s="7">
        <v>606</v>
      </c>
      <c r="B607" s="8" t="s">
        <v>623</v>
      </c>
      <c r="C607" s="9">
        <v>146467</v>
      </c>
      <c r="D607" s="9">
        <v>139144</v>
      </c>
      <c r="E607" s="7" t="str">
        <f t="shared" si="45"/>
        <v>CUMPLE</v>
      </c>
      <c r="F607" s="9">
        <v>146400</v>
      </c>
      <c r="G607" s="7" t="str">
        <f t="shared" si="46"/>
        <v>CUMPLE</v>
      </c>
      <c r="H607" s="10">
        <f t="shared" si="47"/>
        <v>4.5744092525961479E-4</v>
      </c>
      <c r="I607" s="7" t="str">
        <f t="shared" si="48"/>
        <v>INTERCOMERCIAL</v>
      </c>
      <c r="J607" s="11">
        <f t="shared" si="49"/>
        <v>-7256</v>
      </c>
    </row>
    <row r="608" spans="1:10" x14ac:dyDescent="0.25">
      <c r="A608" s="7">
        <v>607</v>
      </c>
      <c r="B608" s="8" t="s">
        <v>624</v>
      </c>
      <c r="C608" s="9">
        <v>88617</v>
      </c>
      <c r="D608" s="9">
        <v>86845</v>
      </c>
      <c r="E608" s="7" t="str">
        <f t="shared" si="45"/>
        <v>CUMPLE</v>
      </c>
      <c r="F608" s="9">
        <v>88600</v>
      </c>
      <c r="G608" s="7" t="str">
        <f t="shared" si="46"/>
        <v>CUMPLE</v>
      </c>
      <c r="H608" s="10">
        <f t="shared" si="47"/>
        <v>1.9183678075312862E-4</v>
      </c>
      <c r="I608" s="7" t="str">
        <f t="shared" si="48"/>
        <v>INTERCOMERCIAL</v>
      </c>
      <c r="J608" s="11">
        <f t="shared" si="49"/>
        <v>-1755</v>
      </c>
    </row>
    <row r="609" spans="1:10" x14ac:dyDescent="0.25">
      <c r="A609" s="7">
        <v>608</v>
      </c>
      <c r="B609" s="8" t="s">
        <v>625</v>
      </c>
      <c r="C609" s="9">
        <v>473000</v>
      </c>
      <c r="D609" s="9">
        <v>463540</v>
      </c>
      <c r="E609" s="7" t="str">
        <f t="shared" si="45"/>
        <v>CUMPLE</v>
      </c>
      <c r="F609" s="9">
        <v>472000</v>
      </c>
      <c r="G609" s="7" t="str">
        <f t="shared" si="46"/>
        <v>CUMPLE</v>
      </c>
      <c r="H609" s="10">
        <f t="shared" si="47"/>
        <v>2.1141649048625794E-3</v>
      </c>
      <c r="I609" s="7" t="str">
        <f t="shared" si="48"/>
        <v>INTERCOMERCIAL</v>
      </c>
      <c r="J609" s="11">
        <f t="shared" si="49"/>
        <v>-8460</v>
      </c>
    </row>
    <row r="610" spans="1:10" x14ac:dyDescent="0.25">
      <c r="A610" s="7">
        <v>609</v>
      </c>
      <c r="B610" s="8" t="s">
        <v>626</v>
      </c>
      <c r="C610" s="9">
        <v>75250</v>
      </c>
      <c r="D610" s="9">
        <v>71488</v>
      </c>
      <c r="E610" s="7" t="str">
        <f t="shared" si="45"/>
        <v>CUMPLE</v>
      </c>
      <c r="F610" s="9">
        <v>72000</v>
      </c>
      <c r="G610" s="7" t="str">
        <f t="shared" si="46"/>
        <v>CUMPLE</v>
      </c>
      <c r="H610" s="10">
        <f t="shared" si="47"/>
        <v>4.3189368770764118E-2</v>
      </c>
      <c r="I610" s="7" t="str">
        <f t="shared" si="48"/>
        <v>INTERCOMERCIAL</v>
      </c>
      <c r="J610" s="11">
        <f t="shared" si="49"/>
        <v>-512</v>
      </c>
    </row>
    <row r="611" spans="1:10" x14ac:dyDescent="0.25">
      <c r="A611" s="7">
        <v>610</v>
      </c>
      <c r="B611" s="8" t="s">
        <v>627</v>
      </c>
      <c r="C611" s="9">
        <v>14156</v>
      </c>
      <c r="D611" s="9">
        <v>13448</v>
      </c>
      <c r="E611" s="7" t="str">
        <f t="shared" si="45"/>
        <v>CUMPLE</v>
      </c>
      <c r="F611" s="9">
        <v>14100</v>
      </c>
      <c r="G611" s="7" t="str">
        <f t="shared" si="46"/>
        <v>CUMPLE</v>
      </c>
      <c r="H611" s="10">
        <f t="shared" si="47"/>
        <v>3.9559197513421868E-3</v>
      </c>
      <c r="I611" s="7" t="str">
        <f t="shared" si="48"/>
        <v>INTERCOMERCIAL</v>
      </c>
      <c r="J611" s="11">
        <f t="shared" si="49"/>
        <v>-652</v>
      </c>
    </row>
    <row r="612" spans="1:10" x14ac:dyDescent="0.25">
      <c r="A612" s="7">
        <v>611</v>
      </c>
      <c r="B612" s="8" t="s">
        <v>628</v>
      </c>
      <c r="C612" s="9">
        <v>74147</v>
      </c>
      <c r="D612" s="9">
        <v>70440</v>
      </c>
      <c r="E612" s="7" t="str">
        <f t="shared" si="45"/>
        <v>CUMPLE</v>
      </c>
      <c r="F612" s="9">
        <v>74100</v>
      </c>
      <c r="G612" s="7" t="str">
        <f t="shared" si="46"/>
        <v>CUMPLE</v>
      </c>
      <c r="H612" s="10">
        <f t="shared" si="47"/>
        <v>6.3387594912808342E-4</v>
      </c>
      <c r="I612" s="7" t="str">
        <f t="shared" si="48"/>
        <v>INTERCOMERCIAL</v>
      </c>
      <c r="J612" s="11">
        <f t="shared" si="49"/>
        <v>-3660</v>
      </c>
    </row>
    <row r="613" spans="1:10" x14ac:dyDescent="0.25">
      <c r="A613" s="7">
        <v>612</v>
      </c>
      <c r="B613" s="8" t="s">
        <v>629</v>
      </c>
      <c r="C613" s="9">
        <v>159700</v>
      </c>
      <c r="D613" s="9">
        <v>151715</v>
      </c>
      <c r="E613" s="7" t="str">
        <f t="shared" si="45"/>
        <v>CUMPLE</v>
      </c>
      <c r="F613" s="9">
        <v>158700</v>
      </c>
      <c r="G613" s="7" t="str">
        <f t="shared" si="46"/>
        <v>CUMPLE</v>
      </c>
      <c r="H613" s="10">
        <f t="shared" si="47"/>
        <v>6.2617407639323731E-3</v>
      </c>
      <c r="I613" s="7" t="str">
        <f t="shared" si="48"/>
        <v>INTERCOMERCIAL</v>
      </c>
      <c r="J613" s="11">
        <f t="shared" si="49"/>
        <v>-6985</v>
      </c>
    </row>
    <row r="614" spans="1:10" x14ac:dyDescent="0.25">
      <c r="A614" s="7">
        <v>613</v>
      </c>
      <c r="B614" s="8" t="s">
        <v>630</v>
      </c>
      <c r="C614" s="9">
        <v>20981</v>
      </c>
      <c r="D614" s="9">
        <v>19932</v>
      </c>
      <c r="E614" s="7" t="str">
        <f t="shared" si="45"/>
        <v>CUMPLE</v>
      </c>
      <c r="F614" s="9">
        <v>20900</v>
      </c>
      <c r="G614" s="7" t="str">
        <f t="shared" si="46"/>
        <v>CUMPLE</v>
      </c>
      <c r="H614" s="10">
        <f t="shared" si="47"/>
        <v>3.8606358133549401E-3</v>
      </c>
      <c r="I614" s="7" t="str">
        <f t="shared" si="48"/>
        <v>INTERCOMERCIAL</v>
      </c>
      <c r="J614" s="11">
        <f t="shared" si="49"/>
        <v>-968</v>
      </c>
    </row>
    <row r="615" spans="1:10" x14ac:dyDescent="0.25">
      <c r="A615" s="7">
        <v>614</v>
      </c>
      <c r="B615" s="8" t="s">
        <v>631</v>
      </c>
      <c r="C615" s="9">
        <v>17714</v>
      </c>
      <c r="D615" s="9">
        <v>16828</v>
      </c>
      <c r="E615" s="7" t="str">
        <f t="shared" si="45"/>
        <v>CUMPLE</v>
      </c>
      <c r="F615" s="9">
        <v>17500</v>
      </c>
      <c r="G615" s="7" t="str">
        <f t="shared" si="46"/>
        <v>CUMPLE</v>
      </c>
      <c r="H615" s="10">
        <f t="shared" si="47"/>
        <v>1.2080840013548606E-2</v>
      </c>
      <c r="I615" s="7" t="str">
        <f t="shared" si="48"/>
        <v>INTERCOMERCIAL</v>
      </c>
      <c r="J615" s="11">
        <f t="shared" si="49"/>
        <v>-672</v>
      </c>
    </row>
    <row r="616" spans="1:10" x14ac:dyDescent="0.25">
      <c r="A616" s="7">
        <v>615</v>
      </c>
      <c r="B616" s="8" t="s">
        <v>632</v>
      </c>
      <c r="C616" s="9">
        <v>55552</v>
      </c>
      <c r="D616" s="9">
        <v>52774</v>
      </c>
      <c r="E616" s="7" t="str">
        <f t="shared" si="45"/>
        <v>CUMPLE</v>
      </c>
      <c r="F616" s="9">
        <v>54200</v>
      </c>
      <c r="G616" s="7" t="str">
        <f t="shared" si="46"/>
        <v>CUMPLE</v>
      </c>
      <c r="H616" s="10">
        <f t="shared" si="47"/>
        <v>2.4337557603686635E-2</v>
      </c>
      <c r="I616" s="7" t="str">
        <f t="shared" si="48"/>
        <v>INTERCOMERCIAL</v>
      </c>
      <c r="J616" s="11">
        <f t="shared" si="49"/>
        <v>-1426</v>
      </c>
    </row>
    <row r="617" spans="1:10" x14ac:dyDescent="0.25">
      <c r="A617" s="7">
        <v>616</v>
      </c>
      <c r="B617" s="8" t="s">
        <v>633</v>
      </c>
      <c r="C617" s="9">
        <v>50252</v>
      </c>
      <c r="D617" s="9">
        <v>47739</v>
      </c>
      <c r="E617" s="7" t="str">
        <f t="shared" si="45"/>
        <v>CUMPLE</v>
      </c>
      <c r="F617" s="9">
        <v>50200</v>
      </c>
      <c r="G617" s="7" t="str">
        <f t="shared" si="46"/>
        <v>CUMPLE</v>
      </c>
      <c r="H617" s="10">
        <f t="shared" si="47"/>
        <v>1.0347846851866593E-3</v>
      </c>
      <c r="I617" s="7" t="str">
        <f t="shared" si="48"/>
        <v>INTERCOMERCIAL</v>
      </c>
      <c r="J617" s="11">
        <f t="shared" si="49"/>
        <v>-2461</v>
      </c>
    </row>
    <row r="618" spans="1:10" x14ac:dyDescent="0.25">
      <c r="A618" s="7">
        <v>617</v>
      </c>
      <c r="B618" s="8" t="s">
        <v>634</v>
      </c>
      <c r="C618" s="9">
        <v>28544</v>
      </c>
      <c r="D618" s="9">
        <v>27117</v>
      </c>
      <c r="E618" s="7" t="str">
        <f t="shared" si="45"/>
        <v>CUMPLE</v>
      </c>
      <c r="F618" s="9">
        <v>28500</v>
      </c>
      <c r="G618" s="7" t="str">
        <f t="shared" si="46"/>
        <v>CUMPLE</v>
      </c>
      <c r="H618" s="10">
        <f t="shared" si="47"/>
        <v>1.5414798206278026E-3</v>
      </c>
      <c r="I618" s="7" t="str">
        <f t="shared" si="48"/>
        <v>INTERCOMERCIAL</v>
      </c>
      <c r="J618" s="11">
        <f t="shared" si="49"/>
        <v>-1383</v>
      </c>
    </row>
    <row r="619" spans="1:10" x14ac:dyDescent="0.25">
      <c r="A619" s="7">
        <v>618</v>
      </c>
      <c r="B619" s="8" t="s">
        <v>635</v>
      </c>
      <c r="C619" s="9">
        <v>53687</v>
      </c>
      <c r="D619" s="9">
        <v>51003</v>
      </c>
      <c r="E619" s="7" t="str">
        <f t="shared" si="45"/>
        <v>CUMPLE</v>
      </c>
      <c r="F619" s="9">
        <v>53600</v>
      </c>
      <c r="G619" s="7" t="str">
        <f t="shared" si="46"/>
        <v>CUMPLE</v>
      </c>
      <c r="H619" s="10">
        <f t="shared" si="47"/>
        <v>1.6205040326335986E-3</v>
      </c>
      <c r="I619" s="7" t="str">
        <f t="shared" si="48"/>
        <v>INTERCOMERCIAL</v>
      </c>
      <c r="J619" s="11">
        <f t="shared" si="49"/>
        <v>-2597</v>
      </c>
    </row>
    <row r="620" spans="1:10" x14ac:dyDescent="0.25">
      <c r="A620" s="7">
        <v>619</v>
      </c>
      <c r="B620" s="8" t="s">
        <v>636</v>
      </c>
      <c r="C620" s="9">
        <v>105558</v>
      </c>
      <c r="D620" s="9">
        <v>100280</v>
      </c>
      <c r="E620" s="7" t="str">
        <f t="shared" si="45"/>
        <v>CUMPLE</v>
      </c>
      <c r="F620" s="9">
        <v>104000</v>
      </c>
      <c r="G620" s="7" t="str">
        <f t="shared" si="46"/>
        <v>CUMPLE</v>
      </c>
      <c r="H620" s="10">
        <f t="shared" si="47"/>
        <v>1.4759658197389114E-2</v>
      </c>
      <c r="I620" s="7" t="str">
        <f t="shared" si="48"/>
        <v>INTERCOMERCIAL</v>
      </c>
      <c r="J620" s="11">
        <f t="shared" si="49"/>
        <v>-3720</v>
      </c>
    </row>
    <row r="621" spans="1:10" x14ac:dyDescent="0.25">
      <c r="A621" s="7">
        <v>620</v>
      </c>
      <c r="B621" s="8" t="s">
        <v>637</v>
      </c>
      <c r="C621" s="9">
        <v>119872</v>
      </c>
      <c r="D621" s="9">
        <v>117475</v>
      </c>
      <c r="E621" s="7" t="str">
        <f t="shared" si="45"/>
        <v>CUMPLE</v>
      </c>
      <c r="F621" s="9">
        <v>112000</v>
      </c>
      <c r="G621" s="7" t="str">
        <f t="shared" si="46"/>
        <v>CUMPLE</v>
      </c>
      <c r="H621" s="10">
        <f t="shared" si="47"/>
        <v>6.5670048051254676E-2</v>
      </c>
      <c r="I621" s="7" t="str">
        <f t="shared" si="48"/>
        <v>EL BURRO</v>
      </c>
      <c r="J621" s="11">
        <f t="shared" si="49"/>
        <v>5475</v>
      </c>
    </row>
    <row r="622" spans="1:10" x14ac:dyDescent="0.25">
      <c r="A622" s="7">
        <v>621</v>
      </c>
      <c r="B622" s="8" t="s">
        <v>638</v>
      </c>
      <c r="C622" s="9">
        <v>111587</v>
      </c>
      <c r="D622" s="9">
        <v>106008</v>
      </c>
      <c r="E622" s="7" t="str">
        <f t="shared" si="45"/>
        <v>CUMPLE</v>
      </c>
      <c r="F622" s="9">
        <v>110000</v>
      </c>
      <c r="G622" s="7" t="str">
        <f t="shared" si="46"/>
        <v>CUMPLE</v>
      </c>
      <c r="H622" s="10">
        <f t="shared" si="47"/>
        <v>1.4222086802226065E-2</v>
      </c>
      <c r="I622" s="7" t="str">
        <f t="shared" si="48"/>
        <v>INTERCOMERCIAL</v>
      </c>
      <c r="J622" s="11">
        <f t="shared" si="49"/>
        <v>-3992</v>
      </c>
    </row>
    <row r="623" spans="1:10" x14ac:dyDescent="0.25">
      <c r="A623" s="7">
        <v>622</v>
      </c>
      <c r="B623" s="8" t="s">
        <v>639</v>
      </c>
      <c r="C623" s="9">
        <v>109638</v>
      </c>
      <c r="D623" s="9">
        <v>104156</v>
      </c>
      <c r="E623" s="7" t="str">
        <f t="shared" si="45"/>
        <v>CUMPLE</v>
      </c>
      <c r="F623" s="9">
        <v>109000</v>
      </c>
      <c r="G623" s="7" t="str">
        <f t="shared" si="46"/>
        <v>CUMPLE</v>
      </c>
      <c r="H623" s="10">
        <f t="shared" si="47"/>
        <v>5.8191502946058852E-3</v>
      </c>
      <c r="I623" s="7" t="str">
        <f t="shared" si="48"/>
        <v>INTERCOMERCIAL</v>
      </c>
      <c r="J623" s="11">
        <f t="shared" si="49"/>
        <v>-4844</v>
      </c>
    </row>
    <row r="624" spans="1:10" x14ac:dyDescent="0.25">
      <c r="A624" s="7">
        <v>623</v>
      </c>
      <c r="B624" s="8" t="s">
        <v>640</v>
      </c>
      <c r="C624" s="9">
        <v>122005</v>
      </c>
      <c r="D624" s="9">
        <v>119565</v>
      </c>
      <c r="E624" s="7" t="str">
        <f t="shared" si="45"/>
        <v>CUMPLE</v>
      </c>
      <c r="F624" s="9">
        <v>112000</v>
      </c>
      <c r="G624" s="7" t="str">
        <f t="shared" si="46"/>
        <v>CUMPLE</v>
      </c>
      <c r="H624" s="10">
        <f t="shared" si="47"/>
        <v>8.2004835867382483E-2</v>
      </c>
      <c r="I624" s="7" t="str">
        <f t="shared" si="48"/>
        <v>EL BURRO</v>
      </c>
      <c r="J624" s="11">
        <f t="shared" si="49"/>
        <v>7565</v>
      </c>
    </row>
    <row r="625" spans="1:10" x14ac:dyDescent="0.25">
      <c r="A625" s="7">
        <v>624</v>
      </c>
      <c r="B625" s="8" t="s">
        <v>641</v>
      </c>
      <c r="C625" s="9">
        <v>126440</v>
      </c>
      <c r="D625" s="9">
        <v>123911</v>
      </c>
      <c r="E625" s="7" t="str">
        <f t="shared" si="45"/>
        <v>CUMPLE</v>
      </c>
      <c r="F625" s="9">
        <v>120000</v>
      </c>
      <c r="G625" s="7" t="str">
        <f t="shared" si="46"/>
        <v>CUMPLE</v>
      </c>
      <c r="H625" s="10">
        <f t="shared" si="47"/>
        <v>5.0933248971844355E-2</v>
      </c>
      <c r="I625" s="7" t="str">
        <f t="shared" si="48"/>
        <v>EL BURRO</v>
      </c>
      <c r="J625" s="11">
        <f t="shared" si="49"/>
        <v>3911</v>
      </c>
    </row>
    <row r="626" spans="1:10" x14ac:dyDescent="0.25">
      <c r="A626" s="7">
        <v>625</v>
      </c>
      <c r="B626" s="8" t="s">
        <v>642</v>
      </c>
      <c r="C626" s="9">
        <v>142233</v>
      </c>
      <c r="D626" s="9">
        <v>139388</v>
      </c>
      <c r="E626" s="7" t="str">
        <f t="shared" si="45"/>
        <v>CUMPLE</v>
      </c>
      <c r="F626" s="9">
        <v>132000</v>
      </c>
      <c r="G626" s="7" t="str">
        <f t="shared" si="46"/>
        <v>CUMPLE</v>
      </c>
      <c r="H626" s="10">
        <f t="shared" si="47"/>
        <v>7.1945329143025885E-2</v>
      </c>
      <c r="I626" s="7" t="str">
        <f t="shared" si="48"/>
        <v>EL BURRO</v>
      </c>
      <c r="J626" s="11">
        <f t="shared" si="49"/>
        <v>7388</v>
      </c>
    </row>
    <row r="627" spans="1:10" x14ac:dyDescent="0.25">
      <c r="A627" s="7">
        <v>626</v>
      </c>
      <c r="B627" s="8" t="s">
        <v>643</v>
      </c>
      <c r="C627" s="9">
        <v>150540</v>
      </c>
      <c r="D627" s="9">
        <v>143013</v>
      </c>
      <c r="E627" s="7" t="str">
        <f t="shared" si="45"/>
        <v>CUMPLE</v>
      </c>
      <c r="F627" s="9">
        <v>132000</v>
      </c>
      <c r="G627" s="7" t="str">
        <f t="shared" si="46"/>
        <v>CUMPLE</v>
      </c>
      <c r="H627" s="10">
        <f t="shared" si="47"/>
        <v>0.12315663611000399</v>
      </c>
      <c r="I627" s="7" t="str">
        <f t="shared" si="48"/>
        <v>EL BURRO</v>
      </c>
      <c r="J627" s="11">
        <f t="shared" si="49"/>
        <v>11013</v>
      </c>
    </row>
    <row r="628" spans="1:10" x14ac:dyDescent="0.25">
      <c r="A628" s="7">
        <v>627</v>
      </c>
      <c r="B628" s="8" t="s">
        <v>644</v>
      </c>
      <c r="C628" s="9">
        <v>671257</v>
      </c>
      <c r="D628" s="9">
        <v>637694</v>
      </c>
      <c r="E628" s="7" t="str">
        <f t="shared" si="45"/>
        <v>CUMPLE</v>
      </c>
      <c r="F628" s="9">
        <v>398000</v>
      </c>
      <c r="G628" s="7" t="str">
        <f t="shared" si="46"/>
        <v>CUMPLE</v>
      </c>
      <c r="H628" s="10">
        <f t="shared" si="47"/>
        <v>0.40708253321753068</v>
      </c>
      <c r="I628" s="7" t="str">
        <f t="shared" si="48"/>
        <v>EL BURRO</v>
      </c>
      <c r="J628" s="11">
        <f t="shared" si="49"/>
        <v>239694</v>
      </c>
    </row>
    <row r="629" spans="1:10" x14ac:dyDescent="0.25">
      <c r="A629" s="7">
        <v>628</v>
      </c>
      <c r="B629" s="8" t="s">
        <v>645</v>
      </c>
      <c r="C629" s="9">
        <v>74430</v>
      </c>
      <c r="D629" s="9">
        <v>72941</v>
      </c>
      <c r="E629" s="7" t="str">
        <f t="shared" si="45"/>
        <v>CUMPLE</v>
      </c>
      <c r="F629" s="9">
        <v>58000</v>
      </c>
      <c r="G629" s="7" t="str">
        <f t="shared" si="46"/>
        <v>CUMPLE</v>
      </c>
      <c r="H629" s="10">
        <f t="shared" si="47"/>
        <v>0.22074432352546017</v>
      </c>
      <c r="I629" s="7" t="str">
        <f t="shared" si="48"/>
        <v>EL BURRO</v>
      </c>
      <c r="J629" s="11">
        <f t="shared" si="49"/>
        <v>14941</v>
      </c>
    </row>
    <row r="630" spans="1:10" x14ac:dyDescent="0.25">
      <c r="A630" s="7">
        <v>629</v>
      </c>
      <c r="B630" s="8" t="s">
        <v>646</v>
      </c>
      <c r="C630" s="9">
        <v>32013</v>
      </c>
      <c r="D630" s="9">
        <v>30412</v>
      </c>
      <c r="E630" s="7" t="str">
        <f t="shared" si="45"/>
        <v>CUMPLE</v>
      </c>
      <c r="F630" s="9">
        <v>32000</v>
      </c>
      <c r="G630" s="7" t="str">
        <f t="shared" si="46"/>
        <v>CUMPLE</v>
      </c>
      <c r="H630" s="10">
        <f t="shared" si="47"/>
        <v>4.060850279573923E-4</v>
      </c>
      <c r="I630" s="7" t="str">
        <f t="shared" si="48"/>
        <v>INTERCOMERCIAL</v>
      </c>
      <c r="J630" s="11">
        <f t="shared" si="49"/>
        <v>-1588</v>
      </c>
    </row>
    <row r="631" spans="1:10" x14ac:dyDescent="0.25">
      <c r="A631" s="7">
        <v>630</v>
      </c>
      <c r="B631" s="8" t="s">
        <v>647</v>
      </c>
      <c r="C631" s="9">
        <v>99502</v>
      </c>
      <c r="D631" s="9">
        <v>94527</v>
      </c>
      <c r="E631" s="7" t="str">
        <f t="shared" si="45"/>
        <v>CUMPLE</v>
      </c>
      <c r="F631" s="9">
        <v>99500</v>
      </c>
      <c r="G631" s="7" t="str">
        <f t="shared" si="46"/>
        <v>CUMPLE</v>
      </c>
      <c r="H631" s="10">
        <f t="shared" si="47"/>
        <v>2.0100098490482602E-5</v>
      </c>
      <c r="I631" s="7" t="str">
        <f t="shared" si="48"/>
        <v>INTERCOMERCIAL</v>
      </c>
      <c r="J631" s="11">
        <f t="shared" si="49"/>
        <v>-4973</v>
      </c>
    </row>
    <row r="632" spans="1:10" x14ac:dyDescent="0.25">
      <c r="A632" s="7">
        <v>631</v>
      </c>
      <c r="B632" s="8" t="s">
        <v>648</v>
      </c>
      <c r="C632" s="9">
        <v>359750</v>
      </c>
      <c r="D632" s="9">
        <v>352555</v>
      </c>
      <c r="E632" s="7" t="str">
        <f t="shared" si="45"/>
        <v>CUMPLE</v>
      </c>
      <c r="F632" s="9">
        <v>350000</v>
      </c>
      <c r="G632" s="7" t="str">
        <f t="shared" si="46"/>
        <v>CUMPLE</v>
      </c>
      <c r="H632" s="10">
        <f t="shared" si="47"/>
        <v>2.7102154273801252E-2</v>
      </c>
      <c r="I632" s="7" t="str">
        <f t="shared" si="48"/>
        <v>EL BURRO</v>
      </c>
      <c r="J632" s="11">
        <f t="shared" si="49"/>
        <v>2555</v>
      </c>
    </row>
    <row r="633" spans="1:10" x14ac:dyDescent="0.25">
      <c r="A633" s="7">
        <v>632</v>
      </c>
      <c r="B633" s="8" t="s">
        <v>649</v>
      </c>
      <c r="C633" s="9">
        <v>185050</v>
      </c>
      <c r="D633" s="9">
        <v>181349</v>
      </c>
      <c r="E633" s="7" t="str">
        <f t="shared" si="45"/>
        <v>CUMPLE</v>
      </c>
      <c r="F633" s="9">
        <v>184000</v>
      </c>
      <c r="G633" s="7" t="str">
        <f t="shared" si="46"/>
        <v>CUMPLE</v>
      </c>
      <c r="H633" s="10">
        <f t="shared" si="47"/>
        <v>5.6741421237503382E-3</v>
      </c>
      <c r="I633" s="7" t="str">
        <f t="shared" si="48"/>
        <v>INTERCOMERCIAL</v>
      </c>
      <c r="J633" s="11">
        <f t="shared" si="49"/>
        <v>-2651</v>
      </c>
    </row>
    <row r="634" spans="1:10" x14ac:dyDescent="0.25">
      <c r="A634" s="7">
        <v>633</v>
      </c>
      <c r="B634" s="8" t="s">
        <v>650</v>
      </c>
      <c r="C634" s="9">
        <v>242430</v>
      </c>
      <c r="D634" s="9">
        <v>237581</v>
      </c>
      <c r="E634" s="7" t="str">
        <f t="shared" si="45"/>
        <v>CUMPLE</v>
      </c>
      <c r="F634" s="9">
        <v>240000</v>
      </c>
      <c r="G634" s="7" t="str">
        <f t="shared" si="46"/>
        <v>CUMPLE</v>
      </c>
      <c r="H634" s="10">
        <f t="shared" si="47"/>
        <v>1.0023511941591387E-2</v>
      </c>
      <c r="I634" s="7" t="str">
        <f t="shared" si="48"/>
        <v>INTERCOMERCIAL</v>
      </c>
      <c r="J634" s="11">
        <f t="shared" si="49"/>
        <v>-2419</v>
      </c>
    </row>
    <row r="635" spans="1:10" x14ac:dyDescent="0.25">
      <c r="A635" s="7">
        <v>634</v>
      </c>
      <c r="B635" s="8" t="s">
        <v>651</v>
      </c>
      <c r="C635" s="9">
        <v>100096</v>
      </c>
      <c r="D635" s="9">
        <v>95091</v>
      </c>
      <c r="E635" s="7" t="str">
        <f t="shared" si="45"/>
        <v>CUMPLE</v>
      </c>
      <c r="F635" s="9">
        <v>98000</v>
      </c>
      <c r="G635" s="7" t="str">
        <f t="shared" si="46"/>
        <v>CUMPLE</v>
      </c>
      <c r="H635" s="10">
        <f t="shared" si="47"/>
        <v>2.0939897698209718E-2</v>
      </c>
      <c r="I635" s="7" t="str">
        <f t="shared" si="48"/>
        <v>INTERCOMERCIAL</v>
      </c>
      <c r="J635" s="11">
        <f t="shared" si="49"/>
        <v>-2909</v>
      </c>
    </row>
    <row r="636" spans="1:10" x14ac:dyDescent="0.25">
      <c r="A636" s="7">
        <v>635</v>
      </c>
      <c r="B636" s="8" t="s">
        <v>652</v>
      </c>
      <c r="C636" s="9">
        <v>53580</v>
      </c>
      <c r="D636" s="9">
        <v>52508</v>
      </c>
      <c r="E636" s="7" t="str">
        <f t="shared" si="45"/>
        <v>CUMPLE</v>
      </c>
      <c r="F636" s="9">
        <v>51000</v>
      </c>
      <c r="G636" s="7" t="str">
        <f t="shared" si="46"/>
        <v>CUMPLE</v>
      </c>
      <c r="H636" s="10">
        <f t="shared" si="47"/>
        <v>4.8152295632698766E-2</v>
      </c>
      <c r="I636" s="7" t="str">
        <f t="shared" si="48"/>
        <v>EL BURRO</v>
      </c>
      <c r="J636" s="11">
        <f t="shared" si="49"/>
        <v>1508</v>
      </c>
    </row>
    <row r="637" spans="1:10" x14ac:dyDescent="0.25">
      <c r="A637" s="7">
        <v>636</v>
      </c>
      <c r="B637" s="8" t="s">
        <v>653</v>
      </c>
      <c r="C637" s="9">
        <v>59805</v>
      </c>
      <c r="D637" s="9">
        <v>56815</v>
      </c>
      <c r="E637" s="7" t="str">
        <f t="shared" si="45"/>
        <v>CUMPLE</v>
      </c>
      <c r="F637" s="9">
        <v>59800</v>
      </c>
      <c r="G637" s="7" t="str">
        <f t="shared" si="46"/>
        <v>CUMPLE</v>
      </c>
      <c r="H637" s="10">
        <f t="shared" si="47"/>
        <v>8.3605049745004594E-5</v>
      </c>
      <c r="I637" s="7" t="str">
        <f t="shared" si="48"/>
        <v>INTERCOMERCIAL</v>
      </c>
      <c r="J637" s="11">
        <f t="shared" si="49"/>
        <v>-2985</v>
      </c>
    </row>
    <row r="638" spans="1:10" x14ac:dyDescent="0.25">
      <c r="A638" s="7">
        <v>637</v>
      </c>
      <c r="B638" s="8" t="s">
        <v>654</v>
      </c>
      <c r="C638" s="9">
        <v>104684</v>
      </c>
      <c r="D638" s="9">
        <v>99450</v>
      </c>
      <c r="E638" s="7" t="str">
        <f t="shared" si="45"/>
        <v>CUMPLE</v>
      </c>
      <c r="F638" s="9">
        <v>102000</v>
      </c>
      <c r="G638" s="7" t="str">
        <f t="shared" si="46"/>
        <v>CUMPLE</v>
      </c>
      <c r="H638" s="10">
        <f t="shared" si="47"/>
        <v>2.5639066141912803E-2</v>
      </c>
      <c r="I638" s="7" t="str">
        <f t="shared" si="48"/>
        <v>INTERCOMERCIAL</v>
      </c>
      <c r="J638" s="11">
        <f t="shared" si="49"/>
        <v>-2550</v>
      </c>
    </row>
    <row r="639" spans="1:10" ht="30" x14ac:dyDescent="0.25">
      <c r="A639" s="7">
        <v>638</v>
      </c>
      <c r="B639" s="8" t="s">
        <v>655</v>
      </c>
      <c r="C639" s="9">
        <v>459300</v>
      </c>
      <c r="D639" s="9">
        <v>436335</v>
      </c>
      <c r="E639" s="7" t="str">
        <f t="shared" si="45"/>
        <v>CUMPLE</v>
      </c>
      <c r="F639" s="9">
        <v>370000</v>
      </c>
      <c r="G639" s="7" t="str">
        <f t="shared" si="46"/>
        <v>CUMPLE</v>
      </c>
      <c r="H639" s="10">
        <f t="shared" si="47"/>
        <v>0.19442630089266275</v>
      </c>
      <c r="I639" s="7" t="str">
        <f t="shared" si="48"/>
        <v>EL BURRO</v>
      </c>
      <c r="J639" s="11">
        <f t="shared" si="49"/>
        <v>66335</v>
      </c>
    </row>
    <row r="640" spans="1:10" ht="30" x14ac:dyDescent="0.25">
      <c r="A640" s="7">
        <v>639</v>
      </c>
      <c r="B640" s="8" t="s">
        <v>656</v>
      </c>
      <c r="C640" s="9">
        <v>780450</v>
      </c>
      <c r="D640" s="9">
        <v>741428</v>
      </c>
      <c r="E640" s="7" t="str">
        <f t="shared" si="45"/>
        <v>CUMPLE</v>
      </c>
      <c r="F640" s="9">
        <v>780000</v>
      </c>
      <c r="G640" s="7" t="str">
        <f t="shared" si="46"/>
        <v>CUMPLE</v>
      </c>
      <c r="H640" s="10">
        <f t="shared" si="47"/>
        <v>5.7659042859888531E-4</v>
      </c>
      <c r="I640" s="7" t="str">
        <f t="shared" si="48"/>
        <v>INTERCOMERCIAL</v>
      </c>
      <c r="J640" s="11">
        <f t="shared" si="49"/>
        <v>-38572</v>
      </c>
    </row>
    <row r="641" spans="1:10" ht="30" x14ac:dyDescent="0.25">
      <c r="A641" s="7">
        <v>640</v>
      </c>
      <c r="B641" s="8" t="s">
        <v>657</v>
      </c>
      <c r="C641" s="9">
        <v>511050</v>
      </c>
      <c r="D641" s="9">
        <v>485498</v>
      </c>
      <c r="E641" s="7" t="str">
        <f t="shared" si="45"/>
        <v>CUMPLE</v>
      </c>
      <c r="F641" s="9">
        <v>380000</v>
      </c>
      <c r="G641" s="7" t="str">
        <f t="shared" si="46"/>
        <v>CUMPLE</v>
      </c>
      <c r="H641" s="10">
        <f t="shared" si="47"/>
        <v>0.25643283436063008</v>
      </c>
      <c r="I641" s="7" t="str">
        <f t="shared" si="48"/>
        <v>EL BURRO</v>
      </c>
      <c r="J641" s="11">
        <f t="shared" si="49"/>
        <v>105498</v>
      </c>
    </row>
    <row r="642" spans="1:10" ht="30" x14ac:dyDescent="0.25">
      <c r="A642" s="7">
        <v>641</v>
      </c>
      <c r="B642" s="8" t="s">
        <v>658</v>
      </c>
      <c r="C642" s="9">
        <v>770533</v>
      </c>
      <c r="D642" s="9">
        <v>732006</v>
      </c>
      <c r="E642" s="7" t="str">
        <f t="shared" ref="E642:E667" si="50">IF(D642="","SIN VALOR",IF(D642&lt;=0,"VALOR INVÁLIDO",IF(D642&gt;C642,"SUPERA TECHO","CUMPLE")))</f>
        <v>CUMPLE</v>
      </c>
      <c r="F642" s="9">
        <v>627000</v>
      </c>
      <c r="G642" s="7" t="str">
        <f t="shared" ref="G642:G667" si="51">IF(F642="","SIN VALOR",IF(F642&lt;=0,"VALOR INVÁLIDO",IF(F642&gt;C642,"SUPERA TECHO","CUMPLE")))</f>
        <v>CUMPLE</v>
      </c>
      <c r="H642" s="10">
        <f t="shared" ref="H642:H667" si="52">IFERROR((C642-F642)/C642,0)</f>
        <v>0.18627755073436181</v>
      </c>
      <c r="I642" s="7" t="str">
        <f t="shared" ref="I642:I667" si="53">IF(D642&lt;F642,"INTERCOMERCIAL",IF(F642&lt;D642,"EL BURRO","IGUALES"))</f>
        <v>EL BURRO</v>
      </c>
      <c r="J642" s="11">
        <f t="shared" ref="J642:J667" si="54">D642-F642</f>
        <v>105006</v>
      </c>
    </row>
    <row r="643" spans="1:10" ht="30" x14ac:dyDescent="0.25">
      <c r="A643" s="7">
        <v>642</v>
      </c>
      <c r="B643" s="8" t="s">
        <v>659</v>
      </c>
      <c r="C643" s="9">
        <v>784500</v>
      </c>
      <c r="D643" s="9">
        <v>768810</v>
      </c>
      <c r="E643" s="7" t="str">
        <f t="shared" si="50"/>
        <v>CUMPLE</v>
      </c>
      <c r="F643" s="9">
        <v>750000</v>
      </c>
      <c r="G643" s="7" t="str">
        <f t="shared" si="51"/>
        <v>CUMPLE</v>
      </c>
      <c r="H643" s="10">
        <f t="shared" si="52"/>
        <v>4.3977055449330782E-2</v>
      </c>
      <c r="I643" s="7" t="str">
        <f t="shared" si="53"/>
        <v>EL BURRO</v>
      </c>
      <c r="J643" s="11">
        <f t="shared" si="54"/>
        <v>18810</v>
      </c>
    </row>
    <row r="644" spans="1:10" ht="45" x14ac:dyDescent="0.25">
      <c r="A644" s="7">
        <v>643</v>
      </c>
      <c r="B644" s="8" t="s">
        <v>660</v>
      </c>
      <c r="C644" s="9">
        <v>906200</v>
      </c>
      <c r="D644" s="9">
        <v>860890</v>
      </c>
      <c r="E644" s="7" t="str">
        <f t="shared" si="50"/>
        <v>CUMPLE</v>
      </c>
      <c r="F644" s="9">
        <v>905000</v>
      </c>
      <c r="G644" s="7" t="str">
        <f t="shared" si="51"/>
        <v>CUMPLE</v>
      </c>
      <c r="H644" s="10">
        <f t="shared" si="52"/>
        <v>1.3242109909512249E-3</v>
      </c>
      <c r="I644" s="7" t="str">
        <f t="shared" si="53"/>
        <v>INTERCOMERCIAL</v>
      </c>
      <c r="J644" s="11">
        <f t="shared" si="54"/>
        <v>-44110</v>
      </c>
    </row>
    <row r="645" spans="1:10" ht="45" x14ac:dyDescent="0.25">
      <c r="A645" s="7">
        <v>644</v>
      </c>
      <c r="B645" s="8" t="s">
        <v>661</v>
      </c>
      <c r="C645" s="9">
        <v>798500</v>
      </c>
      <c r="D645" s="9">
        <v>758575</v>
      </c>
      <c r="E645" s="7" t="str">
        <f t="shared" si="50"/>
        <v>CUMPLE</v>
      </c>
      <c r="F645" s="9">
        <v>650000</v>
      </c>
      <c r="G645" s="7" t="str">
        <f t="shared" si="51"/>
        <v>CUMPLE</v>
      </c>
      <c r="H645" s="10">
        <f t="shared" si="52"/>
        <v>0.18597370068879149</v>
      </c>
      <c r="I645" s="7" t="str">
        <f t="shared" si="53"/>
        <v>EL BURRO</v>
      </c>
      <c r="J645" s="11">
        <f t="shared" si="54"/>
        <v>108575</v>
      </c>
    </row>
    <row r="646" spans="1:10" ht="45" x14ac:dyDescent="0.25">
      <c r="A646" s="7">
        <v>645</v>
      </c>
      <c r="B646" s="8" t="s">
        <v>662</v>
      </c>
      <c r="C646" s="9">
        <v>537500</v>
      </c>
      <c r="D646" s="9">
        <v>510625</v>
      </c>
      <c r="E646" s="7" t="str">
        <f t="shared" si="50"/>
        <v>CUMPLE</v>
      </c>
      <c r="F646" s="9">
        <v>425000</v>
      </c>
      <c r="G646" s="7" t="str">
        <f t="shared" si="51"/>
        <v>CUMPLE</v>
      </c>
      <c r="H646" s="10">
        <f t="shared" si="52"/>
        <v>0.20930232558139536</v>
      </c>
      <c r="I646" s="7" t="str">
        <f t="shared" si="53"/>
        <v>EL BURRO</v>
      </c>
      <c r="J646" s="11">
        <f t="shared" si="54"/>
        <v>85625</v>
      </c>
    </row>
    <row r="647" spans="1:10" ht="30" x14ac:dyDescent="0.25">
      <c r="A647" s="7">
        <v>646</v>
      </c>
      <c r="B647" s="8" t="s">
        <v>663</v>
      </c>
      <c r="C647" s="9">
        <v>670200</v>
      </c>
      <c r="D647" s="9">
        <v>656796</v>
      </c>
      <c r="E647" s="7" t="str">
        <f t="shared" si="50"/>
        <v>CUMPLE</v>
      </c>
      <c r="F647" s="9">
        <v>520000</v>
      </c>
      <c r="G647" s="7" t="str">
        <f t="shared" si="51"/>
        <v>CUMPLE</v>
      </c>
      <c r="H647" s="10">
        <f t="shared" si="52"/>
        <v>0.22411220531184722</v>
      </c>
      <c r="I647" s="7" t="str">
        <f t="shared" si="53"/>
        <v>EL BURRO</v>
      </c>
      <c r="J647" s="11">
        <f t="shared" si="54"/>
        <v>136796</v>
      </c>
    </row>
    <row r="648" spans="1:10" x14ac:dyDescent="0.25">
      <c r="A648" s="7">
        <v>647</v>
      </c>
      <c r="B648" s="8" t="s">
        <v>664</v>
      </c>
      <c r="C648" s="9">
        <v>60095</v>
      </c>
      <c r="D648" s="9">
        <v>58893</v>
      </c>
      <c r="E648" s="7" t="str">
        <f t="shared" si="50"/>
        <v>CUMPLE</v>
      </c>
      <c r="F648" s="9">
        <v>58000</v>
      </c>
      <c r="G648" s="7" t="str">
        <f t="shared" si="51"/>
        <v>CUMPLE</v>
      </c>
      <c r="H648" s="10">
        <f t="shared" si="52"/>
        <v>3.486146934021133E-2</v>
      </c>
      <c r="I648" s="7" t="str">
        <f t="shared" si="53"/>
        <v>EL BURRO</v>
      </c>
      <c r="J648" s="11">
        <f t="shared" si="54"/>
        <v>893</v>
      </c>
    </row>
    <row r="649" spans="1:10" x14ac:dyDescent="0.25">
      <c r="A649" s="7">
        <v>648</v>
      </c>
      <c r="B649" s="8" t="s">
        <v>665</v>
      </c>
      <c r="C649" s="9">
        <v>99789</v>
      </c>
      <c r="D649" s="9">
        <v>94800</v>
      </c>
      <c r="E649" s="7" t="str">
        <f t="shared" si="50"/>
        <v>CUMPLE</v>
      </c>
      <c r="F649" s="9">
        <v>97500</v>
      </c>
      <c r="G649" s="7" t="str">
        <f t="shared" si="51"/>
        <v>CUMPLE</v>
      </c>
      <c r="H649" s="10">
        <f t="shared" si="52"/>
        <v>2.2938400024050749E-2</v>
      </c>
      <c r="I649" s="7" t="str">
        <f t="shared" si="53"/>
        <v>INTERCOMERCIAL</v>
      </c>
      <c r="J649" s="11">
        <f t="shared" si="54"/>
        <v>-2700</v>
      </c>
    </row>
    <row r="650" spans="1:10" x14ac:dyDescent="0.25">
      <c r="A650" s="7">
        <v>649</v>
      </c>
      <c r="B650" s="8" t="s">
        <v>666</v>
      </c>
      <c r="C650" s="9">
        <v>134550</v>
      </c>
      <c r="D650" s="9">
        <v>131859</v>
      </c>
      <c r="E650" s="7" t="str">
        <f t="shared" si="50"/>
        <v>CUMPLE</v>
      </c>
      <c r="F650" s="9">
        <v>118000</v>
      </c>
      <c r="G650" s="7" t="str">
        <f t="shared" si="51"/>
        <v>CUMPLE</v>
      </c>
      <c r="H650" s="10">
        <f t="shared" si="52"/>
        <v>0.12300260126347083</v>
      </c>
      <c r="I650" s="7" t="str">
        <f t="shared" si="53"/>
        <v>EL BURRO</v>
      </c>
      <c r="J650" s="11">
        <f t="shared" si="54"/>
        <v>13859</v>
      </c>
    </row>
    <row r="651" spans="1:10" x14ac:dyDescent="0.25">
      <c r="A651" s="7">
        <v>650</v>
      </c>
      <c r="B651" s="8" t="s">
        <v>667</v>
      </c>
      <c r="C651" s="9">
        <v>74383</v>
      </c>
      <c r="D651" s="9">
        <v>70664</v>
      </c>
      <c r="E651" s="7" t="str">
        <f t="shared" si="50"/>
        <v>CUMPLE</v>
      </c>
      <c r="F651" s="9">
        <v>64500</v>
      </c>
      <c r="G651" s="7" t="str">
        <f t="shared" si="51"/>
        <v>CUMPLE</v>
      </c>
      <c r="H651" s="10">
        <f t="shared" si="52"/>
        <v>0.13286638075904442</v>
      </c>
      <c r="I651" s="7" t="str">
        <f t="shared" si="53"/>
        <v>EL BURRO</v>
      </c>
      <c r="J651" s="11">
        <f t="shared" si="54"/>
        <v>6164</v>
      </c>
    </row>
    <row r="652" spans="1:10" x14ac:dyDescent="0.25">
      <c r="A652" s="7">
        <v>651</v>
      </c>
      <c r="B652" s="8" t="s">
        <v>668</v>
      </c>
      <c r="C652" s="9">
        <v>7459</v>
      </c>
      <c r="D652" s="9">
        <v>7086</v>
      </c>
      <c r="E652" s="7" t="str">
        <f t="shared" si="50"/>
        <v>CUMPLE</v>
      </c>
      <c r="F652" s="9">
        <v>7450</v>
      </c>
      <c r="G652" s="7" t="str">
        <f t="shared" si="51"/>
        <v>CUMPLE</v>
      </c>
      <c r="H652" s="10">
        <f t="shared" si="52"/>
        <v>1.2065960584528757E-3</v>
      </c>
      <c r="I652" s="7" t="str">
        <f t="shared" si="53"/>
        <v>INTERCOMERCIAL</v>
      </c>
      <c r="J652" s="11">
        <f t="shared" si="54"/>
        <v>-364</v>
      </c>
    </row>
    <row r="653" spans="1:10" x14ac:dyDescent="0.25">
      <c r="A653" s="7">
        <v>652</v>
      </c>
      <c r="B653" s="8" t="s">
        <v>669</v>
      </c>
      <c r="C653" s="9">
        <v>7605</v>
      </c>
      <c r="D653" s="9">
        <v>7225</v>
      </c>
      <c r="E653" s="7" t="str">
        <f t="shared" si="50"/>
        <v>CUMPLE</v>
      </c>
      <c r="F653" s="9">
        <v>7600</v>
      </c>
      <c r="G653" s="7" t="str">
        <f t="shared" si="51"/>
        <v>CUMPLE</v>
      </c>
      <c r="H653" s="10">
        <f t="shared" si="52"/>
        <v>6.5746219592373442E-4</v>
      </c>
      <c r="I653" s="7" t="str">
        <f t="shared" si="53"/>
        <v>INTERCOMERCIAL</v>
      </c>
      <c r="J653" s="11">
        <f t="shared" si="54"/>
        <v>-375</v>
      </c>
    </row>
    <row r="654" spans="1:10" x14ac:dyDescent="0.25">
      <c r="A654" s="7">
        <v>653</v>
      </c>
      <c r="B654" s="8" t="s">
        <v>670</v>
      </c>
      <c r="C654" s="9">
        <v>405100</v>
      </c>
      <c r="D654" s="9">
        <v>384845</v>
      </c>
      <c r="E654" s="7" t="str">
        <f t="shared" si="50"/>
        <v>CUMPLE</v>
      </c>
      <c r="F654" s="9">
        <v>189000</v>
      </c>
      <c r="G654" s="7" t="str">
        <f t="shared" si="51"/>
        <v>CUMPLE</v>
      </c>
      <c r="H654" s="10">
        <f t="shared" si="52"/>
        <v>0.53344853122685754</v>
      </c>
      <c r="I654" s="7" t="str">
        <f t="shared" si="53"/>
        <v>EL BURRO</v>
      </c>
      <c r="J654" s="11">
        <f t="shared" si="54"/>
        <v>195845</v>
      </c>
    </row>
    <row r="655" spans="1:10" x14ac:dyDescent="0.25">
      <c r="A655" s="7">
        <v>654</v>
      </c>
      <c r="B655" s="8" t="s">
        <v>671</v>
      </c>
      <c r="C655" s="9">
        <v>97486</v>
      </c>
      <c r="D655" s="9">
        <v>92612</v>
      </c>
      <c r="E655" s="7" t="str">
        <f t="shared" si="50"/>
        <v>CUMPLE</v>
      </c>
      <c r="F655" s="9">
        <v>95000</v>
      </c>
      <c r="G655" s="7" t="str">
        <f t="shared" si="51"/>
        <v>CUMPLE</v>
      </c>
      <c r="H655" s="10">
        <f t="shared" si="52"/>
        <v>2.5501097593500607E-2</v>
      </c>
      <c r="I655" s="7" t="str">
        <f t="shared" si="53"/>
        <v>INTERCOMERCIAL</v>
      </c>
      <c r="J655" s="11">
        <f t="shared" si="54"/>
        <v>-2388</v>
      </c>
    </row>
    <row r="656" spans="1:10" x14ac:dyDescent="0.25">
      <c r="A656" s="7">
        <v>655</v>
      </c>
      <c r="B656" s="8" t="s">
        <v>672</v>
      </c>
      <c r="C656" s="9">
        <v>185500</v>
      </c>
      <c r="D656" s="9">
        <v>181790</v>
      </c>
      <c r="E656" s="7" t="str">
        <f t="shared" si="50"/>
        <v>CUMPLE</v>
      </c>
      <c r="F656" s="9">
        <v>184500</v>
      </c>
      <c r="G656" s="7" t="str">
        <f t="shared" si="51"/>
        <v>CUMPLE</v>
      </c>
      <c r="H656" s="10">
        <f t="shared" si="52"/>
        <v>5.3908355795148251E-3</v>
      </c>
      <c r="I656" s="7" t="str">
        <f t="shared" si="53"/>
        <v>INTERCOMERCIAL</v>
      </c>
      <c r="J656" s="11">
        <f t="shared" si="54"/>
        <v>-2710</v>
      </c>
    </row>
    <row r="657" spans="1:10" x14ac:dyDescent="0.25">
      <c r="A657" s="7">
        <v>656</v>
      </c>
      <c r="B657" s="8" t="s">
        <v>673</v>
      </c>
      <c r="C657" s="9">
        <v>69117</v>
      </c>
      <c r="D657" s="9">
        <v>65661</v>
      </c>
      <c r="E657" s="7" t="str">
        <f t="shared" si="50"/>
        <v>CUMPLE</v>
      </c>
      <c r="F657" s="9">
        <v>65000</v>
      </c>
      <c r="G657" s="7" t="str">
        <f t="shared" si="51"/>
        <v>CUMPLE</v>
      </c>
      <c r="H657" s="10">
        <f t="shared" si="52"/>
        <v>5.9565664018982306E-2</v>
      </c>
      <c r="I657" s="7" t="str">
        <f t="shared" si="53"/>
        <v>EL BURRO</v>
      </c>
      <c r="J657" s="11">
        <f t="shared" si="54"/>
        <v>661</v>
      </c>
    </row>
    <row r="658" spans="1:10" ht="45" x14ac:dyDescent="0.25">
      <c r="A658" s="7">
        <v>657</v>
      </c>
      <c r="B658" s="8" t="s">
        <v>674</v>
      </c>
      <c r="C658" s="9">
        <v>54180</v>
      </c>
      <c r="D658" s="9">
        <v>53096</v>
      </c>
      <c r="E658" s="7" t="str">
        <f t="shared" si="50"/>
        <v>CUMPLE</v>
      </c>
      <c r="F658" s="9">
        <v>54000</v>
      </c>
      <c r="G658" s="7" t="str">
        <f t="shared" si="51"/>
        <v>CUMPLE</v>
      </c>
      <c r="H658" s="10">
        <f t="shared" si="52"/>
        <v>3.3222591362126247E-3</v>
      </c>
      <c r="I658" s="7" t="str">
        <f t="shared" si="53"/>
        <v>INTERCOMERCIAL</v>
      </c>
      <c r="J658" s="11">
        <f t="shared" si="54"/>
        <v>-904</v>
      </c>
    </row>
    <row r="659" spans="1:10" x14ac:dyDescent="0.25">
      <c r="A659" s="7">
        <v>658</v>
      </c>
      <c r="B659" s="8" t="s">
        <v>675</v>
      </c>
      <c r="C659" s="9">
        <v>50310</v>
      </c>
      <c r="D659" s="9">
        <v>49304</v>
      </c>
      <c r="E659" s="7" t="str">
        <f t="shared" si="50"/>
        <v>CUMPLE</v>
      </c>
      <c r="F659" s="9">
        <v>50200</v>
      </c>
      <c r="G659" s="7" t="str">
        <f t="shared" si="51"/>
        <v>CUMPLE</v>
      </c>
      <c r="H659" s="10">
        <f t="shared" si="52"/>
        <v>2.1864440469091632E-3</v>
      </c>
      <c r="I659" s="7" t="str">
        <f t="shared" si="53"/>
        <v>INTERCOMERCIAL</v>
      </c>
      <c r="J659" s="11">
        <f t="shared" si="54"/>
        <v>-896</v>
      </c>
    </row>
    <row r="660" spans="1:10" x14ac:dyDescent="0.25">
      <c r="A660" s="7">
        <v>659</v>
      </c>
      <c r="B660" s="8" t="s">
        <v>676</v>
      </c>
      <c r="C660" s="9">
        <v>293011</v>
      </c>
      <c r="D660" s="9">
        <v>287151</v>
      </c>
      <c r="E660" s="7" t="str">
        <f t="shared" si="50"/>
        <v>CUMPLE</v>
      </c>
      <c r="F660" s="9">
        <v>145000</v>
      </c>
      <c r="G660" s="7" t="str">
        <f t="shared" si="51"/>
        <v>CUMPLE</v>
      </c>
      <c r="H660" s="10">
        <f t="shared" si="52"/>
        <v>0.50513803236055987</v>
      </c>
      <c r="I660" s="7" t="str">
        <f t="shared" si="53"/>
        <v>EL BURRO</v>
      </c>
      <c r="J660" s="11">
        <f t="shared" si="54"/>
        <v>142151</v>
      </c>
    </row>
    <row r="661" spans="1:10" x14ac:dyDescent="0.25">
      <c r="A661" s="7">
        <v>660</v>
      </c>
      <c r="B661" s="8" t="s">
        <v>677</v>
      </c>
      <c r="C661" s="9">
        <v>37100</v>
      </c>
      <c r="D661" s="9">
        <v>36358</v>
      </c>
      <c r="E661" s="7" t="str">
        <f t="shared" si="50"/>
        <v>CUMPLE</v>
      </c>
      <c r="F661" s="9">
        <v>37000</v>
      </c>
      <c r="G661" s="7" t="str">
        <f t="shared" si="51"/>
        <v>CUMPLE</v>
      </c>
      <c r="H661" s="10">
        <f t="shared" si="52"/>
        <v>2.6954177897574125E-3</v>
      </c>
      <c r="I661" s="7" t="str">
        <f t="shared" si="53"/>
        <v>INTERCOMERCIAL</v>
      </c>
      <c r="J661" s="11">
        <f t="shared" si="54"/>
        <v>-642</v>
      </c>
    </row>
    <row r="662" spans="1:10" x14ac:dyDescent="0.25">
      <c r="A662" s="7">
        <v>661</v>
      </c>
      <c r="B662" s="8" t="s">
        <v>678</v>
      </c>
      <c r="C662" s="9">
        <v>21733</v>
      </c>
      <c r="D662" s="9">
        <v>21298</v>
      </c>
      <c r="E662" s="7" t="str">
        <f t="shared" si="50"/>
        <v>CUMPLE</v>
      </c>
      <c r="F662" s="9">
        <v>21700</v>
      </c>
      <c r="G662" s="7" t="str">
        <f t="shared" si="51"/>
        <v>CUMPLE</v>
      </c>
      <c r="H662" s="10">
        <f t="shared" si="52"/>
        <v>1.5184281967514839E-3</v>
      </c>
      <c r="I662" s="7" t="str">
        <f t="shared" si="53"/>
        <v>INTERCOMERCIAL</v>
      </c>
      <c r="J662" s="11">
        <f t="shared" si="54"/>
        <v>-402</v>
      </c>
    </row>
    <row r="663" spans="1:10" x14ac:dyDescent="0.25">
      <c r="A663" s="7">
        <v>662</v>
      </c>
      <c r="B663" s="8" t="s">
        <v>679</v>
      </c>
      <c r="C663" s="9">
        <v>21733</v>
      </c>
      <c r="D663" s="9">
        <v>21298</v>
      </c>
      <c r="E663" s="7" t="str">
        <f t="shared" si="50"/>
        <v>CUMPLE</v>
      </c>
      <c r="F663" s="9">
        <v>21700</v>
      </c>
      <c r="G663" s="7" t="str">
        <f t="shared" si="51"/>
        <v>CUMPLE</v>
      </c>
      <c r="H663" s="10">
        <f t="shared" si="52"/>
        <v>1.5184281967514839E-3</v>
      </c>
      <c r="I663" s="7" t="str">
        <f t="shared" si="53"/>
        <v>INTERCOMERCIAL</v>
      </c>
      <c r="J663" s="11">
        <f t="shared" si="54"/>
        <v>-402</v>
      </c>
    </row>
    <row r="664" spans="1:10" x14ac:dyDescent="0.25">
      <c r="A664" s="7">
        <v>663</v>
      </c>
      <c r="B664" s="8" t="s">
        <v>680</v>
      </c>
      <c r="C664" s="9">
        <v>21733</v>
      </c>
      <c r="D664" s="9">
        <v>21298</v>
      </c>
      <c r="E664" s="7" t="str">
        <f t="shared" si="50"/>
        <v>CUMPLE</v>
      </c>
      <c r="F664" s="9">
        <v>21700</v>
      </c>
      <c r="G664" s="7" t="str">
        <f t="shared" si="51"/>
        <v>CUMPLE</v>
      </c>
      <c r="H664" s="10">
        <f t="shared" si="52"/>
        <v>1.5184281967514839E-3</v>
      </c>
      <c r="I664" s="7" t="str">
        <f t="shared" si="53"/>
        <v>INTERCOMERCIAL</v>
      </c>
      <c r="J664" s="11">
        <f t="shared" si="54"/>
        <v>-402</v>
      </c>
    </row>
    <row r="665" spans="1:10" x14ac:dyDescent="0.25">
      <c r="A665" s="7">
        <v>664</v>
      </c>
      <c r="B665" s="8" t="s">
        <v>681</v>
      </c>
      <c r="C665" s="9">
        <v>25550</v>
      </c>
      <c r="D665" s="9">
        <v>25039</v>
      </c>
      <c r="E665" s="7" t="str">
        <f t="shared" si="50"/>
        <v>CUMPLE</v>
      </c>
      <c r="F665" s="9">
        <v>24000</v>
      </c>
      <c r="G665" s="7" t="str">
        <f t="shared" si="51"/>
        <v>CUMPLE</v>
      </c>
      <c r="H665" s="10">
        <f t="shared" si="52"/>
        <v>6.0665362035225046E-2</v>
      </c>
      <c r="I665" s="7" t="str">
        <f t="shared" si="53"/>
        <v>EL BURRO</v>
      </c>
      <c r="J665" s="11">
        <f t="shared" si="54"/>
        <v>1039</v>
      </c>
    </row>
    <row r="666" spans="1:10" ht="30" x14ac:dyDescent="0.25">
      <c r="A666" s="7">
        <v>665</v>
      </c>
      <c r="B666" s="8" t="s">
        <v>682</v>
      </c>
      <c r="C666" s="9">
        <v>497733</v>
      </c>
      <c r="D666" s="9">
        <v>472846</v>
      </c>
      <c r="E666" s="7" t="str">
        <f t="shared" si="50"/>
        <v>CUMPLE</v>
      </c>
      <c r="F666" s="9">
        <v>385000</v>
      </c>
      <c r="G666" s="7" t="str">
        <f t="shared" si="51"/>
        <v>CUMPLE</v>
      </c>
      <c r="H666" s="10">
        <f t="shared" si="52"/>
        <v>0.22649291889426659</v>
      </c>
      <c r="I666" s="7" t="str">
        <f t="shared" si="53"/>
        <v>EL BURRO</v>
      </c>
      <c r="J666" s="11">
        <f t="shared" si="54"/>
        <v>87846</v>
      </c>
    </row>
    <row r="667" spans="1:10" ht="45" x14ac:dyDescent="0.25">
      <c r="A667" s="7">
        <v>666</v>
      </c>
      <c r="B667" s="8" t="s">
        <v>683</v>
      </c>
      <c r="C667" s="9">
        <v>590200</v>
      </c>
      <c r="D667" s="9">
        <v>560690</v>
      </c>
      <c r="E667" s="7" t="str">
        <f t="shared" si="50"/>
        <v>CUMPLE</v>
      </c>
      <c r="F667" s="9">
        <v>550000</v>
      </c>
      <c r="G667" s="7" t="str">
        <f t="shared" si="51"/>
        <v>CUMPLE</v>
      </c>
      <c r="H667" s="10">
        <f t="shared" si="52"/>
        <v>6.8112504235852259E-2</v>
      </c>
      <c r="I667" s="7" t="str">
        <f t="shared" si="53"/>
        <v>EL BURRO</v>
      </c>
      <c r="J667" s="11">
        <f t="shared" si="54"/>
        <v>10690</v>
      </c>
    </row>
  </sheetData>
  <autoFilter ref="A1:J667" xr:uid="{00000000-0009-0000-0000-000001000000}"/>
  <conditionalFormatting sqref="E2:E667">
    <cfRule type="expression" dxfId="6" priority="1">
      <formula>E2="CUMPLE"</formula>
    </cfRule>
    <cfRule type="expression" dxfId="5" priority="3">
      <formula>OR(E2="SUPERA TECHO",E2="VALOR INVÁLIDO",E2="SIN VALOR")</formula>
    </cfRule>
  </conditionalFormatting>
  <conditionalFormatting sqref="G2:G667">
    <cfRule type="expression" dxfId="4" priority="2">
      <formula>G2="CUMPLE"</formula>
    </cfRule>
    <cfRule type="expression" dxfId="3" priority="4">
      <formula>OR(G2="SUPERA TECHO",G2="VALOR INVÁLIDO",G2="SIN VALOR")</formula>
    </cfRule>
  </conditionalFormatting>
  <conditionalFormatting sqref="H2:H667">
    <cfRule type="cellIs" dxfId="2" priority="5" operator="greaterThanOrEqual">
      <formula>0.5</formula>
    </cfRule>
  </conditionalFormatting>
  <conditionalFormatting sqref="I2:I667">
    <cfRule type="expression" dxfId="1" priority="6">
      <formula>I2="EL BURRO"</formula>
    </cfRule>
    <cfRule type="expression" dxfId="0" priority="7">
      <formula>I2="INTERCOMERCIAL"</formula>
    </cfRule>
  </conditionalFormatting>
  <pageMargins left="0.75" right="0.75" top="1" bottom="1" header="0.5" footer="0.5"/>
  <pageSetup fitToHeight="0"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65"/>
  <sheetViews>
    <sheetView showGridLines="0" workbookViewId="0">
      <pane ySplit="1" topLeftCell="A2" activePane="bottomLeft" state="frozen"/>
      <selection pane="bottomLeft"/>
    </sheetView>
  </sheetViews>
  <sheetFormatPr baseColWidth="10" defaultColWidth="8.85546875" defaultRowHeight="15" x14ac:dyDescent="0.25"/>
  <cols>
    <col min="1" max="1" width="9" customWidth="1"/>
    <col min="2" max="2" width="78" customWidth="1"/>
    <col min="3" max="6" width="16" customWidth="1"/>
    <col min="7" max="7" width="48" customWidth="1"/>
  </cols>
  <sheetData>
    <row r="1" spans="1:7" x14ac:dyDescent="0.25">
      <c r="A1" s="12" t="s">
        <v>14</v>
      </c>
      <c r="B1" s="12" t="s">
        <v>15</v>
      </c>
      <c r="C1" s="12" t="s">
        <v>16</v>
      </c>
      <c r="D1" s="12" t="s">
        <v>684</v>
      </c>
      <c r="E1" s="12" t="s">
        <v>685</v>
      </c>
      <c r="F1" s="12" t="s">
        <v>5</v>
      </c>
      <c r="G1" s="12" t="s">
        <v>686</v>
      </c>
    </row>
    <row r="2" spans="1:7" ht="30" x14ac:dyDescent="0.25">
      <c r="A2">
        <v>2</v>
      </c>
      <c r="B2" s="13" t="s">
        <v>25</v>
      </c>
      <c r="C2" s="14">
        <v>141317</v>
      </c>
      <c r="D2" s="14">
        <v>49300</v>
      </c>
      <c r="E2" s="15">
        <f t="shared" ref="E2:E33" si="0">C2-D2</f>
        <v>92017</v>
      </c>
      <c r="F2" s="16">
        <f t="shared" ref="F2:F33" si="1">IFERROR(E2/C2,0)</f>
        <v>0.65113892879129898</v>
      </c>
      <c r="G2" s="17" t="s">
        <v>687</v>
      </c>
    </row>
    <row r="3" spans="1:7" ht="45" x14ac:dyDescent="0.25">
      <c r="A3">
        <v>7</v>
      </c>
      <c r="B3" s="13" t="s">
        <v>30</v>
      </c>
      <c r="C3" s="14">
        <v>314693</v>
      </c>
      <c r="D3" s="14">
        <v>157300</v>
      </c>
      <c r="E3" s="15">
        <f t="shared" si="0"/>
        <v>157393</v>
      </c>
      <c r="F3" s="16">
        <f t="shared" si="1"/>
        <v>0.50014776305796438</v>
      </c>
      <c r="G3" s="17" t="s">
        <v>687</v>
      </c>
    </row>
    <row r="4" spans="1:7" ht="90" x14ac:dyDescent="0.25">
      <c r="A4">
        <v>11</v>
      </c>
      <c r="B4" s="13" t="s">
        <v>34</v>
      </c>
      <c r="C4" s="14">
        <v>349810</v>
      </c>
      <c r="D4" s="14">
        <v>165900</v>
      </c>
      <c r="E4" s="15">
        <f t="shared" si="0"/>
        <v>183910</v>
      </c>
      <c r="F4" s="16">
        <f t="shared" si="1"/>
        <v>0.52574254595351766</v>
      </c>
      <c r="G4" s="17" t="s">
        <v>687</v>
      </c>
    </row>
    <row r="5" spans="1:7" ht="135" x14ac:dyDescent="0.25">
      <c r="A5">
        <v>23</v>
      </c>
      <c r="B5" s="13" t="s">
        <v>46</v>
      </c>
      <c r="C5" s="14">
        <v>156550</v>
      </c>
      <c r="D5" s="14">
        <v>75600</v>
      </c>
      <c r="E5" s="15">
        <f t="shared" si="0"/>
        <v>80950</v>
      </c>
      <c r="F5" s="16">
        <f t="shared" si="1"/>
        <v>0.51708719259022673</v>
      </c>
      <c r="G5" s="17" t="s">
        <v>687</v>
      </c>
    </row>
    <row r="6" spans="1:7" ht="30" x14ac:dyDescent="0.25">
      <c r="A6">
        <v>28</v>
      </c>
      <c r="B6" s="13" t="s">
        <v>51</v>
      </c>
      <c r="C6" s="14">
        <v>65800</v>
      </c>
      <c r="D6" s="14">
        <v>32200</v>
      </c>
      <c r="E6" s="15">
        <f t="shared" si="0"/>
        <v>33600</v>
      </c>
      <c r="F6" s="16">
        <f t="shared" si="1"/>
        <v>0.51063829787234039</v>
      </c>
      <c r="G6" s="17" t="s">
        <v>687</v>
      </c>
    </row>
    <row r="7" spans="1:7" ht="30" x14ac:dyDescent="0.25">
      <c r="A7">
        <v>30</v>
      </c>
      <c r="B7" s="13" t="s">
        <v>53</v>
      </c>
      <c r="C7" s="14">
        <v>196270</v>
      </c>
      <c r="D7" s="14">
        <v>92000</v>
      </c>
      <c r="E7" s="15">
        <f t="shared" si="0"/>
        <v>104270</v>
      </c>
      <c r="F7" s="16">
        <f t="shared" si="1"/>
        <v>0.53125796097213018</v>
      </c>
      <c r="G7" s="17" t="s">
        <v>687</v>
      </c>
    </row>
    <row r="8" spans="1:7" ht="45" x14ac:dyDescent="0.25">
      <c r="A8">
        <v>34</v>
      </c>
      <c r="B8" s="13" t="s">
        <v>57</v>
      </c>
      <c r="C8" s="14">
        <v>135307</v>
      </c>
      <c r="D8" s="14">
        <v>43000</v>
      </c>
      <c r="E8" s="15">
        <f t="shared" si="0"/>
        <v>92307</v>
      </c>
      <c r="F8" s="16">
        <f t="shared" si="1"/>
        <v>0.68220417273311806</v>
      </c>
      <c r="G8" s="17" t="s">
        <v>687</v>
      </c>
    </row>
    <row r="9" spans="1:7" ht="45" x14ac:dyDescent="0.25">
      <c r="A9">
        <v>46</v>
      </c>
      <c r="B9" s="13" t="s">
        <v>69</v>
      </c>
      <c r="C9" s="14">
        <v>102309</v>
      </c>
      <c r="D9" s="14">
        <v>43400</v>
      </c>
      <c r="E9" s="15">
        <f t="shared" si="0"/>
        <v>58909</v>
      </c>
      <c r="F9" s="16">
        <f t="shared" si="1"/>
        <v>0.57579489585471466</v>
      </c>
      <c r="G9" s="17" t="s">
        <v>687</v>
      </c>
    </row>
    <row r="10" spans="1:7" ht="45" x14ac:dyDescent="0.25">
      <c r="A10">
        <v>47</v>
      </c>
      <c r="B10" s="13" t="s">
        <v>70</v>
      </c>
      <c r="C10" s="14">
        <v>121990</v>
      </c>
      <c r="D10" s="14">
        <v>43400</v>
      </c>
      <c r="E10" s="15">
        <f t="shared" si="0"/>
        <v>78590</v>
      </c>
      <c r="F10" s="16">
        <f t="shared" si="1"/>
        <v>0.6442331338634314</v>
      </c>
      <c r="G10" s="17" t="s">
        <v>687</v>
      </c>
    </row>
    <row r="11" spans="1:7" ht="30" x14ac:dyDescent="0.25">
      <c r="A11">
        <v>54</v>
      </c>
      <c r="B11" s="13" t="s">
        <v>77</v>
      </c>
      <c r="C11" s="14">
        <v>95211</v>
      </c>
      <c r="D11" s="14">
        <v>47600</v>
      </c>
      <c r="E11" s="15">
        <f t="shared" si="0"/>
        <v>47611</v>
      </c>
      <c r="F11" s="16">
        <f t="shared" si="1"/>
        <v>0.50005776643455058</v>
      </c>
      <c r="G11" s="17" t="s">
        <v>687</v>
      </c>
    </row>
    <row r="12" spans="1:7" ht="30" x14ac:dyDescent="0.25">
      <c r="A12">
        <v>55</v>
      </c>
      <c r="B12" s="13" t="s">
        <v>78</v>
      </c>
      <c r="C12" s="14">
        <v>118180</v>
      </c>
      <c r="D12" s="14">
        <v>48000</v>
      </c>
      <c r="E12" s="15">
        <f t="shared" si="0"/>
        <v>70180</v>
      </c>
      <c r="F12" s="16">
        <f t="shared" si="1"/>
        <v>0.59383990522931118</v>
      </c>
      <c r="G12" s="17" t="s">
        <v>687</v>
      </c>
    </row>
    <row r="13" spans="1:7" ht="30" x14ac:dyDescent="0.25">
      <c r="A13">
        <v>57</v>
      </c>
      <c r="B13" s="13" t="s">
        <v>80</v>
      </c>
      <c r="C13" s="14">
        <v>166250</v>
      </c>
      <c r="D13" s="14">
        <v>45000</v>
      </c>
      <c r="E13" s="15">
        <f t="shared" si="0"/>
        <v>121250</v>
      </c>
      <c r="F13" s="16">
        <f t="shared" si="1"/>
        <v>0.72932330827067671</v>
      </c>
      <c r="G13" s="17" t="s">
        <v>687</v>
      </c>
    </row>
    <row r="14" spans="1:7" ht="120" x14ac:dyDescent="0.25">
      <c r="A14">
        <v>58</v>
      </c>
      <c r="B14" s="13" t="s">
        <v>81</v>
      </c>
      <c r="C14" s="14">
        <v>165680</v>
      </c>
      <c r="D14" s="14">
        <v>78000</v>
      </c>
      <c r="E14" s="15">
        <f t="shared" si="0"/>
        <v>87680</v>
      </c>
      <c r="F14" s="16">
        <f t="shared" si="1"/>
        <v>0.52921294060840174</v>
      </c>
      <c r="G14" s="17" t="s">
        <v>687</v>
      </c>
    </row>
    <row r="15" spans="1:7" ht="45" x14ac:dyDescent="0.25">
      <c r="A15">
        <v>59</v>
      </c>
      <c r="B15" s="13" t="s">
        <v>82</v>
      </c>
      <c r="C15" s="14">
        <v>261087</v>
      </c>
      <c r="D15" s="14">
        <v>102000</v>
      </c>
      <c r="E15" s="15">
        <f t="shared" si="0"/>
        <v>159087</v>
      </c>
      <c r="F15" s="16">
        <f t="shared" si="1"/>
        <v>0.60932562708982063</v>
      </c>
      <c r="G15" s="17" t="s">
        <v>687</v>
      </c>
    </row>
    <row r="16" spans="1:7" ht="30" x14ac:dyDescent="0.25">
      <c r="A16">
        <v>65</v>
      </c>
      <c r="B16" s="13" t="s">
        <v>88</v>
      </c>
      <c r="C16" s="14">
        <v>646673</v>
      </c>
      <c r="D16" s="14">
        <v>301000</v>
      </c>
      <c r="E16" s="15">
        <f t="shared" si="0"/>
        <v>345673</v>
      </c>
      <c r="F16" s="16">
        <f t="shared" si="1"/>
        <v>0.53454064109681398</v>
      </c>
      <c r="G16" s="17" t="s">
        <v>687</v>
      </c>
    </row>
    <row r="17" spans="1:7" ht="30" x14ac:dyDescent="0.25">
      <c r="A17">
        <v>66</v>
      </c>
      <c r="B17" s="13" t="s">
        <v>89</v>
      </c>
      <c r="C17" s="14">
        <v>427833</v>
      </c>
      <c r="D17" s="14">
        <v>103600</v>
      </c>
      <c r="E17" s="15">
        <f t="shared" si="0"/>
        <v>324233</v>
      </c>
      <c r="F17" s="16">
        <f t="shared" si="1"/>
        <v>0.75784944125394726</v>
      </c>
      <c r="G17" s="17" t="s">
        <v>687</v>
      </c>
    </row>
    <row r="18" spans="1:7" ht="30" x14ac:dyDescent="0.25">
      <c r="A18">
        <v>69</v>
      </c>
      <c r="B18" s="13" t="s">
        <v>92</v>
      </c>
      <c r="C18" s="14">
        <v>79610</v>
      </c>
      <c r="D18" s="14">
        <v>36400</v>
      </c>
      <c r="E18" s="15">
        <f t="shared" si="0"/>
        <v>43210</v>
      </c>
      <c r="F18" s="16">
        <f t="shared" si="1"/>
        <v>0.54277100866725281</v>
      </c>
      <c r="G18" s="17" t="s">
        <v>687</v>
      </c>
    </row>
    <row r="19" spans="1:7" ht="45" x14ac:dyDescent="0.25">
      <c r="A19">
        <v>74</v>
      </c>
      <c r="B19" s="13" t="s">
        <v>97</v>
      </c>
      <c r="C19" s="14">
        <v>243270</v>
      </c>
      <c r="D19" s="14">
        <v>116000</v>
      </c>
      <c r="E19" s="15">
        <f t="shared" si="0"/>
        <v>127270</v>
      </c>
      <c r="F19" s="16">
        <f t="shared" si="1"/>
        <v>0.52316356311916801</v>
      </c>
      <c r="G19" s="17" t="s">
        <v>687</v>
      </c>
    </row>
    <row r="20" spans="1:7" ht="30" x14ac:dyDescent="0.25">
      <c r="A20">
        <v>78</v>
      </c>
      <c r="B20" s="13" t="s">
        <v>101</v>
      </c>
      <c r="C20" s="14">
        <v>94800</v>
      </c>
      <c r="D20" s="14">
        <v>43000</v>
      </c>
      <c r="E20" s="15">
        <f t="shared" si="0"/>
        <v>51800</v>
      </c>
      <c r="F20" s="16">
        <f t="shared" si="1"/>
        <v>0.54641350210970463</v>
      </c>
      <c r="G20" s="17" t="s">
        <v>687</v>
      </c>
    </row>
    <row r="21" spans="1:7" ht="30" x14ac:dyDescent="0.25">
      <c r="A21">
        <v>79</v>
      </c>
      <c r="B21" s="13" t="s">
        <v>102</v>
      </c>
      <c r="C21" s="14">
        <v>139430</v>
      </c>
      <c r="D21" s="14">
        <v>36400</v>
      </c>
      <c r="E21" s="15">
        <f t="shared" si="0"/>
        <v>103030</v>
      </c>
      <c r="F21" s="16">
        <f t="shared" si="1"/>
        <v>0.73893710105429244</v>
      </c>
      <c r="G21" s="17" t="s">
        <v>687</v>
      </c>
    </row>
    <row r="22" spans="1:7" ht="30" x14ac:dyDescent="0.25">
      <c r="A22">
        <v>89</v>
      </c>
      <c r="B22" s="13" t="s">
        <v>112</v>
      </c>
      <c r="C22" s="14">
        <v>116142</v>
      </c>
      <c r="D22" s="14">
        <v>53200</v>
      </c>
      <c r="E22" s="15">
        <f t="shared" si="0"/>
        <v>62942</v>
      </c>
      <c r="F22" s="16">
        <f t="shared" si="1"/>
        <v>0.54194003891787634</v>
      </c>
      <c r="G22" s="17" t="s">
        <v>687</v>
      </c>
    </row>
    <row r="23" spans="1:7" ht="30" x14ac:dyDescent="0.25">
      <c r="A23">
        <v>93</v>
      </c>
      <c r="B23" s="13" t="s">
        <v>116</v>
      </c>
      <c r="C23" s="14">
        <v>53976</v>
      </c>
      <c r="D23" s="14">
        <v>26600</v>
      </c>
      <c r="E23" s="15">
        <f t="shared" si="0"/>
        <v>27376</v>
      </c>
      <c r="F23" s="16">
        <f t="shared" si="1"/>
        <v>0.50718838002074995</v>
      </c>
      <c r="G23" s="17" t="s">
        <v>687</v>
      </c>
    </row>
    <row r="24" spans="1:7" ht="30" x14ac:dyDescent="0.25">
      <c r="A24">
        <v>95</v>
      </c>
      <c r="B24" s="13" t="s">
        <v>118</v>
      </c>
      <c r="C24" s="14">
        <v>155230</v>
      </c>
      <c r="D24" s="14">
        <v>68000</v>
      </c>
      <c r="E24" s="15">
        <f t="shared" si="0"/>
        <v>87230</v>
      </c>
      <c r="F24" s="16">
        <f t="shared" si="1"/>
        <v>0.56194034658249048</v>
      </c>
      <c r="G24" s="17" t="s">
        <v>687</v>
      </c>
    </row>
    <row r="25" spans="1:7" ht="30" x14ac:dyDescent="0.25">
      <c r="A25">
        <v>96</v>
      </c>
      <c r="B25" s="13" t="s">
        <v>119</v>
      </c>
      <c r="C25" s="14">
        <v>76368</v>
      </c>
      <c r="D25" s="14">
        <v>38000</v>
      </c>
      <c r="E25" s="15">
        <f t="shared" si="0"/>
        <v>38368</v>
      </c>
      <c r="F25" s="16">
        <f t="shared" si="1"/>
        <v>0.50240938613031638</v>
      </c>
      <c r="G25" s="17" t="s">
        <v>687</v>
      </c>
    </row>
    <row r="26" spans="1:7" ht="30" x14ac:dyDescent="0.25">
      <c r="A26">
        <v>97</v>
      </c>
      <c r="B26" s="13" t="s">
        <v>120</v>
      </c>
      <c r="C26" s="14">
        <v>74007</v>
      </c>
      <c r="D26" s="14">
        <v>32800</v>
      </c>
      <c r="E26" s="15">
        <f t="shared" si="0"/>
        <v>41207</v>
      </c>
      <c r="F26" s="16">
        <f t="shared" si="1"/>
        <v>0.55679868120583187</v>
      </c>
      <c r="G26" s="17" t="s">
        <v>687</v>
      </c>
    </row>
    <row r="27" spans="1:7" ht="30" x14ac:dyDescent="0.25">
      <c r="A27">
        <v>102</v>
      </c>
      <c r="B27" s="13" t="s">
        <v>125</v>
      </c>
      <c r="C27" s="14">
        <v>51198</v>
      </c>
      <c r="D27" s="14">
        <v>24800</v>
      </c>
      <c r="E27" s="15">
        <f t="shared" si="0"/>
        <v>26398</v>
      </c>
      <c r="F27" s="16">
        <f t="shared" si="1"/>
        <v>0.51560607836243599</v>
      </c>
      <c r="G27" s="17" t="s">
        <v>687</v>
      </c>
    </row>
    <row r="28" spans="1:7" ht="30" x14ac:dyDescent="0.25">
      <c r="A28">
        <v>103</v>
      </c>
      <c r="B28" s="13" t="s">
        <v>126</v>
      </c>
      <c r="C28" s="14">
        <v>17000</v>
      </c>
      <c r="D28" s="14">
        <v>6800</v>
      </c>
      <c r="E28" s="15">
        <f t="shared" si="0"/>
        <v>10200</v>
      </c>
      <c r="F28" s="16">
        <f t="shared" si="1"/>
        <v>0.6</v>
      </c>
      <c r="G28" s="17" t="s">
        <v>687</v>
      </c>
    </row>
    <row r="29" spans="1:7" ht="30" x14ac:dyDescent="0.25">
      <c r="A29">
        <v>111</v>
      </c>
      <c r="B29" s="13" t="s">
        <v>134</v>
      </c>
      <c r="C29" s="14">
        <v>54800</v>
      </c>
      <c r="D29" s="14">
        <v>23800</v>
      </c>
      <c r="E29" s="15">
        <f t="shared" si="0"/>
        <v>31000</v>
      </c>
      <c r="F29" s="16">
        <f t="shared" si="1"/>
        <v>0.56569343065693434</v>
      </c>
      <c r="G29" s="17" t="s">
        <v>687</v>
      </c>
    </row>
    <row r="30" spans="1:7" ht="30" x14ac:dyDescent="0.25">
      <c r="A30">
        <v>116</v>
      </c>
      <c r="B30" s="13" t="s">
        <v>139</v>
      </c>
      <c r="C30" s="14">
        <v>23250</v>
      </c>
      <c r="D30" s="14">
        <v>8500</v>
      </c>
      <c r="E30" s="15">
        <f t="shared" si="0"/>
        <v>14750</v>
      </c>
      <c r="F30" s="16">
        <f t="shared" si="1"/>
        <v>0.63440860215053763</v>
      </c>
      <c r="G30" s="17" t="s">
        <v>687</v>
      </c>
    </row>
    <row r="31" spans="1:7" ht="30" x14ac:dyDescent="0.25">
      <c r="A31">
        <v>129</v>
      </c>
      <c r="B31" s="13" t="s">
        <v>151</v>
      </c>
      <c r="C31" s="14">
        <v>46360</v>
      </c>
      <c r="D31" s="14">
        <v>16800</v>
      </c>
      <c r="E31" s="15">
        <f t="shared" si="0"/>
        <v>29560</v>
      </c>
      <c r="F31" s="16">
        <f t="shared" si="1"/>
        <v>0.63761863675582398</v>
      </c>
      <c r="G31" s="17" t="s">
        <v>687</v>
      </c>
    </row>
    <row r="32" spans="1:7" ht="30" x14ac:dyDescent="0.25">
      <c r="A32">
        <v>134</v>
      </c>
      <c r="B32" s="13" t="s">
        <v>156</v>
      </c>
      <c r="C32" s="14">
        <v>144140</v>
      </c>
      <c r="D32" s="14">
        <v>69000</v>
      </c>
      <c r="E32" s="15">
        <f t="shared" si="0"/>
        <v>75140</v>
      </c>
      <c r="F32" s="16">
        <f t="shared" si="1"/>
        <v>0.52129873733869847</v>
      </c>
      <c r="G32" s="17" t="s">
        <v>687</v>
      </c>
    </row>
    <row r="33" spans="1:7" ht="30" x14ac:dyDescent="0.25">
      <c r="A33">
        <v>135</v>
      </c>
      <c r="B33" s="13" t="s">
        <v>157</v>
      </c>
      <c r="C33" s="14">
        <v>250148</v>
      </c>
      <c r="D33" s="14">
        <v>120400</v>
      </c>
      <c r="E33" s="15">
        <f t="shared" si="0"/>
        <v>129748</v>
      </c>
      <c r="F33" s="16">
        <f t="shared" si="1"/>
        <v>0.5186849385163983</v>
      </c>
      <c r="G33" s="17" t="s">
        <v>687</v>
      </c>
    </row>
    <row r="34" spans="1:7" ht="30" x14ac:dyDescent="0.25">
      <c r="A34">
        <v>140</v>
      </c>
      <c r="B34" s="13" t="s">
        <v>162</v>
      </c>
      <c r="C34" s="14">
        <v>121187</v>
      </c>
      <c r="D34" s="14">
        <v>42000</v>
      </c>
      <c r="E34" s="15">
        <f t="shared" ref="E34:E65" si="2">C34-D34</f>
        <v>79187</v>
      </c>
      <c r="F34" s="16">
        <f t="shared" ref="F34:F65" si="3">IFERROR(E34/C34,0)</f>
        <v>0.65342817298885192</v>
      </c>
      <c r="G34" s="17" t="s">
        <v>687</v>
      </c>
    </row>
    <row r="35" spans="1:7" ht="30" x14ac:dyDescent="0.25">
      <c r="A35">
        <v>145</v>
      </c>
      <c r="B35" s="13" t="s">
        <v>167</v>
      </c>
      <c r="C35" s="14">
        <v>95163</v>
      </c>
      <c r="D35" s="14">
        <v>42000</v>
      </c>
      <c r="E35" s="15">
        <f t="shared" si="2"/>
        <v>53163</v>
      </c>
      <c r="F35" s="16">
        <f t="shared" si="3"/>
        <v>0.55865199709971314</v>
      </c>
      <c r="G35" s="17" t="s">
        <v>687</v>
      </c>
    </row>
    <row r="36" spans="1:7" ht="30" x14ac:dyDescent="0.25">
      <c r="A36">
        <v>147</v>
      </c>
      <c r="B36" s="13" t="s">
        <v>169</v>
      </c>
      <c r="C36" s="14">
        <v>734745</v>
      </c>
      <c r="D36" s="14">
        <v>343000</v>
      </c>
      <c r="E36" s="15">
        <f t="shared" si="2"/>
        <v>391745</v>
      </c>
      <c r="F36" s="16">
        <f t="shared" si="3"/>
        <v>0.53317137238089407</v>
      </c>
      <c r="G36" s="17" t="s">
        <v>687</v>
      </c>
    </row>
    <row r="37" spans="1:7" ht="30" x14ac:dyDescent="0.25">
      <c r="A37">
        <v>148</v>
      </c>
      <c r="B37" s="13" t="s">
        <v>170</v>
      </c>
      <c r="C37" s="14">
        <v>108870</v>
      </c>
      <c r="D37" s="14">
        <v>51000</v>
      </c>
      <c r="E37" s="15">
        <f t="shared" si="2"/>
        <v>57870</v>
      </c>
      <c r="F37" s="16">
        <f t="shared" si="3"/>
        <v>0.53155139156792508</v>
      </c>
      <c r="G37" s="17" t="s">
        <v>687</v>
      </c>
    </row>
    <row r="38" spans="1:7" ht="30" x14ac:dyDescent="0.25">
      <c r="A38">
        <v>151</v>
      </c>
      <c r="B38" s="13" t="s">
        <v>173</v>
      </c>
      <c r="C38" s="14">
        <v>160410</v>
      </c>
      <c r="D38" s="14">
        <v>67200</v>
      </c>
      <c r="E38" s="15">
        <f t="shared" si="2"/>
        <v>93210</v>
      </c>
      <c r="F38" s="16">
        <f t="shared" si="3"/>
        <v>0.58107349915840656</v>
      </c>
      <c r="G38" s="17" t="s">
        <v>687</v>
      </c>
    </row>
    <row r="39" spans="1:7" ht="30" x14ac:dyDescent="0.25">
      <c r="A39">
        <v>160</v>
      </c>
      <c r="B39" s="13" t="s">
        <v>182</v>
      </c>
      <c r="C39" s="14">
        <v>96715</v>
      </c>
      <c r="D39" s="14">
        <v>37000</v>
      </c>
      <c r="E39" s="15">
        <f t="shared" si="2"/>
        <v>59715</v>
      </c>
      <c r="F39" s="16">
        <f t="shared" si="3"/>
        <v>0.61743266297885535</v>
      </c>
      <c r="G39" s="17" t="s">
        <v>687</v>
      </c>
    </row>
    <row r="40" spans="1:7" ht="30" x14ac:dyDescent="0.25">
      <c r="A40">
        <v>163</v>
      </c>
      <c r="B40" s="13" t="s">
        <v>185</v>
      </c>
      <c r="C40" s="14">
        <v>46623</v>
      </c>
      <c r="D40" s="14">
        <v>19600</v>
      </c>
      <c r="E40" s="15">
        <f t="shared" si="2"/>
        <v>27023</v>
      </c>
      <c r="F40" s="16">
        <f t="shared" si="3"/>
        <v>0.57960663191986783</v>
      </c>
      <c r="G40" s="17" t="s">
        <v>687</v>
      </c>
    </row>
    <row r="41" spans="1:7" ht="30" x14ac:dyDescent="0.25">
      <c r="A41">
        <v>165</v>
      </c>
      <c r="B41" s="13" t="s">
        <v>187</v>
      </c>
      <c r="C41" s="14">
        <v>64410</v>
      </c>
      <c r="D41" s="14">
        <v>31000</v>
      </c>
      <c r="E41" s="15">
        <f t="shared" si="2"/>
        <v>33410</v>
      </c>
      <c r="F41" s="16">
        <f t="shared" si="3"/>
        <v>0.51870827511256012</v>
      </c>
      <c r="G41" s="17" t="s">
        <v>687</v>
      </c>
    </row>
    <row r="42" spans="1:7" ht="30" x14ac:dyDescent="0.25">
      <c r="A42">
        <v>170</v>
      </c>
      <c r="B42" s="13" t="s">
        <v>192</v>
      </c>
      <c r="C42" s="14">
        <v>57017</v>
      </c>
      <c r="D42" s="14">
        <v>26200</v>
      </c>
      <c r="E42" s="15">
        <f t="shared" si="2"/>
        <v>30817</v>
      </c>
      <c r="F42" s="16">
        <f t="shared" si="3"/>
        <v>0.5404879246540506</v>
      </c>
      <c r="G42" s="17" t="s">
        <v>687</v>
      </c>
    </row>
    <row r="43" spans="1:7" ht="30" x14ac:dyDescent="0.25">
      <c r="A43">
        <v>172</v>
      </c>
      <c r="B43" s="13" t="s">
        <v>194</v>
      </c>
      <c r="C43" s="14">
        <v>449570</v>
      </c>
      <c r="D43" s="14">
        <v>222600</v>
      </c>
      <c r="E43" s="15">
        <f t="shared" si="2"/>
        <v>226970</v>
      </c>
      <c r="F43" s="16">
        <f t="shared" si="3"/>
        <v>0.50486019974642438</v>
      </c>
      <c r="G43" s="17" t="s">
        <v>687</v>
      </c>
    </row>
    <row r="44" spans="1:7" ht="30" x14ac:dyDescent="0.25">
      <c r="A44">
        <v>186</v>
      </c>
      <c r="B44" s="13" t="s">
        <v>207</v>
      </c>
      <c r="C44" s="14">
        <v>67319</v>
      </c>
      <c r="D44" s="14">
        <v>30800</v>
      </c>
      <c r="E44" s="15">
        <f t="shared" si="2"/>
        <v>36519</v>
      </c>
      <c r="F44" s="16">
        <f t="shared" si="3"/>
        <v>0.542476863886867</v>
      </c>
      <c r="G44" s="17" t="s">
        <v>687</v>
      </c>
    </row>
    <row r="45" spans="1:7" ht="60" x14ac:dyDescent="0.25">
      <c r="A45">
        <v>195</v>
      </c>
      <c r="B45" s="13" t="s">
        <v>216</v>
      </c>
      <c r="C45" s="14">
        <v>68473</v>
      </c>
      <c r="D45" s="14">
        <v>33500</v>
      </c>
      <c r="E45" s="15">
        <f t="shared" si="2"/>
        <v>34973</v>
      </c>
      <c r="F45" s="16">
        <f t="shared" si="3"/>
        <v>0.51075606443415655</v>
      </c>
      <c r="G45" s="17" t="s">
        <v>687</v>
      </c>
    </row>
    <row r="46" spans="1:7" ht="30" x14ac:dyDescent="0.25">
      <c r="A46">
        <v>212</v>
      </c>
      <c r="B46" s="13" t="s">
        <v>233</v>
      </c>
      <c r="C46" s="14">
        <v>313310</v>
      </c>
      <c r="D46" s="14">
        <v>145600</v>
      </c>
      <c r="E46" s="15">
        <f t="shared" si="2"/>
        <v>167710</v>
      </c>
      <c r="F46" s="16">
        <f t="shared" si="3"/>
        <v>0.53528454246592827</v>
      </c>
      <c r="G46" s="17" t="s">
        <v>687</v>
      </c>
    </row>
    <row r="47" spans="1:7" ht="30" x14ac:dyDescent="0.25">
      <c r="A47">
        <v>214</v>
      </c>
      <c r="B47" s="13" t="s">
        <v>235</v>
      </c>
      <c r="C47" s="14">
        <v>198290</v>
      </c>
      <c r="D47" s="14">
        <v>97000</v>
      </c>
      <c r="E47" s="15">
        <f t="shared" si="2"/>
        <v>101290</v>
      </c>
      <c r="F47" s="16">
        <f t="shared" si="3"/>
        <v>0.51081748953552875</v>
      </c>
      <c r="G47" s="17" t="s">
        <v>687</v>
      </c>
    </row>
    <row r="48" spans="1:7" ht="30" x14ac:dyDescent="0.25">
      <c r="A48">
        <v>217</v>
      </c>
      <c r="B48" s="13" t="s">
        <v>238</v>
      </c>
      <c r="C48" s="14">
        <v>92510</v>
      </c>
      <c r="D48" s="14">
        <v>41000</v>
      </c>
      <c r="E48" s="15">
        <f t="shared" si="2"/>
        <v>51510</v>
      </c>
      <c r="F48" s="16">
        <f t="shared" si="3"/>
        <v>0.55680466976543075</v>
      </c>
      <c r="G48" s="17" t="s">
        <v>687</v>
      </c>
    </row>
    <row r="49" spans="1:7" ht="30" x14ac:dyDescent="0.25">
      <c r="A49">
        <v>219</v>
      </c>
      <c r="B49" s="13" t="s">
        <v>240</v>
      </c>
      <c r="C49" s="14">
        <v>63300</v>
      </c>
      <c r="D49" s="14">
        <v>30800</v>
      </c>
      <c r="E49" s="15">
        <f t="shared" si="2"/>
        <v>32500</v>
      </c>
      <c r="F49" s="16">
        <f t="shared" si="3"/>
        <v>0.51342812006319116</v>
      </c>
      <c r="G49" s="17" t="s">
        <v>687</v>
      </c>
    </row>
    <row r="50" spans="1:7" ht="45" x14ac:dyDescent="0.25">
      <c r="A50">
        <v>225</v>
      </c>
      <c r="B50" s="13" t="s">
        <v>246</v>
      </c>
      <c r="C50" s="14">
        <v>167345</v>
      </c>
      <c r="D50" s="14">
        <v>82600</v>
      </c>
      <c r="E50" s="15">
        <f t="shared" si="2"/>
        <v>84745</v>
      </c>
      <c r="F50" s="16">
        <f t="shared" si="3"/>
        <v>0.50640891571304791</v>
      </c>
      <c r="G50" s="17" t="s">
        <v>687</v>
      </c>
    </row>
    <row r="51" spans="1:7" ht="30" x14ac:dyDescent="0.25">
      <c r="A51">
        <v>264</v>
      </c>
      <c r="B51" s="13" t="s">
        <v>282</v>
      </c>
      <c r="C51" s="14">
        <v>434367</v>
      </c>
      <c r="D51" s="14">
        <v>145000</v>
      </c>
      <c r="E51" s="15">
        <f t="shared" si="2"/>
        <v>289367</v>
      </c>
      <c r="F51" s="16">
        <f t="shared" si="3"/>
        <v>0.66618090232453198</v>
      </c>
      <c r="G51" s="17" t="s">
        <v>687</v>
      </c>
    </row>
    <row r="52" spans="1:7" ht="30" x14ac:dyDescent="0.25">
      <c r="A52">
        <v>272</v>
      </c>
      <c r="B52" s="13" t="s">
        <v>290</v>
      </c>
      <c r="C52" s="14">
        <v>190800</v>
      </c>
      <c r="D52" s="14">
        <v>88100</v>
      </c>
      <c r="E52" s="15">
        <f t="shared" si="2"/>
        <v>102700</v>
      </c>
      <c r="F52" s="16">
        <f t="shared" si="3"/>
        <v>0.5382599580712788</v>
      </c>
      <c r="G52" s="17" t="s">
        <v>687</v>
      </c>
    </row>
    <row r="53" spans="1:7" ht="120" x14ac:dyDescent="0.25">
      <c r="A53">
        <v>273</v>
      </c>
      <c r="B53" s="13" t="s">
        <v>291</v>
      </c>
      <c r="C53" s="14">
        <v>227530</v>
      </c>
      <c r="D53" s="14">
        <v>76600</v>
      </c>
      <c r="E53" s="15">
        <f t="shared" si="2"/>
        <v>150930</v>
      </c>
      <c r="F53" s="16">
        <f t="shared" si="3"/>
        <v>0.66334109787720297</v>
      </c>
      <c r="G53" s="17" t="s">
        <v>687</v>
      </c>
    </row>
    <row r="54" spans="1:7" ht="30" x14ac:dyDescent="0.25">
      <c r="A54">
        <v>279</v>
      </c>
      <c r="B54" s="13" t="s">
        <v>297</v>
      </c>
      <c r="C54" s="14">
        <v>92862</v>
      </c>
      <c r="D54" s="14">
        <v>41900</v>
      </c>
      <c r="E54" s="15">
        <f t="shared" si="2"/>
        <v>50962</v>
      </c>
      <c r="F54" s="16">
        <f t="shared" si="3"/>
        <v>0.54879283237492194</v>
      </c>
      <c r="G54" s="17" t="s">
        <v>687</v>
      </c>
    </row>
    <row r="55" spans="1:7" ht="120" x14ac:dyDescent="0.25">
      <c r="A55">
        <v>283</v>
      </c>
      <c r="B55" s="13" t="s">
        <v>301</v>
      </c>
      <c r="C55" s="14">
        <v>86430</v>
      </c>
      <c r="D55" s="14">
        <v>42000</v>
      </c>
      <c r="E55" s="15">
        <f t="shared" si="2"/>
        <v>44430</v>
      </c>
      <c r="F55" s="16">
        <f t="shared" si="3"/>
        <v>0.51405761888233248</v>
      </c>
      <c r="G55" s="17" t="s">
        <v>687</v>
      </c>
    </row>
    <row r="56" spans="1:7" ht="30" x14ac:dyDescent="0.25">
      <c r="A56">
        <v>294</v>
      </c>
      <c r="B56" s="13" t="s">
        <v>312</v>
      </c>
      <c r="C56" s="14">
        <v>225376</v>
      </c>
      <c r="D56" s="14">
        <v>110500</v>
      </c>
      <c r="E56" s="15">
        <f t="shared" si="2"/>
        <v>114876</v>
      </c>
      <c r="F56" s="16">
        <f t="shared" si="3"/>
        <v>0.50970822092858159</v>
      </c>
      <c r="G56" s="17" t="s">
        <v>687</v>
      </c>
    </row>
    <row r="57" spans="1:7" ht="45" x14ac:dyDescent="0.25">
      <c r="A57">
        <v>310</v>
      </c>
      <c r="B57" s="13" t="s">
        <v>328</v>
      </c>
      <c r="C57" s="14">
        <v>1130000</v>
      </c>
      <c r="D57" s="14">
        <v>450000</v>
      </c>
      <c r="E57" s="15">
        <f t="shared" si="2"/>
        <v>680000</v>
      </c>
      <c r="F57" s="16">
        <f t="shared" si="3"/>
        <v>0.60176991150442483</v>
      </c>
      <c r="G57" s="17" t="s">
        <v>687</v>
      </c>
    </row>
    <row r="58" spans="1:7" ht="30" x14ac:dyDescent="0.25">
      <c r="A58">
        <v>323</v>
      </c>
      <c r="B58" s="13" t="s">
        <v>341</v>
      </c>
      <c r="C58" s="14">
        <v>31873</v>
      </c>
      <c r="D58" s="14">
        <v>12000</v>
      </c>
      <c r="E58" s="15">
        <f t="shared" si="2"/>
        <v>19873</v>
      </c>
      <c r="F58" s="16">
        <f t="shared" si="3"/>
        <v>0.62350578859850025</v>
      </c>
      <c r="G58" s="17" t="s">
        <v>687</v>
      </c>
    </row>
    <row r="59" spans="1:7" ht="45" x14ac:dyDescent="0.25">
      <c r="A59">
        <v>330</v>
      </c>
      <c r="B59" s="13" t="s">
        <v>348</v>
      </c>
      <c r="C59" s="14">
        <v>48527</v>
      </c>
      <c r="D59" s="14">
        <v>22000</v>
      </c>
      <c r="E59" s="15">
        <f t="shared" si="2"/>
        <v>26527</v>
      </c>
      <c r="F59" s="16">
        <f t="shared" si="3"/>
        <v>0.54664413625404418</v>
      </c>
      <c r="G59" s="17" t="s">
        <v>687</v>
      </c>
    </row>
    <row r="60" spans="1:7" ht="30" x14ac:dyDescent="0.25">
      <c r="A60">
        <v>424</v>
      </c>
      <c r="B60" s="13" t="s">
        <v>441</v>
      </c>
      <c r="C60" s="14">
        <v>353438</v>
      </c>
      <c r="D60" s="14">
        <v>175000</v>
      </c>
      <c r="E60" s="15">
        <f t="shared" si="2"/>
        <v>178438</v>
      </c>
      <c r="F60" s="16">
        <f t="shared" si="3"/>
        <v>0.5048636535969534</v>
      </c>
      <c r="G60" s="17" t="s">
        <v>687</v>
      </c>
    </row>
    <row r="61" spans="1:7" ht="30" x14ac:dyDescent="0.25">
      <c r="A61">
        <v>445</v>
      </c>
      <c r="B61" s="13" t="s">
        <v>462</v>
      </c>
      <c r="C61" s="14">
        <v>156400</v>
      </c>
      <c r="D61" s="14">
        <v>78000</v>
      </c>
      <c r="E61" s="15">
        <f t="shared" si="2"/>
        <v>78400</v>
      </c>
      <c r="F61" s="16">
        <f t="shared" si="3"/>
        <v>0.50127877237851659</v>
      </c>
      <c r="G61" s="17" t="s">
        <v>687</v>
      </c>
    </row>
    <row r="62" spans="1:7" ht="30" x14ac:dyDescent="0.25">
      <c r="A62">
        <v>455</v>
      </c>
      <c r="B62" s="13" t="s">
        <v>472</v>
      </c>
      <c r="C62" s="14">
        <v>34889</v>
      </c>
      <c r="D62" s="14">
        <v>8300</v>
      </c>
      <c r="E62" s="15">
        <f t="shared" si="2"/>
        <v>26589</v>
      </c>
      <c r="F62" s="16">
        <f t="shared" si="3"/>
        <v>0.76210266846283925</v>
      </c>
      <c r="G62" s="17" t="s">
        <v>687</v>
      </c>
    </row>
    <row r="63" spans="1:7" ht="30" x14ac:dyDescent="0.25">
      <c r="A63">
        <v>578</v>
      </c>
      <c r="B63" s="13" t="s">
        <v>595</v>
      </c>
      <c r="C63" s="14">
        <v>332447</v>
      </c>
      <c r="D63" s="14">
        <v>62000</v>
      </c>
      <c r="E63" s="15">
        <f t="shared" si="2"/>
        <v>270447</v>
      </c>
      <c r="F63" s="16">
        <f t="shared" si="3"/>
        <v>0.81350410742163415</v>
      </c>
      <c r="G63" s="17" t="s">
        <v>687</v>
      </c>
    </row>
    <row r="64" spans="1:7" ht="30" x14ac:dyDescent="0.25">
      <c r="A64">
        <v>653</v>
      </c>
      <c r="B64" s="13" t="s">
        <v>670</v>
      </c>
      <c r="C64" s="14">
        <v>405100</v>
      </c>
      <c r="D64" s="14">
        <v>189000</v>
      </c>
      <c r="E64" s="15">
        <f t="shared" si="2"/>
        <v>216100</v>
      </c>
      <c r="F64" s="16">
        <f t="shared" si="3"/>
        <v>0.53344853122685754</v>
      </c>
      <c r="G64" s="17" t="s">
        <v>687</v>
      </c>
    </row>
    <row r="65" spans="1:7" ht="30" x14ac:dyDescent="0.25">
      <c r="A65">
        <v>659</v>
      </c>
      <c r="B65" s="13" t="s">
        <v>676</v>
      </c>
      <c r="C65" s="14">
        <v>293011</v>
      </c>
      <c r="D65" s="14">
        <v>145000</v>
      </c>
      <c r="E65" s="15">
        <f t="shared" si="2"/>
        <v>148011</v>
      </c>
      <c r="F65" s="16">
        <f t="shared" si="3"/>
        <v>0.50513803236055987</v>
      </c>
      <c r="G65" s="17" t="s">
        <v>687</v>
      </c>
    </row>
  </sheetData>
  <autoFilter ref="A1:G65" xr:uid="{00000000-0009-0000-0000-000002000000}"/>
  <pageMargins left="0.75" right="0.75" top="1" bottom="1"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RESUMEN</vt:lpstr>
      <vt:lpstr>COMPARATIVO 666 ITEMS</vt:lpstr>
      <vt:lpstr>ALERTAS PRECIO</vt:lpstr>
      <vt:lpstr>RESUMEN!Área_de_impresión</vt:lpstr>
      <vt:lpstr>'ALERTAS PRECIO'!Títulos_a_imprimir</vt:lpstr>
      <vt:lpstr>'COMPARATIVO 666 ITEMS'!Títulos_a_imprimir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JONATHAN LÓPEZ ROJAS</cp:lastModifiedBy>
  <cp:lastPrinted>2026-07-24T18:32:06Z</cp:lastPrinted>
  <dcterms:created xsi:type="dcterms:W3CDTF">2026-07-24T18:24:19Z</dcterms:created>
  <dcterms:modified xsi:type="dcterms:W3CDTF">2026-07-24T20:55:29Z</dcterms:modified>
</cp:coreProperties>
</file>