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m Mendez Ortiz\Documents\1. TRABAJO- WILLIAM\1. SAN ANDRES\1. PROYECTOS\2026\1. INTERCOLEGIADOS\"/>
    </mc:Choice>
  </mc:AlternateContent>
  <xr:revisionPtr revIDLastSave="0" documentId="13_ncr:1_{D37F1C44-9C30-4952-AB85-DB7D6EF7DC64}" xr6:coauthVersionLast="47" xr6:coauthVersionMax="47" xr10:uidLastSave="{00000000-0000-0000-0000-000000000000}"/>
  <bookViews>
    <workbookView xWindow="-108" yWindow="-108" windowWidth="23256" windowHeight="12456" activeTab="1" xr2:uid="{67DDE56F-B220-4BBF-BC67-E57505B38176}"/>
  </bookViews>
  <sheets>
    <sheet name="PRESUPUESTO" sheetId="1" r:id="rId1"/>
    <sheet name="ESTUDIO DE MERCAD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4" i="1" l="1"/>
  <c r="F12" i="1"/>
  <c r="F13" i="1"/>
  <c r="F11" i="1"/>
  <c r="F8" i="1"/>
  <c r="F9" i="1"/>
  <c r="F7" i="1"/>
  <c r="F4" i="1"/>
  <c r="F5" i="1"/>
  <c r="D4" i="1"/>
  <c r="E4" i="1"/>
  <c r="D5" i="1"/>
  <c r="E5" i="1"/>
  <c r="D7" i="1"/>
  <c r="E7" i="1"/>
  <c r="D8" i="1"/>
  <c r="E8" i="1"/>
  <c r="D9" i="1"/>
  <c r="E9" i="1"/>
  <c r="D11" i="1"/>
  <c r="E11" i="1"/>
  <c r="D12" i="1"/>
  <c r="E12" i="1"/>
  <c r="D13" i="1"/>
  <c r="E13" i="1"/>
  <c r="F3" i="1"/>
  <c r="E3" i="1"/>
  <c r="D3" i="1"/>
  <c r="H13" i="2"/>
  <c r="I13" i="2" s="1"/>
  <c r="H12" i="2"/>
  <c r="H11" i="2"/>
  <c r="I11" i="2" s="1"/>
  <c r="H9" i="2"/>
  <c r="I9" i="2" s="1"/>
  <c r="H8" i="2"/>
  <c r="H7" i="2"/>
  <c r="H5" i="2"/>
  <c r="H4" i="2"/>
  <c r="I4" i="2" s="1"/>
  <c r="H3" i="2"/>
  <c r="I3" i="2" s="1"/>
  <c r="I12" i="2"/>
  <c r="I8" i="2"/>
  <c r="I7" i="2"/>
  <c r="I5" i="2"/>
  <c r="I14" i="2" l="1"/>
</calcChain>
</file>

<file path=xl/sharedStrings.xml><?xml version="1.0" encoding="utf-8"?>
<sst xmlns="http://schemas.openxmlformats.org/spreadsheetml/2006/main" count="83" uniqueCount="35">
  <si>
    <t>ITEM</t>
  </si>
  <si>
    <t>DESCRIPCION</t>
  </si>
  <si>
    <t>1.1</t>
  </si>
  <si>
    <t>1.2</t>
  </si>
  <si>
    <t>1.3</t>
  </si>
  <si>
    <t>FASE NUCLEOS</t>
  </si>
  <si>
    <t>UNIDADES DE BOLSAS DE AGUA 250 ml</t>
  </si>
  <si>
    <t>Contratación de árbitros por cada partido programado</t>
  </si>
  <si>
    <t>REFRIGERIOS COMPUESTO DE ALIMENTO TIPO EMPANADA O SANDWICH Y BEBIDA JUGO DE 200 ML</t>
  </si>
  <si>
    <t>FASE PROVINCIAL</t>
  </si>
  <si>
    <t>TRANSPORTE INTERMUNICIPAL IDA Y VUELTA PARA LOS DEPORTISTAS A LOS SITIOS DE LOS ENCUENTROS DEPORTIVOS SAN ANDRES-CERRITO-SAN ANDRES</t>
  </si>
  <si>
    <t>2.</t>
  </si>
  <si>
    <t>2.1</t>
  </si>
  <si>
    <t>DESAYUNOS PARA SER DISTRIBUIDOS A LOS DEPORTISTAS PARTICIPANTES DE LOS INTERCOLEGIADOS EN EL MUNICIPIO DE CERRITO SANTANDER</t>
  </si>
  <si>
    <t>2.2</t>
  </si>
  <si>
    <t>2.3</t>
  </si>
  <si>
    <t>ALMUERZOS COMPUESTO POR PLATO FUERTE PARA SER DISTRIBUIDOS A LOS DEPORTITAS PARTICIPANTES LOS INTERCOLEGIADOS (Alimento proteico, alimento energético farináceo, ensalada o verdura caliente, una bebida y un postre) EN EL MUNICIPIO DE CERRITO SANTANDER</t>
  </si>
  <si>
    <t>3.</t>
  </si>
  <si>
    <t>3.1</t>
  </si>
  <si>
    <t>3.2</t>
  </si>
  <si>
    <t>3.3</t>
  </si>
  <si>
    <t>FASE DEPARTAMENTAL</t>
  </si>
  <si>
    <t>TRANSPORTE INTERMUNICIPLA IDA Y VUELTA PARA LOS DEPORTISTAS A LOS SITIOS DE LOS ENCUENTROS DEPORTIVOS.SAN ANDRES-BUCARAMANGA-SAN ANDRES</t>
  </si>
  <si>
    <t>TRANSPORTE LOCAL IDA Y VUELTA PARA LOS DEPORTISTAS A LOS SITIOS DE LOS ENCUENTROS DEPORTIVOS.EN LA CIUDAD DE BUCARAMANGA TRANSPORTE HOTEL-SITIO DEL EVENTO-HOTEL</t>
  </si>
  <si>
    <t>UNIFORME TIPO POLO CON LOS LOGOS DE LA ADMINISTRACION MUNICIPAL, DE ACUERDO AL DISEÑO INDICADO POR LA SUPERVISION.</t>
  </si>
  <si>
    <t xml:space="preserve">UNIDAD </t>
  </si>
  <si>
    <t>CANTIDAD</t>
  </si>
  <si>
    <t xml:space="preserve">VR  TOTAL </t>
  </si>
  <si>
    <t>VR UNITARIO COT 1</t>
  </si>
  <si>
    <t>VR UNITARIO COT 2</t>
  </si>
  <si>
    <t>VR UNITARIO COT 3</t>
  </si>
  <si>
    <t>VR UNITARIO PROMEDIO</t>
  </si>
  <si>
    <t>Und</t>
  </si>
  <si>
    <t>TOTAL GENERAL (INCLUYE GASTOS DE LEGALIZACIÓN E IVA)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</si>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</sst>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44" fontId="0" fillId="0" borderId="1" xfId="1" applyFont="1" applyBorder="1" applyAlignment="1">
      <alignment wrapText="1"/>
    </xf>
    <xf numFmtId="44" fontId="0" fillId="0" borderId="1" xfId="1" applyFont="1" applyBorder="1" applyAlignment="1">
      <alignment vertical="center" wrapText="1"/>
    </xf>
    <xf numFmtId="44" fontId="0" fillId="0" borderId="1" xfId="0" applyNumberFormat="1" applyBorder="1" applyAlignment="1">
      <alignment wrapText="1"/>
    </xf>
    <xf numFmtId="44" fontId="1" fillId="0" borderId="1" xfId="0" applyNumberFormat="1" applyFont="1" applyBorder="1" applyAlignment="1">
      <alignment vertical="center" wrapText="1"/>
    </xf>
    <xf numFmtId="0" fontId="1" fillId="2" borderId="2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1" fillId="2" borderId="4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44" fontId="1" fillId="4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44" fontId="0" fillId="0" borderId="1" xfId="0" applyNumberFormat="1" applyBorder="1" applyAlignment="1">
      <alignment vertical="center" wrapText="1"/>
    </xf>
    <xf numFmtId="0" fontId="1" fillId="3" borderId="5" xfId="0" applyFont="1" applyFill="1" applyBorder="1" applyAlignment="1">
      <alignment horizontal="center" wrapText="1"/>
    </xf>
    <xf numFmtId="44" fontId="1" fillId="3" borderId="0" xfId="0" applyNumberFormat="1" applyFont="1" applyFill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45592-646B-4169-A005-C35A131544C5}">
  <dimension ref="A1:F14"/>
  <sheetViews>
    <sheetView topLeftCell="A8" workbookViewId="0">
      <selection sqref="A1:F14"/>
    </sheetView>
  </sheetViews>
  <sheetFormatPr baseColWidth="10" defaultColWidth="11.5546875" defaultRowHeight="14.4" x14ac:dyDescent="0.3"/>
  <cols>
    <col min="1" max="1" width="5.21875" style="5" bestFit="1" customWidth="1"/>
    <col min="2" max="2" width="43.6640625" style="1" customWidth="1"/>
    <col min="3" max="3" width="8.88671875" style="1" customWidth="1"/>
    <col min="4" max="4" width="9.6640625" style="1" customWidth="1"/>
    <col min="5" max="5" width="13.5546875" style="1" customWidth="1"/>
    <col min="6" max="6" width="18.21875" style="1" customWidth="1"/>
    <col min="7" max="16384" width="11.5546875" style="1"/>
  </cols>
  <sheetData>
    <row r="1" spans="1:6" s="6" customFormat="1" ht="28.8" x14ac:dyDescent="0.3">
      <c r="A1" s="9" t="s">
        <v>0</v>
      </c>
      <c r="B1" s="9" t="s">
        <v>1</v>
      </c>
      <c r="C1" s="10" t="s">
        <v>25</v>
      </c>
      <c r="D1" s="10" t="s">
        <v>26</v>
      </c>
      <c r="E1" s="10" t="s">
        <v>31</v>
      </c>
      <c r="F1" s="9" t="s">
        <v>27</v>
      </c>
    </row>
    <row r="2" spans="1:6" x14ac:dyDescent="0.3">
      <c r="A2" s="7">
        <v>1</v>
      </c>
      <c r="B2" s="8" t="s">
        <v>5</v>
      </c>
      <c r="C2" s="8"/>
      <c r="D2" s="8"/>
      <c r="E2" s="8"/>
      <c r="F2" s="3"/>
    </row>
    <row r="3" spans="1:6" x14ac:dyDescent="0.3">
      <c r="A3" s="4" t="s">
        <v>2</v>
      </c>
      <c r="B3" s="2" t="s">
        <v>6</v>
      </c>
      <c r="C3" s="2" t="s">
        <v>32</v>
      </c>
      <c r="D3" s="4">
        <f>+'ESTUDIO DE MERCADO'!D3</f>
        <v>300</v>
      </c>
      <c r="E3" s="14">
        <f>+'ESTUDIO DE MERCADO'!H3</f>
        <v>937.67</v>
      </c>
      <c r="F3" s="12">
        <f>+E3*D3</f>
        <v>281301</v>
      </c>
    </row>
    <row r="4" spans="1:6" ht="28.8" x14ac:dyDescent="0.3">
      <c r="A4" s="4" t="s">
        <v>3</v>
      </c>
      <c r="B4" s="2" t="s">
        <v>7</v>
      </c>
      <c r="C4" s="2" t="s">
        <v>32</v>
      </c>
      <c r="D4" s="4">
        <f>+'ESTUDIO DE MERCADO'!D4</f>
        <v>12</v>
      </c>
      <c r="E4" s="14">
        <f>+'ESTUDIO DE MERCADO'!H4</f>
        <v>77666.67</v>
      </c>
      <c r="F4" s="12">
        <f t="shared" ref="F4:F13" si="0">+E4*D4</f>
        <v>932000.04</v>
      </c>
    </row>
    <row r="5" spans="1:6" ht="43.2" x14ac:dyDescent="0.3">
      <c r="A5" s="4" t="s">
        <v>4</v>
      </c>
      <c r="B5" s="2" t="s">
        <v>8</v>
      </c>
      <c r="C5" s="2" t="s">
        <v>32</v>
      </c>
      <c r="D5" s="4">
        <f>+'ESTUDIO DE MERCADO'!D5</f>
        <v>140</v>
      </c>
      <c r="E5" s="14">
        <f>+'ESTUDIO DE MERCADO'!H5</f>
        <v>9323.33</v>
      </c>
      <c r="F5" s="12">
        <f t="shared" si="0"/>
        <v>1305266.2</v>
      </c>
    </row>
    <row r="6" spans="1:6" x14ac:dyDescent="0.3">
      <c r="A6" s="7" t="s">
        <v>11</v>
      </c>
      <c r="B6" s="16" t="s">
        <v>9</v>
      </c>
      <c r="C6" s="17"/>
      <c r="D6" s="17"/>
      <c r="E6" s="17"/>
      <c r="F6" s="18"/>
    </row>
    <row r="7" spans="1:6" ht="29.55" customHeight="1" x14ac:dyDescent="0.3">
      <c r="A7" s="4" t="s">
        <v>12</v>
      </c>
      <c r="B7" s="2" t="s">
        <v>10</v>
      </c>
      <c r="C7" s="2" t="s">
        <v>32</v>
      </c>
      <c r="D7" s="4">
        <f>+'ESTUDIO DE MERCADO'!D7</f>
        <v>50</v>
      </c>
      <c r="E7" s="14">
        <f>+'ESTUDIO DE MERCADO'!H7</f>
        <v>93230.67</v>
      </c>
      <c r="F7" s="13">
        <f t="shared" si="0"/>
        <v>4661533.5</v>
      </c>
    </row>
    <row r="8" spans="1:6" ht="34.049999999999997" customHeight="1" x14ac:dyDescent="0.3">
      <c r="A8" s="4" t="s">
        <v>14</v>
      </c>
      <c r="B8" s="2" t="s">
        <v>13</v>
      </c>
      <c r="C8" s="2" t="s">
        <v>32</v>
      </c>
      <c r="D8" s="4">
        <f>+'ESTUDIO DE MERCADO'!D8</f>
        <v>50</v>
      </c>
      <c r="E8" s="14">
        <f>+'ESTUDIO DE MERCADO'!H8</f>
        <v>23300</v>
      </c>
      <c r="F8" s="13">
        <f t="shared" si="0"/>
        <v>1165000</v>
      </c>
    </row>
    <row r="9" spans="1:6" ht="86.4" x14ac:dyDescent="0.3">
      <c r="A9" s="4" t="s">
        <v>15</v>
      </c>
      <c r="B9" s="2" t="s">
        <v>16</v>
      </c>
      <c r="C9" s="2" t="s">
        <v>32</v>
      </c>
      <c r="D9" s="4">
        <f>+'ESTUDIO DE MERCADO'!D9</f>
        <v>50</v>
      </c>
      <c r="E9" s="23">
        <f>+'ESTUDIO DE MERCADO'!H9</f>
        <v>38846.33</v>
      </c>
      <c r="F9" s="13">
        <f t="shared" si="0"/>
        <v>1942316.5</v>
      </c>
    </row>
    <row r="10" spans="1:6" x14ac:dyDescent="0.3">
      <c r="A10" s="7" t="s">
        <v>17</v>
      </c>
      <c r="B10" s="8" t="s">
        <v>21</v>
      </c>
      <c r="C10" s="8"/>
      <c r="D10" s="8"/>
      <c r="E10" s="8"/>
      <c r="F10" s="3"/>
    </row>
    <row r="11" spans="1:6" ht="57.6" x14ac:dyDescent="0.3">
      <c r="A11" s="4" t="s">
        <v>18</v>
      </c>
      <c r="B11" s="2" t="s">
        <v>22</v>
      </c>
      <c r="C11" s="2" t="s">
        <v>32</v>
      </c>
      <c r="D11" s="4">
        <f>+'ESTUDIO DE MERCADO'!D11</f>
        <v>16</v>
      </c>
      <c r="E11" s="23">
        <f>+'ESTUDIO DE MERCADO'!H11</f>
        <v>139800.32999999999</v>
      </c>
      <c r="F11" s="13">
        <f t="shared" si="0"/>
        <v>2236805.2799999998</v>
      </c>
    </row>
    <row r="12" spans="1:6" ht="57.6" x14ac:dyDescent="0.3">
      <c r="A12" s="4" t="s">
        <v>19</v>
      </c>
      <c r="B12" s="2" t="s">
        <v>23</v>
      </c>
      <c r="C12" s="2" t="s">
        <v>32</v>
      </c>
      <c r="D12" s="4">
        <f>+'ESTUDIO DE MERCADO'!D12</f>
        <v>16</v>
      </c>
      <c r="E12" s="23">
        <f>+'ESTUDIO DE MERCADO'!H12</f>
        <v>31076.67</v>
      </c>
      <c r="F12" s="13">
        <f t="shared" si="0"/>
        <v>497226.72</v>
      </c>
    </row>
    <row r="13" spans="1:6" ht="43.2" x14ac:dyDescent="0.3">
      <c r="A13" s="4" t="s">
        <v>20</v>
      </c>
      <c r="B13" s="2" t="s">
        <v>24</v>
      </c>
      <c r="C13" s="2" t="s">
        <v>32</v>
      </c>
      <c r="D13" s="4">
        <f>+'ESTUDIO DE MERCADO'!D13</f>
        <v>16</v>
      </c>
      <c r="E13" s="23">
        <f>+'ESTUDIO DE MERCADO'!H13</f>
        <v>77666.67</v>
      </c>
      <c r="F13" s="13">
        <f t="shared" si="0"/>
        <v>1242666.72</v>
      </c>
    </row>
    <row r="14" spans="1:6" x14ac:dyDescent="0.3">
      <c r="A14" s="24" t="s">
        <v>33</v>
      </c>
      <c r="B14" s="24"/>
      <c r="C14" s="24"/>
      <c r="D14" s="24"/>
      <c r="E14" s="24"/>
      <c r="F14" s="25">
        <f>SUM(F3:F13)</f>
        <v>14264115.960000001</v>
      </c>
    </row>
  </sheetData>
  <mergeCells count="1">
    <mergeCell ref="A14:E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992C3-89D6-4A9F-9042-7D15F142903B}">
  <dimension ref="A1:M14"/>
  <sheetViews>
    <sheetView tabSelected="1" topLeftCell="A7" workbookViewId="0">
      <selection activeCell="K11" sqref="K11"/>
    </sheetView>
  </sheetViews>
  <sheetFormatPr baseColWidth="10" defaultColWidth="11.5546875" defaultRowHeight="14.4" x14ac:dyDescent="0.3"/>
  <cols>
    <col min="1" max="1" width="5.21875" style="5" bestFit="1" customWidth="1"/>
    <col min="2" max="2" width="39.44140625" style="1" customWidth="1"/>
    <col min="3" max="3" width="8.88671875" style="1" customWidth="1"/>
    <col min="4" max="4" width="9.6640625" style="1" customWidth="1"/>
    <col min="5" max="5" width="13" style="1" customWidth="1"/>
    <col min="6" max="8" width="13.5546875" style="1" customWidth="1"/>
    <col min="9" max="9" width="18.21875" style="1" customWidth="1"/>
    <col min="10" max="16384" width="11.5546875" style="1"/>
  </cols>
  <sheetData>
    <row r="1" spans="1:13" s="6" customFormat="1" ht="28.8" x14ac:dyDescent="0.3">
      <c r="A1" s="9" t="s">
        <v>0</v>
      </c>
      <c r="B1" s="9" t="s">
        <v>1</v>
      </c>
      <c r="C1" s="9" t="s">
        <v>25</v>
      </c>
      <c r="D1" s="9" t="s">
        <v>26</v>
      </c>
      <c r="E1" s="9" t="s">
        <v>28</v>
      </c>
      <c r="F1" s="9" t="s">
        <v>29</v>
      </c>
      <c r="G1" s="9" t="s">
        <v>30</v>
      </c>
      <c r="H1" s="9" t="s">
        <v>31</v>
      </c>
      <c r="I1" s="9" t="s">
        <v>27</v>
      </c>
    </row>
    <row r="2" spans="1:13" x14ac:dyDescent="0.3">
      <c r="A2" s="7">
        <v>1</v>
      </c>
      <c r="B2" s="8" t="s">
        <v>5</v>
      </c>
      <c r="C2" s="8"/>
      <c r="D2" s="8"/>
      <c r="E2" s="8"/>
      <c r="F2" s="8"/>
      <c r="G2" s="8"/>
      <c r="H2" s="8"/>
      <c r="I2" s="3"/>
    </row>
    <row r="3" spans="1:13" x14ac:dyDescent="0.3">
      <c r="A3" s="4" t="s">
        <v>2</v>
      </c>
      <c r="B3" s="2" t="s">
        <v>6</v>
      </c>
      <c r="C3" s="11" t="s">
        <v>32</v>
      </c>
      <c r="D3" s="4">
        <v>300</v>
      </c>
      <c r="E3" s="13">
        <v>923</v>
      </c>
      <c r="F3" s="12">
        <v>930</v>
      </c>
      <c r="G3" s="12">
        <v>960</v>
      </c>
      <c r="H3" s="15">
        <f>ROUND(+AVERAGE(E3:G3),2)</f>
        <v>937.67</v>
      </c>
      <c r="I3" s="12">
        <f>+H3*D3</f>
        <v>281301</v>
      </c>
    </row>
    <row r="4" spans="1:13" x14ac:dyDescent="0.3">
      <c r="A4" s="4" t="s">
        <v>3</v>
      </c>
      <c r="B4" s="2" t="s">
        <v>7</v>
      </c>
      <c r="C4" s="11" t="s">
        <v>32</v>
      </c>
      <c r="D4" s="4">
        <v>12</v>
      </c>
      <c r="E4" s="13">
        <v>76923</v>
      </c>
      <c r="F4" s="12">
        <v>77769</v>
      </c>
      <c r="G4" s="12">
        <v>78308</v>
      </c>
      <c r="H4" s="15">
        <f>ROUND(+AVERAGE(E4:G4),2)</f>
        <v>77666.67</v>
      </c>
      <c r="I4" s="12">
        <f t="shared" ref="I4:I13" si="0">+H4*D4</f>
        <v>932000.04</v>
      </c>
    </row>
    <row r="5" spans="1:13" ht="28.8" x14ac:dyDescent="0.3">
      <c r="A5" s="4" t="s">
        <v>4</v>
      </c>
      <c r="B5" s="2" t="s">
        <v>8</v>
      </c>
      <c r="C5" s="11" t="s">
        <v>32</v>
      </c>
      <c r="D5" s="4">
        <v>140</v>
      </c>
      <c r="E5" s="13">
        <v>9231</v>
      </c>
      <c r="F5" s="12">
        <v>9305</v>
      </c>
      <c r="G5" s="12">
        <v>9434</v>
      </c>
      <c r="H5" s="15">
        <f>ROUND(+AVERAGE(E5:G5),2)</f>
        <v>9323.33</v>
      </c>
      <c r="I5" s="12">
        <f t="shared" si="0"/>
        <v>1305266.2</v>
      </c>
    </row>
    <row r="6" spans="1:13" x14ac:dyDescent="0.3">
      <c r="A6" s="7" t="s">
        <v>11</v>
      </c>
      <c r="B6" s="16" t="s">
        <v>9</v>
      </c>
      <c r="C6" s="19"/>
      <c r="D6" s="17"/>
      <c r="E6" s="17"/>
      <c r="F6" s="17"/>
      <c r="G6" s="17"/>
      <c r="H6" s="17"/>
      <c r="I6" s="18"/>
    </row>
    <row r="7" spans="1:13" ht="29.55" customHeight="1" x14ac:dyDescent="0.3">
      <c r="A7" s="4" t="s">
        <v>12</v>
      </c>
      <c r="B7" s="2" t="s">
        <v>10</v>
      </c>
      <c r="C7" s="11" t="s">
        <v>32</v>
      </c>
      <c r="D7" s="4">
        <v>50</v>
      </c>
      <c r="E7" s="13">
        <v>92308</v>
      </c>
      <c r="F7" s="13">
        <v>93046</v>
      </c>
      <c r="G7" s="12">
        <v>94338</v>
      </c>
      <c r="H7" s="15">
        <f>ROUND(+AVERAGE(E7:G7),2)</f>
        <v>93230.67</v>
      </c>
      <c r="I7" s="12">
        <f t="shared" si="0"/>
        <v>4661533.5</v>
      </c>
    </row>
    <row r="8" spans="1:13" ht="34.049999999999997" customHeight="1" x14ac:dyDescent="0.3">
      <c r="A8" s="4" t="s">
        <v>14</v>
      </c>
      <c r="B8" s="2" t="s">
        <v>13</v>
      </c>
      <c r="C8" s="11" t="s">
        <v>32</v>
      </c>
      <c r="D8" s="4">
        <v>50</v>
      </c>
      <c r="E8" s="13">
        <v>23077</v>
      </c>
      <c r="F8" s="13">
        <v>23331</v>
      </c>
      <c r="G8" s="12">
        <v>23492</v>
      </c>
      <c r="H8" s="15">
        <f>ROUND(+AVERAGE(E8:G8),2)</f>
        <v>23300</v>
      </c>
      <c r="I8" s="12">
        <f t="shared" si="0"/>
        <v>1165000</v>
      </c>
    </row>
    <row r="9" spans="1:13" ht="57.6" x14ac:dyDescent="0.3">
      <c r="A9" s="4" t="s">
        <v>15</v>
      </c>
      <c r="B9" s="2" t="s">
        <v>16</v>
      </c>
      <c r="C9" s="11" t="s">
        <v>32</v>
      </c>
      <c r="D9" s="4">
        <v>50</v>
      </c>
      <c r="E9" s="13">
        <v>38462</v>
      </c>
      <c r="F9" s="13">
        <v>38769</v>
      </c>
      <c r="G9" s="13">
        <v>39308</v>
      </c>
      <c r="H9" s="15">
        <f>ROUND(+AVERAGE(E9:G9),2)</f>
        <v>38846.33</v>
      </c>
      <c r="I9" s="12">
        <f t="shared" si="0"/>
        <v>1942316.5</v>
      </c>
    </row>
    <row r="10" spans="1:13" x14ac:dyDescent="0.3">
      <c r="A10" s="7" t="s">
        <v>17</v>
      </c>
      <c r="B10" s="8" t="s">
        <v>21</v>
      </c>
      <c r="C10" s="22"/>
      <c r="D10" s="8"/>
      <c r="E10" s="8"/>
      <c r="F10" s="8"/>
      <c r="G10" s="8"/>
      <c r="H10" s="8"/>
      <c r="I10" s="3"/>
    </row>
    <row r="11" spans="1:13" ht="57.6" x14ac:dyDescent="0.3">
      <c r="A11" s="4" t="s">
        <v>18</v>
      </c>
      <c r="B11" s="2" t="s">
        <v>22</v>
      </c>
      <c r="C11" s="11" t="s">
        <v>32</v>
      </c>
      <c r="D11" s="4">
        <v>16</v>
      </c>
      <c r="E11" s="13">
        <v>138462</v>
      </c>
      <c r="F11" s="13">
        <v>139985</v>
      </c>
      <c r="G11" s="13">
        <v>140954</v>
      </c>
      <c r="H11" s="15">
        <f>ROUND(+AVERAGE(E11:G11),2)</f>
        <v>139800.32999999999</v>
      </c>
      <c r="I11" s="12">
        <f t="shared" si="0"/>
        <v>2236805.2799999998</v>
      </c>
      <c r="J11" s="1" t="s">
        <v>34</v>
      </c>
      <c r="M11" s="1" t="s">
        <v>34</v>
      </c>
    </row>
    <row r="12" spans="1:13" ht="43.2" x14ac:dyDescent="0.3">
      <c r="A12" s="4" t="s">
        <v>19</v>
      </c>
      <c r="B12" s="2" t="s">
        <v>23</v>
      </c>
      <c r="C12" s="11" t="s">
        <v>32</v>
      </c>
      <c r="D12" s="4">
        <v>16</v>
      </c>
      <c r="E12" s="13">
        <v>30769</v>
      </c>
      <c r="F12" s="13">
        <v>31015</v>
      </c>
      <c r="G12" s="13">
        <v>31446</v>
      </c>
      <c r="H12" s="15">
        <f>ROUND(+AVERAGE(E12:G12),2)</f>
        <v>31076.67</v>
      </c>
      <c r="I12" s="12">
        <f t="shared" si="0"/>
        <v>497226.72</v>
      </c>
    </row>
    <row r="13" spans="1:13" ht="28.8" x14ac:dyDescent="0.3">
      <c r="A13" s="4" t="s">
        <v>20</v>
      </c>
      <c r="B13" s="2" t="s">
        <v>24</v>
      </c>
      <c r="C13" s="11" t="s">
        <v>32</v>
      </c>
      <c r="D13" s="4">
        <v>16</v>
      </c>
      <c r="E13" s="13">
        <v>76923</v>
      </c>
      <c r="F13" s="13">
        <v>77769</v>
      </c>
      <c r="G13" s="13">
        <v>78308</v>
      </c>
      <c r="H13" s="15">
        <f>ROUND(+AVERAGE(E13:G13),2)</f>
        <v>77666.67</v>
      </c>
      <c r="I13" s="12">
        <f t="shared" si="0"/>
        <v>1242666.72</v>
      </c>
    </row>
    <row r="14" spans="1:13" x14ac:dyDescent="0.3">
      <c r="A14" s="20" t="s">
        <v>33</v>
      </c>
      <c r="B14" s="20"/>
      <c r="C14" s="20"/>
      <c r="D14" s="20"/>
      <c r="E14" s="20"/>
      <c r="F14" s="20"/>
      <c r="G14" s="20"/>
      <c r="H14" s="20"/>
      <c r="I14" s="21">
        <f>SUM(I3:I13)</f>
        <v>14264115.960000001</v>
      </c>
    </row>
  </sheetData>
  <mergeCells count="1">
    <mergeCell ref="A14:H1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yamid casanova jaimes</dc:creator>
  <cp:lastModifiedBy>william Mendez Ortiz</cp:lastModifiedBy>
  <dcterms:created xsi:type="dcterms:W3CDTF">2026-07-08T14:02:47Z</dcterms:created>
  <dcterms:modified xsi:type="dcterms:W3CDTF">2026-07-29T19:39:02Z</dcterms:modified>
</cp:coreProperties>
</file>