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\Documents\1. ALCALDIA-2026\9. PROCESO -  MANTENIMIENTO DE AIRES MINI - SPLIT\"/>
    </mc:Choice>
  </mc:AlternateContent>
  <xr:revisionPtr revIDLastSave="0" documentId="13_ncr:1_{AFE914CB-DFF7-4D73-A4F5-10D9F5360350}" xr6:coauthVersionLast="47" xr6:coauthVersionMax="47" xr10:uidLastSave="{00000000-0000-0000-0000-000000000000}"/>
  <bookViews>
    <workbookView xWindow="-108" yWindow="-108" windowWidth="23256" windowHeight="13896" tabRatio="602" activeTab="1" xr2:uid="{D29A003F-FA58-4413-B61B-7BF84C8C7DF1}"/>
  </bookViews>
  <sheets>
    <sheet name="MANTENIMIENTO DE RUTINA " sheetId="1" r:id="rId1"/>
    <sheet name="BOLSA DE REPUESTOS" sheetId="2" r:id="rId2"/>
  </sheets>
  <definedNames>
    <definedName name="_xlnm._FilterDatabase" localSheetId="0" hidden="1">'MANTENIMIENTO DE RUTINA '!$B$6:$J$82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" i="2" l="1"/>
  <c r="E62" i="2"/>
  <c r="F41" i="2" l="1"/>
  <c r="G41" i="2" s="1"/>
  <c r="F74" i="2"/>
  <c r="G74" i="2" s="1"/>
  <c r="G71" i="2"/>
  <c r="G55" i="2"/>
  <c r="G36" i="2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F37" i="2"/>
  <c r="G37" i="2" s="1"/>
  <c r="F38" i="2"/>
  <c r="G38" i="2" s="1"/>
  <c r="F39" i="2"/>
  <c r="G39" i="2" s="1"/>
  <c r="F40" i="2"/>
  <c r="G40" i="2" s="1"/>
  <c r="E86" i="2"/>
  <c r="F62" i="2"/>
  <c r="E23" i="2"/>
  <c r="F22" i="2"/>
  <c r="G22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F72" i="2"/>
  <c r="G72" i="2" s="1"/>
  <c r="F73" i="2"/>
  <c r="G73" i="2" s="1"/>
  <c r="F75" i="2"/>
  <c r="G75" i="2" s="1"/>
  <c r="F76" i="2"/>
  <c r="G76" i="2" s="1"/>
  <c r="F77" i="2"/>
  <c r="G77" i="2" s="1"/>
  <c r="F78" i="2"/>
  <c r="G78" i="2" s="1"/>
  <c r="F79" i="2"/>
  <c r="G79" i="2" s="1"/>
  <c r="F80" i="2"/>
  <c r="G80" i="2" s="1"/>
  <c r="F81" i="2"/>
  <c r="G81" i="2" s="1"/>
  <c r="F82" i="2"/>
  <c r="G82" i="2" s="1"/>
  <c r="F83" i="2"/>
  <c r="G83" i="2" s="1"/>
  <c r="F84" i="2"/>
  <c r="G84" i="2" s="1"/>
  <c r="F85" i="2"/>
  <c r="G85" i="2" s="1"/>
  <c r="F64" i="2"/>
  <c r="G64" i="2" s="1"/>
  <c r="F54" i="2"/>
  <c r="G54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5" i="2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45" i="2"/>
  <c r="G45" i="2" s="1"/>
  <c r="F25" i="2"/>
  <c r="G25" i="2" s="1"/>
  <c r="F7" i="2"/>
  <c r="G7" i="2" s="1"/>
  <c r="F8" i="2"/>
  <c r="G8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6" i="2"/>
  <c r="G6" i="2" s="1"/>
  <c r="H7" i="1"/>
  <c r="I7" i="1" s="1"/>
  <c r="J7" i="1" s="1"/>
  <c r="H8" i="1"/>
  <c r="I8" i="1" s="1"/>
  <c r="G86" i="2" l="1"/>
  <c r="F86" i="2"/>
  <c r="G62" i="2"/>
  <c r="G23" i="2"/>
  <c r="F23" i="2"/>
  <c r="G88" i="2" l="1"/>
  <c r="G82" i="1"/>
  <c r="F82" i="1"/>
  <c r="J8" i="1"/>
  <c r="H9" i="1"/>
  <c r="H18" i="1"/>
  <c r="I18" i="1" s="1"/>
  <c r="J18" i="1" s="1"/>
  <c r="H19" i="1"/>
  <c r="H20" i="1"/>
  <c r="I20" i="1" s="1"/>
  <c r="J20" i="1" s="1"/>
  <c r="H21" i="1"/>
  <c r="I21" i="1" s="1"/>
  <c r="J21" i="1" s="1"/>
  <c r="H22" i="1"/>
  <c r="I22" i="1" s="1"/>
  <c r="J22" i="1" s="1"/>
  <c r="H23" i="1"/>
  <c r="H24" i="1"/>
  <c r="H25" i="1"/>
  <c r="H26" i="1"/>
  <c r="I26" i="1" s="1"/>
  <c r="J26" i="1"/>
  <c r="H27" i="1"/>
  <c r="H28" i="1"/>
  <c r="I28" i="1" s="1"/>
  <c r="J28" i="1" s="1"/>
  <c r="H29" i="1"/>
  <c r="I29" i="1" s="1"/>
  <c r="J29" i="1" s="1"/>
  <c r="H30" i="1"/>
  <c r="H31" i="1"/>
  <c r="H32" i="1"/>
  <c r="I32" i="1" s="1"/>
  <c r="J32" i="1" s="1"/>
  <c r="H33" i="1"/>
  <c r="I33" i="1" s="1"/>
  <c r="J33" i="1"/>
  <c r="H34" i="1"/>
  <c r="I34" i="1" s="1"/>
  <c r="J34" i="1" s="1"/>
  <c r="H35" i="1"/>
  <c r="H36" i="1"/>
  <c r="H37" i="1"/>
  <c r="H38" i="1"/>
  <c r="I38" i="1" s="1"/>
  <c r="J38" i="1" s="1"/>
  <c r="H39" i="1"/>
  <c r="I39" i="1" s="1"/>
  <c r="J39" i="1" s="1"/>
  <c r="H40" i="1"/>
  <c r="H41" i="1"/>
  <c r="H42" i="1"/>
  <c r="H43" i="1"/>
  <c r="H44" i="1"/>
  <c r="I44" i="1" s="1"/>
  <c r="J44" i="1" s="1"/>
  <c r="H45" i="1"/>
  <c r="I45" i="1" s="1"/>
  <c r="J45" i="1" s="1"/>
  <c r="H46" i="1"/>
  <c r="I46" i="1" s="1"/>
  <c r="J46" i="1" s="1"/>
  <c r="H47" i="1"/>
  <c r="H48" i="1"/>
  <c r="H49" i="1"/>
  <c r="H50" i="1"/>
  <c r="H51" i="1"/>
  <c r="H52" i="1"/>
  <c r="I52" i="1" s="1"/>
  <c r="J52" i="1" s="1"/>
  <c r="H53" i="1"/>
  <c r="H54" i="1"/>
  <c r="H55" i="1"/>
  <c r="H56" i="1"/>
  <c r="I56" i="1" s="1"/>
  <c r="J56" i="1" s="1"/>
  <c r="H57" i="1"/>
  <c r="I57" i="1" s="1"/>
  <c r="J57" i="1" s="1"/>
  <c r="H58" i="1"/>
  <c r="I58" i="1" s="1"/>
  <c r="J58" i="1"/>
  <c r="H59" i="1"/>
  <c r="H60" i="1"/>
  <c r="H61" i="1"/>
  <c r="H62" i="1"/>
  <c r="I62" i="1" s="1"/>
  <c r="J62" i="1" s="1"/>
  <c r="H63" i="1"/>
  <c r="I63" i="1" s="1"/>
  <c r="J63" i="1" s="1"/>
  <c r="H64" i="1"/>
  <c r="H65" i="1"/>
  <c r="H66" i="1"/>
  <c r="H67" i="1"/>
  <c r="I67" i="1" s="1"/>
  <c r="J67" i="1"/>
  <c r="H68" i="1"/>
  <c r="H69" i="1"/>
  <c r="I69" i="1" s="1"/>
  <c r="J69" i="1" s="1"/>
  <c r="H70" i="1"/>
  <c r="I70" i="1" s="1"/>
  <c r="J70" i="1"/>
  <c r="H71" i="1"/>
  <c r="H72" i="1"/>
  <c r="H73" i="1"/>
  <c r="H74" i="1"/>
  <c r="I74" i="1" s="1"/>
  <c r="J74" i="1"/>
  <c r="H75" i="1"/>
  <c r="I75" i="1" s="1"/>
  <c r="J75" i="1" s="1"/>
  <c r="H76" i="1"/>
  <c r="H77" i="1"/>
  <c r="I77" i="1" s="1"/>
  <c r="J77" i="1" s="1"/>
  <c r="H78" i="1"/>
  <c r="H79" i="1"/>
  <c r="H80" i="1"/>
  <c r="H81" i="1"/>
  <c r="H14" i="1"/>
  <c r="I14" i="1" s="1"/>
  <c r="J14" i="1" s="1"/>
  <c r="H15" i="1"/>
  <c r="I15" i="1" s="1"/>
  <c r="J15" i="1" s="1"/>
  <c r="H16" i="1"/>
  <c r="H17" i="1"/>
  <c r="I80" i="1" l="1"/>
  <c r="J80" i="1" s="1"/>
  <c r="I71" i="1"/>
  <c r="J71" i="1" s="1"/>
  <c r="I66" i="1"/>
  <c r="J66" i="1" s="1"/>
  <c r="I60" i="1"/>
  <c r="J60" i="1" s="1"/>
  <c r="I55" i="1"/>
  <c r="J55" i="1" s="1"/>
  <c r="I48" i="1"/>
  <c r="J48" i="1" s="1"/>
  <c r="I42" i="1"/>
  <c r="J42" i="1" s="1"/>
  <c r="I36" i="1"/>
  <c r="J36" i="1" s="1"/>
  <c r="I31" i="1"/>
  <c r="J31" i="1" s="1"/>
  <c r="I25" i="1"/>
  <c r="J25" i="1" s="1"/>
  <c r="I9" i="1"/>
  <c r="J9" i="1" s="1"/>
  <c r="I17" i="1"/>
  <c r="J17" i="1" s="1"/>
  <c r="I79" i="1"/>
  <c r="J79" i="1" s="1"/>
  <c r="J76" i="1"/>
  <c r="I76" i="1"/>
  <c r="I68" i="1"/>
  <c r="J68" i="1" s="1"/>
  <c r="I65" i="1"/>
  <c r="J65" i="1" s="1"/>
  <c r="I59" i="1"/>
  <c r="J59" i="1" s="1"/>
  <c r="I54" i="1"/>
  <c r="J54" i="1" s="1"/>
  <c r="I51" i="1"/>
  <c r="J51" i="1" s="1"/>
  <c r="I47" i="1"/>
  <c r="J47" i="1" s="1"/>
  <c r="I41" i="1"/>
  <c r="J41" i="1" s="1"/>
  <c r="J35" i="1"/>
  <c r="I35" i="1"/>
  <c r="I30" i="1"/>
  <c r="J30" i="1" s="1"/>
  <c r="I27" i="1"/>
  <c r="J27" i="1" s="1"/>
  <c r="I24" i="1"/>
  <c r="J24" i="1" s="1"/>
  <c r="I19" i="1"/>
  <c r="J19" i="1" s="1"/>
  <c r="I16" i="1"/>
  <c r="J16" i="1" s="1"/>
  <c r="J78" i="1"/>
  <c r="I78" i="1"/>
  <c r="I73" i="1"/>
  <c r="J73" i="1" s="1"/>
  <c r="J64" i="1"/>
  <c r="I64" i="1"/>
  <c r="I53" i="1"/>
  <c r="J53" i="1" s="1"/>
  <c r="I50" i="1"/>
  <c r="J50" i="1" s="1"/>
  <c r="I40" i="1"/>
  <c r="J40" i="1" s="1"/>
  <c r="I23" i="1"/>
  <c r="J23" i="1" s="1"/>
  <c r="I81" i="1"/>
  <c r="J81" i="1" s="1"/>
  <c r="J72" i="1"/>
  <c r="I72" i="1"/>
  <c r="I61" i="1"/>
  <c r="J61" i="1" s="1"/>
  <c r="I49" i="1"/>
  <c r="J49" i="1" s="1"/>
  <c r="I43" i="1"/>
  <c r="J43" i="1" s="1"/>
  <c r="I37" i="1"/>
  <c r="J37" i="1" s="1"/>
  <c r="H10" i="1"/>
  <c r="H11" i="1"/>
  <c r="I11" i="1" s="1"/>
  <c r="H12" i="1"/>
  <c r="H13" i="1"/>
  <c r="I13" i="1" s="1"/>
  <c r="J13" i="1" s="1"/>
  <c r="I12" i="1" l="1"/>
  <c r="J12" i="1" s="1"/>
  <c r="I10" i="1"/>
  <c r="J10" i="1" s="1"/>
  <c r="H82" i="1"/>
  <c r="J11" i="1"/>
  <c r="J82" i="1" l="1"/>
  <c r="I82" i="1"/>
</calcChain>
</file>

<file path=xl/sharedStrings.xml><?xml version="1.0" encoding="utf-8"?>
<sst xmlns="http://schemas.openxmlformats.org/spreadsheetml/2006/main" count="416" uniqueCount="157">
  <si>
    <t>PREDIO</t>
  </si>
  <si>
    <t>LUGAR ESPECIFICO</t>
  </si>
  <si>
    <t>REFERENCIA AIRE</t>
  </si>
  <si>
    <t>SOTANO CUARTO TECNICO SST</t>
  </si>
  <si>
    <t>CUARTO CONDUCTORES GARITA</t>
  </si>
  <si>
    <t>SOTANO CUARTO MONITOREO</t>
  </si>
  <si>
    <t>SEXTO PISO ARCHIVO ADMINISTRATIVA</t>
  </si>
  <si>
    <t>CANTIDAD</t>
  </si>
  <si>
    <t>DESPACHO SECRETARIA EDUCACIÓN</t>
  </si>
  <si>
    <t>SALA REUNIONES EDUCACIÓN</t>
  </si>
  <si>
    <t>CAIV</t>
  </si>
  <si>
    <t>CASA DE LA DEMOCRACIA</t>
  </si>
  <si>
    <t>CENTRO VIDA KENNEDY</t>
  </si>
  <si>
    <t>12000 BTU</t>
  </si>
  <si>
    <t>18000 BTU</t>
  </si>
  <si>
    <t>24000 BTU</t>
  </si>
  <si>
    <t>TERRAZA COMANDO</t>
  </si>
  <si>
    <t xml:space="preserve">BUS TOLERANCIA EN MOVIMIENTO </t>
  </si>
  <si>
    <t>OFICINA JURIDICA</t>
  </si>
  <si>
    <t>ARCHIVO</t>
  </si>
  <si>
    <t xml:space="preserve">OFICINA MANTENIMIENTO </t>
  </si>
  <si>
    <t>OFICINA ALMACEN</t>
  </si>
  <si>
    <t>OFICINA DIRECTOR ALUMBRADO</t>
  </si>
  <si>
    <t>AIRE SALA DE CAPACITACION</t>
  </si>
  <si>
    <t>AIRE SALA DE INTERNET</t>
  </si>
  <si>
    <t>AIRE SALA DE ENTRETENIMIENTO</t>
  </si>
  <si>
    <t>36000 BTU</t>
  </si>
  <si>
    <t>9000 BTU</t>
  </si>
  <si>
    <t>AIRE CUARTO TECNICO</t>
  </si>
  <si>
    <t>AIRE CUARO TECNICO</t>
  </si>
  <si>
    <t>AIRE SALA GRABACION PODCAST</t>
  </si>
  <si>
    <t>AIRE SALA DE GRABACION DE AUDIO</t>
  </si>
  <si>
    <t>AIRE SALA DE OCAPACITACION</t>
  </si>
  <si>
    <t>AIRE RECEPCION</t>
  </si>
  <si>
    <t xml:space="preserve">AIRE SALA DE ENTRETENIMIENTO </t>
  </si>
  <si>
    <t>AIRE SALA DE PRODUCCION DE CONTENIDOS</t>
  </si>
  <si>
    <t>OFICINA COORDINACION</t>
  </si>
  <si>
    <t>LUDOTECA</t>
  </si>
  <si>
    <t>LUDOTECA, ZONA GIMNASIO</t>
  </si>
  <si>
    <t>AUDITORIO</t>
  </si>
  <si>
    <t>OFICINA INPECCION DE POLICIA</t>
  </si>
  <si>
    <t>OFICINA PERSONERIA</t>
  </si>
  <si>
    <t>OFICINA COMISARÍA 7</t>
  </si>
  <si>
    <t>OFICINA COMISARIA 8</t>
  </si>
  <si>
    <t>OFICINA CONSULTORIO JURIDICO</t>
  </si>
  <si>
    <t>OFICINA JUECES DE PAZ</t>
  </si>
  <si>
    <t>OFICINA POLICIA COMUNITARIA</t>
  </si>
  <si>
    <t>OFICINA CASA LIBERTAD</t>
  </si>
  <si>
    <t>OFICINA PROGRAMA FAMI</t>
  </si>
  <si>
    <t>TOTAL</t>
  </si>
  <si>
    <t>RUTINA MANTENIMIENTO</t>
  </si>
  <si>
    <t>Ítem</t>
  </si>
  <si>
    <t>Descripción</t>
  </si>
  <si>
    <t>Unidad</t>
  </si>
  <si>
    <t>Calle 35 # 10-43 centro administrativo municipal CAM FASE 1</t>
  </si>
  <si>
    <t>Calle 35 # 10-43 centro administrativo municipal CAM FASE 2</t>
  </si>
  <si>
    <t>Carre 13 #41 esquina CAIV</t>
  </si>
  <si>
    <t>INTERCAMBIADOR QUEBRADASECA CASA DE LA DEMOCRACIA</t>
  </si>
  <si>
    <t>CARRERA 12 #16n-84 CENTRO VIDA KENNEDY</t>
  </si>
  <si>
    <t>CLL 45 #0-51 CASA DE BIENESTAR ANIMAL</t>
  </si>
  <si>
    <t>CRA 12 #33 OFICINA ALUMBRADO PUBLICO</t>
  </si>
  <si>
    <t xml:space="preserve">CALLE 7 #19-19 CASA DE JUSTICIA-SECRETARIA DEL INTERIOR </t>
  </si>
  <si>
    <t>CRA 20 #70-55 ESCUELA DE CONVIVENCIA NUEVA GRANADA</t>
  </si>
  <si>
    <t>CRA 13 #41 CENTRO MONITOREO POLICIA NACIONAL</t>
  </si>
  <si>
    <t>CARRERA 7 OCC #36-48 PUNTO DIGITAL LA JOYA</t>
  </si>
  <si>
    <t>CRA 22 #1- 25 PUNTO DIGITAL NORTE BARRIO SAN CRISTOBAL</t>
  </si>
  <si>
    <t>CALLE 10 #28-77 PUNTO DIGITAL CABALLO DE BOLIVAR BARRIO LA UNIVERSIDAD</t>
  </si>
  <si>
    <t>CALLE 9 #25-67 PUNTO DIGITAL LA UNIVERSIDAD BARRIO LA UNIVERSIDAD</t>
  </si>
  <si>
    <t>CALLE 55 #14-54 PUNTO DIGITAL REAL DE MINAS CALLE DE LOS ESTUDIANTES</t>
  </si>
  <si>
    <t>CARRERA 19 #104-56 PUNTO DIGITAL SUR BARRIO PROVENZA</t>
  </si>
  <si>
    <t>MANTENIMIENTO PREVENTIVO Y CORRECTIVO DE AIRES ACONDICIONADOS DE PEQUEÑA Y MEDIANA CAPACIDAD UBICADOS EN EL CENTRO ADMINISTRATIVO MUNICIPAL DE LA ALCALDÍA DE BUCARAMANGA Y CENTROS EXTERNOS LOS CUALES ESTÁN A CARGO DE LA SUBSECRETARIA ADMINISTRATIVA DE BIENES Y SERVICIOS</t>
  </si>
  <si>
    <t xml:space="preserve">CUARTO TECNICO CUARTO PISO </t>
  </si>
  <si>
    <t xml:space="preserve">24000 BTU </t>
  </si>
  <si>
    <t xml:space="preserve">40000 BTU </t>
  </si>
  <si>
    <t>CUARTO PISO DESPACHO-INFRAESTRUCTURA</t>
  </si>
  <si>
    <t>5 TR</t>
  </si>
  <si>
    <t>FANCOIL  SPLIT DE DUCTO</t>
  </si>
  <si>
    <t xml:space="preserve">PISO TECHO AUDITORIO SEXTO PISO </t>
  </si>
  <si>
    <t xml:space="preserve">18000 BTU </t>
  </si>
  <si>
    <t xml:space="preserve">12000 BTU </t>
  </si>
  <si>
    <t xml:space="preserve">36000 BTU </t>
  </si>
  <si>
    <t>CAIV LUDOTECA</t>
  </si>
  <si>
    <t xml:space="preserve">ARCHIVO CENTRAL </t>
  </si>
  <si>
    <t>CENTRO VIDA SUR</t>
  </si>
  <si>
    <t>calle 70 # 30-88 CENTRO VIDA SUR</t>
  </si>
  <si>
    <t>INSPECCIÓN DE  DE CONVIVENCIA Y PAZ</t>
  </si>
  <si>
    <t>PASILLO TIPO CASSETTE</t>
  </si>
  <si>
    <t>PASILLO TIPO CASETTE</t>
  </si>
  <si>
    <t>CENTRO VIDA SUR TIPO CASSETTE</t>
  </si>
  <si>
    <t>DATACENTER CUARTO PISO - PISO TECHO</t>
  </si>
  <si>
    <t>BOLSA DE REPUESTOS MANTENIMIENTO AIRE ACONDICIONADO</t>
  </si>
  <si>
    <t>UNIDAD MANEJADORA MINI SPLIT</t>
  </si>
  <si>
    <t>CONTROL REMOTO</t>
  </si>
  <si>
    <t>TARJETA CONTROL O DISPLAY</t>
  </si>
  <si>
    <t>TARJETA POTENCIA (9.000 - 12.000 - 18.000)</t>
  </si>
  <si>
    <t>TARJETA POTENCIA (24.000 - 36.000)</t>
  </si>
  <si>
    <t>TARJETA MEMORIA (9.000 - 12.000 - 18.000)</t>
  </si>
  <si>
    <t>TARJETA MEMORIA (24.000 - 36.000)</t>
  </si>
  <si>
    <t>MOTOR BLOWER (9.000 - 12.000 . 18.000)</t>
  </si>
  <si>
    <t xml:space="preserve">MOTOR BLOWER (24.000 - 36.000) </t>
  </si>
  <si>
    <t>BLOWER (9.000 - 36.000)</t>
  </si>
  <si>
    <t>SENSOR TEMPERATURA DE AIRE</t>
  </si>
  <si>
    <t>SENSOR TEMPERATURA DE TUBERIA</t>
  </si>
  <si>
    <t>MOTOR PERSIANA</t>
  </si>
  <si>
    <t>TRANSFORMADOR</t>
  </si>
  <si>
    <t>CAPACITOR VENTILADOR</t>
  </si>
  <si>
    <t>BORNERA</t>
  </si>
  <si>
    <t>ARNES ELECTRICO</t>
  </si>
  <si>
    <t>TARJETA WIFI</t>
  </si>
  <si>
    <t>UNIDAD CONDENSADORA MINI SPLIT</t>
  </si>
  <si>
    <t>MOTOR VENTILADOR (9.000 - 12.000 - 18.000)</t>
  </si>
  <si>
    <t>MOTOR VENTILADOR (24.000 - 36.000)</t>
  </si>
  <si>
    <t>ASPA VENTILADOR</t>
  </si>
  <si>
    <t>COMPRESOR (9.000 - 12.000 - 18.000)</t>
  </si>
  <si>
    <t>COMPRESOR (24.000 - 36.000)</t>
  </si>
  <si>
    <t xml:space="preserve">VALVULA DE EXPANSION </t>
  </si>
  <si>
    <t>SENSOR DE DESCARGA COMPRESOR</t>
  </si>
  <si>
    <t>SENSOR SERPENTIN</t>
  </si>
  <si>
    <t>TARJETA INVERTER (9.000 - 12.000 - 18.000)</t>
  </si>
  <si>
    <t>TARJETA INVERTER (24.000 - 36.000)</t>
  </si>
  <si>
    <t>CAPACITOR COMPRESOR</t>
  </si>
  <si>
    <t xml:space="preserve">RELE DE ARRANQUE </t>
  </si>
  <si>
    <t>VALVULA DE SERVICIO</t>
  </si>
  <si>
    <t xml:space="preserve">REACTOR </t>
  </si>
  <si>
    <t>DESCRIPCION DE REPUESTOS Y ARREGLOS AIRE PISO-TECHO</t>
  </si>
  <si>
    <t>UNIDAD MANEJADORA PISO-TECHO</t>
  </si>
  <si>
    <t>UNIDAD CONDENSADORA PISO-TECHO</t>
  </si>
  <si>
    <t>PRESOSTATO DE BAJA</t>
  </si>
  <si>
    <t>PRESOSTATO DE ALTA</t>
  </si>
  <si>
    <t>CONTACTOR DE COMPRESOR</t>
  </si>
  <si>
    <t>CONTACTOR DE VENTILADOR</t>
  </si>
  <si>
    <t>TARJETA SENSOR FASE</t>
  </si>
  <si>
    <t>Valor Unitario incluido IVA y Gravamenes</t>
  </si>
  <si>
    <t>Valor Total con cantidades                            incluido IVA y Gravamenes</t>
  </si>
  <si>
    <t>Valor % IVA</t>
  </si>
  <si>
    <t>Valor Unitario</t>
  </si>
  <si>
    <t xml:space="preserve">    SOLICITUD DE COTIZACIÓN</t>
  </si>
  <si>
    <t>LIMPIEZA DE LOS FILTROS DE AIRE    
LIMPIEZA DEL EVAPORADOR Y DEL CONDENSADOR
VERIFICACIÓN DE PRESIÓN DEL REFRIGERANTE        
VERIFICACIÓN DEL TERMOSTATO         
VERIFICACIÓN Y AJUSTE DEL FLUJO DE AIRE        
LIMPIEZA DE BANDEJA DE CONDENSADOS         
VERIFICACIÓN DE VOLTAJE                      
 LAVADO Y LIMPIEZA DE CARCASA</t>
  </si>
  <si>
    <t>TOTAL OFERTA ECONOMICA MANTENIMIENTO DE RUTINA</t>
  </si>
  <si>
    <t>TOTAL OFERTA ECONOMICA,  BOLSA DE REPUESTOS MANTENIMIENTO AIRE ACONDICIONADO</t>
  </si>
  <si>
    <t xml:space="preserve">DATOS DEL PROPONENTE </t>
  </si>
  <si>
    <t xml:space="preserve">FIRMA: </t>
  </si>
  <si>
    <t xml:space="preserve">NOMBRE DEL REPRESENTANTE LEGAL: </t>
  </si>
  <si>
    <t>NOMBRE O RAZON SOCIAL:</t>
  </si>
  <si>
    <t>NIT O CC:</t>
  </si>
  <si>
    <t>Dirección:</t>
  </si>
  <si>
    <t>Ciudad:</t>
  </si>
  <si>
    <t>Celular:</t>
  </si>
  <si>
    <t>e-mail:</t>
  </si>
  <si>
    <t>Hugo Alberto Suarez Sandoval</t>
  </si>
  <si>
    <t>INSTALMAR AIRES ACONDICIONADOS S.A.S.</t>
  </si>
  <si>
    <t>900926526-1</t>
  </si>
  <si>
    <t xml:space="preserve">Cra 11 # 4-14 Barrio San Rafael </t>
  </si>
  <si>
    <t>Piedecuesta</t>
  </si>
  <si>
    <t>316 7118247</t>
  </si>
  <si>
    <t>instalmar_airacond@hotmail.com</t>
  </si>
  <si>
    <t xml:space="preserve">           CC. 91353524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</si>
</sst>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8"/>
      <name val="Calibri"/>
      <family val="2"/>
      <scheme val="minor"/>
    </font>
    <font>
      <sz val="11"/>
      <color rgb="FFFF0000"/>
      <name val="Arial Narrow"/>
      <family val="2"/>
    </font>
    <font>
      <sz val="11"/>
      <name val="Arial Narrow"/>
      <family val="2"/>
    </font>
    <font>
      <b/>
      <sz val="12"/>
      <color rgb="FF000000"/>
      <name val="Arial"/>
      <family val="2"/>
    </font>
    <font>
      <b/>
      <sz val="2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color rgb="FF000000"/>
      <name val="Arial"/>
      <family val="2"/>
    </font>
    <font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16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4" fontId="2" fillId="0" borderId="0" xfId="1" applyFont="1"/>
    <xf numFmtId="44" fontId="2" fillId="0" borderId="0" xfId="0" applyNumberFormat="1" applyFont="1"/>
    <xf numFmtId="0" fontId="4" fillId="0" borderId="0" xfId="0" applyFont="1"/>
    <xf numFmtId="0" fontId="5" fillId="0" borderId="0" xfId="0" applyFont="1"/>
    <xf numFmtId="44" fontId="6" fillId="4" borderId="14" xfId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 wrapText="1"/>
    </xf>
    <xf numFmtId="0" fontId="9" fillId="0" borderId="1" xfId="0" applyFont="1" applyBorder="1"/>
    <xf numFmtId="0" fontId="10" fillId="0" borderId="1" xfId="0" applyFont="1" applyBorder="1" applyAlignment="1">
      <alignment horizontal="center"/>
    </xf>
    <xf numFmtId="44" fontId="9" fillId="0" borderId="1" xfId="1" applyFont="1" applyBorder="1"/>
    <xf numFmtId="44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0" borderId="2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right" wrapText="1"/>
    </xf>
    <xf numFmtId="0" fontId="10" fillId="0" borderId="3" xfId="0" applyFont="1" applyBorder="1" applyAlignment="1">
      <alignment horizontal="right" wrapText="1"/>
    </xf>
    <xf numFmtId="0" fontId="10" fillId="0" borderId="2" xfId="0" applyFont="1" applyBorder="1"/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top"/>
    </xf>
    <xf numFmtId="164" fontId="9" fillId="5" borderId="1" xfId="0" applyNumberFormat="1" applyFont="1" applyFill="1" applyBorder="1"/>
    <xf numFmtId="0" fontId="8" fillId="6" borderId="1" xfId="0" applyFont="1" applyFill="1" applyBorder="1" applyAlignment="1">
      <alignment vertical="center"/>
    </xf>
    <xf numFmtId="44" fontId="9" fillId="6" borderId="1" xfId="0" applyNumberFormat="1" applyFont="1" applyFill="1" applyBorder="1" applyAlignment="1">
      <alignment vertical="center"/>
    </xf>
    <xf numFmtId="44" fontId="8" fillId="6" borderId="1" xfId="0" applyNumberFormat="1" applyFont="1" applyFill="1" applyBorder="1" applyAlignment="1">
      <alignment vertical="center"/>
    </xf>
    <xf numFmtId="0" fontId="15" fillId="0" borderId="6" xfId="0" applyFont="1" applyBorder="1"/>
    <xf numFmtId="0" fontId="15" fillId="0" borderId="7" xfId="0" applyFont="1" applyBorder="1"/>
    <xf numFmtId="0" fontId="15" fillId="0" borderId="7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0" fontId="17" fillId="0" borderId="7" xfId="2" applyFont="1" applyBorder="1" applyAlignment="1">
      <alignment horizontal="left"/>
    </xf>
    <xf numFmtId="0" fontId="8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0" fontId="18" fillId="6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1" fillId="5" borderId="6" xfId="0" applyFont="1" applyFill="1" applyBorder="1" applyAlignment="1">
      <alignment horizontal="center" vertical="top"/>
    </xf>
    <xf numFmtId="0" fontId="11" fillId="5" borderId="7" xfId="0" applyFont="1" applyFill="1" applyBorder="1" applyAlignment="1">
      <alignment horizontal="center" vertical="top"/>
    </xf>
    <xf numFmtId="0" fontId="11" fillId="5" borderId="8" xfId="0" applyFont="1" applyFill="1" applyBorder="1" applyAlignment="1">
      <alignment horizontal="center" vertical="top"/>
    </xf>
    <xf numFmtId="0" fontId="13" fillId="0" borderId="6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4" fontId="9" fillId="0" borderId="5" xfId="1" applyNumberFormat="1" applyFont="1" applyBorder="1" applyAlignment="1">
      <alignment vertical="center"/>
    </xf>
    <xf numFmtId="44" fontId="9" fillId="0" borderId="1" xfId="1" applyNumberFormat="1" applyFont="1" applyBorder="1" applyAlignment="1">
      <alignment vertical="center"/>
    </xf>
    <xf numFmtId="44" fontId="8" fillId="0" borderId="1" xfId="0" applyNumberFormat="1" applyFont="1" applyBorder="1"/>
    <xf numFmtId="44" fontId="18" fillId="6" borderId="1" xfId="0" applyNumberFormat="1" applyFont="1" applyFill="1" applyBorder="1" applyAlignment="1">
      <alignment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1440872</xdr:colOff>
      <xdr:row>1</xdr:row>
      <xdr:rowOff>83127</xdr:rowOff>
    </xdr:from>
    <xdr:to>
      <xdr:col>3</xdr:col>
      <xdr:colOff>2161309</xdr:colOff>
      <xdr:row>1</xdr:row>
      <xdr:rowOff>942853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7A9307-7F25-4EDF-B8C2-6F33F9858E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83" t="13968" r="18095" b="11746"/>
        <a:stretch/>
      </xdr:blipFill>
      <xdr:spPr>
        <a:xfrm>
          <a:off x="10460181" y="484909"/>
          <a:ext cx="720437" cy="859726"/>
        </a:xfrm>
        <a:prstGeom prst="rect">
          <a:avLst/>
        </a:prstGeom>
      </xdr:spPr>
    </xdr:pic>
    <xdr:clientData/>
  </xdr:twoCellAnchor>
  <xdr:twoCellAnchor>
    <xdr:from>
      <xdr:col>3</xdr:col>
      <xdr:colOff>38877</xdr:colOff>
      <xdr:row>85</xdr:row>
      <xdr:rowOff>728954</xdr:rowOff>
    </xdr:from>
    <xdr:to>
      <xdr:col>3</xdr:col>
      <xdr:colOff>3158801</xdr:colOff>
      <xdr:row>85</xdr:row>
      <xdr:rowOff>748393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C17B45EE-127D-4860-A30E-B5E6CEDF554F}"/>
            </a:ext>
          </a:extLst>
        </xdr:cNvPr>
        <xdr:cNvCxnSpPr/>
      </xdr:nvCxnSpPr>
      <xdr:spPr>
        <a:xfrm>
          <a:off x="8805765" y="20128852"/>
          <a:ext cx="3119924" cy="194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77755</xdr:colOff>
      <xdr:row>85</xdr:row>
      <xdr:rowOff>0</xdr:rowOff>
    </xdr:from>
    <xdr:to>
      <xdr:col>3</xdr:col>
      <xdr:colOff>2925535</xdr:colOff>
      <xdr:row>85</xdr:row>
      <xdr:rowOff>641480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DB0676B-D9C3-44FD-8981-098ABB66A9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555" r="6471" b="13753"/>
        <a:stretch/>
      </xdr:blipFill>
      <xdr:spPr>
        <a:xfrm>
          <a:off x="8844643" y="19399898"/>
          <a:ext cx="2847780" cy="64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stalmar_airacond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5CF6-2E23-4750-8929-D305DEB0615C}">
  <dimension ref="B1:M95"/>
  <sheetViews>
    <sheetView showGridLines="0" topLeftCell="E73" zoomScale="98" zoomScaleNormal="98" workbookViewId="0">
      <selection activeCell="D88" sqref="D88:G88"/>
    </sheetView>
  </sheetViews>
  <sheetFormatPr baseColWidth="10" defaultColWidth="10.88671875" defaultRowHeight="13.8" x14ac:dyDescent="0.25"/>
  <cols>
    <col min="1" max="1" width="10.88671875" style="1"/>
    <col min="2" max="2" width="35.5546875" style="1" customWidth="1"/>
    <col min="3" max="3" width="85.109375" style="1" customWidth="1"/>
    <col min="4" max="4" width="47.88671875" style="1" customWidth="1"/>
    <col min="5" max="5" width="34" style="1" customWidth="1"/>
    <col min="6" max="6" width="24.44140625" style="1" customWidth="1"/>
    <col min="7" max="7" width="28.109375" style="1" bestFit="1" customWidth="1"/>
    <col min="8" max="8" width="22.44140625" style="1" customWidth="1"/>
    <col min="9" max="9" width="36.88671875" style="1" customWidth="1"/>
    <col min="10" max="10" width="44.109375" style="1" customWidth="1"/>
    <col min="11" max="16384" width="10.88671875" style="1"/>
  </cols>
  <sheetData>
    <row r="1" spans="2:13" ht="31.35" customHeight="1" x14ac:dyDescent="0.25"/>
    <row r="2" spans="2:13" ht="76.349999999999994" customHeight="1" x14ac:dyDescent="0.25">
      <c r="B2" s="42" t="s">
        <v>136</v>
      </c>
      <c r="C2" s="42"/>
      <c r="D2" s="42"/>
      <c r="E2" s="42"/>
      <c r="F2" s="42"/>
      <c r="G2" s="42"/>
      <c r="H2" s="42"/>
      <c r="I2" s="42"/>
      <c r="J2" s="42"/>
    </row>
    <row r="3" spans="2:13" ht="14.1" customHeight="1" x14ac:dyDescent="0.25">
      <c r="B3" s="41" t="s">
        <v>70</v>
      </c>
      <c r="C3" s="41"/>
      <c r="D3" s="41"/>
      <c r="E3" s="41"/>
      <c r="F3" s="41"/>
      <c r="G3" s="41"/>
      <c r="H3" s="41"/>
      <c r="I3" s="41"/>
      <c r="J3" s="41"/>
    </row>
    <row r="4" spans="2:13" ht="14.1" customHeight="1" x14ac:dyDescent="0.25">
      <c r="B4" s="41"/>
      <c r="C4" s="41"/>
      <c r="D4" s="41"/>
      <c r="E4" s="41"/>
      <c r="F4" s="41"/>
      <c r="G4" s="41"/>
      <c r="H4" s="41"/>
      <c r="I4" s="41"/>
      <c r="J4" s="41"/>
    </row>
    <row r="5" spans="2:13" ht="14.4" customHeight="1" x14ac:dyDescent="0.25">
      <c r="B5" s="41"/>
      <c r="C5" s="41"/>
      <c r="D5" s="41"/>
      <c r="E5" s="41"/>
      <c r="F5" s="41"/>
      <c r="G5" s="41"/>
      <c r="H5" s="41"/>
      <c r="I5" s="41"/>
      <c r="J5" s="41"/>
    </row>
    <row r="6" spans="2:13" s="2" customFormat="1" ht="36.6" customHeight="1" x14ac:dyDescent="0.3">
      <c r="B6" s="9" t="s">
        <v>50</v>
      </c>
      <c r="C6" s="9" t="s">
        <v>0</v>
      </c>
      <c r="D6" s="9" t="s">
        <v>1</v>
      </c>
      <c r="E6" s="9" t="s">
        <v>2</v>
      </c>
      <c r="F6" s="9" t="s">
        <v>7</v>
      </c>
      <c r="G6" s="7" t="s">
        <v>135</v>
      </c>
      <c r="H6" s="9" t="s">
        <v>134</v>
      </c>
      <c r="I6" s="10" t="s">
        <v>132</v>
      </c>
      <c r="J6" s="8" t="s">
        <v>133</v>
      </c>
    </row>
    <row r="7" spans="2:13" ht="15" x14ac:dyDescent="0.25">
      <c r="B7" s="40" t="s">
        <v>137</v>
      </c>
      <c r="C7" s="11" t="s">
        <v>54</v>
      </c>
      <c r="D7" s="11" t="s">
        <v>3</v>
      </c>
      <c r="E7" s="12" t="s">
        <v>13</v>
      </c>
      <c r="F7" s="11">
        <v>1</v>
      </c>
      <c r="G7" s="13">
        <v>208403</v>
      </c>
      <c r="H7" s="13">
        <f>G7*19%</f>
        <v>39596.57</v>
      </c>
      <c r="I7" s="14">
        <f>(G7+H7)</f>
        <v>247999.57</v>
      </c>
      <c r="J7" s="14">
        <f>I7*F7</f>
        <v>247999.57</v>
      </c>
    </row>
    <row r="8" spans="2:13" ht="15" x14ac:dyDescent="0.25">
      <c r="B8" s="40"/>
      <c r="C8" s="11" t="s">
        <v>55</v>
      </c>
      <c r="D8" s="11" t="s">
        <v>5</v>
      </c>
      <c r="E8" s="12" t="s">
        <v>15</v>
      </c>
      <c r="F8" s="11">
        <v>1</v>
      </c>
      <c r="G8" s="13">
        <v>208403</v>
      </c>
      <c r="H8" s="13">
        <f>G8*19%</f>
        <v>39596.57</v>
      </c>
      <c r="I8" s="14">
        <f t="shared" ref="I8:I71" si="0">(G8+H8)</f>
        <v>247999.57</v>
      </c>
      <c r="J8" s="14">
        <f t="shared" ref="J8:J71" si="1">I8*F8</f>
        <v>247999.57</v>
      </c>
    </row>
    <row r="9" spans="2:13" ht="15" x14ac:dyDescent="0.25">
      <c r="B9" s="40"/>
      <c r="C9" s="11" t="s">
        <v>54</v>
      </c>
      <c r="D9" s="11" t="s">
        <v>4</v>
      </c>
      <c r="E9" s="12" t="s">
        <v>13</v>
      </c>
      <c r="F9" s="11">
        <v>1</v>
      </c>
      <c r="G9" s="13">
        <v>208403</v>
      </c>
      <c r="H9" s="13">
        <f t="shared" ref="H9:H13" si="2">G9*19%</f>
        <v>39596.57</v>
      </c>
      <c r="I9" s="14">
        <f t="shared" si="0"/>
        <v>247999.57</v>
      </c>
      <c r="J9" s="14">
        <f t="shared" si="1"/>
        <v>247999.57</v>
      </c>
    </row>
    <row r="10" spans="2:13" ht="15" x14ac:dyDescent="0.25">
      <c r="B10" s="40"/>
      <c r="C10" s="11" t="s">
        <v>54</v>
      </c>
      <c r="D10" s="11" t="s">
        <v>74</v>
      </c>
      <c r="E10" s="12" t="s">
        <v>13</v>
      </c>
      <c r="F10" s="11">
        <v>1</v>
      </c>
      <c r="G10" s="13">
        <v>208403</v>
      </c>
      <c r="H10" s="13">
        <f t="shared" si="2"/>
        <v>39596.57</v>
      </c>
      <c r="I10" s="14">
        <f t="shared" si="0"/>
        <v>247999.57</v>
      </c>
      <c r="J10" s="14">
        <f t="shared" si="1"/>
        <v>247999.57</v>
      </c>
    </row>
    <row r="11" spans="2:13" ht="15" x14ac:dyDescent="0.25">
      <c r="B11" s="40"/>
      <c r="C11" s="11" t="s">
        <v>54</v>
      </c>
      <c r="D11" s="11" t="s">
        <v>6</v>
      </c>
      <c r="E11" s="12" t="s">
        <v>27</v>
      </c>
      <c r="F11" s="11">
        <v>1</v>
      </c>
      <c r="G11" s="13">
        <v>208403</v>
      </c>
      <c r="H11" s="13">
        <f t="shared" si="2"/>
        <v>39596.57</v>
      </c>
      <c r="I11" s="14">
        <f t="shared" si="0"/>
        <v>247999.57</v>
      </c>
      <c r="J11" s="14">
        <f t="shared" si="1"/>
        <v>247999.57</v>
      </c>
    </row>
    <row r="12" spans="2:13" ht="15" x14ac:dyDescent="0.25">
      <c r="B12" s="40"/>
      <c r="C12" s="11" t="s">
        <v>54</v>
      </c>
      <c r="D12" s="11" t="s">
        <v>8</v>
      </c>
      <c r="E12" s="12" t="s">
        <v>15</v>
      </c>
      <c r="F12" s="11">
        <v>1</v>
      </c>
      <c r="G12" s="13">
        <v>208403</v>
      </c>
      <c r="H12" s="13">
        <f t="shared" si="2"/>
        <v>39596.57</v>
      </c>
      <c r="I12" s="14">
        <f t="shared" si="0"/>
        <v>247999.57</v>
      </c>
      <c r="J12" s="14">
        <f t="shared" si="1"/>
        <v>247999.57</v>
      </c>
    </row>
    <row r="13" spans="2:13" ht="15" x14ac:dyDescent="0.25">
      <c r="B13" s="40"/>
      <c r="C13" s="11" t="s">
        <v>55</v>
      </c>
      <c r="D13" s="11" t="s">
        <v>9</v>
      </c>
      <c r="E13" s="12" t="s">
        <v>15</v>
      </c>
      <c r="F13" s="11">
        <v>1</v>
      </c>
      <c r="G13" s="13">
        <v>208403</v>
      </c>
      <c r="H13" s="13">
        <f t="shared" si="2"/>
        <v>39596.57</v>
      </c>
      <c r="I13" s="14">
        <f t="shared" si="0"/>
        <v>247999.57</v>
      </c>
      <c r="J13" s="14">
        <f t="shared" si="1"/>
        <v>247999.57</v>
      </c>
      <c r="L13" s="5"/>
      <c r="M13" s="6"/>
    </row>
    <row r="14" spans="2:13" ht="15" x14ac:dyDescent="0.25">
      <c r="B14" s="40"/>
      <c r="C14" s="11" t="s">
        <v>54</v>
      </c>
      <c r="D14" s="11" t="s">
        <v>71</v>
      </c>
      <c r="E14" s="12" t="s">
        <v>72</v>
      </c>
      <c r="F14" s="11">
        <v>1</v>
      </c>
      <c r="G14" s="13">
        <v>208403</v>
      </c>
      <c r="H14" s="13">
        <f t="shared" ref="H14:H20" si="3">G14*19%</f>
        <v>39596.57</v>
      </c>
      <c r="I14" s="14">
        <f t="shared" si="0"/>
        <v>247999.57</v>
      </c>
      <c r="J14" s="14">
        <f t="shared" si="1"/>
        <v>247999.57</v>
      </c>
    </row>
    <row r="15" spans="2:13" ht="15" x14ac:dyDescent="0.25">
      <c r="B15" s="40"/>
      <c r="C15" s="11" t="s">
        <v>54</v>
      </c>
      <c r="D15" s="11" t="s">
        <v>89</v>
      </c>
      <c r="E15" s="12" t="s">
        <v>73</v>
      </c>
      <c r="F15" s="11">
        <v>1</v>
      </c>
      <c r="G15" s="13">
        <v>333613</v>
      </c>
      <c r="H15" s="13">
        <f t="shared" si="3"/>
        <v>63386.47</v>
      </c>
      <c r="I15" s="14">
        <f t="shared" si="0"/>
        <v>396999.47</v>
      </c>
      <c r="J15" s="14">
        <f t="shared" si="1"/>
        <v>396999.47</v>
      </c>
    </row>
    <row r="16" spans="2:13" ht="15" x14ac:dyDescent="0.25">
      <c r="B16" s="40"/>
      <c r="C16" s="11" t="s">
        <v>54</v>
      </c>
      <c r="D16" s="11" t="s">
        <v>76</v>
      </c>
      <c r="E16" s="12" t="s">
        <v>75</v>
      </c>
      <c r="F16" s="11">
        <v>1</v>
      </c>
      <c r="G16" s="13">
        <v>333613</v>
      </c>
      <c r="H16" s="13">
        <f t="shared" si="3"/>
        <v>63386.47</v>
      </c>
      <c r="I16" s="14">
        <f t="shared" si="0"/>
        <v>396999.47</v>
      </c>
      <c r="J16" s="14">
        <f t="shared" si="1"/>
        <v>396999.47</v>
      </c>
    </row>
    <row r="17" spans="2:10" ht="15" x14ac:dyDescent="0.25">
      <c r="B17" s="40"/>
      <c r="C17" s="11" t="s">
        <v>54</v>
      </c>
      <c r="D17" s="11" t="s">
        <v>77</v>
      </c>
      <c r="E17" s="12" t="s">
        <v>79</v>
      </c>
      <c r="F17" s="11">
        <v>1</v>
      </c>
      <c r="G17" s="13">
        <v>333613</v>
      </c>
      <c r="H17" s="13">
        <f t="shared" si="3"/>
        <v>63386.47</v>
      </c>
      <c r="I17" s="14">
        <f t="shared" si="0"/>
        <v>396999.47</v>
      </c>
      <c r="J17" s="14">
        <f t="shared" si="1"/>
        <v>396999.47</v>
      </c>
    </row>
    <row r="18" spans="2:10" ht="15" x14ac:dyDescent="0.25">
      <c r="B18" s="40"/>
      <c r="C18" s="11" t="s">
        <v>56</v>
      </c>
      <c r="D18" s="11" t="s">
        <v>10</v>
      </c>
      <c r="E18" s="15" t="s">
        <v>14</v>
      </c>
      <c r="F18" s="11">
        <v>1</v>
      </c>
      <c r="G18" s="13">
        <v>208403</v>
      </c>
      <c r="H18" s="13">
        <f t="shared" si="3"/>
        <v>39596.57</v>
      </c>
      <c r="I18" s="14">
        <f t="shared" si="0"/>
        <v>247999.57</v>
      </c>
      <c r="J18" s="14">
        <f t="shared" si="1"/>
        <v>247999.57</v>
      </c>
    </row>
    <row r="19" spans="2:10" ht="15" x14ac:dyDescent="0.25">
      <c r="B19" s="40"/>
      <c r="C19" s="11" t="s">
        <v>56</v>
      </c>
      <c r="D19" s="11" t="s">
        <v>10</v>
      </c>
      <c r="E19" s="15" t="s">
        <v>14</v>
      </c>
      <c r="F19" s="11">
        <v>1</v>
      </c>
      <c r="G19" s="13">
        <v>208403</v>
      </c>
      <c r="H19" s="13">
        <f t="shared" si="3"/>
        <v>39596.57</v>
      </c>
      <c r="I19" s="14">
        <f t="shared" si="0"/>
        <v>247999.57</v>
      </c>
      <c r="J19" s="14">
        <f t="shared" si="1"/>
        <v>247999.57</v>
      </c>
    </row>
    <row r="20" spans="2:10" ht="15" x14ac:dyDescent="0.25">
      <c r="B20" s="40"/>
      <c r="C20" s="11" t="s">
        <v>56</v>
      </c>
      <c r="D20" s="11" t="s">
        <v>10</v>
      </c>
      <c r="E20" s="15" t="s">
        <v>14</v>
      </c>
      <c r="F20" s="11">
        <v>1</v>
      </c>
      <c r="G20" s="13">
        <v>208403</v>
      </c>
      <c r="H20" s="13">
        <f t="shared" si="3"/>
        <v>39596.57</v>
      </c>
      <c r="I20" s="14">
        <f t="shared" si="0"/>
        <v>247999.57</v>
      </c>
      <c r="J20" s="14">
        <f t="shared" si="1"/>
        <v>247999.57</v>
      </c>
    </row>
    <row r="21" spans="2:10" ht="15" x14ac:dyDescent="0.25">
      <c r="B21" s="40"/>
      <c r="C21" s="11" t="s">
        <v>56</v>
      </c>
      <c r="D21" s="11" t="s">
        <v>10</v>
      </c>
      <c r="E21" s="15" t="s">
        <v>14</v>
      </c>
      <c r="F21" s="11">
        <v>1</v>
      </c>
      <c r="G21" s="13">
        <v>208403</v>
      </c>
      <c r="H21" s="13">
        <f t="shared" ref="H21:H81" si="4">G21*19%</f>
        <v>39596.57</v>
      </c>
      <c r="I21" s="14">
        <f t="shared" si="0"/>
        <v>247999.57</v>
      </c>
      <c r="J21" s="14">
        <f t="shared" si="1"/>
        <v>247999.57</v>
      </c>
    </row>
    <row r="22" spans="2:10" ht="15" x14ac:dyDescent="0.25">
      <c r="B22" s="40"/>
      <c r="C22" s="11" t="s">
        <v>56</v>
      </c>
      <c r="D22" s="11" t="s">
        <v>10</v>
      </c>
      <c r="E22" s="15" t="s">
        <v>14</v>
      </c>
      <c r="F22" s="11">
        <v>1</v>
      </c>
      <c r="G22" s="13">
        <v>208403</v>
      </c>
      <c r="H22" s="13">
        <f t="shared" si="4"/>
        <v>39596.57</v>
      </c>
      <c r="I22" s="14">
        <f t="shared" si="0"/>
        <v>247999.57</v>
      </c>
      <c r="J22" s="14">
        <f t="shared" si="1"/>
        <v>247999.57</v>
      </c>
    </row>
    <row r="23" spans="2:10" ht="15" x14ac:dyDescent="0.25">
      <c r="B23" s="40"/>
      <c r="C23" s="11" t="s">
        <v>56</v>
      </c>
      <c r="D23" s="11" t="s">
        <v>10</v>
      </c>
      <c r="E23" s="15" t="s">
        <v>14</v>
      </c>
      <c r="F23" s="11">
        <v>1</v>
      </c>
      <c r="G23" s="13">
        <v>208403</v>
      </c>
      <c r="H23" s="13">
        <f t="shared" si="4"/>
        <v>39596.57</v>
      </c>
      <c r="I23" s="14">
        <f t="shared" si="0"/>
        <v>247999.57</v>
      </c>
      <c r="J23" s="14">
        <f t="shared" si="1"/>
        <v>247999.57</v>
      </c>
    </row>
    <row r="24" spans="2:10" ht="15" x14ac:dyDescent="0.25">
      <c r="B24" s="40"/>
      <c r="C24" s="11" t="s">
        <v>56</v>
      </c>
      <c r="D24" s="11" t="s">
        <v>10</v>
      </c>
      <c r="E24" s="15" t="s">
        <v>15</v>
      </c>
      <c r="F24" s="11">
        <v>1</v>
      </c>
      <c r="G24" s="13">
        <v>208403</v>
      </c>
      <c r="H24" s="13">
        <f t="shared" si="4"/>
        <v>39596.57</v>
      </c>
      <c r="I24" s="14">
        <f t="shared" si="0"/>
        <v>247999.57</v>
      </c>
      <c r="J24" s="14">
        <f t="shared" si="1"/>
        <v>247999.57</v>
      </c>
    </row>
    <row r="25" spans="2:10" ht="15" x14ac:dyDescent="0.25">
      <c r="B25" s="40"/>
      <c r="C25" s="11" t="s">
        <v>56</v>
      </c>
      <c r="D25" s="11" t="s">
        <v>10</v>
      </c>
      <c r="E25" s="15" t="s">
        <v>14</v>
      </c>
      <c r="F25" s="11">
        <v>1</v>
      </c>
      <c r="G25" s="13">
        <v>208403</v>
      </c>
      <c r="H25" s="13">
        <f t="shared" si="4"/>
        <v>39596.57</v>
      </c>
      <c r="I25" s="14">
        <f t="shared" si="0"/>
        <v>247999.57</v>
      </c>
      <c r="J25" s="14">
        <f t="shared" si="1"/>
        <v>247999.57</v>
      </c>
    </row>
    <row r="26" spans="2:10" ht="15" x14ac:dyDescent="0.25">
      <c r="B26" s="40"/>
      <c r="C26" s="11" t="s">
        <v>56</v>
      </c>
      <c r="D26" s="11" t="s">
        <v>10</v>
      </c>
      <c r="E26" s="15" t="s">
        <v>78</v>
      </c>
      <c r="F26" s="11">
        <v>2</v>
      </c>
      <c r="G26" s="13">
        <v>208403</v>
      </c>
      <c r="H26" s="13">
        <f t="shared" si="4"/>
        <v>39596.57</v>
      </c>
      <c r="I26" s="14">
        <f t="shared" si="0"/>
        <v>247999.57</v>
      </c>
      <c r="J26" s="14">
        <f t="shared" si="1"/>
        <v>495999.14</v>
      </c>
    </row>
    <row r="27" spans="2:10" ht="15" x14ac:dyDescent="0.25">
      <c r="B27" s="40"/>
      <c r="C27" s="11" t="s">
        <v>56</v>
      </c>
      <c r="D27" s="11" t="s">
        <v>10</v>
      </c>
      <c r="E27" s="15" t="s">
        <v>79</v>
      </c>
      <c r="F27" s="11">
        <v>1</v>
      </c>
      <c r="G27" s="13">
        <v>208403</v>
      </c>
      <c r="H27" s="13">
        <f t="shared" si="4"/>
        <v>39596.57</v>
      </c>
      <c r="I27" s="14">
        <f t="shared" si="0"/>
        <v>247999.57</v>
      </c>
      <c r="J27" s="14">
        <f t="shared" si="1"/>
        <v>247999.57</v>
      </c>
    </row>
    <row r="28" spans="2:10" ht="15" x14ac:dyDescent="0.25">
      <c r="B28" s="40"/>
      <c r="C28" s="11" t="s">
        <v>56</v>
      </c>
      <c r="D28" s="11" t="s">
        <v>10</v>
      </c>
      <c r="E28" s="15" t="s">
        <v>13</v>
      </c>
      <c r="F28" s="11">
        <v>1</v>
      </c>
      <c r="G28" s="13">
        <v>208403</v>
      </c>
      <c r="H28" s="13">
        <f t="shared" si="4"/>
        <v>39596.57</v>
      </c>
      <c r="I28" s="14">
        <f t="shared" si="0"/>
        <v>247999.57</v>
      </c>
      <c r="J28" s="14">
        <f t="shared" si="1"/>
        <v>247999.57</v>
      </c>
    </row>
    <row r="29" spans="2:10" ht="15" x14ac:dyDescent="0.25">
      <c r="B29" s="40"/>
      <c r="C29" s="11" t="s">
        <v>56</v>
      </c>
      <c r="D29" s="11" t="s">
        <v>81</v>
      </c>
      <c r="E29" s="15" t="s">
        <v>80</v>
      </c>
      <c r="F29" s="11">
        <v>1</v>
      </c>
      <c r="G29" s="13">
        <v>208403</v>
      </c>
      <c r="H29" s="13">
        <f t="shared" si="4"/>
        <v>39596.57</v>
      </c>
      <c r="I29" s="14">
        <f t="shared" si="0"/>
        <v>247999.57</v>
      </c>
      <c r="J29" s="14">
        <f>I29*F29</f>
        <v>247999.57</v>
      </c>
    </row>
    <row r="30" spans="2:10" ht="15" x14ac:dyDescent="0.25">
      <c r="B30" s="40"/>
      <c r="C30" s="11" t="s">
        <v>56</v>
      </c>
      <c r="D30" s="11" t="s">
        <v>82</v>
      </c>
      <c r="E30" s="15" t="s">
        <v>26</v>
      </c>
      <c r="F30" s="11">
        <v>4</v>
      </c>
      <c r="G30" s="13">
        <v>208403</v>
      </c>
      <c r="H30" s="13">
        <f t="shared" si="4"/>
        <v>39596.57</v>
      </c>
      <c r="I30" s="14">
        <f t="shared" si="0"/>
        <v>247999.57</v>
      </c>
      <c r="J30" s="14">
        <f t="shared" si="1"/>
        <v>991998.28</v>
      </c>
    </row>
    <row r="31" spans="2:10" ht="15" x14ac:dyDescent="0.25">
      <c r="B31" s="40"/>
      <c r="C31" s="11" t="s">
        <v>57</v>
      </c>
      <c r="D31" s="11" t="s">
        <v>11</v>
      </c>
      <c r="E31" s="15" t="s">
        <v>13</v>
      </c>
      <c r="F31" s="11">
        <v>2</v>
      </c>
      <c r="G31" s="13">
        <v>208403</v>
      </c>
      <c r="H31" s="13">
        <f t="shared" si="4"/>
        <v>39596.57</v>
      </c>
      <c r="I31" s="14">
        <f t="shared" si="0"/>
        <v>247999.57</v>
      </c>
      <c r="J31" s="14">
        <f t="shared" si="1"/>
        <v>495999.14</v>
      </c>
    </row>
    <row r="32" spans="2:10" ht="15" x14ac:dyDescent="0.25">
      <c r="B32" s="40"/>
      <c r="C32" s="11" t="s">
        <v>58</v>
      </c>
      <c r="D32" s="11" t="s">
        <v>12</v>
      </c>
      <c r="E32" s="15" t="s">
        <v>13</v>
      </c>
      <c r="F32" s="11">
        <v>3</v>
      </c>
      <c r="G32" s="13">
        <v>208403</v>
      </c>
      <c r="H32" s="13">
        <f t="shared" si="4"/>
        <v>39596.57</v>
      </c>
      <c r="I32" s="14">
        <f t="shared" si="0"/>
        <v>247999.57</v>
      </c>
      <c r="J32" s="14">
        <f t="shared" si="1"/>
        <v>743998.71</v>
      </c>
    </row>
    <row r="33" spans="2:10" ht="15" x14ac:dyDescent="0.25">
      <c r="B33" s="40"/>
      <c r="C33" s="11" t="s">
        <v>62</v>
      </c>
      <c r="D33" s="11" t="s">
        <v>85</v>
      </c>
      <c r="E33" s="12" t="s">
        <v>14</v>
      </c>
      <c r="F33" s="11">
        <v>1</v>
      </c>
      <c r="G33" s="13">
        <v>208403</v>
      </c>
      <c r="H33" s="13">
        <f t="shared" si="4"/>
        <v>39596.57</v>
      </c>
      <c r="I33" s="14">
        <f t="shared" si="0"/>
        <v>247999.57</v>
      </c>
      <c r="J33" s="14">
        <f t="shared" si="1"/>
        <v>247999.57</v>
      </c>
    </row>
    <row r="34" spans="2:10" ht="15" x14ac:dyDescent="0.25">
      <c r="B34" s="40"/>
      <c r="C34" s="11" t="s">
        <v>62</v>
      </c>
      <c r="D34" s="11" t="s">
        <v>85</v>
      </c>
      <c r="E34" s="12" t="s">
        <v>14</v>
      </c>
      <c r="F34" s="11">
        <v>1</v>
      </c>
      <c r="G34" s="13">
        <v>208403</v>
      </c>
      <c r="H34" s="13">
        <f t="shared" si="4"/>
        <v>39596.57</v>
      </c>
      <c r="I34" s="14">
        <f t="shared" si="0"/>
        <v>247999.57</v>
      </c>
      <c r="J34" s="14">
        <f t="shared" si="1"/>
        <v>247999.57</v>
      </c>
    </row>
    <row r="35" spans="2:10" ht="15" x14ac:dyDescent="0.25">
      <c r="B35" s="40"/>
      <c r="C35" s="11" t="s">
        <v>62</v>
      </c>
      <c r="D35" s="11" t="s">
        <v>85</v>
      </c>
      <c r="E35" s="12" t="s">
        <v>14</v>
      </c>
      <c r="F35" s="11">
        <v>1</v>
      </c>
      <c r="G35" s="13">
        <v>208403</v>
      </c>
      <c r="H35" s="13">
        <f t="shared" si="4"/>
        <v>39596.57</v>
      </c>
      <c r="I35" s="14">
        <f t="shared" si="0"/>
        <v>247999.57</v>
      </c>
      <c r="J35" s="14">
        <f t="shared" si="1"/>
        <v>247999.57</v>
      </c>
    </row>
    <row r="36" spans="2:10" ht="15" x14ac:dyDescent="0.25">
      <c r="B36" s="40"/>
      <c r="C36" s="11" t="s">
        <v>62</v>
      </c>
      <c r="D36" s="11" t="s">
        <v>85</v>
      </c>
      <c r="E36" s="12" t="s">
        <v>14</v>
      </c>
      <c r="F36" s="11">
        <v>1</v>
      </c>
      <c r="G36" s="13">
        <v>208403</v>
      </c>
      <c r="H36" s="13">
        <f t="shared" si="4"/>
        <v>39596.57</v>
      </c>
      <c r="I36" s="14">
        <f t="shared" si="0"/>
        <v>247999.57</v>
      </c>
      <c r="J36" s="14">
        <f t="shared" si="1"/>
        <v>247999.57</v>
      </c>
    </row>
    <row r="37" spans="2:10" ht="15" x14ac:dyDescent="0.25">
      <c r="B37" s="40"/>
      <c r="C37" s="11" t="s">
        <v>62</v>
      </c>
      <c r="D37" s="11" t="s">
        <v>85</v>
      </c>
      <c r="E37" s="12" t="s">
        <v>14</v>
      </c>
      <c r="F37" s="11">
        <v>1</v>
      </c>
      <c r="G37" s="13">
        <v>208403</v>
      </c>
      <c r="H37" s="13">
        <f t="shared" si="4"/>
        <v>39596.57</v>
      </c>
      <c r="I37" s="14">
        <f t="shared" si="0"/>
        <v>247999.57</v>
      </c>
      <c r="J37" s="14">
        <f t="shared" si="1"/>
        <v>247999.57</v>
      </c>
    </row>
    <row r="38" spans="2:10" ht="15" x14ac:dyDescent="0.25">
      <c r="B38" s="40"/>
      <c r="C38" s="11" t="s">
        <v>62</v>
      </c>
      <c r="D38" s="11" t="s">
        <v>85</v>
      </c>
      <c r="E38" s="12" t="s">
        <v>14</v>
      </c>
      <c r="F38" s="11">
        <v>1</v>
      </c>
      <c r="G38" s="13">
        <v>208403</v>
      </c>
      <c r="H38" s="13">
        <f t="shared" si="4"/>
        <v>39596.57</v>
      </c>
      <c r="I38" s="14">
        <f t="shared" si="0"/>
        <v>247999.57</v>
      </c>
      <c r="J38" s="14">
        <f t="shared" si="1"/>
        <v>247999.57</v>
      </c>
    </row>
    <row r="39" spans="2:10" ht="15" x14ac:dyDescent="0.25">
      <c r="B39" s="40"/>
      <c r="C39" s="11" t="s">
        <v>62</v>
      </c>
      <c r="D39" s="11" t="s">
        <v>85</v>
      </c>
      <c r="E39" s="12" t="s">
        <v>14</v>
      </c>
      <c r="F39" s="11">
        <v>1</v>
      </c>
      <c r="G39" s="13">
        <v>208403</v>
      </c>
      <c r="H39" s="13">
        <f t="shared" si="4"/>
        <v>39596.57</v>
      </c>
      <c r="I39" s="14">
        <f t="shared" si="0"/>
        <v>247999.57</v>
      </c>
      <c r="J39" s="14">
        <f t="shared" si="1"/>
        <v>247999.57</v>
      </c>
    </row>
    <row r="40" spans="2:10" ht="15" x14ac:dyDescent="0.25">
      <c r="B40" s="40"/>
      <c r="C40" s="11" t="s">
        <v>62</v>
      </c>
      <c r="D40" s="11" t="s">
        <v>85</v>
      </c>
      <c r="E40" s="12" t="s">
        <v>14</v>
      </c>
      <c r="F40" s="11">
        <v>1</v>
      </c>
      <c r="G40" s="13">
        <v>208403</v>
      </c>
      <c r="H40" s="13">
        <f t="shared" si="4"/>
        <v>39596.57</v>
      </c>
      <c r="I40" s="14">
        <f t="shared" si="0"/>
        <v>247999.57</v>
      </c>
      <c r="J40" s="14">
        <f t="shared" si="1"/>
        <v>247999.57</v>
      </c>
    </row>
    <row r="41" spans="2:10" ht="15" x14ac:dyDescent="0.25">
      <c r="B41" s="40"/>
      <c r="C41" s="11" t="s">
        <v>62</v>
      </c>
      <c r="D41" s="11" t="s">
        <v>85</v>
      </c>
      <c r="E41" s="12" t="s">
        <v>14</v>
      </c>
      <c r="F41" s="11">
        <v>1</v>
      </c>
      <c r="G41" s="13">
        <v>208403</v>
      </c>
      <c r="H41" s="13">
        <f t="shared" si="4"/>
        <v>39596.57</v>
      </c>
      <c r="I41" s="14">
        <f t="shared" si="0"/>
        <v>247999.57</v>
      </c>
      <c r="J41" s="14">
        <f t="shared" si="1"/>
        <v>247999.57</v>
      </c>
    </row>
    <row r="42" spans="2:10" ht="15" x14ac:dyDescent="0.25">
      <c r="B42" s="40"/>
      <c r="C42" s="16" t="s">
        <v>63</v>
      </c>
      <c r="D42" s="16" t="s">
        <v>16</v>
      </c>
      <c r="E42" s="12" t="s">
        <v>13</v>
      </c>
      <c r="F42" s="17">
        <v>1</v>
      </c>
      <c r="G42" s="13">
        <v>208403</v>
      </c>
      <c r="H42" s="13">
        <f t="shared" si="4"/>
        <v>39596.57</v>
      </c>
      <c r="I42" s="14">
        <f t="shared" si="0"/>
        <v>247999.57</v>
      </c>
      <c r="J42" s="14">
        <f t="shared" si="1"/>
        <v>247999.57</v>
      </c>
    </row>
    <row r="43" spans="2:10" ht="15" x14ac:dyDescent="0.25">
      <c r="B43" s="40"/>
      <c r="C43" s="16" t="s">
        <v>59</v>
      </c>
      <c r="D43" s="16" t="s">
        <v>17</v>
      </c>
      <c r="E43" s="12" t="s">
        <v>15</v>
      </c>
      <c r="F43" s="16">
        <v>1</v>
      </c>
      <c r="G43" s="13">
        <v>208403</v>
      </c>
      <c r="H43" s="13">
        <f t="shared" si="4"/>
        <v>39596.57</v>
      </c>
      <c r="I43" s="14">
        <f t="shared" si="0"/>
        <v>247999.57</v>
      </c>
      <c r="J43" s="14">
        <f t="shared" si="1"/>
        <v>247999.57</v>
      </c>
    </row>
    <row r="44" spans="2:10" ht="15" x14ac:dyDescent="0.25">
      <c r="B44" s="40"/>
      <c r="C44" s="16" t="s">
        <v>60</v>
      </c>
      <c r="D44" s="16" t="s">
        <v>18</v>
      </c>
      <c r="E44" s="12" t="s">
        <v>13</v>
      </c>
      <c r="F44" s="18">
        <v>1</v>
      </c>
      <c r="G44" s="13">
        <v>208403</v>
      </c>
      <c r="H44" s="13">
        <f t="shared" si="4"/>
        <v>39596.57</v>
      </c>
      <c r="I44" s="14">
        <f t="shared" si="0"/>
        <v>247999.57</v>
      </c>
      <c r="J44" s="14">
        <f t="shared" si="1"/>
        <v>247999.57</v>
      </c>
    </row>
    <row r="45" spans="2:10" ht="15" x14ac:dyDescent="0.25">
      <c r="B45" s="40"/>
      <c r="C45" s="16" t="s">
        <v>60</v>
      </c>
      <c r="D45" s="16" t="s">
        <v>19</v>
      </c>
      <c r="E45" s="12" t="s">
        <v>15</v>
      </c>
      <c r="F45" s="16">
        <v>1</v>
      </c>
      <c r="G45" s="13">
        <v>208403</v>
      </c>
      <c r="H45" s="13">
        <f t="shared" si="4"/>
        <v>39596.57</v>
      </c>
      <c r="I45" s="14">
        <f t="shared" si="0"/>
        <v>247999.57</v>
      </c>
      <c r="J45" s="14">
        <f>I45*F45</f>
        <v>247999.57</v>
      </c>
    </row>
    <row r="46" spans="2:10" ht="15" x14ac:dyDescent="0.25">
      <c r="B46" s="40"/>
      <c r="C46" s="16" t="s">
        <v>60</v>
      </c>
      <c r="D46" s="16" t="s">
        <v>86</v>
      </c>
      <c r="E46" s="12" t="s">
        <v>80</v>
      </c>
      <c r="F46" s="16">
        <v>2</v>
      </c>
      <c r="G46" s="13">
        <v>333613</v>
      </c>
      <c r="H46" s="13">
        <f t="shared" si="4"/>
        <v>63386.47</v>
      </c>
      <c r="I46" s="14">
        <f t="shared" si="0"/>
        <v>396999.47</v>
      </c>
      <c r="J46" s="14">
        <f t="shared" si="1"/>
        <v>793998.94</v>
      </c>
    </row>
    <row r="47" spans="2:10" ht="15" x14ac:dyDescent="0.25">
      <c r="B47" s="40"/>
      <c r="C47" s="16" t="s">
        <v>60</v>
      </c>
      <c r="D47" s="16" t="s">
        <v>87</v>
      </c>
      <c r="E47" s="12" t="s">
        <v>26</v>
      </c>
      <c r="F47" s="16">
        <v>1</v>
      </c>
      <c r="G47" s="13">
        <v>333613</v>
      </c>
      <c r="H47" s="13">
        <f t="shared" si="4"/>
        <v>63386.47</v>
      </c>
      <c r="I47" s="14">
        <f t="shared" si="0"/>
        <v>396999.47</v>
      </c>
      <c r="J47" s="14">
        <f t="shared" si="1"/>
        <v>396999.47</v>
      </c>
    </row>
    <row r="48" spans="2:10" ht="15" x14ac:dyDescent="0.25">
      <c r="B48" s="40"/>
      <c r="C48" s="16" t="s">
        <v>60</v>
      </c>
      <c r="D48" s="16" t="s">
        <v>20</v>
      </c>
      <c r="E48" s="12" t="s">
        <v>14</v>
      </c>
      <c r="F48" s="16">
        <v>1</v>
      </c>
      <c r="G48" s="13">
        <v>208403</v>
      </c>
      <c r="H48" s="13">
        <f t="shared" si="4"/>
        <v>39596.57</v>
      </c>
      <c r="I48" s="14">
        <f t="shared" si="0"/>
        <v>247999.57</v>
      </c>
      <c r="J48" s="14">
        <f t="shared" si="1"/>
        <v>247999.57</v>
      </c>
    </row>
    <row r="49" spans="2:10" ht="15" x14ac:dyDescent="0.25">
      <c r="B49" s="40"/>
      <c r="C49" s="16" t="s">
        <v>60</v>
      </c>
      <c r="D49" s="16" t="s">
        <v>21</v>
      </c>
      <c r="E49" s="12" t="s">
        <v>13</v>
      </c>
      <c r="F49" s="16">
        <v>1</v>
      </c>
      <c r="G49" s="13">
        <v>208403</v>
      </c>
      <c r="H49" s="13">
        <f t="shared" si="4"/>
        <v>39596.57</v>
      </c>
      <c r="I49" s="14">
        <f t="shared" si="0"/>
        <v>247999.57</v>
      </c>
      <c r="J49" s="14">
        <f t="shared" si="1"/>
        <v>247999.57</v>
      </c>
    </row>
    <row r="50" spans="2:10" ht="15" x14ac:dyDescent="0.25">
      <c r="B50" s="40"/>
      <c r="C50" s="16" t="s">
        <v>60</v>
      </c>
      <c r="D50" s="16" t="s">
        <v>22</v>
      </c>
      <c r="E50" s="12" t="s">
        <v>13</v>
      </c>
      <c r="F50" s="16">
        <v>1</v>
      </c>
      <c r="G50" s="13">
        <v>208403</v>
      </c>
      <c r="H50" s="13">
        <f t="shared" si="4"/>
        <v>39596.57</v>
      </c>
      <c r="I50" s="14">
        <f t="shared" si="0"/>
        <v>247999.57</v>
      </c>
      <c r="J50" s="14">
        <f t="shared" si="1"/>
        <v>247999.57</v>
      </c>
    </row>
    <row r="51" spans="2:10" ht="15" x14ac:dyDescent="0.25">
      <c r="B51" s="40"/>
      <c r="C51" s="19" t="s">
        <v>64</v>
      </c>
      <c r="D51" s="20" t="s">
        <v>23</v>
      </c>
      <c r="E51" s="21" t="s">
        <v>26</v>
      </c>
      <c r="F51" s="22">
        <v>1</v>
      </c>
      <c r="G51" s="13">
        <v>208403</v>
      </c>
      <c r="H51" s="13">
        <f t="shared" si="4"/>
        <v>39596.57</v>
      </c>
      <c r="I51" s="14">
        <f t="shared" si="0"/>
        <v>247999.57</v>
      </c>
      <c r="J51" s="14">
        <f t="shared" si="1"/>
        <v>247999.57</v>
      </c>
    </row>
    <row r="52" spans="2:10" ht="15" x14ac:dyDescent="0.25">
      <c r="B52" s="40"/>
      <c r="C52" s="19" t="s">
        <v>64</v>
      </c>
      <c r="D52" s="20" t="s">
        <v>24</v>
      </c>
      <c r="E52" s="21" t="s">
        <v>26</v>
      </c>
      <c r="F52" s="23">
        <v>1</v>
      </c>
      <c r="G52" s="13">
        <v>208403</v>
      </c>
      <c r="H52" s="13">
        <f t="shared" si="4"/>
        <v>39596.57</v>
      </c>
      <c r="I52" s="14">
        <f t="shared" si="0"/>
        <v>247999.57</v>
      </c>
      <c r="J52" s="14">
        <f t="shared" si="1"/>
        <v>247999.57</v>
      </c>
    </row>
    <row r="53" spans="2:10" ht="15" x14ac:dyDescent="0.25">
      <c r="B53" s="40"/>
      <c r="C53" s="19" t="s">
        <v>64</v>
      </c>
      <c r="D53" s="20" t="s">
        <v>25</v>
      </c>
      <c r="E53" s="21" t="s">
        <v>14</v>
      </c>
      <c r="F53" s="23">
        <v>1</v>
      </c>
      <c r="G53" s="13">
        <v>208403</v>
      </c>
      <c r="H53" s="13">
        <f t="shared" si="4"/>
        <v>39596.57</v>
      </c>
      <c r="I53" s="14">
        <f t="shared" si="0"/>
        <v>247999.57</v>
      </c>
      <c r="J53" s="14">
        <f t="shared" si="1"/>
        <v>247999.57</v>
      </c>
    </row>
    <row r="54" spans="2:10" ht="15" x14ac:dyDescent="0.25">
      <c r="B54" s="40"/>
      <c r="C54" s="16" t="s">
        <v>65</v>
      </c>
      <c r="D54" s="16" t="s">
        <v>29</v>
      </c>
      <c r="E54" s="12" t="s">
        <v>27</v>
      </c>
      <c r="F54" s="16">
        <v>1</v>
      </c>
      <c r="G54" s="13">
        <v>208403</v>
      </c>
      <c r="H54" s="13">
        <f t="shared" si="4"/>
        <v>39596.57</v>
      </c>
      <c r="I54" s="14">
        <f t="shared" si="0"/>
        <v>247999.57</v>
      </c>
      <c r="J54" s="14">
        <f t="shared" si="1"/>
        <v>247999.57</v>
      </c>
    </row>
    <row r="55" spans="2:10" ht="15" x14ac:dyDescent="0.25">
      <c r="B55" s="40"/>
      <c r="C55" s="16" t="s">
        <v>66</v>
      </c>
      <c r="D55" s="16" t="s">
        <v>28</v>
      </c>
      <c r="E55" s="12" t="s">
        <v>13</v>
      </c>
      <c r="F55" s="16">
        <v>1</v>
      </c>
      <c r="G55" s="13">
        <v>208403</v>
      </c>
      <c r="H55" s="13">
        <f t="shared" si="4"/>
        <v>39596.57</v>
      </c>
      <c r="I55" s="14">
        <f t="shared" si="0"/>
        <v>247999.57</v>
      </c>
      <c r="J55" s="14">
        <f t="shared" si="1"/>
        <v>247999.57</v>
      </c>
    </row>
    <row r="56" spans="2:10" ht="15" x14ac:dyDescent="0.25">
      <c r="B56" s="40"/>
      <c r="C56" s="16" t="s">
        <v>66</v>
      </c>
      <c r="D56" s="16" t="s">
        <v>30</v>
      </c>
      <c r="E56" s="12" t="s">
        <v>13</v>
      </c>
      <c r="F56" s="16">
        <v>1</v>
      </c>
      <c r="G56" s="13">
        <v>208403</v>
      </c>
      <c r="H56" s="13">
        <f t="shared" si="4"/>
        <v>39596.57</v>
      </c>
      <c r="I56" s="14">
        <f t="shared" si="0"/>
        <v>247999.57</v>
      </c>
      <c r="J56" s="14">
        <f t="shared" si="1"/>
        <v>247999.57</v>
      </c>
    </row>
    <row r="57" spans="2:10" ht="15" x14ac:dyDescent="0.25">
      <c r="B57" s="40"/>
      <c r="C57" s="16" t="s">
        <v>66</v>
      </c>
      <c r="D57" s="16" t="s">
        <v>31</v>
      </c>
      <c r="E57" s="12" t="s">
        <v>13</v>
      </c>
      <c r="F57" s="16">
        <v>1</v>
      </c>
      <c r="G57" s="13">
        <v>208403</v>
      </c>
      <c r="H57" s="13">
        <f t="shared" si="4"/>
        <v>39596.57</v>
      </c>
      <c r="I57" s="14">
        <f t="shared" si="0"/>
        <v>247999.57</v>
      </c>
      <c r="J57" s="14">
        <f t="shared" si="1"/>
        <v>247999.57</v>
      </c>
    </row>
    <row r="58" spans="2:10" ht="15" x14ac:dyDescent="0.25">
      <c r="B58" s="40"/>
      <c r="C58" s="16" t="s">
        <v>69</v>
      </c>
      <c r="D58" s="16" t="s">
        <v>24</v>
      </c>
      <c r="E58" s="12" t="s">
        <v>14</v>
      </c>
      <c r="F58" s="16">
        <v>1</v>
      </c>
      <c r="G58" s="13">
        <v>208403</v>
      </c>
      <c r="H58" s="13">
        <f t="shared" si="4"/>
        <v>39596.57</v>
      </c>
      <c r="I58" s="14">
        <f t="shared" si="0"/>
        <v>247999.57</v>
      </c>
      <c r="J58" s="14">
        <f t="shared" si="1"/>
        <v>247999.57</v>
      </c>
    </row>
    <row r="59" spans="2:10" ht="15" x14ac:dyDescent="0.25">
      <c r="B59" s="40"/>
      <c r="C59" s="16" t="s">
        <v>69</v>
      </c>
      <c r="D59" s="16" t="s">
        <v>25</v>
      </c>
      <c r="E59" s="12" t="s">
        <v>14</v>
      </c>
      <c r="F59" s="16">
        <v>1</v>
      </c>
      <c r="G59" s="13">
        <v>208403</v>
      </c>
      <c r="H59" s="13">
        <f t="shared" si="4"/>
        <v>39596.57</v>
      </c>
      <c r="I59" s="14">
        <f t="shared" si="0"/>
        <v>247999.57</v>
      </c>
      <c r="J59" s="14">
        <f t="shared" si="1"/>
        <v>247999.57</v>
      </c>
    </row>
    <row r="60" spans="2:10" ht="15" x14ac:dyDescent="0.25">
      <c r="B60" s="40"/>
      <c r="C60" s="16" t="s">
        <v>69</v>
      </c>
      <c r="D60" s="16" t="s">
        <v>32</v>
      </c>
      <c r="E60" s="12" t="s">
        <v>14</v>
      </c>
      <c r="F60" s="16">
        <v>1</v>
      </c>
      <c r="G60" s="13">
        <v>208403</v>
      </c>
      <c r="H60" s="13">
        <f t="shared" si="4"/>
        <v>39596.57</v>
      </c>
      <c r="I60" s="14">
        <f t="shared" si="0"/>
        <v>247999.57</v>
      </c>
      <c r="J60" s="14">
        <f t="shared" si="1"/>
        <v>247999.57</v>
      </c>
    </row>
    <row r="61" spans="2:10" ht="15" x14ac:dyDescent="0.25">
      <c r="B61" s="40"/>
      <c r="C61" s="16" t="s">
        <v>69</v>
      </c>
      <c r="D61" s="16" t="s">
        <v>28</v>
      </c>
      <c r="E61" s="12" t="s">
        <v>13</v>
      </c>
      <c r="F61" s="16">
        <v>1</v>
      </c>
      <c r="G61" s="13">
        <v>208403</v>
      </c>
      <c r="H61" s="13">
        <f t="shared" si="4"/>
        <v>39596.57</v>
      </c>
      <c r="I61" s="14">
        <f t="shared" si="0"/>
        <v>247999.57</v>
      </c>
      <c r="J61" s="14">
        <f t="shared" si="1"/>
        <v>247999.57</v>
      </c>
    </row>
    <row r="62" spans="2:10" ht="15" x14ac:dyDescent="0.25">
      <c r="B62" s="40"/>
      <c r="C62" s="16" t="s">
        <v>67</v>
      </c>
      <c r="D62" s="16" t="s">
        <v>33</v>
      </c>
      <c r="E62" s="12" t="s">
        <v>13</v>
      </c>
      <c r="F62" s="16">
        <v>1</v>
      </c>
      <c r="G62" s="13">
        <v>208403</v>
      </c>
      <c r="H62" s="13">
        <f t="shared" si="4"/>
        <v>39596.57</v>
      </c>
      <c r="I62" s="14">
        <f t="shared" si="0"/>
        <v>247999.57</v>
      </c>
      <c r="J62" s="14">
        <f t="shared" si="1"/>
        <v>247999.57</v>
      </c>
    </row>
    <row r="63" spans="2:10" ht="15" x14ac:dyDescent="0.25">
      <c r="B63" s="40"/>
      <c r="C63" s="16" t="s">
        <v>67</v>
      </c>
      <c r="D63" s="16" t="s">
        <v>23</v>
      </c>
      <c r="E63" s="12" t="s">
        <v>13</v>
      </c>
      <c r="F63" s="16">
        <v>1</v>
      </c>
      <c r="G63" s="13">
        <v>208403</v>
      </c>
      <c r="H63" s="13">
        <f t="shared" si="4"/>
        <v>39596.57</v>
      </c>
      <c r="I63" s="14">
        <f t="shared" si="0"/>
        <v>247999.57</v>
      </c>
      <c r="J63" s="14">
        <f t="shared" si="1"/>
        <v>247999.57</v>
      </c>
    </row>
    <row r="64" spans="2:10" ht="15" x14ac:dyDescent="0.25">
      <c r="B64" s="40"/>
      <c r="C64" s="16" t="s">
        <v>68</v>
      </c>
      <c r="D64" s="16" t="s">
        <v>34</v>
      </c>
      <c r="E64" s="12" t="s">
        <v>13</v>
      </c>
      <c r="F64" s="16">
        <v>1</v>
      </c>
      <c r="G64" s="13">
        <v>208403</v>
      </c>
      <c r="H64" s="13">
        <f t="shared" si="4"/>
        <v>39596.57</v>
      </c>
      <c r="I64" s="14">
        <f t="shared" si="0"/>
        <v>247999.57</v>
      </c>
      <c r="J64" s="14">
        <f t="shared" si="1"/>
        <v>247999.57</v>
      </c>
    </row>
    <row r="65" spans="2:10" ht="15" x14ac:dyDescent="0.25">
      <c r="B65" s="40"/>
      <c r="C65" s="16" t="s">
        <v>68</v>
      </c>
      <c r="D65" s="16" t="s">
        <v>35</v>
      </c>
      <c r="E65" s="12" t="s">
        <v>13</v>
      </c>
      <c r="F65" s="16">
        <v>1</v>
      </c>
      <c r="G65" s="13">
        <v>208403</v>
      </c>
      <c r="H65" s="13">
        <f t="shared" si="4"/>
        <v>39596.57</v>
      </c>
      <c r="I65" s="14">
        <f t="shared" si="0"/>
        <v>247999.57</v>
      </c>
      <c r="J65" s="14">
        <f t="shared" si="1"/>
        <v>247999.57</v>
      </c>
    </row>
    <row r="66" spans="2:10" ht="15" x14ac:dyDescent="0.25">
      <c r="B66" s="40"/>
      <c r="C66" s="16" t="s">
        <v>61</v>
      </c>
      <c r="D66" s="16" t="s">
        <v>36</v>
      </c>
      <c r="E66" s="12" t="s">
        <v>13</v>
      </c>
      <c r="F66" s="16">
        <v>1</v>
      </c>
      <c r="G66" s="13">
        <v>208403</v>
      </c>
      <c r="H66" s="13">
        <f t="shared" si="4"/>
        <v>39596.57</v>
      </c>
      <c r="I66" s="14">
        <f t="shared" si="0"/>
        <v>247999.57</v>
      </c>
      <c r="J66" s="14">
        <f t="shared" si="1"/>
        <v>247999.57</v>
      </c>
    </row>
    <row r="67" spans="2:10" ht="15" x14ac:dyDescent="0.25">
      <c r="B67" s="40"/>
      <c r="C67" s="16" t="s">
        <v>61</v>
      </c>
      <c r="D67" s="16" t="s">
        <v>37</v>
      </c>
      <c r="E67" s="12" t="s">
        <v>13</v>
      </c>
      <c r="F67" s="16">
        <v>1</v>
      </c>
      <c r="G67" s="13">
        <v>208403</v>
      </c>
      <c r="H67" s="13">
        <f t="shared" si="4"/>
        <v>39596.57</v>
      </c>
      <c r="I67" s="14">
        <f t="shared" si="0"/>
        <v>247999.57</v>
      </c>
      <c r="J67" s="14">
        <f t="shared" si="1"/>
        <v>247999.57</v>
      </c>
    </row>
    <row r="68" spans="2:10" ht="15" x14ac:dyDescent="0.25">
      <c r="B68" s="40"/>
      <c r="C68" s="16" t="s">
        <v>61</v>
      </c>
      <c r="D68" s="16" t="s">
        <v>38</v>
      </c>
      <c r="E68" s="12" t="s">
        <v>13</v>
      </c>
      <c r="F68" s="16">
        <v>1</v>
      </c>
      <c r="G68" s="13">
        <v>208403</v>
      </c>
      <c r="H68" s="13">
        <f t="shared" si="4"/>
        <v>39596.57</v>
      </c>
      <c r="I68" s="14">
        <f t="shared" si="0"/>
        <v>247999.57</v>
      </c>
      <c r="J68" s="14">
        <f t="shared" si="1"/>
        <v>247999.57</v>
      </c>
    </row>
    <row r="69" spans="2:10" ht="15" x14ac:dyDescent="0.25">
      <c r="B69" s="40"/>
      <c r="C69" s="16" t="s">
        <v>61</v>
      </c>
      <c r="D69" s="16" t="s">
        <v>39</v>
      </c>
      <c r="E69" s="12" t="s">
        <v>15</v>
      </c>
      <c r="F69" s="16">
        <v>2</v>
      </c>
      <c r="G69" s="13">
        <v>208403</v>
      </c>
      <c r="H69" s="13">
        <f t="shared" si="4"/>
        <v>39596.57</v>
      </c>
      <c r="I69" s="14">
        <f t="shared" si="0"/>
        <v>247999.57</v>
      </c>
      <c r="J69" s="14">
        <f t="shared" si="1"/>
        <v>495999.14</v>
      </c>
    </row>
    <row r="70" spans="2:10" ht="15" x14ac:dyDescent="0.25">
      <c r="B70" s="40"/>
      <c r="C70" s="16" t="s">
        <v>61</v>
      </c>
      <c r="D70" s="16" t="s">
        <v>40</v>
      </c>
      <c r="E70" s="12" t="s">
        <v>13</v>
      </c>
      <c r="F70" s="16">
        <v>2</v>
      </c>
      <c r="G70" s="13">
        <v>208403</v>
      </c>
      <c r="H70" s="13">
        <f t="shared" si="4"/>
        <v>39596.57</v>
      </c>
      <c r="I70" s="14">
        <f t="shared" si="0"/>
        <v>247999.57</v>
      </c>
      <c r="J70" s="14">
        <f t="shared" si="1"/>
        <v>495999.14</v>
      </c>
    </row>
    <row r="71" spans="2:10" ht="15" x14ac:dyDescent="0.25">
      <c r="B71" s="40"/>
      <c r="C71" s="16" t="s">
        <v>61</v>
      </c>
      <c r="D71" s="16" t="s">
        <v>41</v>
      </c>
      <c r="E71" s="12" t="s">
        <v>13</v>
      </c>
      <c r="F71" s="16">
        <v>1</v>
      </c>
      <c r="G71" s="13">
        <v>208403</v>
      </c>
      <c r="H71" s="13">
        <f t="shared" si="4"/>
        <v>39596.57</v>
      </c>
      <c r="I71" s="14">
        <f t="shared" si="0"/>
        <v>247999.57</v>
      </c>
      <c r="J71" s="14">
        <f t="shared" si="1"/>
        <v>247999.57</v>
      </c>
    </row>
    <row r="72" spans="2:10" ht="15" x14ac:dyDescent="0.25">
      <c r="B72" s="40"/>
      <c r="C72" s="16" t="s">
        <v>61</v>
      </c>
      <c r="D72" s="16" t="s">
        <v>42</v>
      </c>
      <c r="E72" s="12" t="s">
        <v>14</v>
      </c>
      <c r="F72" s="16">
        <v>1</v>
      </c>
      <c r="G72" s="13">
        <v>208403</v>
      </c>
      <c r="H72" s="13">
        <f t="shared" si="4"/>
        <v>39596.57</v>
      </c>
      <c r="I72" s="14">
        <f t="shared" ref="I72:I81" si="5">(G72+H72)</f>
        <v>247999.57</v>
      </c>
      <c r="J72" s="14">
        <f t="shared" ref="J72:J81" si="6">I72*F72</f>
        <v>247999.57</v>
      </c>
    </row>
    <row r="73" spans="2:10" ht="15" x14ac:dyDescent="0.25">
      <c r="B73" s="40"/>
      <c r="C73" s="16" t="s">
        <v>61</v>
      </c>
      <c r="D73" s="16" t="s">
        <v>43</v>
      </c>
      <c r="E73" s="12" t="s">
        <v>14</v>
      </c>
      <c r="F73" s="16">
        <v>1</v>
      </c>
      <c r="G73" s="13">
        <v>208403</v>
      </c>
      <c r="H73" s="13">
        <f t="shared" si="4"/>
        <v>39596.57</v>
      </c>
      <c r="I73" s="14">
        <f t="shared" si="5"/>
        <v>247999.57</v>
      </c>
      <c r="J73" s="14">
        <f t="shared" si="6"/>
        <v>247999.57</v>
      </c>
    </row>
    <row r="74" spans="2:10" ht="15" x14ac:dyDescent="0.25">
      <c r="B74" s="40"/>
      <c r="C74" s="16" t="s">
        <v>61</v>
      </c>
      <c r="D74" s="16" t="s">
        <v>44</v>
      </c>
      <c r="E74" s="12" t="s">
        <v>13</v>
      </c>
      <c r="F74" s="16">
        <v>1</v>
      </c>
      <c r="G74" s="13">
        <v>208403</v>
      </c>
      <c r="H74" s="13">
        <f t="shared" si="4"/>
        <v>39596.57</v>
      </c>
      <c r="I74" s="14">
        <f t="shared" si="5"/>
        <v>247999.57</v>
      </c>
      <c r="J74" s="14">
        <f t="shared" si="6"/>
        <v>247999.57</v>
      </c>
    </row>
    <row r="75" spans="2:10" ht="15" x14ac:dyDescent="0.25">
      <c r="B75" s="40"/>
      <c r="C75" s="16" t="s">
        <v>61</v>
      </c>
      <c r="D75" s="16" t="s">
        <v>45</v>
      </c>
      <c r="E75" s="12" t="s">
        <v>13</v>
      </c>
      <c r="F75" s="16">
        <v>1</v>
      </c>
      <c r="G75" s="13">
        <v>208403</v>
      </c>
      <c r="H75" s="13">
        <f t="shared" si="4"/>
        <v>39596.57</v>
      </c>
      <c r="I75" s="14">
        <f t="shared" si="5"/>
        <v>247999.57</v>
      </c>
      <c r="J75" s="14">
        <f t="shared" si="6"/>
        <v>247999.57</v>
      </c>
    </row>
    <row r="76" spans="2:10" ht="15" x14ac:dyDescent="0.25">
      <c r="B76" s="40"/>
      <c r="C76" s="16" t="s">
        <v>61</v>
      </c>
      <c r="D76" s="16" t="s">
        <v>46</v>
      </c>
      <c r="E76" s="12" t="s">
        <v>13</v>
      </c>
      <c r="F76" s="16">
        <v>1</v>
      </c>
      <c r="G76" s="13">
        <v>208403</v>
      </c>
      <c r="H76" s="13">
        <f t="shared" si="4"/>
        <v>39596.57</v>
      </c>
      <c r="I76" s="14">
        <f t="shared" si="5"/>
        <v>247999.57</v>
      </c>
      <c r="J76" s="14">
        <f t="shared" si="6"/>
        <v>247999.57</v>
      </c>
    </row>
    <row r="77" spans="2:10" ht="15" x14ac:dyDescent="0.25">
      <c r="B77" s="40"/>
      <c r="C77" s="16" t="s">
        <v>61</v>
      </c>
      <c r="D77" s="16" t="s">
        <v>47</v>
      </c>
      <c r="E77" s="12" t="s">
        <v>13</v>
      </c>
      <c r="F77" s="16">
        <v>1</v>
      </c>
      <c r="G77" s="13">
        <v>208403</v>
      </c>
      <c r="H77" s="13">
        <f t="shared" si="4"/>
        <v>39596.57</v>
      </c>
      <c r="I77" s="14">
        <f t="shared" si="5"/>
        <v>247999.57</v>
      </c>
      <c r="J77" s="14">
        <f t="shared" si="6"/>
        <v>247999.57</v>
      </c>
    </row>
    <row r="78" spans="2:10" ht="15" x14ac:dyDescent="0.25">
      <c r="B78" s="40"/>
      <c r="C78" s="16" t="s">
        <v>61</v>
      </c>
      <c r="D78" s="16" t="s">
        <v>48</v>
      </c>
      <c r="E78" s="12" t="s">
        <v>13</v>
      </c>
      <c r="F78" s="16">
        <v>1</v>
      </c>
      <c r="G78" s="13">
        <v>208403</v>
      </c>
      <c r="H78" s="13">
        <f t="shared" si="4"/>
        <v>39596.57</v>
      </c>
      <c r="I78" s="14">
        <f t="shared" si="5"/>
        <v>247999.57</v>
      </c>
      <c r="J78" s="14">
        <f t="shared" si="6"/>
        <v>247999.57</v>
      </c>
    </row>
    <row r="79" spans="2:10" ht="15" x14ac:dyDescent="0.25">
      <c r="B79" s="40"/>
      <c r="C79" s="16" t="s">
        <v>61</v>
      </c>
      <c r="D79" s="16" t="s">
        <v>48</v>
      </c>
      <c r="E79" s="12" t="s">
        <v>13</v>
      </c>
      <c r="F79" s="24">
        <v>1</v>
      </c>
      <c r="G79" s="13">
        <v>208403</v>
      </c>
      <c r="H79" s="13">
        <f t="shared" si="4"/>
        <v>39596.57</v>
      </c>
      <c r="I79" s="14">
        <f t="shared" si="5"/>
        <v>247999.57</v>
      </c>
      <c r="J79" s="14">
        <f t="shared" si="6"/>
        <v>247999.57</v>
      </c>
    </row>
    <row r="80" spans="2:10" ht="15" x14ac:dyDescent="0.25">
      <c r="B80" s="40"/>
      <c r="C80" s="16" t="s">
        <v>84</v>
      </c>
      <c r="D80" s="16" t="s">
        <v>83</v>
      </c>
      <c r="E80" s="12" t="s">
        <v>13</v>
      </c>
      <c r="F80" s="24">
        <v>10</v>
      </c>
      <c r="G80" s="13">
        <v>208403</v>
      </c>
      <c r="H80" s="13">
        <f t="shared" si="4"/>
        <v>39596.57</v>
      </c>
      <c r="I80" s="14">
        <f t="shared" si="5"/>
        <v>247999.57</v>
      </c>
      <c r="J80" s="14">
        <f t="shared" si="6"/>
        <v>2479995.7000000002</v>
      </c>
    </row>
    <row r="81" spans="2:10" ht="15" x14ac:dyDescent="0.25">
      <c r="B81" s="40"/>
      <c r="C81" s="16" t="s">
        <v>84</v>
      </c>
      <c r="D81" s="16" t="s">
        <v>88</v>
      </c>
      <c r="E81" s="12" t="s">
        <v>26</v>
      </c>
      <c r="F81" s="24">
        <v>4</v>
      </c>
      <c r="G81" s="13">
        <v>334034</v>
      </c>
      <c r="H81" s="13">
        <f t="shared" si="4"/>
        <v>63466.46</v>
      </c>
      <c r="I81" s="14">
        <f t="shared" si="5"/>
        <v>397500.46</v>
      </c>
      <c r="J81" s="14">
        <f t="shared" si="6"/>
        <v>1590001.84</v>
      </c>
    </row>
    <row r="82" spans="2:10" ht="27.6" customHeight="1" x14ac:dyDescent="0.25">
      <c r="B82" s="39" t="s">
        <v>138</v>
      </c>
      <c r="C82" s="39"/>
      <c r="D82" s="39"/>
      <c r="E82" s="39"/>
      <c r="F82" s="31">
        <f>SUM(F7:F81)</f>
        <v>97</v>
      </c>
      <c r="G82" s="32">
        <f>SUM(G7:G81)</f>
        <v>16381906</v>
      </c>
      <c r="H82" s="32">
        <f>SUM(H7:H81)</f>
        <v>3112562.1399999964</v>
      </c>
      <c r="I82" s="32">
        <f>SUM(I7:I81)</f>
        <v>19494468.140000015</v>
      </c>
      <c r="J82" s="33">
        <f>SUM(J7:J81)</f>
        <v>25547961.250000015</v>
      </c>
    </row>
    <row r="85" spans="2:10" ht="21" x14ac:dyDescent="0.25">
      <c r="B85" s="43" t="s">
        <v>140</v>
      </c>
      <c r="C85" s="44"/>
      <c r="D85" s="44"/>
      <c r="E85" s="44"/>
      <c r="F85" s="44"/>
      <c r="G85" s="45"/>
    </row>
    <row r="86" spans="2:10" ht="80.25" customHeight="1" x14ac:dyDescent="0.35">
      <c r="B86" s="34" t="s">
        <v>141</v>
      </c>
      <c r="C86" s="35"/>
      <c r="D86" s="36" t="s">
        <v>156</v>
      </c>
      <c r="E86" s="36"/>
      <c r="F86" s="36"/>
      <c r="G86" s="37"/>
    </row>
    <row r="87" spans="2:10" ht="20.399999999999999" x14ac:dyDescent="0.35">
      <c r="B87" s="34" t="s">
        <v>142</v>
      </c>
      <c r="C87" s="35"/>
      <c r="D87" s="36" t="s">
        <v>149</v>
      </c>
      <c r="E87" s="36"/>
      <c r="F87" s="36"/>
      <c r="G87" s="37"/>
    </row>
    <row r="88" spans="2:10" ht="20.399999999999999" x14ac:dyDescent="0.35">
      <c r="B88" s="34" t="s">
        <v>143</v>
      </c>
      <c r="C88" s="35"/>
      <c r="D88" s="36" t="s">
        <v>150</v>
      </c>
      <c r="E88" s="36"/>
      <c r="F88" s="36"/>
      <c r="G88" s="37"/>
    </row>
    <row r="89" spans="2:10" ht="20.399999999999999" x14ac:dyDescent="0.35">
      <c r="B89" s="34" t="s">
        <v>144</v>
      </c>
      <c r="C89" s="35"/>
      <c r="D89" s="36" t="s">
        <v>151</v>
      </c>
      <c r="E89" s="36"/>
      <c r="F89" s="36"/>
      <c r="G89" s="37"/>
    </row>
    <row r="90" spans="2:10" ht="20.399999999999999" x14ac:dyDescent="0.35">
      <c r="B90" s="34" t="s">
        <v>145</v>
      </c>
      <c r="C90" s="35"/>
      <c r="D90" s="36" t="s">
        <v>152</v>
      </c>
      <c r="E90" s="36"/>
      <c r="F90" s="36"/>
      <c r="G90" s="37"/>
    </row>
    <row r="91" spans="2:10" ht="20.399999999999999" x14ac:dyDescent="0.35">
      <c r="B91" s="34" t="s">
        <v>146</v>
      </c>
      <c r="C91" s="35"/>
      <c r="D91" s="36" t="s">
        <v>153</v>
      </c>
      <c r="E91" s="36"/>
      <c r="F91" s="36"/>
      <c r="G91" s="37"/>
    </row>
    <row r="92" spans="2:10" ht="20.399999999999999" x14ac:dyDescent="0.35">
      <c r="B92" s="34" t="s">
        <v>147</v>
      </c>
      <c r="C92" s="35"/>
      <c r="D92" s="36" t="s">
        <v>154</v>
      </c>
      <c r="E92" s="36"/>
      <c r="F92" s="36"/>
      <c r="G92" s="37"/>
    </row>
    <row r="93" spans="2:10" ht="21" x14ac:dyDescent="0.4">
      <c r="B93" s="34" t="s">
        <v>148</v>
      </c>
      <c r="C93" s="35"/>
      <c r="D93" s="38" t="s">
        <v>155</v>
      </c>
      <c r="E93" s="36"/>
      <c r="F93" s="36"/>
      <c r="G93" s="37"/>
    </row>
    <row r="94" spans="2:10" x14ac:dyDescent="0.25">
      <c r="F94" s="3"/>
      <c r="G94" s="4"/>
    </row>
    <row r="95" spans="2:10" x14ac:dyDescent="0.25">
      <c r="F95" s="3"/>
      <c r="G95" s="4"/>
    </row>
  </sheetData>
  <autoFilter ref="B6:J82" xr:uid="{34CE5CF6-2E23-4750-8929-D305DEB0615C}"/>
  <sortState xmlns:xlrd2="http://schemas.microsoft.com/office/spreadsheetml/2017/richdata2" ref="B7:I82">
    <sortCondition ref="D6"/>
  </sortState>
  <mergeCells count="13">
    <mergeCell ref="B82:E82"/>
    <mergeCell ref="B7:B81"/>
    <mergeCell ref="B3:J5"/>
    <mergeCell ref="B2:J2"/>
    <mergeCell ref="B85:G85"/>
    <mergeCell ref="D92:G92"/>
    <mergeCell ref="D93:G93"/>
    <mergeCell ref="D86:G86"/>
    <mergeCell ref="D87:G87"/>
    <mergeCell ref="D88:G88"/>
    <mergeCell ref="D89:G89"/>
    <mergeCell ref="D90:G90"/>
    <mergeCell ref="D91:G91"/>
  </mergeCells>
  <phoneticPr fontId="3" type="noConversion"/>
  <hyperlinks>
    <hyperlink ref="D93" r:id="rId1" xr:uid="{30C74953-1805-4E50-B571-9785E85CDF4D}"/>
  </hyperlinks>
  <pageMargins left="0.7" right="0.7" top="0.75" bottom="0.75" header="0.3" footer="0.3"/>
  <pageSetup paperSize="14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1A6B1-0605-423D-B524-2A19BFFEFFA8}">
  <dimension ref="B2:G88"/>
  <sheetViews>
    <sheetView showGridLines="0" tabSelected="1" topLeftCell="A51" zoomScale="85" zoomScaleNormal="85" workbookViewId="0">
      <selection activeCell="K73" sqref="K73"/>
    </sheetView>
  </sheetViews>
  <sheetFormatPr baseColWidth="10" defaultColWidth="10.88671875" defaultRowHeight="13.8" x14ac:dyDescent="0.25"/>
  <cols>
    <col min="1" max="1" width="20.44140625" style="1" customWidth="1"/>
    <col min="2" max="2" width="11.5546875" style="2" bestFit="1" customWidth="1"/>
    <col min="3" max="3" width="55.88671875" style="1" customWidth="1"/>
    <col min="4" max="4" width="24.109375" style="2" customWidth="1"/>
    <col min="5" max="5" width="18.5546875" style="1" customWidth="1"/>
    <col min="6" max="6" width="20" style="1" bestFit="1" customWidth="1"/>
    <col min="7" max="7" width="25.88671875" style="1" customWidth="1"/>
    <col min="8" max="16384" width="10.88671875" style="1"/>
  </cols>
  <sheetData>
    <row r="2" spans="2:7" ht="14.1" customHeight="1" x14ac:dyDescent="0.25">
      <c r="B2" s="52" t="s">
        <v>90</v>
      </c>
      <c r="C2" s="53"/>
      <c r="D2" s="53"/>
      <c r="E2" s="53"/>
      <c r="F2" s="53"/>
      <c r="G2" s="54"/>
    </row>
    <row r="3" spans="2:7" ht="14.1" customHeight="1" x14ac:dyDescent="0.25">
      <c r="B3" s="55"/>
      <c r="C3" s="56"/>
      <c r="D3" s="56"/>
      <c r="E3" s="56"/>
      <c r="F3" s="56"/>
      <c r="G3" s="57"/>
    </row>
    <row r="4" spans="2:7" ht="31.2" x14ac:dyDescent="0.25">
      <c r="B4" s="25" t="s">
        <v>51</v>
      </c>
      <c r="C4" s="26" t="s">
        <v>52</v>
      </c>
      <c r="D4" s="25" t="s">
        <v>53</v>
      </c>
      <c r="E4" s="27" t="s">
        <v>135</v>
      </c>
      <c r="F4" s="27" t="s">
        <v>134</v>
      </c>
      <c r="G4" s="27" t="s">
        <v>132</v>
      </c>
    </row>
    <row r="5" spans="2:7" ht="15.6" x14ac:dyDescent="0.25">
      <c r="B5" s="59" t="s">
        <v>91</v>
      </c>
      <c r="C5" s="60"/>
      <c r="D5" s="60"/>
      <c r="E5" s="60"/>
      <c r="F5" s="60"/>
      <c r="G5" s="61"/>
    </row>
    <row r="6" spans="2:7" ht="15" x14ac:dyDescent="0.25">
      <c r="B6" s="28">
        <v>1</v>
      </c>
      <c r="C6" s="29" t="s">
        <v>92</v>
      </c>
      <c r="D6" s="28" t="s">
        <v>53</v>
      </c>
      <c r="E6" s="68">
        <v>360000</v>
      </c>
      <c r="F6" s="68">
        <f>E6*19%</f>
        <v>68400</v>
      </c>
      <c r="G6" s="14">
        <f>E6+F6</f>
        <v>428400</v>
      </c>
    </row>
    <row r="7" spans="2:7" ht="15" x14ac:dyDescent="0.25">
      <c r="B7" s="28">
        <v>2</v>
      </c>
      <c r="C7" s="29" t="s">
        <v>93</v>
      </c>
      <c r="D7" s="28" t="s">
        <v>53</v>
      </c>
      <c r="E7" s="68">
        <v>1000000</v>
      </c>
      <c r="F7" s="68">
        <f t="shared" ref="F7:F40" si="0">E7*19%</f>
        <v>190000</v>
      </c>
      <c r="G7" s="14">
        <f t="shared" ref="G7:G22" si="1">E7+F7</f>
        <v>1190000</v>
      </c>
    </row>
    <row r="8" spans="2:7" ht="15" x14ac:dyDescent="0.25">
      <c r="B8" s="28">
        <v>3</v>
      </c>
      <c r="C8" s="29" t="s">
        <v>94</v>
      </c>
      <c r="D8" s="28" t="s">
        <v>53</v>
      </c>
      <c r="E8" s="68">
        <v>2060000</v>
      </c>
      <c r="F8" s="68">
        <f t="shared" si="0"/>
        <v>391400</v>
      </c>
      <c r="G8" s="14">
        <f t="shared" si="1"/>
        <v>2451400</v>
      </c>
    </row>
    <row r="9" spans="2:7" ht="15" x14ac:dyDescent="0.25">
      <c r="B9" s="28">
        <v>4</v>
      </c>
      <c r="C9" s="29" t="s">
        <v>95</v>
      </c>
      <c r="D9" s="28" t="s">
        <v>53</v>
      </c>
      <c r="E9" s="68">
        <v>2240000</v>
      </c>
      <c r="F9" s="68">
        <f t="shared" si="0"/>
        <v>425600</v>
      </c>
      <c r="G9" s="14">
        <f t="shared" si="1"/>
        <v>2665600</v>
      </c>
    </row>
    <row r="10" spans="2:7" ht="15" x14ac:dyDescent="0.25">
      <c r="B10" s="28">
        <v>5</v>
      </c>
      <c r="C10" s="29" t="s">
        <v>96</v>
      </c>
      <c r="D10" s="28" t="s">
        <v>53</v>
      </c>
      <c r="E10" s="68">
        <v>740000</v>
      </c>
      <c r="F10" s="68">
        <f t="shared" si="0"/>
        <v>140600</v>
      </c>
      <c r="G10" s="14">
        <f t="shared" si="1"/>
        <v>880600</v>
      </c>
    </row>
    <row r="11" spans="2:7" ht="15" x14ac:dyDescent="0.25">
      <c r="B11" s="28">
        <v>6</v>
      </c>
      <c r="C11" s="29" t="s">
        <v>97</v>
      </c>
      <c r="D11" s="28" t="s">
        <v>53</v>
      </c>
      <c r="E11" s="68">
        <v>800000</v>
      </c>
      <c r="F11" s="68">
        <f t="shared" si="0"/>
        <v>152000</v>
      </c>
      <c r="G11" s="14">
        <f t="shared" si="1"/>
        <v>952000</v>
      </c>
    </row>
    <row r="12" spans="2:7" ht="15" x14ac:dyDescent="0.25">
      <c r="B12" s="28">
        <v>7</v>
      </c>
      <c r="C12" s="29" t="s">
        <v>98</v>
      </c>
      <c r="D12" s="28" t="s">
        <v>53</v>
      </c>
      <c r="E12" s="68">
        <v>1200000</v>
      </c>
      <c r="F12" s="68">
        <f t="shared" si="0"/>
        <v>228000</v>
      </c>
      <c r="G12" s="14">
        <f t="shared" si="1"/>
        <v>1428000</v>
      </c>
    </row>
    <row r="13" spans="2:7" ht="15" x14ac:dyDescent="0.25">
      <c r="B13" s="28">
        <v>8</v>
      </c>
      <c r="C13" s="29" t="s">
        <v>99</v>
      </c>
      <c r="D13" s="28" t="s">
        <v>53</v>
      </c>
      <c r="E13" s="68">
        <v>1340000</v>
      </c>
      <c r="F13" s="68">
        <f t="shared" si="0"/>
        <v>254600</v>
      </c>
      <c r="G13" s="14">
        <f t="shared" si="1"/>
        <v>1594600</v>
      </c>
    </row>
    <row r="14" spans="2:7" ht="15" x14ac:dyDescent="0.25">
      <c r="B14" s="28">
        <v>9</v>
      </c>
      <c r="C14" s="29" t="s">
        <v>100</v>
      </c>
      <c r="D14" s="28" t="s">
        <v>53</v>
      </c>
      <c r="E14" s="68">
        <v>740000</v>
      </c>
      <c r="F14" s="68">
        <f t="shared" si="0"/>
        <v>140600</v>
      </c>
      <c r="G14" s="14">
        <f t="shared" si="1"/>
        <v>880600</v>
      </c>
    </row>
    <row r="15" spans="2:7" ht="15" x14ac:dyDescent="0.25">
      <c r="B15" s="28">
        <v>10</v>
      </c>
      <c r="C15" s="29" t="s">
        <v>101</v>
      </c>
      <c r="D15" s="28" t="s">
        <v>53</v>
      </c>
      <c r="E15" s="68">
        <v>460000</v>
      </c>
      <c r="F15" s="68">
        <f t="shared" si="0"/>
        <v>87400</v>
      </c>
      <c r="G15" s="14">
        <f t="shared" si="1"/>
        <v>547400</v>
      </c>
    </row>
    <row r="16" spans="2:7" ht="15" x14ac:dyDescent="0.25">
      <c r="B16" s="28">
        <v>11</v>
      </c>
      <c r="C16" s="29" t="s">
        <v>102</v>
      </c>
      <c r="D16" s="28" t="s">
        <v>53</v>
      </c>
      <c r="E16" s="68">
        <v>460000</v>
      </c>
      <c r="F16" s="68">
        <f t="shared" si="0"/>
        <v>87400</v>
      </c>
      <c r="G16" s="14">
        <f t="shared" si="1"/>
        <v>547400</v>
      </c>
    </row>
    <row r="17" spans="2:7" ht="15" x14ac:dyDescent="0.25">
      <c r="B17" s="28">
        <v>12</v>
      </c>
      <c r="C17" s="29" t="s">
        <v>103</v>
      </c>
      <c r="D17" s="28" t="s">
        <v>53</v>
      </c>
      <c r="E17" s="68">
        <v>560000</v>
      </c>
      <c r="F17" s="68">
        <f t="shared" si="0"/>
        <v>106400</v>
      </c>
      <c r="G17" s="14">
        <f t="shared" si="1"/>
        <v>666400</v>
      </c>
    </row>
    <row r="18" spans="2:7" ht="15" x14ac:dyDescent="0.25">
      <c r="B18" s="28">
        <v>13</v>
      </c>
      <c r="C18" s="29" t="s">
        <v>104</v>
      </c>
      <c r="D18" s="28" t="s">
        <v>53</v>
      </c>
      <c r="E18" s="68">
        <v>740000</v>
      </c>
      <c r="F18" s="68">
        <f t="shared" si="0"/>
        <v>140600</v>
      </c>
      <c r="G18" s="14">
        <f t="shared" si="1"/>
        <v>880600</v>
      </c>
    </row>
    <row r="19" spans="2:7" ht="15" x14ac:dyDescent="0.25">
      <c r="B19" s="28">
        <v>14</v>
      </c>
      <c r="C19" s="29" t="s">
        <v>105</v>
      </c>
      <c r="D19" s="28" t="s">
        <v>53</v>
      </c>
      <c r="E19" s="68">
        <v>400000</v>
      </c>
      <c r="F19" s="68">
        <f t="shared" si="0"/>
        <v>76000</v>
      </c>
      <c r="G19" s="14">
        <f t="shared" si="1"/>
        <v>476000</v>
      </c>
    </row>
    <row r="20" spans="2:7" ht="15" x14ac:dyDescent="0.25">
      <c r="B20" s="28">
        <v>15</v>
      </c>
      <c r="C20" s="29" t="s">
        <v>106</v>
      </c>
      <c r="D20" s="28" t="s">
        <v>53</v>
      </c>
      <c r="E20" s="68">
        <v>360000</v>
      </c>
      <c r="F20" s="68">
        <f t="shared" si="0"/>
        <v>68400</v>
      </c>
      <c r="G20" s="14">
        <f t="shared" si="1"/>
        <v>428400</v>
      </c>
    </row>
    <row r="21" spans="2:7" ht="15" x14ac:dyDescent="0.25">
      <c r="B21" s="28">
        <v>16</v>
      </c>
      <c r="C21" s="29" t="s">
        <v>107</v>
      </c>
      <c r="D21" s="28" t="s">
        <v>53</v>
      </c>
      <c r="E21" s="68">
        <v>440000</v>
      </c>
      <c r="F21" s="68">
        <f t="shared" si="0"/>
        <v>83600</v>
      </c>
      <c r="G21" s="14">
        <f t="shared" si="1"/>
        <v>523600</v>
      </c>
    </row>
    <row r="22" spans="2:7" ht="15" x14ac:dyDescent="0.25">
      <c r="B22" s="28">
        <v>17</v>
      </c>
      <c r="C22" s="29" t="s">
        <v>108</v>
      </c>
      <c r="D22" s="28" t="s">
        <v>53</v>
      </c>
      <c r="E22" s="68">
        <v>680000</v>
      </c>
      <c r="F22" s="68">
        <f t="shared" si="0"/>
        <v>129200</v>
      </c>
      <c r="G22" s="14">
        <f t="shared" si="1"/>
        <v>809200</v>
      </c>
    </row>
    <row r="23" spans="2:7" ht="15.6" x14ac:dyDescent="0.3">
      <c r="B23" s="65" t="s">
        <v>49</v>
      </c>
      <c r="C23" s="66"/>
      <c r="D23" s="67"/>
      <c r="E23" s="69">
        <f>SUM(E6:E22)</f>
        <v>14580000</v>
      </c>
      <c r="F23" s="69">
        <f>SUM(F6:F22)</f>
        <v>2770200</v>
      </c>
      <c r="G23" s="70">
        <f>SUM(G6:G22)</f>
        <v>17350200</v>
      </c>
    </row>
    <row r="24" spans="2:7" ht="15.6" x14ac:dyDescent="0.25">
      <c r="B24" s="59" t="s">
        <v>109</v>
      </c>
      <c r="C24" s="60"/>
      <c r="D24" s="61"/>
      <c r="E24" s="30"/>
      <c r="F24" s="30"/>
      <c r="G24" s="30"/>
    </row>
    <row r="25" spans="2:7" ht="15" x14ac:dyDescent="0.25">
      <c r="B25" s="28">
        <v>1</v>
      </c>
      <c r="C25" s="29" t="s">
        <v>110</v>
      </c>
      <c r="D25" s="28" t="s">
        <v>53</v>
      </c>
      <c r="E25" s="68">
        <v>1320000</v>
      </c>
      <c r="F25" s="68">
        <f t="shared" si="0"/>
        <v>250800</v>
      </c>
      <c r="G25" s="14">
        <f>E25+F25</f>
        <v>1570800</v>
      </c>
    </row>
    <row r="26" spans="2:7" ht="15" x14ac:dyDescent="0.25">
      <c r="B26" s="28">
        <v>2</v>
      </c>
      <c r="C26" s="29" t="s">
        <v>111</v>
      </c>
      <c r="D26" s="28" t="s">
        <v>53</v>
      </c>
      <c r="E26" s="68">
        <v>1440000</v>
      </c>
      <c r="F26" s="68">
        <f t="shared" si="0"/>
        <v>273600</v>
      </c>
      <c r="G26" s="14">
        <f t="shared" ref="G26:G40" si="2">E26+F26</f>
        <v>1713600</v>
      </c>
    </row>
    <row r="27" spans="2:7" ht="15" x14ac:dyDescent="0.25">
      <c r="B27" s="28">
        <v>3</v>
      </c>
      <c r="C27" s="29" t="s">
        <v>112</v>
      </c>
      <c r="D27" s="28" t="s">
        <v>53</v>
      </c>
      <c r="E27" s="68">
        <v>600000</v>
      </c>
      <c r="F27" s="68">
        <f t="shared" si="0"/>
        <v>114000</v>
      </c>
      <c r="G27" s="14">
        <f t="shared" si="2"/>
        <v>714000</v>
      </c>
    </row>
    <row r="28" spans="2:7" ht="15" x14ac:dyDescent="0.25">
      <c r="B28" s="28">
        <v>4</v>
      </c>
      <c r="C28" s="29" t="s">
        <v>113</v>
      </c>
      <c r="D28" s="28" t="s">
        <v>53</v>
      </c>
      <c r="E28" s="68">
        <v>2600000</v>
      </c>
      <c r="F28" s="68">
        <f t="shared" si="0"/>
        <v>494000</v>
      </c>
      <c r="G28" s="14">
        <f t="shared" si="2"/>
        <v>3094000</v>
      </c>
    </row>
    <row r="29" spans="2:7" ht="15" x14ac:dyDescent="0.25">
      <c r="B29" s="28">
        <v>5</v>
      </c>
      <c r="C29" s="29" t="s">
        <v>114</v>
      </c>
      <c r="D29" s="28" t="s">
        <v>53</v>
      </c>
      <c r="E29" s="68">
        <v>3800000</v>
      </c>
      <c r="F29" s="68">
        <f t="shared" si="0"/>
        <v>722000</v>
      </c>
      <c r="G29" s="14">
        <f t="shared" si="2"/>
        <v>4522000</v>
      </c>
    </row>
    <row r="30" spans="2:7" ht="15" x14ac:dyDescent="0.25">
      <c r="B30" s="28">
        <v>6</v>
      </c>
      <c r="C30" s="29" t="s">
        <v>115</v>
      </c>
      <c r="D30" s="28" t="s">
        <v>53</v>
      </c>
      <c r="E30" s="68">
        <v>1460000</v>
      </c>
      <c r="F30" s="68">
        <f t="shared" si="0"/>
        <v>277400</v>
      </c>
      <c r="G30" s="14">
        <f t="shared" si="2"/>
        <v>1737400</v>
      </c>
    </row>
    <row r="31" spans="2:7" ht="15" x14ac:dyDescent="0.25">
      <c r="B31" s="28">
        <v>7</v>
      </c>
      <c r="C31" s="29" t="s">
        <v>107</v>
      </c>
      <c r="D31" s="28" t="s">
        <v>53</v>
      </c>
      <c r="E31" s="68">
        <v>440000</v>
      </c>
      <c r="F31" s="68">
        <f t="shared" si="0"/>
        <v>83600</v>
      </c>
      <c r="G31" s="14">
        <f t="shared" si="2"/>
        <v>523600</v>
      </c>
    </row>
    <row r="32" spans="2:7" ht="15" x14ac:dyDescent="0.25">
      <c r="B32" s="28">
        <v>8</v>
      </c>
      <c r="C32" s="29" t="s">
        <v>116</v>
      </c>
      <c r="D32" s="28" t="s">
        <v>53</v>
      </c>
      <c r="E32" s="68">
        <v>460000</v>
      </c>
      <c r="F32" s="68">
        <f t="shared" si="0"/>
        <v>87400</v>
      </c>
      <c r="G32" s="14">
        <f t="shared" si="2"/>
        <v>547400</v>
      </c>
    </row>
    <row r="33" spans="2:7" ht="15" x14ac:dyDescent="0.25">
      <c r="B33" s="28">
        <v>9</v>
      </c>
      <c r="C33" s="29" t="s">
        <v>117</v>
      </c>
      <c r="D33" s="28" t="s">
        <v>53</v>
      </c>
      <c r="E33" s="68">
        <v>460000</v>
      </c>
      <c r="F33" s="68">
        <f t="shared" si="0"/>
        <v>87400</v>
      </c>
      <c r="G33" s="14">
        <f t="shared" si="2"/>
        <v>547400</v>
      </c>
    </row>
    <row r="34" spans="2:7" ht="15" x14ac:dyDescent="0.25">
      <c r="B34" s="28">
        <v>10</v>
      </c>
      <c r="C34" s="29" t="s">
        <v>118</v>
      </c>
      <c r="D34" s="28" t="s">
        <v>53</v>
      </c>
      <c r="E34" s="68">
        <v>2680000</v>
      </c>
      <c r="F34" s="68">
        <f t="shared" si="0"/>
        <v>509200</v>
      </c>
      <c r="G34" s="14">
        <f t="shared" si="2"/>
        <v>3189200</v>
      </c>
    </row>
    <row r="35" spans="2:7" ht="15" x14ac:dyDescent="0.25">
      <c r="B35" s="28">
        <v>11</v>
      </c>
      <c r="C35" s="29" t="s">
        <v>119</v>
      </c>
      <c r="D35" s="28" t="s">
        <v>53</v>
      </c>
      <c r="E35" s="68">
        <v>3040000</v>
      </c>
      <c r="F35" s="68">
        <f t="shared" si="0"/>
        <v>577600</v>
      </c>
      <c r="G35" s="14">
        <f t="shared" si="2"/>
        <v>3617600</v>
      </c>
    </row>
    <row r="36" spans="2:7" ht="15" x14ac:dyDescent="0.25">
      <c r="B36" s="28">
        <v>12</v>
      </c>
      <c r="C36" s="29" t="s">
        <v>105</v>
      </c>
      <c r="D36" s="28" t="s">
        <v>53</v>
      </c>
      <c r="E36" s="68">
        <v>520000</v>
      </c>
      <c r="F36" s="68">
        <f t="shared" si="0"/>
        <v>98800</v>
      </c>
      <c r="G36" s="14">
        <f t="shared" si="2"/>
        <v>618800</v>
      </c>
    </row>
    <row r="37" spans="2:7" ht="15" x14ac:dyDescent="0.25">
      <c r="B37" s="28">
        <v>13</v>
      </c>
      <c r="C37" s="29" t="s">
        <v>120</v>
      </c>
      <c r="D37" s="28" t="s">
        <v>53</v>
      </c>
      <c r="E37" s="68">
        <v>600000</v>
      </c>
      <c r="F37" s="68">
        <f t="shared" si="0"/>
        <v>114000</v>
      </c>
      <c r="G37" s="14">
        <f t="shared" si="2"/>
        <v>714000</v>
      </c>
    </row>
    <row r="38" spans="2:7" ht="15" x14ac:dyDescent="0.25">
      <c r="B38" s="28">
        <v>14</v>
      </c>
      <c r="C38" s="29" t="s">
        <v>121</v>
      </c>
      <c r="D38" s="28" t="s">
        <v>53</v>
      </c>
      <c r="E38" s="68">
        <v>520000</v>
      </c>
      <c r="F38" s="68">
        <f t="shared" si="0"/>
        <v>98800</v>
      </c>
      <c r="G38" s="14">
        <f t="shared" si="2"/>
        <v>618800</v>
      </c>
    </row>
    <row r="39" spans="2:7" ht="15" x14ac:dyDescent="0.25">
      <c r="B39" s="28">
        <v>15</v>
      </c>
      <c r="C39" s="29" t="s">
        <v>122</v>
      </c>
      <c r="D39" s="28" t="s">
        <v>53</v>
      </c>
      <c r="E39" s="68">
        <v>460000</v>
      </c>
      <c r="F39" s="68">
        <f t="shared" si="0"/>
        <v>87400</v>
      </c>
      <c r="G39" s="14">
        <f t="shared" si="2"/>
        <v>547400</v>
      </c>
    </row>
    <row r="40" spans="2:7" ht="15" x14ac:dyDescent="0.25">
      <c r="B40" s="28">
        <v>16</v>
      </c>
      <c r="C40" s="29" t="s">
        <v>123</v>
      </c>
      <c r="D40" s="28" t="s">
        <v>53</v>
      </c>
      <c r="E40" s="68">
        <v>680000</v>
      </c>
      <c r="F40" s="68">
        <f t="shared" si="0"/>
        <v>129200</v>
      </c>
      <c r="G40" s="14">
        <f t="shared" si="2"/>
        <v>809200</v>
      </c>
    </row>
    <row r="41" spans="2:7" ht="15.6" x14ac:dyDescent="0.3">
      <c r="B41" s="62" t="s">
        <v>49</v>
      </c>
      <c r="C41" s="63"/>
      <c r="D41" s="64"/>
      <c r="E41" s="14">
        <f>SUM(E25:E40)</f>
        <v>21080000</v>
      </c>
      <c r="F41" s="68">
        <f>E41*19%</f>
        <v>4005200</v>
      </c>
      <c r="G41" s="70">
        <f>E41+F41</f>
        <v>25085200</v>
      </c>
    </row>
    <row r="42" spans="2:7" ht="17.399999999999999" customHeight="1" x14ac:dyDescent="0.25">
      <c r="B42" s="52" t="s">
        <v>124</v>
      </c>
      <c r="C42" s="53"/>
      <c r="D42" s="53"/>
      <c r="E42" s="53"/>
      <c r="F42" s="53"/>
      <c r="G42" s="54"/>
    </row>
    <row r="43" spans="2:7" ht="15" customHeight="1" x14ac:dyDescent="0.25">
      <c r="B43" s="55"/>
      <c r="C43" s="56"/>
      <c r="D43" s="56"/>
      <c r="E43" s="56"/>
      <c r="F43" s="56"/>
      <c r="G43" s="57"/>
    </row>
    <row r="44" spans="2:7" ht="15.6" x14ac:dyDescent="0.25">
      <c r="B44" s="59" t="s">
        <v>125</v>
      </c>
      <c r="C44" s="60"/>
      <c r="D44" s="61"/>
      <c r="E44" s="30"/>
      <c r="F44" s="30"/>
      <c r="G44" s="30"/>
    </row>
    <row r="45" spans="2:7" ht="15" x14ac:dyDescent="0.25">
      <c r="B45" s="28">
        <v>1</v>
      </c>
      <c r="C45" s="29" t="s">
        <v>92</v>
      </c>
      <c r="D45" s="28" t="s">
        <v>53</v>
      </c>
      <c r="E45" s="68">
        <v>360000</v>
      </c>
      <c r="F45" s="68">
        <f>E45*19%</f>
        <v>68400</v>
      </c>
      <c r="G45" s="14">
        <f>E45+F45</f>
        <v>428400</v>
      </c>
    </row>
    <row r="46" spans="2:7" ht="15" x14ac:dyDescent="0.25">
      <c r="B46" s="28">
        <v>2</v>
      </c>
      <c r="C46" s="29" t="s">
        <v>93</v>
      </c>
      <c r="D46" s="28" t="s">
        <v>53</v>
      </c>
      <c r="E46" s="68">
        <v>1000000</v>
      </c>
      <c r="F46" s="68">
        <f t="shared" ref="F46:F62" si="3">E46*19%</f>
        <v>190000</v>
      </c>
      <c r="G46" s="14">
        <f t="shared" ref="G46:G62" si="4">E46+F46</f>
        <v>1190000</v>
      </c>
    </row>
    <row r="47" spans="2:7" ht="15" x14ac:dyDescent="0.25">
      <c r="B47" s="28">
        <v>3</v>
      </c>
      <c r="C47" s="29" t="s">
        <v>94</v>
      </c>
      <c r="D47" s="28" t="s">
        <v>53</v>
      </c>
      <c r="E47" s="68">
        <v>2060000</v>
      </c>
      <c r="F47" s="68">
        <f t="shared" si="3"/>
        <v>391400</v>
      </c>
      <c r="G47" s="14">
        <f t="shared" si="4"/>
        <v>2451400</v>
      </c>
    </row>
    <row r="48" spans="2:7" ht="15" x14ac:dyDescent="0.25">
      <c r="B48" s="28">
        <v>4</v>
      </c>
      <c r="C48" s="29" t="s">
        <v>95</v>
      </c>
      <c r="D48" s="28" t="s">
        <v>53</v>
      </c>
      <c r="E48" s="68">
        <v>2240000</v>
      </c>
      <c r="F48" s="68">
        <f t="shared" si="3"/>
        <v>425600</v>
      </c>
      <c r="G48" s="14">
        <f t="shared" si="4"/>
        <v>2665600</v>
      </c>
    </row>
    <row r="49" spans="2:7" ht="15" x14ac:dyDescent="0.25">
      <c r="B49" s="28">
        <v>5</v>
      </c>
      <c r="C49" s="29" t="s">
        <v>96</v>
      </c>
      <c r="D49" s="28" t="s">
        <v>53</v>
      </c>
      <c r="E49" s="68">
        <v>740000</v>
      </c>
      <c r="F49" s="68">
        <f t="shared" si="3"/>
        <v>140600</v>
      </c>
      <c r="G49" s="14">
        <f t="shared" si="4"/>
        <v>880600</v>
      </c>
    </row>
    <row r="50" spans="2:7" ht="15" x14ac:dyDescent="0.25">
      <c r="B50" s="28">
        <v>6</v>
      </c>
      <c r="C50" s="29" t="s">
        <v>97</v>
      </c>
      <c r="D50" s="28" t="s">
        <v>53</v>
      </c>
      <c r="E50" s="68">
        <v>800000</v>
      </c>
      <c r="F50" s="68">
        <f t="shared" si="3"/>
        <v>152000</v>
      </c>
      <c r="G50" s="14">
        <f t="shared" si="4"/>
        <v>952000</v>
      </c>
    </row>
    <row r="51" spans="2:7" ht="15" x14ac:dyDescent="0.25">
      <c r="B51" s="28">
        <v>7</v>
      </c>
      <c r="C51" s="29" t="s">
        <v>98</v>
      </c>
      <c r="D51" s="28" t="s">
        <v>53</v>
      </c>
      <c r="E51" s="68">
        <v>1200000</v>
      </c>
      <c r="F51" s="68">
        <f t="shared" si="3"/>
        <v>228000</v>
      </c>
      <c r="G51" s="14">
        <f t="shared" si="4"/>
        <v>1428000</v>
      </c>
    </row>
    <row r="52" spans="2:7" ht="15" x14ac:dyDescent="0.25">
      <c r="B52" s="28">
        <v>8</v>
      </c>
      <c r="C52" s="29" t="s">
        <v>99</v>
      </c>
      <c r="D52" s="28" t="s">
        <v>53</v>
      </c>
      <c r="E52" s="68">
        <v>1340000</v>
      </c>
      <c r="F52" s="68">
        <f t="shared" si="3"/>
        <v>254600</v>
      </c>
      <c r="G52" s="14">
        <f t="shared" si="4"/>
        <v>1594600</v>
      </c>
    </row>
    <row r="53" spans="2:7" ht="15" x14ac:dyDescent="0.25">
      <c r="B53" s="28">
        <v>9</v>
      </c>
      <c r="C53" s="29" t="s">
        <v>100</v>
      </c>
      <c r="D53" s="28" t="s">
        <v>53</v>
      </c>
      <c r="E53" s="68">
        <v>740000</v>
      </c>
      <c r="F53" s="68">
        <f t="shared" si="3"/>
        <v>140600</v>
      </c>
      <c r="G53" s="14">
        <f t="shared" si="4"/>
        <v>880600</v>
      </c>
    </row>
    <row r="54" spans="2:7" ht="15" x14ac:dyDescent="0.25">
      <c r="B54" s="28">
        <v>10</v>
      </c>
      <c r="C54" s="29" t="s">
        <v>101</v>
      </c>
      <c r="D54" s="28" t="s">
        <v>53</v>
      </c>
      <c r="E54" s="68">
        <v>580000</v>
      </c>
      <c r="F54" s="68">
        <f>E54*19%</f>
        <v>110200</v>
      </c>
      <c r="G54" s="14">
        <f t="shared" si="4"/>
        <v>690200</v>
      </c>
    </row>
    <row r="55" spans="2:7" ht="15" x14ac:dyDescent="0.25">
      <c r="B55" s="28">
        <v>11</v>
      </c>
      <c r="C55" s="29" t="s">
        <v>102</v>
      </c>
      <c r="D55" s="28" t="s">
        <v>53</v>
      </c>
      <c r="E55" s="68">
        <v>580000</v>
      </c>
      <c r="F55" s="68">
        <f t="shared" si="3"/>
        <v>110200</v>
      </c>
      <c r="G55" s="14">
        <f t="shared" si="4"/>
        <v>690200</v>
      </c>
    </row>
    <row r="56" spans="2:7" ht="15" x14ac:dyDescent="0.25">
      <c r="B56" s="28">
        <v>12</v>
      </c>
      <c r="C56" s="29" t="s">
        <v>103</v>
      </c>
      <c r="D56" s="28" t="s">
        <v>53</v>
      </c>
      <c r="E56" s="68">
        <v>940000</v>
      </c>
      <c r="F56" s="68">
        <f t="shared" si="3"/>
        <v>178600</v>
      </c>
      <c r="G56" s="14">
        <f t="shared" si="4"/>
        <v>1118600</v>
      </c>
    </row>
    <row r="57" spans="2:7" ht="15" x14ac:dyDescent="0.25">
      <c r="B57" s="28">
        <v>13</v>
      </c>
      <c r="C57" s="29" t="s">
        <v>104</v>
      </c>
      <c r="D57" s="28" t="s">
        <v>53</v>
      </c>
      <c r="E57" s="68">
        <v>740000</v>
      </c>
      <c r="F57" s="68">
        <f t="shared" si="3"/>
        <v>140600</v>
      </c>
      <c r="G57" s="14">
        <f t="shared" si="4"/>
        <v>880600</v>
      </c>
    </row>
    <row r="58" spans="2:7" ht="15" x14ac:dyDescent="0.25">
      <c r="B58" s="28">
        <v>14</v>
      </c>
      <c r="C58" s="29" t="s">
        <v>105</v>
      </c>
      <c r="D58" s="28" t="s">
        <v>53</v>
      </c>
      <c r="E58" s="68">
        <v>500000</v>
      </c>
      <c r="F58" s="68">
        <f t="shared" si="3"/>
        <v>95000</v>
      </c>
      <c r="G58" s="14">
        <f t="shared" si="4"/>
        <v>595000</v>
      </c>
    </row>
    <row r="59" spans="2:7" ht="15" x14ac:dyDescent="0.25">
      <c r="B59" s="28">
        <v>15</v>
      </c>
      <c r="C59" s="29" t="s">
        <v>106</v>
      </c>
      <c r="D59" s="28" t="s">
        <v>53</v>
      </c>
      <c r="E59" s="68">
        <v>360000</v>
      </c>
      <c r="F59" s="68">
        <f t="shared" si="3"/>
        <v>68400</v>
      </c>
      <c r="G59" s="14">
        <f t="shared" si="4"/>
        <v>428400</v>
      </c>
    </row>
    <row r="60" spans="2:7" ht="15" x14ac:dyDescent="0.25">
      <c r="B60" s="28">
        <v>16</v>
      </c>
      <c r="C60" s="29" t="s">
        <v>107</v>
      </c>
      <c r="D60" s="28" t="s">
        <v>53</v>
      </c>
      <c r="E60" s="68">
        <v>360000</v>
      </c>
      <c r="F60" s="68">
        <f t="shared" si="3"/>
        <v>68400</v>
      </c>
      <c r="G60" s="14">
        <f t="shared" si="4"/>
        <v>428400</v>
      </c>
    </row>
    <row r="61" spans="2:7" ht="15" x14ac:dyDescent="0.25">
      <c r="B61" s="28">
        <v>17</v>
      </c>
      <c r="C61" s="29" t="s">
        <v>108</v>
      </c>
      <c r="D61" s="28" t="s">
        <v>53</v>
      </c>
      <c r="E61" s="68">
        <v>680000</v>
      </c>
      <c r="F61" s="68">
        <f t="shared" si="3"/>
        <v>129200</v>
      </c>
      <c r="G61" s="14">
        <f t="shared" si="4"/>
        <v>809200</v>
      </c>
    </row>
    <row r="62" spans="2:7" ht="15.6" x14ac:dyDescent="0.3">
      <c r="B62" s="65" t="s">
        <v>49</v>
      </c>
      <c r="C62" s="66"/>
      <c r="D62" s="67"/>
      <c r="E62" s="68">
        <f>SUM(E45:E61)</f>
        <v>15220000</v>
      </c>
      <c r="F62" s="68">
        <f t="shared" si="3"/>
        <v>2891800</v>
      </c>
      <c r="G62" s="70">
        <f t="shared" si="4"/>
        <v>18111800</v>
      </c>
    </row>
    <row r="63" spans="2:7" ht="15.6" x14ac:dyDescent="0.25">
      <c r="B63" s="59" t="s">
        <v>126</v>
      </c>
      <c r="C63" s="60"/>
      <c r="D63" s="61"/>
      <c r="E63" s="30"/>
      <c r="F63" s="30"/>
      <c r="G63" s="30"/>
    </row>
    <row r="64" spans="2:7" ht="15" x14ac:dyDescent="0.25">
      <c r="B64" s="28">
        <v>1</v>
      </c>
      <c r="C64" s="29" t="s">
        <v>110</v>
      </c>
      <c r="D64" s="28" t="s">
        <v>53</v>
      </c>
      <c r="E64" s="68">
        <v>1320000</v>
      </c>
      <c r="F64" s="68">
        <f>E64*19%</f>
        <v>250800</v>
      </c>
      <c r="G64" s="14">
        <f>E64+F64</f>
        <v>1570800</v>
      </c>
    </row>
    <row r="65" spans="2:7" ht="15" x14ac:dyDescent="0.25">
      <c r="B65" s="28">
        <v>2</v>
      </c>
      <c r="C65" s="29" t="s">
        <v>111</v>
      </c>
      <c r="D65" s="28" t="s">
        <v>53</v>
      </c>
      <c r="E65" s="68">
        <v>1440000</v>
      </c>
      <c r="F65" s="68">
        <f t="shared" ref="F65:F85" si="5">E65*19%</f>
        <v>273600</v>
      </c>
      <c r="G65" s="14">
        <f t="shared" ref="G65:G85" si="6">E65+F65</f>
        <v>1713600</v>
      </c>
    </row>
    <row r="66" spans="2:7" ht="15" x14ac:dyDescent="0.25">
      <c r="B66" s="28">
        <v>3</v>
      </c>
      <c r="C66" s="29" t="s">
        <v>112</v>
      </c>
      <c r="D66" s="28" t="s">
        <v>53</v>
      </c>
      <c r="E66" s="68">
        <v>760000</v>
      </c>
      <c r="F66" s="68">
        <f t="shared" si="5"/>
        <v>144400</v>
      </c>
      <c r="G66" s="14">
        <f t="shared" si="6"/>
        <v>904400</v>
      </c>
    </row>
    <row r="67" spans="2:7" ht="15" x14ac:dyDescent="0.25">
      <c r="B67" s="28">
        <v>4</v>
      </c>
      <c r="C67" s="29" t="s">
        <v>113</v>
      </c>
      <c r="D67" s="28" t="s">
        <v>53</v>
      </c>
      <c r="E67" s="68">
        <v>2600000</v>
      </c>
      <c r="F67" s="68">
        <f t="shared" si="5"/>
        <v>494000</v>
      </c>
      <c r="G67" s="14">
        <f t="shared" si="6"/>
        <v>3094000</v>
      </c>
    </row>
    <row r="68" spans="2:7" ht="15" x14ac:dyDescent="0.25">
      <c r="B68" s="28">
        <v>5</v>
      </c>
      <c r="C68" s="29" t="s">
        <v>114</v>
      </c>
      <c r="D68" s="28" t="s">
        <v>53</v>
      </c>
      <c r="E68" s="68">
        <v>3800000</v>
      </c>
      <c r="F68" s="68">
        <f t="shared" si="5"/>
        <v>722000</v>
      </c>
      <c r="G68" s="14">
        <f t="shared" si="6"/>
        <v>4522000</v>
      </c>
    </row>
    <row r="69" spans="2:7" ht="15" x14ac:dyDescent="0.25">
      <c r="B69" s="28">
        <v>6</v>
      </c>
      <c r="C69" s="29" t="s">
        <v>115</v>
      </c>
      <c r="D69" s="28" t="s">
        <v>53</v>
      </c>
      <c r="E69" s="68">
        <v>2000000</v>
      </c>
      <c r="F69" s="68">
        <f t="shared" si="5"/>
        <v>380000</v>
      </c>
      <c r="G69" s="14">
        <f t="shared" si="6"/>
        <v>2380000</v>
      </c>
    </row>
    <row r="70" spans="2:7" ht="15" x14ac:dyDescent="0.25">
      <c r="B70" s="28">
        <v>7</v>
      </c>
      <c r="C70" s="29" t="s">
        <v>107</v>
      </c>
      <c r="D70" s="28" t="s">
        <v>53</v>
      </c>
      <c r="E70" s="68">
        <v>740000</v>
      </c>
      <c r="F70" s="68">
        <f t="shared" si="5"/>
        <v>140600</v>
      </c>
      <c r="G70" s="14">
        <f t="shared" si="6"/>
        <v>880600</v>
      </c>
    </row>
    <row r="71" spans="2:7" ht="15" x14ac:dyDescent="0.25">
      <c r="B71" s="28">
        <v>8</v>
      </c>
      <c r="C71" s="29" t="s">
        <v>116</v>
      </c>
      <c r="D71" s="28" t="s">
        <v>53</v>
      </c>
      <c r="E71" s="68">
        <v>560000</v>
      </c>
      <c r="F71" s="68">
        <f t="shared" si="5"/>
        <v>106400</v>
      </c>
      <c r="G71" s="14">
        <f t="shared" si="6"/>
        <v>666400</v>
      </c>
    </row>
    <row r="72" spans="2:7" ht="15" x14ac:dyDescent="0.25">
      <c r="B72" s="28">
        <v>9</v>
      </c>
      <c r="C72" s="29" t="s">
        <v>117</v>
      </c>
      <c r="D72" s="28" t="s">
        <v>53</v>
      </c>
      <c r="E72" s="68">
        <v>560000</v>
      </c>
      <c r="F72" s="68">
        <f t="shared" si="5"/>
        <v>106400</v>
      </c>
      <c r="G72" s="14">
        <f t="shared" si="6"/>
        <v>666400</v>
      </c>
    </row>
    <row r="73" spans="2:7" ht="15" x14ac:dyDescent="0.25">
      <c r="B73" s="28">
        <v>10</v>
      </c>
      <c r="C73" s="29" t="s">
        <v>118</v>
      </c>
      <c r="D73" s="28" t="s">
        <v>53</v>
      </c>
      <c r="E73" s="68">
        <v>2680000</v>
      </c>
      <c r="F73" s="68">
        <f t="shared" si="5"/>
        <v>509200</v>
      </c>
      <c r="G73" s="14">
        <f t="shared" si="6"/>
        <v>3189200</v>
      </c>
    </row>
    <row r="74" spans="2:7" ht="15" x14ac:dyDescent="0.25">
      <c r="B74" s="28">
        <v>11</v>
      </c>
      <c r="C74" s="29" t="s">
        <v>119</v>
      </c>
      <c r="D74" s="28" t="s">
        <v>53</v>
      </c>
      <c r="E74" s="68">
        <v>3040000</v>
      </c>
      <c r="F74" s="68">
        <f>E74*19%</f>
        <v>577600</v>
      </c>
      <c r="G74" s="14">
        <f t="shared" si="6"/>
        <v>3617600</v>
      </c>
    </row>
    <row r="75" spans="2:7" ht="15" x14ac:dyDescent="0.25">
      <c r="B75" s="28">
        <v>12</v>
      </c>
      <c r="C75" s="29" t="s">
        <v>105</v>
      </c>
      <c r="D75" s="28" t="s">
        <v>53</v>
      </c>
      <c r="E75" s="68">
        <v>600000</v>
      </c>
      <c r="F75" s="68">
        <f t="shared" si="5"/>
        <v>114000</v>
      </c>
      <c r="G75" s="14">
        <f t="shared" si="6"/>
        <v>714000</v>
      </c>
    </row>
    <row r="76" spans="2:7" ht="15" x14ac:dyDescent="0.25">
      <c r="B76" s="28">
        <v>13</v>
      </c>
      <c r="C76" s="29" t="s">
        <v>120</v>
      </c>
      <c r="D76" s="28" t="s">
        <v>53</v>
      </c>
      <c r="E76" s="68">
        <v>840000</v>
      </c>
      <c r="F76" s="68">
        <f t="shared" si="5"/>
        <v>159600</v>
      </c>
      <c r="G76" s="14">
        <f t="shared" si="6"/>
        <v>999600</v>
      </c>
    </row>
    <row r="77" spans="2:7" ht="15" x14ac:dyDescent="0.25">
      <c r="B77" s="28">
        <v>14</v>
      </c>
      <c r="C77" s="29" t="s">
        <v>121</v>
      </c>
      <c r="D77" s="28" t="s">
        <v>53</v>
      </c>
      <c r="E77" s="68">
        <v>740000</v>
      </c>
      <c r="F77" s="68">
        <f t="shared" si="5"/>
        <v>140600</v>
      </c>
      <c r="G77" s="14">
        <f t="shared" si="6"/>
        <v>880600</v>
      </c>
    </row>
    <row r="78" spans="2:7" ht="15" x14ac:dyDescent="0.25">
      <c r="B78" s="28">
        <v>15</v>
      </c>
      <c r="C78" s="29" t="s">
        <v>122</v>
      </c>
      <c r="D78" s="28" t="s">
        <v>53</v>
      </c>
      <c r="E78" s="68">
        <v>460000</v>
      </c>
      <c r="F78" s="68">
        <f t="shared" si="5"/>
        <v>87400</v>
      </c>
      <c r="G78" s="14">
        <f t="shared" si="6"/>
        <v>547400</v>
      </c>
    </row>
    <row r="79" spans="2:7" ht="15" x14ac:dyDescent="0.25">
      <c r="B79" s="28">
        <v>16</v>
      </c>
      <c r="C79" s="29" t="s">
        <v>127</v>
      </c>
      <c r="D79" s="28" t="s">
        <v>53</v>
      </c>
      <c r="E79" s="68">
        <v>800000</v>
      </c>
      <c r="F79" s="68">
        <f t="shared" si="5"/>
        <v>152000</v>
      </c>
      <c r="G79" s="14">
        <f t="shared" si="6"/>
        <v>952000</v>
      </c>
    </row>
    <row r="80" spans="2:7" ht="15" x14ac:dyDescent="0.25">
      <c r="B80" s="28">
        <v>17</v>
      </c>
      <c r="C80" s="29" t="s">
        <v>128</v>
      </c>
      <c r="D80" s="28" t="s">
        <v>53</v>
      </c>
      <c r="E80" s="68">
        <v>800000</v>
      </c>
      <c r="F80" s="68">
        <f t="shared" si="5"/>
        <v>152000</v>
      </c>
      <c r="G80" s="14">
        <f t="shared" si="6"/>
        <v>952000</v>
      </c>
    </row>
    <row r="81" spans="2:7" ht="15" x14ac:dyDescent="0.25">
      <c r="B81" s="28">
        <v>18</v>
      </c>
      <c r="C81" s="29" t="s">
        <v>129</v>
      </c>
      <c r="D81" s="28" t="s">
        <v>53</v>
      </c>
      <c r="E81" s="68">
        <v>740000</v>
      </c>
      <c r="F81" s="68">
        <f t="shared" si="5"/>
        <v>140600</v>
      </c>
      <c r="G81" s="14">
        <f t="shared" si="6"/>
        <v>880600</v>
      </c>
    </row>
    <row r="82" spans="2:7" ht="15" x14ac:dyDescent="0.25">
      <c r="B82" s="28">
        <v>19</v>
      </c>
      <c r="C82" s="29" t="s">
        <v>130</v>
      </c>
      <c r="D82" s="28" t="s">
        <v>53</v>
      </c>
      <c r="E82" s="68">
        <v>520000</v>
      </c>
      <c r="F82" s="68">
        <f t="shared" si="5"/>
        <v>98800</v>
      </c>
      <c r="G82" s="14">
        <f t="shared" si="6"/>
        <v>618800</v>
      </c>
    </row>
    <row r="83" spans="2:7" ht="15" x14ac:dyDescent="0.25">
      <c r="B83" s="28">
        <v>20</v>
      </c>
      <c r="C83" s="29" t="s">
        <v>131</v>
      </c>
      <c r="D83" s="28" t="s">
        <v>53</v>
      </c>
      <c r="E83" s="68">
        <v>1140000</v>
      </c>
      <c r="F83" s="68">
        <f t="shared" si="5"/>
        <v>216600</v>
      </c>
      <c r="G83" s="14">
        <f t="shared" si="6"/>
        <v>1356600</v>
      </c>
    </row>
    <row r="84" spans="2:7" ht="15" x14ac:dyDescent="0.25">
      <c r="B84" s="28">
        <v>21</v>
      </c>
      <c r="C84" s="29" t="s">
        <v>104</v>
      </c>
      <c r="D84" s="28" t="s">
        <v>53</v>
      </c>
      <c r="E84" s="68">
        <v>740000</v>
      </c>
      <c r="F84" s="68">
        <f t="shared" si="5"/>
        <v>140600</v>
      </c>
      <c r="G84" s="14">
        <f t="shared" si="6"/>
        <v>880600</v>
      </c>
    </row>
    <row r="85" spans="2:7" ht="15" x14ac:dyDescent="0.25">
      <c r="B85" s="28">
        <v>22</v>
      </c>
      <c r="C85" s="29" t="s">
        <v>123</v>
      </c>
      <c r="D85" s="28" t="s">
        <v>53</v>
      </c>
      <c r="E85" s="68">
        <v>1700000</v>
      </c>
      <c r="F85" s="68">
        <f t="shared" si="5"/>
        <v>323000</v>
      </c>
      <c r="G85" s="14">
        <f t="shared" si="6"/>
        <v>2023000</v>
      </c>
    </row>
    <row r="86" spans="2:7" ht="16.649999999999999" customHeight="1" x14ac:dyDescent="0.3">
      <c r="B86" s="28"/>
      <c r="C86" s="58" t="s">
        <v>49</v>
      </c>
      <c r="D86" s="58"/>
      <c r="E86" s="14">
        <f>SUM(E64:E85)</f>
        <v>28580000</v>
      </c>
      <c r="F86" s="14">
        <f>SUM(F64:F85)</f>
        <v>5430200</v>
      </c>
      <c r="G86" s="70">
        <f>SUM(G64:G85)</f>
        <v>34010200</v>
      </c>
    </row>
    <row r="87" spans="2:7" ht="16.350000000000001" customHeight="1" x14ac:dyDescent="0.25">
      <c r="B87" s="46"/>
      <c r="C87" s="47"/>
      <c r="D87" s="47"/>
      <c r="E87" s="47"/>
      <c r="F87" s="47"/>
      <c r="G87" s="48"/>
    </row>
    <row r="88" spans="2:7" ht="24" customHeight="1" x14ac:dyDescent="0.25">
      <c r="B88" s="49" t="s">
        <v>139</v>
      </c>
      <c r="C88" s="50"/>
      <c r="D88" s="50"/>
      <c r="E88" s="50"/>
      <c r="F88" s="51"/>
      <c r="G88" s="71">
        <f>G86+G62+G41+G23</f>
        <v>94557400</v>
      </c>
    </row>
  </sheetData>
  <mergeCells count="12">
    <mergeCell ref="B87:G87"/>
    <mergeCell ref="B88:F88"/>
    <mergeCell ref="B2:G3"/>
    <mergeCell ref="B42:G43"/>
    <mergeCell ref="C86:D86"/>
    <mergeCell ref="B24:D24"/>
    <mergeCell ref="B44:D44"/>
    <mergeCell ref="B63:D63"/>
    <mergeCell ref="B5:G5"/>
    <mergeCell ref="B41:D41"/>
    <mergeCell ref="B23:D23"/>
    <mergeCell ref="B62:D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MANTENIMIENTO DE RUTINA </vt:lpstr>
      <vt:lpstr>BOLSA DE 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toloza barrera</dc:creator>
  <cp:lastModifiedBy>Jesus</cp:lastModifiedBy>
  <dcterms:created xsi:type="dcterms:W3CDTF">2026-01-19T19:15:39Z</dcterms:created>
  <dcterms:modified xsi:type="dcterms:W3CDTF">2026-06-26T15:26:36Z</dcterms:modified>
</cp:coreProperties>
</file>