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ESTUDIOS DEL SECTOR /PROCESOS ESTUDIOS DEL SECTOR DESARROLLO/ALOJAMIENTO TEMPORAL/"/>
    </mc:Choice>
  </mc:AlternateContent>
  <xr:revisionPtr revIDLastSave="0" documentId="13_ncr:1_{8F55CD34-B969-364D-B4BD-3107F9E3DF3A}" xr6:coauthVersionLast="47" xr6:coauthVersionMax="47" xr10:uidLastSave="{00000000-0000-0000-0000-000000000000}"/>
  <bookViews>
    <workbookView xWindow="14060" yWindow="600" windowWidth="14100" windowHeight="15960" xr2:uid="{D69EA8D3-125C-4CCF-B83E-D8549FCD9B2E}"/>
  </bookViews>
  <sheets>
    <sheet name="ANALISIS DE PRECIOS " sheetId="2" r:id="rId1"/>
  </sheets>
  <definedNames>
    <definedName name="_Hlk115856420" localSheetId="0">'ANALISIS DE PRECIOS '!$B$24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2" l="1"/>
  <c r="K5" i="2"/>
  <c r="K4" i="2"/>
  <c r="J4" i="2"/>
  <c r="K26" i="2"/>
  <c r="K27" i="2"/>
  <c r="K28" i="2"/>
  <c r="K29" i="2"/>
  <c r="K30" i="2"/>
  <c r="K31" i="2"/>
  <c r="K32" i="2"/>
  <c r="K33" i="2"/>
  <c r="K34" i="2"/>
  <c r="K35" i="2"/>
  <c r="K36" i="2"/>
  <c r="K25" i="2"/>
  <c r="J26" i="2"/>
  <c r="J27" i="2"/>
  <c r="J28" i="2"/>
  <c r="J29" i="2"/>
  <c r="J30" i="2"/>
  <c r="J31" i="2"/>
  <c r="J32" i="2"/>
  <c r="J33" i="2"/>
  <c r="J34" i="2"/>
  <c r="J35" i="2"/>
  <c r="J36" i="2"/>
  <c r="J25" i="2"/>
  <c r="I26" i="2"/>
  <c r="I27" i="2"/>
  <c r="I28" i="2"/>
  <c r="I29" i="2"/>
  <c r="I30" i="2"/>
  <c r="I31" i="2"/>
  <c r="I32" i="2"/>
  <c r="I33" i="2"/>
  <c r="I34" i="2"/>
  <c r="I35" i="2"/>
  <c r="I36" i="2"/>
  <c r="I25" i="2"/>
  <c r="K10" i="2"/>
  <c r="K11" i="2"/>
  <c r="K12" i="2"/>
  <c r="K13" i="2"/>
  <c r="K14" i="2"/>
  <c r="K15" i="2"/>
  <c r="K16" i="2"/>
  <c r="K17" i="2"/>
  <c r="K18" i="2"/>
  <c r="K9" i="2"/>
  <c r="J10" i="2"/>
  <c r="J11" i="2"/>
  <c r="J12" i="2"/>
  <c r="J13" i="2"/>
  <c r="J14" i="2"/>
  <c r="J15" i="2"/>
  <c r="J16" i="2"/>
  <c r="J17" i="2"/>
  <c r="J18" i="2"/>
  <c r="J9" i="2"/>
  <c r="I10" i="2"/>
  <c r="I11" i="2"/>
  <c r="I12" i="2"/>
  <c r="I13" i="2"/>
  <c r="I14" i="2"/>
  <c r="I15" i="2"/>
  <c r="I16" i="2"/>
  <c r="I17" i="2"/>
  <c r="I18" i="2"/>
  <c r="I9" i="2"/>
  <c r="G18" i="2"/>
  <c r="G15" i="2"/>
  <c r="G16" i="2"/>
  <c r="G17" i="2"/>
  <c r="G13" i="2"/>
  <c r="G14" i="2"/>
  <c r="G11" i="2"/>
  <c r="G12" i="2"/>
  <c r="G10" i="2"/>
  <c r="G9" i="2"/>
  <c r="G4" i="2"/>
  <c r="G5" i="2" s="1"/>
  <c r="I5" i="2"/>
  <c r="G36" i="2"/>
  <c r="G35" i="2"/>
  <c r="G34" i="2"/>
  <c r="G33" i="2"/>
  <c r="G32" i="2"/>
  <c r="G25" i="2"/>
  <c r="G26" i="2"/>
  <c r="G27" i="2"/>
  <c r="G28" i="2"/>
  <c r="G29" i="2"/>
  <c r="G30" i="2"/>
  <c r="G31" i="2"/>
  <c r="I37" i="2" l="1"/>
  <c r="G37" i="2"/>
  <c r="K37" i="2" l="1"/>
</calcChain>
</file>

<file path=xl/sharedStrings.xml><?xml version="1.0" encoding="utf-8"?>
<sst xmlns="http://schemas.openxmlformats.org/spreadsheetml/2006/main" count="102" uniqueCount="61">
  <si>
    <t>ESPECIFICACIONES TÉCNICAS</t>
  </si>
  <si>
    <t xml:space="preserve">ÍTEM </t>
  </si>
  <si>
    <t>CONCEPTO</t>
  </si>
  <si>
    <t>ACTIVIDADES A REALIZAR</t>
  </si>
  <si>
    <t xml:space="preserve">UNIDAD 
DE 
MEDIDA </t>
  </si>
  <si>
    <t xml:space="preserve">CANT. </t>
  </si>
  <si>
    <t xml:space="preserve">VALOR UNITARIO </t>
  </si>
  <si>
    <t>VALOR TOTAL</t>
  </si>
  <si>
    <t xml:space="preserve">Profesional 
Coordinación </t>
  </si>
  <si>
    <t xml:space="preserve">Profesional en áreas de la salud o 
ciencias sociales, con experiencia en 
manejo y coordinación de procesos 
sociales, población vulnerable entre 
ellas: mujeres y población diversa 
LGTBIQ, con mínimo un año de 
experiencia. </t>
  </si>
  <si>
    <t>PERSONA (UNO PARA LA EJECUCIÓN DEL CONTRATO, INDEPENDIENTE DEL NUMERO DE BENEFICIARIOS)</t>
  </si>
  <si>
    <t xml:space="preserve">UNIDAD DE MEDIDA </t>
  </si>
  <si>
    <t>VALOR UNITARIO QUE APLICA PARA EL PRESUPUESTO</t>
  </si>
  <si>
    <t>Alojamiento</t>
  </si>
  <si>
    <t xml:space="preserve">Día </t>
  </si>
  <si>
    <t>Alimentación</t>
  </si>
  <si>
    <t xml:space="preserve">Consiste en cinco comidas: Desayuno, 
media mañana, Almuerzo, media tarde y 
Cena) por cada beneficiario (a). Dicha 
alimentación se debe suministrar 
siguiendo los parámetros de la minuta 
patrón entregada por el Municipio para 
adultos y niños (as). Así mismo, se debe 
garantizar que las raciones cuenten con 
todas las normas de higiene y 
presentación. El servicio de alimentación 
incluye la manipulación de alimentos.  </t>
  </si>
  <si>
    <t>Día</t>
  </si>
  <si>
    <t xml:space="preserve">Servicio de 
lavandería  </t>
  </si>
  <si>
    <t xml:space="preserve">Este servicio cubre una necesidad básica 
para mantener las condiciones óptimas 
de higiene para las personas alojadas </t>
  </si>
  <si>
    <t>Intervención psicosocial</t>
  </si>
  <si>
    <t>Punto Focal de recepción de los casos y 
articulación interinstitucional.  
Intervención psicosocial para realizar 
valoración, terapia y seguimiento 
individual por parte de un profesional en 
psicología. La terapia y seguimiento 
individual se realizará por el profesional 
durante una (1) hora de atención cada 3 
días, durante la estancia en el 
alojamiento del beneficiario (a) Haciendo 
seguimiento a la evolución de la atención 
y realizando diagnostico respectivo.</t>
  </si>
  <si>
    <t xml:space="preserve">Acompañamiento y asesoría jurídica para 
la activación de rutas y, gestiones 
correspondientes para tramitar medidas 
de protección y denuncias a las que haya 
lugar. Elaboración de documentos 
durante la estancia. Realizando el debido 
seguimiento e informes pertinentes. </t>
  </si>
  <si>
    <t xml:space="preserve">Brindar acompañamiento de un terapeuta ocupacional y/o pedagogo, con minimo un año de experiencia; para la reconstrucción de proyectos de vida y la superación personal de mujeres y población LGBTIQ en situación de violencia. Esto incluye la evaluación de capacidades y/o habilidades individuales y el diseño de planes personalizados que fomenten la independencia económica y social. a través de capacitaciones en programas para el trabajo productivo y orientación en rutas de empleabilidad, con el propósito de  empoderar a las personas hacia una vida autónoma y libre de violencia.
</t>
  </si>
  <si>
    <t>Kit de aseo por beneficiario (a)</t>
  </si>
  <si>
    <t>Transporte 
(entrada a casa refugio o luego de tramite de gestiones, según el caso)</t>
  </si>
  <si>
    <t>Transporte 
(salida casa refugio a tramite de gestiones, según el caso)</t>
  </si>
  <si>
    <t>ÍTEM</t>
  </si>
  <si>
    <t>DESCRIPCIÓN</t>
  </si>
  <si>
    <t>UNIDAD DE MEDIDA</t>
  </si>
  <si>
    <t>CANT.</t>
  </si>
  <si>
    <t>VALOR UNITARIO</t>
  </si>
  <si>
    <t>Toallas higiénicas (flujo normal) paquete x 12 unidades</t>
  </si>
  <si>
    <t>Unidad</t>
  </si>
  <si>
    <t>Rollo de papel higiénico adicional triple hoja de 37 m</t>
  </si>
  <si>
    <t>Crema antipañalitis de 30grs</t>
  </si>
  <si>
    <t xml:space="preserve">Máquinas de afeitar de tres hojas con banda lubricante. </t>
  </si>
  <si>
    <t>Jabón de lavar x 300 grs</t>
  </si>
  <si>
    <t>Pañitos Húmedos X 80 Und</t>
  </si>
  <si>
    <t>Entregar elementos complementarios de higiene y aseo personal, en la medida que sea requerido por el beneficiario y que corresponda a uno o varios de los siguientes elementos:</t>
  </si>
  <si>
    <t xml:space="preserve">Pañales para bebé X 30 Und (cualquier etapa). </t>
  </si>
  <si>
    <t xml:space="preserve">Durante la ejecución del convenio y las veinticuatro (24) horas del día, la ESAL deberá garantizar el servicio de alojamiento temporal para los beneficiarios(as), en espacios que cumplan con condiciones de habitabilidad, seguridad, higiene y salubridad.
El alojamiento deberá contar con habitaciones dotadas con cama individual, cama doble o camarote, según la composición del núcleo familiar y la capacidad instalada, así como con colchón, almohada con forro antifluido, sábanas y toalla de uso personal para cada beneficiario(a) y su acompañante, en caso de que se encuentre con hijos(as) u otro integrante del núcleo familiar autorizado.
La distribución y acomodación de las habitaciones deberá realizarse atendiendo criterios de seguridad, enfoque diferencial y condiciones particulares de cada caso. De manera excepcional y cuando las condiciones lo permitan, podrá compartirse habitación entre beneficiarias que se encuentren solas, garantizando siempre condiciones adecuadas de convivencia, privacidad y protección.
Así mismo, el alojamiento deberá garantizar acceso permanente a espacios destinados para la higiene personal, los cuales deberán contar como mínimo con sanitario, ducha y lavamanos o lavadero, en adecuadas condiciones de funcionamiento, garantizando las condiciones adecuadas para el uso diario de los beneficiarios(as) y sus acompañantes.
De igual manera, se deberán garantizar áreas comunes para descanso y permanencia, en adecuadas condiciones de mantenimiento.. </t>
  </si>
  <si>
    <t>UNIDAD</t>
  </si>
  <si>
    <t>INTERVENCION</t>
  </si>
  <si>
    <t>Asesoria juridica</t>
  </si>
  <si>
    <t>ASESORIA</t>
  </si>
  <si>
    <t xml:space="preserve">Intervención en terapia ocupacional y/o pedagogía </t>
  </si>
  <si>
    <t>Suministro de kit de aseo personal, entregado en una (1) unidad mensual por cada beneficiario(a), compuesto por los siguientes elementos:
•	Un (1) rollo de papel higiénico triple hoja de 37 metros.
•	Un (1) jabón de baño antibacterial en barra de 120 gramos.
•	Un (1) cepillo de dientes para adulto con cerdas suaves.
•	Un (1) desodorante en crema de 10 gramos.
•	Un (1) shampoo en sachet de 18 ml.
•	Una (1) crema dental con flúor de 50 ml.</t>
  </si>
  <si>
    <t>Prestación del servicio de transporte en la ciudad de Bucaramanga para el ingreso de las víctimas al alojamiento temporal y para la realización de las gestiones correspondientes orientadas a la obtención de medidas de protección, así como la atención en salud y/o jurídica a que haya lugar.
La unidad de medida corresponderá a ruta de entrada por núcleo familiar, cubriendo de uno (1) a tres (3) integrantes.
Cuando el núcleo familiar esté conformado entre cuatro (4) y seis (6) integrantes, el valor se aplicará de manera doble, teniendo en cuenta la capacidad máxima de un vehículo de servicio público de cinco (5) pasajeros y que, en la mayoría de los casos, el núcleo familiar estará acompañado por el profesional que requiera la atención del caso.</t>
  </si>
  <si>
    <t>Prestación del servicio de transporte en la ciudad de Bucaramanga para la salida de las víctimas del alojamiento temporal y para la realización de las gestiones correspondientes orientadas a la obtención de medidas de protección, así como la atención en salud y/o jurídica a que haya lugar.
La unidad de medida corresponderá a la ruta de salida por núcleo familiar, cubriendo de uno (1) a tres (3) integrantes.
Cuando el núcleo familiar esté conformado entre cuatro (4) y seis (6) integrantes, el valor se aplicará de manera doble, teniendo en cuenta la capacidad máxima de un vehículo de servicio público de cinco (5) pasajeros y que, en la mayoría de los casos, el núcleo familiar estará acompañado por el profesional que requiera la atención del caso.</t>
  </si>
  <si>
    <t xml:space="preserve">Kit de aseo complementario </t>
  </si>
  <si>
    <t>Suministro de elementos de aseo complementario para beneficiarios(as), de acuerdo con las necesidades identificadas en cada caso. La entrega podrá realizarse de manera parcial o total, según se requiera de los siguientes elementos: * Toallas higienicas para flujo normal, paquete por 12 unidades. * Rollo de papel higienico triple hoja de 37 mts * Crema antipañalitis de 30 gr. *Pañales para bebe, de acuerdo con la etapa requerida. * maquina de afeitar de tres hojas con banda lubricante. * Jabon de lavar de 300gr. *pañitos humedos, paquete por ochenta 80 unidades.</t>
  </si>
  <si>
    <t>Jabon de baño antibacterial en barra de 120 gr</t>
  </si>
  <si>
    <t xml:space="preserve">Cepillo de dientes para adulto con cerdas suaves </t>
  </si>
  <si>
    <t>Desodorrante en crema de 10 gr</t>
  </si>
  <si>
    <t>Shampoo en sachet de 18 ml</t>
  </si>
  <si>
    <t xml:space="preserve">Crema dental con fluor de 50 ml </t>
  </si>
  <si>
    <t xml:space="preserve">COTIZACION 1 </t>
  </si>
  <si>
    <t xml:space="preserve">COTIZACION 2 </t>
  </si>
  <si>
    <t>PROMEDIO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</si>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</sst>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2" fontId="2" fillId="0" borderId="1" xfId="0" applyNumberFormat="1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42" fontId="2" fillId="0" borderId="1" xfId="0" applyNumberFormat="1" applyFont="1" applyBorder="1" applyAlignment="1">
      <alignment vertical="center"/>
    </xf>
    <xf numFmtId="42" fontId="2" fillId="0" borderId="1" xfId="1" applyNumberFormat="1" applyFont="1" applyFill="1" applyBorder="1" applyAlignment="1">
      <alignment horizontal="justify" vertical="center"/>
    </xf>
    <xf numFmtId="42" fontId="2" fillId="0" borderId="1" xfId="0" applyNumberFormat="1" applyFont="1" applyBorder="1"/>
    <xf numFmtId="0" fontId="7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164" fontId="3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42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8080A-6FD3-4A85-BF74-2AA7F582BC0D}">
  <dimension ref="A1:N37"/>
  <sheetViews>
    <sheetView tabSelected="1" topLeftCell="D3" zoomScale="120" zoomScaleNormal="120" workbookViewId="0">
      <selection activeCell="N5" sqref="N5"/>
    </sheetView>
  </sheetViews>
  <sheetFormatPr baseColWidth="10" defaultColWidth="8.6640625" defaultRowHeight="15" x14ac:dyDescent="0.2"/>
  <cols>
    <col min="1" max="1" width="4.6640625" style="1" customWidth="1"/>
    <col min="2" max="2" width="11.5" style="1" customWidth="1"/>
    <col min="3" max="3" width="35.6640625" style="1" customWidth="1"/>
    <col min="4" max="4" width="16" style="1" customWidth="1"/>
    <col min="5" max="5" width="5.5" style="1" customWidth="1"/>
    <col min="6" max="6" width="12.5" style="2" customWidth="1"/>
    <col min="7" max="7" width="12.33203125" style="2" customWidth="1"/>
    <col min="8" max="8" width="10" customWidth="1"/>
    <col min="9" max="9" width="13.1640625" customWidth="1"/>
    <col min="10" max="10" width="11.33203125" customWidth="1"/>
    <col min="11" max="11" width="16" customWidth="1"/>
    <col min="14" max="14" width="11.5" bestFit="1" customWidth="1"/>
  </cols>
  <sheetData>
    <row r="1" spans="1:14" ht="14.25" customHeight="1" x14ac:dyDescent="0.2">
      <c r="C1" s="3"/>
      <c r="E1" s="4"/>
    </row>
    <row r="2" spans="1:14" ht="30.75" customHeight="1" x14ac:dyDescent="0.2">
      <c r="A2" s="37" t="s">
        <v>0</v>
      </c>
      <c r="B2" s="38"/>
      <c r="C2" s="38"/>
      <c r="D2" s="38"/>
      <c r="E2" s="39"/>
      <c r="F2" s="40" t="s">
        <v>57</v>
      </c>
      <c r="G2" s="41"/>
      <c r="H2" s="30" t="s">
        <v>58</v>
      </c>
      <c r="I2" s="30"/>
      <c r="J2" s="30" t="s">
        <v>59</v>
      </c>
      <c r="K2" s="30"/>
    </row>
    <row r="3" spans="1:14" ht="39" customHeight="1" x14ac:dyDescent="0.2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6</v>
      </c>
      <c r="I3" s="7" t="s">
        <v>7</v>
      </c>
      <c r="J3" s="7" t="s">
        <v>6</v>
      </c>
      <c r="K3" s="7" t="s">
        <v>7</v>
      </c>
    </row>
    <row r="4" spans="1:14" ht="102.75" customHeight="1" x14ac:dyDescent="0.2">
      <c r="A4" s="8">
        <v>1</v>
      </c>
      <c r="B4" s="9" t="s">
        <v>8</v>
      </c>
      <c r="C4" s="10" t="s">
        <v>9</v>
      </c>
      <c r="D4" s="9" t="s">
        <v>10</v>
      </c>
      <c r="E4" s="9">
        <v>1</v>
      </c>
      <c r="F4" s="11">
        <v>4565588</v>
      </c>
      <c r="G4" s="11">
        <f>F4*E4</f>
        <v>4565588</v>
      </c>
      <c r="H4" s="11">
        <v>4307131</v>
      </c>
      <c r="I4" s="11">
        <v>4307131</v>
      </c>
      <c r="J4" s="11">
        <f>(F4+H4)/2</f>
        <v>4436359.5</v>
      </c>
      <c r="K4" s="11">
        <f>(I4+G4)/2</f>
        <v>4436359.5</v>
      </c>
      <c r="N4" s="48">
        <f>K5+856889</f>
        <v>5293248.5</v>
      </c>
    </row>
    <row r="5" spans="1:14" ht="14.25" customHeight="1" x14ac:dyDescent="0.2">
      <c r="A5" s="42" t="s">
        <v>7</v>
      </c>
      <c r="B5" s="43"/>
      <c r="C5" s="43"/>
      <c r="D5" s="43"/>
      <c r="E5" s="43"/>
      <c r="F5" s="44"/>
      <c r="G5" s="27">
        <f>SUM(G4)</f>
        <v>4565588</v>
      </c>
      <c r="H5" s="26"/>
      <c r="I5" s="27">
        <f>SUM(I4)</f>
        <v>4307131</v>
      </c>
      <c r="J5" s="26"/>
      <c r="K5" s="11">
        <f>(I5+G5)/2</f>
        <v>4436359.5</v>
      </c>
    </row>
    <row r="6" spans="1:14" ht="14.25" customHeight="1" x14ac:dyDescent="0.2">
      <c r="C6" s="3"/>
      <c r="E6" s="4"/>
    </row>
    <row r="7" spans="1:14" ht="22.5" customHeight="1" x14ac:dyDescent="0.2">
      <c r="A7" s="45" t="s">
        <v>0</v>
      </c>
      <c r="B7" s="46"/>
      <c r="C7" s="46"/>
      <c r="D7" s="46"/>
      <c r="E7" s="47"/>
      <c r="F7" s="31" t="s">
        <v>57</v>
      </c>
      <c r="G7" s="32"/>
      <c r="H7" s="31" t="s">
        <v>58</v>
      </c>
      <c r="I7" s="32"/>
      <c r="J7" s="31" t="s">
        <v>60</v>
      </c>
      <c r="K7" s="32"/>
    </row>
    <row r="8" spans="1:14" ht="72" x14ac:dyDescent="0.2">
      <c r="A8" s="12" t="s">
        <v>1</v>
      </c>
      <c r="B8" s="13" t="s">
        <v>2</v>
      </c>
      <c r="C8" s="14" t="s">
        <v>3</v>
      </c>
      <c r="D8" s="14" t="s">
        <v>11</v>
      </c>
      <c r="E8" s="14" t="s">
        <v>5</v>
      </c>
      <c r="F8" s="14" t="s">
        <v>12</v>
      </c>
      <c r="G8" s="14" t="s">
        <v>7</v>
      </c>
      <c r="H8" s="14" t="s">
        <v>12</v>
      </c>
      <c r="I8" s="14" t="s">
        <v>7</v>
      </c>
      <c r="J8" s="14" t="s">
        <v>12</v>
      </c>
      <c r="K8" s="14" t="s">
        <v>7</v>
      </c>
    </row>
    <row r="9" spans="1:14" ht="275" customHeight="1" x14ac:dyDescent="0.2">
      <c r="A9" s="8">
        <v>1</v>
      </c>
      <c r="B9" s="9" t="s">
        <v>13</v>
      </c>
      <c r="C9" s="10" t="s">
        <v>41</v>
      </c>
      <c r="D9" s="15" t="s">
        <v>14</v>
      </c>
      <c r="E9" s="8">
        <v>1</v>
      </c>
      <c r="F9" s="28">
        <v>71007</v>
      </c>
      <c r="G9" s="29">
        <f t="shared" ref="G9:G18" si="0">F9*E9</f>
        <v>71007</v>
      </c>
      <c r="H9" s="28">
        <v>66988</v>
      </c>
      <c r="I9" s="29">
        <f>H9*E9</f>
        <v>66988</v>
      </c>
      <c r="J9" s="28">
        <f>(I9+G9)/2</f>
        <v>68997.5</v>
      </c>
      <c r="K9" s="29">
        <f>(I9+G9)/2</f>
        <v>68997.5</v>
      </c>
    </row>
    <row r="10" spans="1:14" ht="132" x14ac:dyDescent="0.2">
      <c r="A10" s="8">
        <v>2</v>
      </c>
      <c r="B10" s="9" t="s">
        <v>15</v>
      </c>
      <c r="C10" s="10" t="s">
        <v>16</v>
      </c>
      <c r="D10" s="15" t="s">
        <v>17</v>
      </c>
      <c r="E10" s="8">
        <v>1</v>
      </c>
      <c r="F10" s="28">
        <v>63906</v>
      </c>
      <c r="G10" s="29">
        <f t="shared" si="0"/>
        <v>63906</v>
      </c>
      <c r="H10" s="28">
        <v>60289</v>
      </c>
      <c r="I10" s="29">
        <f t="shared" ref="I10:I18" si="1">H10*E10</f>
        <v>60289</v>
      </c>
      <c r="J10" s="28">
        <f t="shared" ref="J10:J18" si="2">(I10+G10)/2</f>
        <v>62097.5</v>
      </c>
      <c r="K10" s="29">
        <f t="shared" ref="K10:K18" si="3">(I10+G10)/2</f>
        <v>62097.5</v>
      </c>
    </row>
    <row r="11" spans="1:14" ht="36" x14ac:dyDescent="0.2">
      <c r="A11" s="8">
        <v>3</v>
      </c>
      <c r="B11" s="9" t="s">
        <v>18</v>
      </c>
      <c r="C11" s="10" t="s">
        <v>19</v>
      </c>
      <c r="D11" s="16" t="s">
        <v>42</v>
      </c>
      <c r="E11" s="8">
        <v>1</v>
      </c>
      <c r="F11" s="28">
        <v>40097</v>
      </c>
      <c r="G11" s="29">
        <f t="shared" si="0"/>
        <v>40097</v>
      </c>
      <c r="H11" s="28">
        <v>37828</v>
      </c>
      <c r="I11" s="29">
        <f t="shared" si="1"/>
        <v>37828</v>
      </c>
      <c r="J11" s="28">
        <f t="shared" si="2"/>
        <v>38962.5</v>
      </c>
      <c r="K11" s="29">
        <f t="shared" si="3"/>
        <v>38962.5</v>
      </c>
    </row>
    <row r="12" spans="1:14" ht="156" customHeight="1" x14ac:dyDescent="0.2">
      <c r="A12" s="8">
        <v>4</v>
      </c>
      <c r="B12" s="9" t="s">
        <v>20</v>
      </c>
      <c r="C12" s="10" t="s">
        <v>21</v>
      </c>
      <c r="D12" s="16" t="s">
        <v>43</v>
      </c>
      <c r="E12" s="8">
        <v>1</v>
      </c>
      <c r="F12" s="28">
        <v>184620</v>
      </c>
      <c r="G12" s="29">
        <f t="shared" si="0"/>
        <v>184620</v>
      </c>
      <c r="H12" s="28">
        <v>174170</v>
      </c>
      <c r="I12" s="29">
        <f t="shared" si="1"/>
        <v>174170</v>
      </c>
      <c r="J12" s="28">
        <f t="shared" si="2"/>
        <v>179395</v>
      </c>
      <c r="K12" s="29">
        <f t="shared" si="3"/>
        <v>179395</v>
      </c>
    </row>
    <row r="13" spans="1:14" ht="93" customHeight="1" x14ac:dyDescent="0.2">
      <c r="A13" s="8">
        <v>5</v>
      </c>
      <c r="B13" s="9" t="s">
        <v>44</v>
      </c>
      <c r="C13" s="10" t="s">
        <v>22</v>
      </c>
      <c r="D13" s="16" t="s">
        <v>45</v>
      </c>
      <c r="E13" s="8">
        <v>1</v>
      </c>
      <c r="F13" s="28">
        <v>202472</v>
      </c>
      <c r="G13" s="29">
        <f t="shared" si="0"/>
        <v>202472</v>
      </c>
      <c r="H13" s="28">
        <v>191012</v>
      </c>
      <c r="I13" s="29">
        <f t="shared" si="1"/>
        <v>191012</v>
      </c>
      <c r="J13" s="28">
        <f t="shared" si="2"/>
        <v>196742</v>
      </c>
      <c r="K13" s="29">
        <f t="shared" si="3"/>
        <v>196742</v>
      </c>
    </row>
    <row r="14" spans="1:14" ht="175.5" customHeight="1" x14ac:dyDescent="0.2">
      <c r="A14" s="8">
        <v>6</v>
      </c>
      <c r="B14" s="9" t="s">
        <v>46</v>
      </c>
      <c r="C14" s="17" t="s">
        <v>23</v>
      </c>
      <c r="D14" s="16" t="s">
        <v>43</v>
      </c>
      <c r="E14" s="8">
        <v>1</v>
      </c>
      <c r="F14" s="28">
        <v>142921</v>
      </c>
      <c r="G14" s="29">
        <f t="shared" si="0"/>
        <v>142921</v>
      </c>
      <c r="H14" s="28">
        <v>134832</v>
      </c>
      <c r="I14" s="29">
        <f t="shared" si="1"/>
        <v>134832</v>
      </c>
      <c r="J14" s="28">
        <f t="shared" si="2"/>
        <v>138876.5</v>
      </c>
      <c r="K14" s="29">
        <f t="shared" si="3"/>
        <v>138876.5</v>
      </c>
    </row>
    <row r="15" spans="1:14" ht="150" customHeight="1" x14ac:dyDescent="0.2">
      <c r="A15" s="8">
        <v>7</v>
      </c>
      <c r="B15" s="9" t="s">
        <v>24</v>
      </c>
      <c r="C15" s="10" t="s">
        <v>47</v>
      </c>
      <c r="D15" s="16" t="s">
        <v>42</v>
      </c>
      <c r="E15" s="8">
        <v>1</v>
      </c>
      <c r="F15" s="28">
        <v>27127</v>
      </c>
      <c r="G15" s="29">
        <f t="shared" si="0"/>
        <v>27127</v>
      </c>
      <c r="H15" s="28">
        <v>25592</v>
      </c>
      <c r="I15" s="29">
        <f t="shared" si="1"/>
        <v>25592</v>
      </c>
      <c r="J15" s="28">
        <f t="shared" si="2"/>
        <v>26359.5</v>
      </c>
      <c r="K15" s="29">
        <f t="shared" si="3"/>
        <v>26359.5</v>
      </c>
    </row>
    <row r="16" spans="1:14" ht="99.75" customHeight="1" x14ac:dyDescent="0.2">
      <c r="A16" s="8">
        <v>8</v>
      </c>
      <c r="B16" s="24" t="s">
        <v>50</v>
      </c>
      <c r="C16" s="10" t="s">
        <v>51</v>
      </c>
      <c r="D16" s="16" t="s">
        <v>42</v>
      </c>
      <c r="E16" s="8">
        <v>1</v>
      </c>
      <c r="F16" s="28">
        <v>82915</v>
      </c>
      <c r="G16" s="29">
        <f t="shared" si="0"/>
        <v>82915</v>
      </c>
      <c r="H16" s="28">
        <v>80700</v>
      </c>
      <c r="I16" s="29">
        <f t="shared" si="1"/>
        <v>80700</v>
      </c>
      <c r="J16" s="28">
        <f t="shared" si="2"/>
        <v>81807.5</v>
      </c>
      <c r="K16" s="29">
        <f t="shared" si="3"/>
        <v>81807.5</v>
      </c>
    </row>
    <row r="17" spans="1:11" ht="63" customHeight="1" x14ac:dyDescent="0.2">
      <c r="A17" s="8">
        <v>9</v>
      </c>
      <c r="B17" s="9" t="s">
        <v>25</v>
      </c>
      <c r="C17" s="10" t="s">
        <v>48</v>
      </c>
      <c r="D17" s="16" t="s">
        <v>42</v>
      </c>
      <c r="E17" s="8">
        <v>1</v>
      </c>
      <c r="F17" s="28">
        <v>32752</v>
      </c>
      <c r="G17" s="29">
        <f t="shared" si="0"/>
        <v>32752</v>
      </c>
      <c r="H17" s="28">
        <v>30899</v>
      </c>
      <c r="I17" s="29">
        <f t="shared" si="1"/>
        <v>30899</v>
      </c>
      <c r="J17" s="28">
        <f t="shared" si="2"/>
        <v>31825.5</v>
      </c>
      <c r="K17" s="29">
        <f t="shared" si="3"/>
        <v>31825.5</v>
      </c>
    </row>
    <row r="18" spans="1:11" ht="192" x14ac:dyDescent="0.2">
      <c r="A18" s="8">
        <v>10</v>
      </c>
      <c r="B18" s="9" t="s">
        <v>26</v>
      </c>
      <c r="C18" s="10" t="s">
        <v>49</v>
      </c>
      <c r="D18" s="16" t="s">
        <v>42</v>
      </c>
      <c r="E18" s="8">
        <v>1</v>
      </c>
      <c r="F18" s="28">
        <v>32752</v>
      </c>
      <c r="G18" s="29">
        <f t="shared" si="0"/>
        <v>32752</v>
      </c>
      <c r="H18" s="28">
        <v>30899</v>
      </c>
      <c r="I18" s="29">
        <f t="shared" si="1"/>
        <v>30899</v>
      </c>
      <c r="J18" s="28">
        <f t="shared" si="2"/>
        <v>31825.5</v>
      </c>
      <c r="K18" s="29">
        <f t="shared" si="3"/>
        <v>31825.5</v>
      </c>
    </row>
    <row r="19" spans="1:11" ht="32.25" customHeight="1" x14ac:dyDescent="0.2"/>
    <row r="20" spans="1:11" ht="10.5" customHeight="1" x14ac:dyDescent="0.2">
      <c r="A20" s="36" t="s">
        <v>39</v>
      </c>
      <c r="B20" s="36"/>
      <c r="C20" s="36"/>
      <c r="D20" s="36"/>
      <c r="E20" s="36"/>
      <c r="F20" s="36"/>
      <c r="G20" s="36"/>
    </row>
    <row r="23" spans="1:11" x14ac:dyDescent="0.2">
      <c r="F23" s="33" t="s">
        <v>57</v>
      </c>
      <c r="G23" s="33"/>
      <c r="H23" s="34" t="s">
        <v>58</v>
      </c>
      <c r="I23" s="34"/>
      <c r="J23" s="34" t="s">
        <v>60</v>
      </c>
      <c r="K23" s="34"/>
    </row>
    <row r="24" spans="1:11" ht="20" customHeight="1" x14ac:dyDescent="0.2">
      <c r="B24" s="18" t="s">
        <v>27</v>
      </c>
      <c r="C24" s="19" t="s">
        <v>28</v>
      </c>
      <c r="D24" s="14" t="s">
        <v>29</v>
      </c>
      <c r="E24" s="18" t="s">
        <v>30</v>
      </c>
      <c r="F24" s="14" t="s">
        <v>31</v>
      </c>
      <c r="G24" s="14" t="s">
        <v>7</v>
      </c>
      <c r="H24" s="14" t="s">
        <v>31</v>
      </c>
      <c r="I24" s="14" t="s">
        <v>7</v>
      </c>
      <c r="J24" s="14" t="s">
        <v>31</v>
      </c>
      <c r="K24" s="14" t="s">
        <v>7</v>
      </c>
    </row>
    <row r="25" spans="1:11" x14ac:dyDescent="0.2">
      <c r="B25" s="8">
        <v>1</v>
      </c>
      <c r="C25" s="20" t="s">
        <v>32</v>
      </c>
      <c r="D25" s="8" t="s">
        <v>33</v>
      </c>
      <c r="E25" s="8">
        <v>1</v>
      </c>
      <c r="F25" s="21">
        <v>12000</v>
      </c>
      <c r="G25" s="22">
        <f>F25*E25</f>
        <v>12000</v>
      </c>
      <c r="H25" s="21">
        <v>9000</v>
      </c>
      <c r="I25" s="22">
        <f>H25*E25</f>
        <v>9000</v>
      </c>
      <c r="J25" s="21">
        <f>(I25+G25)/2</f>
        <v>10500</v>
      </c>
      <c r="K25" s="22">
        <f>(I25+G25)/2</f>
        <v>10500</v>
      </c>
    </row>
    <row r="26" spans="1:11" x14ac:dyDescent="0.2">
      <c r="B26" s="8">
        <v>2</v>
      </c>
      <c r="C26" s="20" t="s">
        <v>34</v>
      </c>
      <c r="D26" s="8" t="s">
        <v>33</v>
      </c>
      <c r="E26" s="8">
        <v>1</v>
      </c>
      <c r="F26" s="21">
        <v>3700</v>
      </c>
      <c r="G26" s="22">
        <f t="shared" ref="G26:G36" si="4">F26*E26</f>
        <v>3700</v>
      </c>
      <c r="H26" s="21">
        <v>3500</v>
      </c>
      <c r="I26" s="22">
        <f t="shared" ref="I26:I36" si="5">H26*E26</f>
        <v>3500</v>
      </c>
      <c r="J26" s="21">
        <f t="shared" ref="J26:J36" si="6">(I26+G26)/2</f>
        <v>3600</v>
      </c>
      <c r="K26" s="22">
        <f t="shared" ref="K26:K36" si="7">(I26+G26)/2</f>
        <v>3600</v>
      </c>
    </row>
    <row r="27" spans="1:11" x14ac:dyDescent="0.2">
      <c r="B27" s="8">
        <v>3</v>
      </c>
      <c r="C27" s="20" t="s">
        <v>35</v>
      </c>
      <c r="D27" s="8" t="s">
        <v>33</v>
      </c>
      <c r="E27" s="8">
        <v>1</v>
      </c>
      <c r="F27" s="21">
        <v>13000</v>
      </c>
      <c r="G27" s="22">
        <f t="shared" si="4"/>
        <v>13000</v>
      </c>
      <c r="H27" s="21">
        <v>16000</v>
      </c>
      <c r="I27" s="22">
        <f t="shared" si="5"/>
        <v>16000</v>
      </c>
      <c r="J27" s="21">
        <f t="shared" si="6"/>
        <v>14500</v>
      </c>
      <c r="K27" s="22">
        <f t="shared" si="7"/>
        <v>14500</v>
      </c>
    </row>
    <row r="28" spans="1:11" x14ac:dyDescent="0.2">
      <c r="B28" s="8">
        <v>4</v>
      </c>
      <c r="C28" s="20" t="s">
        <v>40</v>
      </c>
      <c r="D28" s="8" t="s">
        <v>33</v>
      </c>
      <c r="E28" s="8">
        <v>1</v>
      </c>
      <c r="F28" s="21">
        <v>37000</v>
      </c>
      <c r="G28" s="22">
        <f t="shared" si="4"/>
        <v>37000</v>
      </c>
      <c r="H28" s="21">
        <v>35000</v>
      </c>
      <c r="I28" s="22">
        <f t="shared" si="5"/>
        <v>35000</v>
      </c>
      <c r="J28" s="21">
        <f t="shared" si="6"/>
        <v>36000</v>
      </c>
      <c r="K28" s="22">
        <f t="shared" si="7"/>
        <v>36000</v>
      </c>
    </row>
    <row r="29" spans="1:11" ht="20" customHeight="1" x14ac:dyDescent="0.2">
      <c r="B29" s="8">
        <v>5</v>
      </c>
      <c r="C29" s="20" t="s">
        <v>36</v>
      </c>
      <c r="D29" s="8" t="s">
        <v>33</v>
      </c>
      <c r="E29" s="8">
        <v>1</v>
      </c>
      <c r="F29" s="21">
        <v>3900</v>
      </c>
      <c r="G29" s="22">
        <f t="shared" si="4"/>
        <v>3900</v>
      </c>
      <c r="H29" s="21">
        <v>4200</v>
      </c>
      <c r="I29" s="22">
        <f t="shared" si="5"/>
        <v>4200</v>
      </c>
      <c r="J29" s="21">
        <f t="shared" si="6"/>
        <v>4050</v>
      </c>
      <c r="K29" s="22">
        <f t="shared" si="7"/>
        <v>4050</v>
      </c>
    </row>
    <row r="30" spans="1:11" x14ac:dyDescent="0.2">
      <c r="B30" s="8">
        <v>6</v>
      </c>
      <c r="C30" s="20" t="s">
        <v>37</v>
      </c>
      <c r="D30" s="8" t="s">
        <v>33</v>
      </c>
      <c r="E30" s="8">
        <v>1</v>
      </c>
      <c r="F30" s="21">
        <v>7000</v>
      </c>
      <c r="G30" s="22">
        <f t="shared" si="4"/>
        <v>7000</v>
      </c>
      <c r="H30" s="21">
        <v>6200</v>
      </c>
      <c r="I30" s="22">
        <f t="shared" si="5"/>
        <v>6200</v>
      </c>
      <c r="J30" s="21">
        <f t="shared" si="6"/>
        <v>6600</v>
      </c>
      <c r="K30" s="22">
        <f t="shared" si="7"/>
        <v>6600</v>
      </c>
    </row>
    <row r="31" spans="1:11" x14ac:dyDescent="0.2">
      <c r="B31" s="8">
        <v>7</v>
      </c>
      <c r="C31" s="20" t="s">
        <v>38</v>
      </c>
      <c r="D31" s="8" t="s">
        <v>33</v>
      </c>
      <c r="E31" s="8">
        <v>1</v>
      </c>
      <c r="F31" s="23">
        <v>7000</v>
      </c>
      <c r="G31" s="22">
        <f>F31*E31</f>
        <v>7000</v>
      </c>
      <c r="H31" s="23">
        <v>6800</v>
      </c>
      <c r="I31" s="22">
        <f t="shared" si="5"/>
        <v>6800</v>
      </c>
      <c r="J31" s="21">
        <f t="shared" si="6"/>
        <v>6900</v>
      </c>
      <c r="K31" s="22">
        <f t="shared" si="7"/>
        <v>6900</v>
      </c>
    </row>
    <row r="32" spans="1:11" x14ac:dyDescent="0.2">
      <c r="B32" s="8">
        <v>8</v>
      </c>
      <c r="C32" s="25" t="s">
        <v>52</v>
      </c>
      <c r="D32" s="8" t="s">
        <v>33</v>
      </c>
      <c r="E32" s="8">
        <v>1</v>
      </c>
      <c r="F32" s="23">
        <v>6650</v>
      </c>
      <c r="G32" s="22">
        <f t="shared" si="4"/>
        <v>6650</v>
      </c>
      <c r="H32" s="23">
        <v>6050</v>
      </c>
      <c r="I32" s="22">
        <f t="shared" si="5"/>
        <v>6050</v>
      </c>
      <c r="J32" s="21">
        <f t="shared" si="6"/>
        <v>6350</v>
      </c>
      <c r="K32" s="22">
        <f t="shared" si="7"/>
        <v>6350</v>
      </c>
    </row>
    <row r="33" spans="2:11" x14ac:dyDescent="0.2">
      <c r="B33" s="8">
        <v>9</v>
      </c>
      <c r="C33" s="25" t="s">
        <v>53</v>
      </c>
      <c r="D33" s="8" t="s">
        <v>33</v>
      </c>
      <c r="E33" s="8">
        <v>1</v>
      </c>
      <c r="F33" s="23">
        <v>4800</v>
      </c>
      <c r="G33" s="22">
        <f t="shared" si="4"/>
        <v>4800</v>
      </c>
      <c r="H33" s="23">
        <v>4800</v>
      </c>
      <c r="I33" s="22">
        <f t="shared" si="5"/>
        <v>4800</v>
      </c>
      <c r="J33" s="21">
        <f t="shared" si="6"/>
        <v>4800</v>
      </c>
      <c r="K33" s="22">
        <f t="shared" si="7"/>
        <v>4800</v>
      </c>
    </row>
    <row r="34" spans="2:11" x14ac:dyDescent="0.2">
      <c r="B34" s="8">
        <v>10</v>
      </c>
      <c r="C34" s="25" t="s">
        <v>54</v>
      </c>
      <c r="D34" s="8" t="s">
        <v>33</v>
      </c>
      <c r="E34" s="8">
        <v>1</v>
      </c>
      <c r="F34" s="23">
        <v>6992</v>
      </c>
      <c r="G34" s="22">
        <f t="shared" si="4"/>
        <v>6992</v>
      </c>
      <c r="H34" s="23">
        <v>6992</v>
      </c>
      <c r="I34" s="22">
        <f t="shared" si="5"/>
        <v>6992</v>
      </c>
      <c r="J34" s="21">
        <f t="shared" si="6"/>
        <v>6992</v>
      </c>
      <c r="K34" s="22">
        <f t="shared" si="7"/>
        <v>6992</v>
      </c>
    </row>
    <row r="35" spans="2:11" x14ac:dyDescent="0.2">
      <c r="B35" s="8">
        <v>11</v>
      </c>
      <c r="C35" s="25" t="s">
        <v>55</v>
      </c>
      <c r="D35" s="8" t="s">
        <v>33</v>
      </c>
      <c r="E35" s="8">
        <v>1</v>
      </c>
      <c r="F35" s="23">
        <v>3200</v>
      </c>
      <c r="G35" s="22">
        <f t="shared" si="4"/>
        <v>3200</v>
      </c>
      <c r="H35" s="23">
        <v>2950</v>
      </c>
      <c r="I35" s="22">
        <f t="shared" si="5"/>
        <v>2950</v>
      </c>
      <c r="J35" s="21">
        <f t="shared" si="6"/>
        <v>3075</v>
      </c>
      <c r="K35" s="22">
        <f t="shared" si="7"/>
        <v>3075</v>
      </c>
    </row>
    <row r="36" spans="2:11" x14ac:dyDescent="0.2">
      <c r="B36" s="8">
        <v>12</v>
      </c>
      <c r="C36" s="25" t="s">
        <v>56</v>
      </c>
      <c r="D36" s="8" t="s">
        <v>33</v>
      </c>
      <c r="E36" s="8">
        <v>1</v>
      </c>
      <c r="F36" s="23">
        <v>4800</v>
      </c>
      <c r="G36" s="22">
        <f t="shared" si="4"/>
        <v>4800</v>
      </c>
      <c r="H36" s="23">
        <v>4800</v>
      </c>
      <c r="I36" s="22">
        <f t="shared" si="5"/>
        <v>4800</v>
      </c>
      <c r="J36" s="21">
        <f t="shared" si="6"/>
        <v>4800</v>
      </c>
      <c r="K36" s="22">
        <f t="shared" si="7"/>
        <v>4800</v>
      </c>
    </row>
    <row r="37" spans="2:11" x14ac:dyDescent="0.2">
      <c r="B37" s="35"/>
      <c r="C37" s="35"/>
      <c r="D37" s="35"/>
      <c r="E37" s="35"/>
      <c r="F37" s="35"/>
      <c r="G37" s="23">
        <f>G25+G26+G27+G28+G29+G30+G31+G32+G33+G34+G35+G36</f>
        <v>110042</v>
      </c>
      <c r="I37" s="23">
        <f>I25+I26+I27+I28+I29+I30+I31+I32+I33+I34+I35+I36</f>
        <v>106292</v>
      </c>
      <c r="K37" s="23">
        <f>K25+K26+K27+K28+K29+K30+K31+K32+K33+K34+K35+K36</f>
        <v>108167</v>
      </c>
    </row>
  </sheetData>
  <mergeCells count="14">
    <mergeCell ref="B37:F37"/>
    <mergeCell ref="A20:G20"/>
    <mergeCell ref="A2:E2"/>
    <mergeCell ref="F2:G2"/>
    <mergeCell ref="A5:F5"/>
    <mergeCell ref="A7:E7"/>
    <mergeCell ref="F7:G7"/>
    <mergeCell ref="H2:I2"/>
    <mergeCell ref="J2:K2"/>
    <mergeCell ref="H7:I7"/>
    <mergeCell ref="J7:K7"/>
    <mergeCell ref="F23:G23"/>
    <mergeCell ref="H23:I23"/>
    <mergeCell ref="J23:K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DE PRECIOS </vt:lpstr>
      <vt:lpstr>'ANALISIS DE PRECIOS '!_Hlk115856420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MIGUEL MARTINEZ</cp:lastModifiedBy>
  <dcterms:created xsi:type="dcterms:W3CDTF">2025-11-13T14:47:55Z</dcterms:created>
  <dcterms:modified xsi:type="dcterms:W3CDTF">2026-06-04T20:25:31Z</dcterms:modified>
</cp:coreProperties>
</file>