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ownloads\OPERADOR LOGISTICOS COOPERACION HOY 25 DE JUNIO DE 2026\"/>
    </mc:Choice>
  </mc:AlternateContent>
  <xr:revisionPtr revIDLastSave="0" documentId="8_{EED4F8EF-56B6-4D51-9381-B7349BBC3115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 Consolidado" sheetId="1" r:id="rId1"/>
    <sheet name="BASE DE DATOS DAAL" sheetId="4" r:id="rId2"/>
    <sheet name="SAMC-DAAL-014-2026" sheetId="2" r:id="rId3"/>
    <sheet name="SAMC-DAAL-003-2026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26" i="1" l="1"/>
  <c r="A122" i="1"/>
  <c r="A117" i="1"/>
  <c r="A113" i="1"/>
  <c r="A108" i="1"/>
  <c r="A71" i="1"/>
  <c r="A52" i="1"/>
  <c r="A13" i="1"/>
  <c r="I102" i="4"/>
  <c r="I101" i="4"/>
  <c r="I100" i="4"/>
  <c r="I98" i="4"/>
  <c r="I97" i="4"/>
  <c r="I96" i="4"/>
  <c r="I95" i="4"/>
  <c r="I93" i="4"/>
  <c r="I92" i="4"/>
  <c r="I90" i="4"/>
  <c r="I89" i="4"/>
  <c r="I88" i="4"/>
  <c r="I87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49" i="4"/>
  <c r="I48" i="4"/>
  <c r="I47" i="4"/>
  <c r="I46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6" i="4"/>
  <c r="I25" i="4"/>
  <c r="I24" i="4"/>
  <c r="I23" i="4"/>
  <c r="I22" i="4"/>
  <c r="I21" i="4"/>
  <c r="I20" i="4"/>
  <c r="I19" i="4"/>
  <c r="I18" i="4"/>
  <c r="I16" i="4"/>
  <c r="I15" i="4"/>
  <c r="I14" i="4"/>
  <c r="I13" i="4"/>
  <c r="I12" i="4"/>
  <c r="I11" i="4"/>
  <c r="B11" i="4"/>
  <c r="I10" i="4"/>
  <c r="I9" i="4"/>
  <c r="B9" i="4"/>
  <c r="I8" i="4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Q16" i="3"/>
  <c r="I16" i="3"/>
  <c r="R15" i="3"/>
  <c r="I15" i="3"/>
  <c r="R14" i="3"/>
  <c r="I14" i="3"/>
  <c r="I13" i="3"/>
  <c r="I12" i="3"/>
  <c r="I11" i="3"/>
  <c r="I10" i="3"/>
  <c r="I9" i="3"/>
  <c r="I8" i="3"/>
  <c r="I7" i="3"/>
  <c r="H190" i="2"/>
  <c r="H189" i="2"/>
  <c r="H188" i="2"/>
  <c r="H187" i="2"/>
  <c r="H186" i="2"/>
  <c r="H185" i="2"/>
  <c r="H184" i="2"/>
  <c r="H183" i="2"/>
  <c r="H182" i="2"/>
  <c r="H181" i="2"/>
  <c r="H179" i="2"/>
  <c r="H178" i="2"/>
  <c r="H177" i="2"/>
  <c r="H176" i="2"/>
  <c r="H175" i="2"/>
  <c r="H173" i="2"/>
  <c r="H172" i="2"/>
  <c r="H171" i="2"/>
  <c r="H170" i="2"/>
  <c r="H169" i="2"/>
  <c r="H168" i="2"/>
  <c r="H166" i="2"/>
  <c r="H165" i="2"/>
  <c r="H164" i="2"/>
  <c r="H163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89" i="2"/>
  <c r="H88" i="2"/>
  <c r="H87" i="2"/>
  <c r="H86" i="2"/>
  <c r="H85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5" i="2"/>
  <c r="H54" i="2"/>
  <c r="H53" i="2"/>
  <c r="H52" i="2"/>
  <c r="H51" i="2"/>
  <c r="H50" i="2"/>
  <c r="H49" i="2"/>
  <c r="H48" i="2"/>
  <c r="H47" i="2"/>
  <c r="H46" i="2"/>
  <c r="H45" i="2"/>
  <c r="H44" i="2"/>
  <c r="H42" i="2"/>
  <c r="H41" i="2"/>
  <c r="H40" i="2"/>
  <c r="H39" i="2"/>
  <c r="H38" i="2"/>
  <c r="H37" i="2"/>
  <c r="H36" i="2"/>
  <c r="H35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A127" i="1" l="1"/>
  <c r="A123" i="1"/>
  <c r="A118" i="1"/>
  <c r="A119" i="1" s="1"/>
  <c r="A114" i="1"/>
  <c r="A109" i="1"/>
  <c r="A72" i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128" i="1"/>
  <c r="A129" i="1" s="1"/>
  <c r="A130" i="1" s="1"/>
  <c r="A53" i="1"/>
  <c r="A14" i="1"/>
  <c r="A54" i="1"/>
  <c r="A55" i="1" s="1"/>
  <c r="A56" i="1" s="1"/>
  <c r="A57" i="1" s="1"/>
  <c r="A58" i="1" s="1"/>
  <c r="A59" i="1" s="1"/>
  <c r="I103" i="4"/>
  <c r="B12" i="4"/>
  <c r="J60" i="3"/>
  <c r="J47" i="3"/>
  <c r="J46" i="3"/>
  <c r="J45" i="3"/>
  <c r="J44" i="3"/>
  <c r="J40" i="3"/>
  <c r="J39" i="3"/>
  <c r="J38" i="3"/>
  <c r="J37" i="3"/>
  <c r="J36" i="3"/>
  <c r="J11" i="3"/>
  <c r="J9" i="3"/>
  <c r="J8" i="3"/>
  <c r="J7" i="3"/>
  <c r="J59" i="3"/>
  <c r="J53" i="3"/>
  <c r="J52" i="3"/>
  <c r="J34" i="3"/>
  <c r="J12" i="3"/>
  <c r="J58" i="3"/>
  <c r="J54" i="3"/>
  <c r="J41" i="3"/>
  <c r="J27" i="3"/>
  <c r="J26" i="3"/>
  <c r="J20" i="3"/>
  <c r="J16" i="3"/>
  <c r="J14" i="3"/>
  <c r="J13" i="3"/>
  <c r="J57" i="3"/>
  <c r="J56" i="3"/>
  <c r="J55" i="3"/>
  <c r="J51" i="3"/>
  <c r="J50" i="3"/>
  <c r="J49" i="3"/>
  <c r="J48" i="3"/>
  <c r="J43" i="3"/>
  <c r="J42" i="3"/>
  <c r="J29" i="3"/>
  <c r="J28" i="3"/>
  <c r="J19" i="3"/>
  <c r="J18" i="3"/>
  <c r="J15" i="3"/>
  <c r="J35" i="3"/>
  <c r="J33" i="3"/>
  <c r="J32" i="3"/>
  <c r="J31" i="3"/>
  <c r="J30" i="3"/>
  <c r="J25" i="3"/>
  <c r="J24" i="3"/>
  <c r="J23" i="3"/>
  <c r="J22" i="3"/>
  <c r="J21" i="3"/>
  <c r="J17" i="3"/>
  <c r="J10" i="3"/>
  <c r="A110" i="1" l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60" i="1"/>
  <c r="A61" i="1" s="1"/>
  <c r="A62" i="1" s="1"/>
  <c r="A63" i="1" s="1"/>
  <c r="A64" i="1" s="1"/>
  <c r="A65" i="1" s="1"/>
  <c r="A66" i="1" s="1"/>
  <c r="A67" i="1" s="1"/>
  <c r="A68" i="1" s="1"/>
  <c r="B18" i="4"/>
  <c r="B19" i="4" s="1"/>
  <c r="B20" i="4" s="1"/>
  <c r="B21" i="4" s="1"/>
  <c r="B23" i="4" s="1"/>
  <c r="B24" i="4" s="1"/>
  <c r="B25" i="4" s="1"/>
  <c r="B26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6" i="4" s="1"/>
  <c r="B47" i="4" s="1"/>
  <c r="B48" i="4" s="1"/>
  <c r="B49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7" i="4" s="1"/>
  <c r="B88" i="4" s="1"/>
  <c r="B89" i="4" s="1"/>
  <c r="B90" i="4" s="1"/>
  <c r="B92" i="4" s="1"/>
  <c r="B93" i="4" s="1"/>
  <c r="B95" i="4" s="1"/>
  <c r="B96" i="4" s="1"/>
  <c r="B97" i="4" s="1"/>
  <c r="B98" i="4" s="1"/>
  <c r="B100" i="4" s="1"/>
  <c r="B101" i="4" s="1"/>
  <c r="B13" i="4"/>
  <c r="B14" i="4" s="1"/>
  <c r="B15" i="4" s="1"/>
  <c r="B16" i="4" s="1"/>
  <c r="A26" i="1" l="1"/>
  <c r="A27" i="1" s="1"/>
  <c r="A28" i="1" s="1"/>
  <c r="A29" i="1" s="1"/>
  <c r="A30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</calcChain>
</file>

<file path=xl/sharedStrings.xml><?xml version="1.0" encoding="utf-8"?>
<sst xmlns="http://schemas.openxmlformats.org/spreadsheetml/2006/main" count="1490" uniqueCount="536">
  <si>
    <t>Ítem</t>
  </si>
  <si>
    <t>Dependencia</t>
  </si>
  <si>
    <t>Componente</t>
  </si>
  <si>
    <t>Descripción técnica del bien o servicio</t>
  </si>
  <si>
    <t>Unidad de medida</t>
  </si>
  <si>
    <t>A. COORDINACIÓN Y PERSONAL DE APOYO LOGÍSTICO</t>
  </si>
  <si>
    <t>Oficina de Transparencia</t>
  </si>
  <si>
    <t>Ferias y Diálogos Participativos</t>
  </si>
  <si>
    <t>Coordinación logística general por evento: planeación operativa, articulación previa, supervisión de montaje, acompañamiento durante la ejecución y cierre logístico.</t>
  </si>
  <si>
    <t>Evento</t>
  </si>
  <si>
    <t>Auxiliares logísticos para apoyo en registro, orientación, entrega de materiales, acompañamiento de estaciones y organización general. Mínimo 2 por evento mediano, 3 por evento amplio y 4 para el evento central.</t>
  </si>
  <si>
    <t>Jornal/persona</t>
  </si>
  <si>
    <t>Servicio de registro y acreditación: mesa de registro, listado/formato de asistencia, escarapelas cuando aplique y apoyo al ingreso de participantes.</t>
  </si>
  <si>
    <t>Oficina de Cooperación Internacional</t>
  </si>
  <si>
    <t>Cooperación Internacional</t>
  </si>
  <si>
    <t>Personal servicio de apoyo logístico.</t>
  </si>
  <si>
    <t>Día</t>
  </si>
  <si>
    <t>Personal servicio de catering.</t>
  </si>
  <si>
    <t>B. ALIMENTOS Y BEBIDAS</t>
  </si>
  <si>
    <t>Servicio</t>
  </si>
  <si>
    <t>Refrigerio tipo 1: 1 sólido (empanada, pastel, sándwich, croissant, muffin salado o similar), 1 bebida (jugo, agua o achocolatada) y 1 acompañante (fruta, galleta o ponqué individual).</t>
  </si>
  <si>
    <t>Unidad</t>
  </si>
  <si>
    <t>Almuerzo tipo box lunch o servido: 1 proteína, 1 carbohidrato, 1 ensalada o vegetal, 1 bebida y 1 dulce o postre pequeño.</t>
  </si>
  <si>
    <t>Merienda o snack tipo 2: 1 producto de panadería o snack empacado, 1 fruta o barra de cereal y 1 bebida.</t>
  </si>
  <si>
    <t>Hidratación: agua embotellada mínimo 300 ml o dispensadores con vasos biodegradables, según tipo de evento.</t>
  </si>
  <si>
    <t>Almuerzo o cena ejecutivo empresarial: 250 gr proteína, porción de carbohidratos, ensaladas, jugo natural o gaseosa 250 ml.</t>
  </si>
  <si>
    <t>Almuerzo o cena básico: 200 gr proteína, porción de carbohidratos, ensalada de vegetales, jugo natural o gaseosa 250 ml.</t>
  </si>
  <si>
    <t>Almuerzo luxury (plato servido y/o buffet): arroz caldoso de mariscos, patacones o papas a la francesa, jugo natural 300 ml, postre.</t>
  </si>
  <si>
    <t>Refrigerio reforzado: sándwich/hamburguesa/wrap, porción de frutas 150 gr, jugo natural o gaseosa 250 ml, golosina; empacado individual.</t>
  </si>
  <si>
    <t>Fritos típicos costeños (arepa con huevo, carimañola, empanada, kibbe) con salsas, en bandeja con hoja de bijao.</t>
  </si>
  <si>
    <t>Combo de 30 unidades</t>
  </si>
  <si>
    <t>Postres fríos (tres leches, flan, napoleón, pie de limón o fresa, cheesecake), porción mínima 80 gr.</t>
  </si>
  <si>
    <t>Tortas (vainilla, chocolate, brownie, pionono), porción mínima 80 gr.</t>
  </si>
  <si>
    <t>Ponqué mínimo 55 gr, empacado individual (natural, vainilla, chocolate o limón).</t>
  </si>
  <si>
    <t>Galletas surtidas 418 gr, presentaciones individuales.</t>
  </si>
  <si>
    <t>Paquete x16</t>
  </si>
  <si>
    <t>Agua en botella plástica 300 ml.</t>
  </si>
  <si>
    <t>Jugo tetra pack personal mínimo 200 ml, sabores variados.</t>
  </si>
  <si>
    <t>Estación de café y agua para 50 personas (café, agua refrigerada, té, infusiones, mezcladores, azúcar, galletas, mobiliario, menaje y servicio).</t>
  </si>
  <si>
    <t>Unidad/día</t>
  </si>
  <si>
    <t>Estación de café y agua para 100 personas (mismas inclusiones anteriores).</t>
  </si>
  <si>
    <t>C. MOBILIARIO Y ELEMENTOS PARA EVENTOS</t>
  </si>
  <si>
    <t>Mesas rectangulares plásticas o plegables vestidas, mínimo 1,80 x 0,75 m.</t>
  </si>
  <si>
    <t>Carpas o toldos con estructura metálica y cubierta impermeable, mínimo 3x3 m.</t>
  </si>
  <si>
    <t>Tarima modular con faldón, mínimo 4x3 m (evento central hasta 6x4 m).</t>
  </si>
  <si>
    <t>Atril tipo conferencista, en buen estado, con espacio para micrófono.</t>
  </si>
  <si>
    <t>Stands modulares en aluminio o PVC, mínimo 2x2 m (evento central mínimo 6 stands).</t>
  </si>
  <si>
    <t>Puntos de energía, extensiones y multitomas industriales o reforzadas.</t>
  </si>
  <si>
    <t>Sillas plásticas blancas sin brazos, uso interior/exterior, estructura monobloc.</t>
  </si>
  <si>
    <t>Carpas 6x6x2,5 m, lona impermeable blanca, estructura metálica.</t>
  </si>
  <si>
    <t>Mesas altas metálicas con spandex / cubierta en madera; mesas redondas (10 puestos); tablones vestidos o mesa plegable.</t>
  </si>
  <si>
    <t>Sillas tipo Chivary–Tiffany (altas y normales) y tipo Cross Back en madera (altas y normales).</t>
  </si>
  <si>
    <t>Sala lunch 8 puestos (mesa de centro, puff, sillones con respaldo).</t>
  </si>
  <si>
    <t>Tarima para eventos por módulos de 2,4x1,2 m.</t>
  </si>
  <si>
    <t>M²/día</t>
  </si>
  <si>
    <t>Podio MDF blanco, podio interactivo y podio acrílico (altura 115 cm).</t>
  </si>
  <si>
    <t>Menaje para 50 pax: vajilla, bandejas, samovares, hieleras, cubertería y demás utensilios.</t>
  </si>
  <si>
    <t>D. AUDIOVISUAL Y TELECOMUNICACIONES</t>
  </si>
  <si>
    <t>Sistema de sonido profesional según aforo: eventos medianos mínimo 2 cabinas activas 1.000 W, consola 8 canales, 2 micrófonos inalámbricos; evento central mínimo 4 cabinas, consola 12 canales, técnico permanente.</t>
  </si>
  <si>
    <t>Micrófonos inalámbricos y/o de diadema; mínimo 4 en eventos con panel o feria.</t>
  </si>
  <si>
    <t>Computador portátil para proyección y apoyo audiovisual (HDMI/USB, pasador de diapositivas).</t>
  </si>
  <si>
    <t>Iluminación básica de escenario: mínimo 4 reflectores LED con instalación y soporte técnico.</t>
  </si>
  <si>
    <t>Smart TV LED Full HD 50–65" con base a piso.</t>
  </si>
  <si>
    <t>Micrófono profesional de solapa (Sennheiser, Shure o equivalente).</t>
  </si>
  <si>
    <t>Micrófono inalámbrico con receptor doble canal y demás especificaciones técnicas (escaneo de frecuencia, filtro esférico, rejilla acero).</t>
  </si>
  <si>
    <t>Micrófono profesional inalámbrico de mano.</t>
  </si>
  <si>
    <t>Extensión para micrófono de 16 canales.</t>
  </si>
  <si>
    <t>Pantalla de proyección 3,20x4,20 m front para interiores.</t>
  </si>
  <si>
    <t>Pantalla LED pitch 3.9 ABSEN indoor (12 m²) según requerimiento.</t>
  </si>
  <si>
    <t>Cabinas array RCF HDL20 (dos bajos dobles, 6 monitores a piso, set de micrófonos, consola digital 32 canales).</t>
  </si>
  <si>
    <t>Perfect Cue D-San (control de mando a distancia dual).</t>
  </si>
  <si>
    <t>Equipos de sonido completos para sitio abierto hasta 3.000 personas (cabinas, bajos, monitores, micrófonos, consolas).</t>
  </si>
  <si>
    <t>E. MATERIAL POP, IMPRESIÓN Y DOTACIÓN</t>
  </si>
  <si>
    <t>Material POP</t>
  </si>
  <si>
    <t>Diseño y ajuste de artes finales de piezas del proceso, conforme a lineamientos institucionales, incluye hasta 5 correcciones por arte.</t>
  </si>
  <si>
    <t>Global</t>
  </si>
  <si>
    <t>Backing institucional temático tipo araña/plegable en aluminio, lona/tela sublimada, aprox. 2,30x2,30 m, con maletín.</t>
  </si>
  <si>
    <t>Pendón o roll up pedagógico retráctil en aluminio, lona o polipropileno, aprox. 0,80x2,00 m, con bolso.</t>
  </si>
  <si>
    <t>Counter promocional portátil plegable, panel gráfico frontal, repisa interna y maletín, aprox. 90x70x40 cm.</t>
  </si>
  <si>
    <t>Tablero pedagógico tipo rayuela/peregrina/escalera, lona banner o antideslizante, aprox. 3x2 m, reforzado.</t>
  </si>
  <si>
    <t>Ruleta pedagógica portátil, diámetro aprox. 80–100 cm, base estable, full color, puntero y segmentos temáticos.</t>
  </si>
  <si>
    <t>Rompecabezas institucional de valores en MDF/PVC, mínimo 8–12 piezas, aprox. 70x50 cm, full color laminado.</t>
  </si>
  <si>
    <t>Kit lúdico "Tienda de la Integridad": tablero base, fichas simbólicas, tarjetas de valores/conductas/casos y caja contenedora.</t>
  </si>
  <si>
    <t>Kit</t>
  </si>
  <si>
    <t>Kit pedagógico de clasificación de casos: tarjetas plastificadas full color aprox. 15x10 cm, mínimo 30 por kit.</t>
  </si>
  <si>
    <t>Set pedagógico verdadero/falso en PVC rígido, dos paletas por set, aprox. 30x20 cm.</t>
  </si>
  <si>
    <t>Set</t>
  </si>
  <si>
    <t>Camisetas institucionales unisex, cuello redondo, algodón peinado o dry fit, gramaje mínimo 180 g, estampado a dos caras, tallas S-XL.</t>
  </si>
  <si>
    <t>Bolso ecológico en lona o material reutilizable con asas reforzadas, estampado institucional a una cara.</t>
  </si>
  <si>
    <t>Libretas institucionales aprox. 14x21 cm, mínimo 50 hojas rayadas, portada full color.</t>
  </si>
  <si>
    <t>Manillas de caucho/silicona con logo institucional, largo 18–20,2 cm.</t>
  </si>
  <si>
    <t>Lapiceros institucionales tinta azul o negra, marcación institucional.</t>
  </si>
  <si>
    <t>Termos institucionales acero inoxidable o doble pared, capacidad 500–600 ml.</t>
  </si>
  <si>
    <t>Portacomidas institucionales, capacidad 800–1.000 ml, tapa hermética.</t>
  </si>
  <si>
    <t>Paraguas institucionales plegables o de bastón, diámetro 95–105 cm, marcación a una cara.</t>
  </si>
  <si>
    <t>Power bank, capacidad mínima 5.000–10.000 mAh, marcación institucional y cable de carga.</t>
  </si>
  <si>
    <t>Pendón con porta pendón tipo araña 100x200 cm, full color alta resolución.</t>
  </si>
  <si>
    <t>Gorra en dril con bordado personalizado y cierre ajustable.</t>
  </si>
  <si>
    <t>Camiseta cuello redondo en algodón o sublimada, tallas S-XL.</t>
  </si>
  <si>
    <t>Carpetas tamaño oficio en cartón con logos institucionales.</t>
  </si>
  <si>
    <t>Autoadhesivo/stickers en vinilo, diversas medidas, full color.</t>
  </si>
  <si>
    <t>Esfero o bolígrafo publicitario marcado a una tinta.</t>
  </si>
  <si>
    <t>Libreta media carta 50 hojas / libreta impresa alusiva al evento 80 páginas.</t>
  </si>
  <si>
    <t>Tote bag en lienzo 100% algodón con diseño en serigrafía, aprox. 40x35 cm.</t>
  </si>
  <si>
    <t>Vinilo autoadhesivo impreso (2x2 m y 3x2 m), diseño seleccionado por la entidad.</t>
  </si>
  <si>
    <t>Mug sublimado 11–12 oz.</t>
  </si>
  <si>
    <t>Stand móvil/portátil counter plástico ovalado con sistema portátil de impresión full color.</t>
  </si>
  <si>
    <t>F. RECONOCIMIENTOS, ARTESANÍAS Y SOUVENIRS</t>
  </si>
  <si>
    <t>Diploma o certificado impreso full color, propalcote 200 gr.</t>
  </si>
  <si>
    <t>Libro "Cartagena, una ciudad abierta al mundo" (Alfonso Múnera, Ed. Crítica).</t>
  </si>
  <si>
    <t>Mochila wayuu de alta calidad, tejida a mano, aprox. 32x22x29 cm.</t>
  </si>
  <si>
    <t>Pulsera artesanal edición Cartagena, tejida en mostacilla.</t>
  </si>
  <si>
    <t>G. DECORACIÓN Y BANDERAS</t>
  </si>
  <si>
    <t>Arreglo floral grande decorativo y arreglo floral para centro de mesa.</t>
  </si>
  <si>
    <t>Bandera 1,50x1,80 m en satín o poliéster, doble faz.</t>
  </si>
  <si>
    <t>Asta en madera, grosor 2½", altura 220–240 cm.</t>
  </si>
  <si>
    <t>H. ESPACIOS LOCATIVOS Y HOSPEDAJE</t>
  </si>
  <si>
    <t>Salón con capacidad 50 personas en Cartagena (A/A, sillas, mesas, equipos audiovisuales).</t>
  </si>
  <si>
    <t>Salón con capacidad 100 personas en Cartagena (mismas inclusiones).</t>
  </si>
  <si>
    <t>Salón con capacidad 300 personas en Cartagena (mismas inclusiones).</t>
  </si>
  <si>
    <t>Hospedaje acomodación doble, sector turístico de Cartagena (incluye desayuno y seguro hotelero).</t>
  </si>
  <si>
    <t>Noche</t>
  </si>
  <si>
    <t>I. TRANSPORTE</t>
  </si>
  <si>
    <t>Transporte, cargue, descargue, instalación y desmontaje de equipos, mobiliario y elementos logísticos, incluido el personal requerido.</t>
  </si>
  <si>
    <t>Van con capacidad 7–14 pasajeros, con A/A, conductor, combustible y peajes, casco urbano de Cartagena y corregimientos.</t>
  </si>
  <si>
    <t>Lancha con conductor y combustible, capacidad 15 personas, recorrido Cartagena–Tierra Bomba–Punta Arena–Caño de Oro–Bocachica.</t>
  </si>
  <si>
    <t>J. PERSONAL ESPECIALIZADO Y SERVICIOS COMPLEMENTARIOS</t>
  </si>
  <si>
    <t>Servicio/sesión</t>
  </si>
  <si>
    <t>Servicio/evento</t>
  </si>
  <si>
    <t>Servicio/jornada</t>
  </si>
  <si>
    <t>Señalización logística: avisos de ingreso, registro, baños, estaciones, salidas y zonas de atención.</t>
  </si>
  <si>
    <t>Pieza</t>
  </si>
  <si>
    <t>Prestación de servicios logísticos – Componentes: Ferias y Diálogos Participativos, Material POP de Transparencia y  Eventos, jornadas, y mesas de trabajo de Cooperación Internacional</t>
  </si>
  <si>
    <t>ANEXO 2. ESTUDIO DE MERCADO</t>
  </si>
  <si>
    <t>ITEM</t>
  </si>
  <si>
    <t>DESCRIPCIÓN</t>
  </si>
  <si>
    <t>UNIDAD DE MEDIDA</t>
  </si>
  <si>
    <t>TÉRMINO</t>
  </si>
  <si>
    <t>COTIZACIÓN 1
YL GRUPO EMPRESARIAL SAS
(SAMC-DAAL-009-2026)</t>
  </si>
  <si>
    <t>COTIZACIÓN 2
PRECIOS HISTÓRICOS
(FUNDACIÓN SERVIMOS - 2025)</t>
  </si>
  <si>
    <t>COTIZACIÓN 3
PRECIOS WEB</t>
  </si>
  <si>
    <t>VALOR UNITARIO PROMEDIO
(Incluido Impuestos)</t>
  </si>
  <si>
    <t>ALIMENTOS Y CATERING</t>
  </si>
  <si>
    <t>ALMUERZO O CENA EJECUTIVO EMPRESARIAL
250 gr Proteína (Carne de Res, Pollo, Pescado), Porción de Carbohidratos (Arroz, Papa o Pastas), Ensaladas (variedad), Jugo Natural Gaseosa 250 ml</t>
  </si>
  <si>
    <t>UNIDAD</t>
  </si>
  <si>
    <t>NA</t>
  </si>
  <si>
    <t>ALMUERZO O CENA BÁSICO
200 gr de proteína (cerdo, pollo o res), Porción de carbohidratos (arroz o papa), Ensalada de vegetales frescos o al vapor, Jugo Natural o Gaseosa 250 ml</t>
  </si>
  <si>
    <t>ALMUERZO LUXURY CARTAGENERO PLATO SERVIDO Y/O BUFFET
Posta cartagenera 300 Grs, Arroz con coco negro, Patacones, Vegetales cocidos, Jugo Natural de corozo o de maracuyá 300 ml, Postre pie de coco, flan caramelo, tres leches</t>
  </si>
  <si>
    <t>N/A</t>
  </si>
  <si>
    <t>ALMUERZO LUXURY 1: PLATO SERVIDO Y/O BUFFET
Filete de pescado a la menier o al ajillo 300 gr, Arroz de coco, Patacones, papas casco o francesa, Vegetales cocidos, Jugo Natural de corozo o de maracuyá 300 ml, Postre pie de coco, flan caramelo, tres leches</t>
  </si>
  <si>
    <t>ALMUERZO LUXURY 2: PLATO SERVIDO Y/O BUFFET
Arroz caldoso de mariscos, Patacones o Papas a la Francesa, Jugo Natural de corozo o de maracuyá 300 ml, Postre pie de coco, flan caramelo, tres leches</t>
  </si>
  <si>
    <t>ALMUERZO LUXURY 3: PLATO SERVIDO Y/O BUFFET
Pechuga de Pollo en salsa bechamel al vino a las finas hierbas 300 gr, Arroz de coco, Patacones, papas casco o Francesa, Vegetales cocidos, Jugo Natural de corozo o de maracuyá 300 ml, Postre: pie de coco, flan caramelo, tres leches</t>
  </si>
  <si>
    <t>CENA LUXURY 1: PLATO SERVIDO Y/O BUFFET
Pechuga de Pollo en salsa Bechamel Al vino/ A las finas hierbas 300 gr, Vegetales Cocidos, Papas o puré de papa Gratinado, Jugo natural de corozo o de maracuyá 300 ml, Postre pie de coco, flan caramelo, tres leches</t>
  </si>
  <si>
    <t>CENA LUXURY 2: PLATO SERVIDO Y/O BUFFET
Filete de pescado a la menier o al ajillo 300 gr, Vegetales cocidos, Papas o puré de papa Gratinado, Jugo Natural de corozo o de maracuyá 300 ml, Postre: pie de coco, flan caramelo, tres leches</t>
  </si>
  <si>
    <t>MENÚ VEGETARIANO: (ALMUERZO O CENA) PLATO SERVIDO Y/O BUFFET
Falafel acompañado con leche cortada, Berenjenas o pimentones asados, Arroz de espinaca, Jugo Natural de Corozo o de maracuyá 300 ml, Postre: pie de coco, flan caramelo, tres leches</t>
  </si>
  <si>
    <t>DESAYUNO AMERICANO
Huevos Jamón y Queso o Fritos, Café Tinto, Té o Café Con Leche 150 ml, Jugo de Naranja Natural 250 ml, Pan de mantequilla o Pancakes, Tocineta, Mantequilla y Mermelada</t>
  </si>
  <si>
    <t>DESAYUNO TÍPICO
Opciones: 1) Fritos Típicos (Arepa con Huevo, Carimañola Carne o Queso, Empanadas de Carne o pollo). 2) Porción de Yuca 150 gr, Chicharrones 200 gr, Queso Costeño 100 gr, Suero Costeño. Jugo Natural de Corozo o Naranja 250 ml</t>
  </si>
  <si>
    <t>DESAYUNO LUXURY PLATO SERVIDO Y/O BUFFET
Café/Café con Leche 150 ml, Jugo de Naranja natural 250ml, 2 Mini Croissant, Huevos en Omelet / Tomate y cebolla Cocidos, Porción de frutas 150 Gr, Arepa asada de Queso, Porción de Jamón y Queso Mozzarella</t>
  </si>
  <si>
    <t>REFRIGERIO BÁSICO
1 Pasaboca tamaño personal (Dedo de Queso, Empanada, Pan de bono, Pastelito) y 1 Jugo Natural o Gaseosa mínimo 250 ml. Empacado individual.</t>
  </si>
  <si>
    <t>REFRIGERIO REFORZADO
1 Sándwich Pan Blanco de Jamón y Queso y vegetales / Hamburguesa / Wrap o Burrito de pollo. Porción de frutas 150 gr, 1 Jugo Natural o Gaseosa 250 ml, Golosina. Empacado individual.</t>
  </si>
  <si>
    <t>Fritos típicos (Arepa con huevo, Carimañola, Empanada, Kibbe) con salsas, presentado en bandeja con hoja de bijao (Combo x 30)</t>
  </si>
  <si>
    <t>COMBO X 30 UND</t>
  </si>
  <si>
    <t>Fritos típicos (Arepa con huevo, Carimañola, Empanada, Kibbe) con salsas, presentado en bandeja con hoja de bijao (Combo x 50)</t>
  </si>
  <si>
    <t>COMBO X 50 UND</t>
  </si>
  <si>
    <t>Ceviche de Corvina en Leche de Tigre en presentación Luxury Acompañado de Chip de plátano</t>
  </si>
  <si>
    <t>Ceviche de Mango en presentación Luxury acompañado de Chip de plátano</t>
  </si>
  <si>
    <t>Ceviche de Camarón con aguacate y cilantro presentación tipo shot acompañado de chip de plátano con suero costeño</t>
  </si>
  <si>
    <t>Brochetas Caprese en presentación Luxury x 20 Und (mozzarella, albahaca fresca, tomates cherry y jamón serrano)</t>
  </si>
  <si>
    <t>Canasta de Patacón rellena de Camarón, Guacamole y sour cream presentado en bandeja con hoja de Bijao</t>
  </si>
  <si>
    <t>Canasta de patacón rellena de Guacamole, Carne desmechada y sour cream presentado en bandeja con hoja de Bijao</t>
  </si>
  <si>
    <t>Bola de Gato o Cayeye relleno de queso y hogao, presentación cuchareable</t>
  </si>
  <si>
    <t>Volován de Hojaldre Relleno de Pollo con champiñones o Camarones al ajillo, presentación Luxury</t>
  </si>
  <si>
    <t>Tablas de Quesos variados (embutidos y quesos) para 10 personas</t>
  </si>
  <si>
    <t>Tablas de Quesos variados (embutidos y quesos) para 25 personas</t>
  </si>
  <si>
    <t>Tablas de Quesos variados (embutidos y quesos) para 50 personas</t>
  </si>
  <si>
    <t>POSTRES Y MECATOS</t>
  </si>
  <si>
    <t>POSTRES FRÍOS (Porción mínima 80 gr: Tres Leches, Flan de Caramelo, Napoleón, Pie de Limón o Fresa, Cheesecakes)</t>
  </si>
  <si>
    <t>NIA</t>
  </si>
  <si>
    <t>TORTAS (Porción mínima 60 gr: Torta de Vainilla, Torta de Chocolate, Brownie, Pionono)</t>
  </si>
  <si>
    <t>PONQUÉ mínimo 55 gr empacados individualmente en bolsa plástica (sabores natural, Vainilla, Chocolate o Limón)</t>
  </si>
  <si>
    <t>KIT DE DULCES (1 Mecato 30 gr, 5 Masmelos 4 gr, 2 Barra de caramelo 12 gr, 5 Gomitas 6 gr, 1 Galletas 50 gr, 1 Bonbonbum)</t>
  </si>
  <si>
    <t>MECATOS tamaño por unidad 30 gr diferentes sabores</t>
  </si>
  <si>
    <t>PAQUETE X 12</t>
  </si>
  <si>
    <t>Dulces Típicos mini (Cocadas, Alegría, Enyucado, Caballito, Dulce de leche), presentación luxury</t>
  </si>
  <si>
    <t>PAQUETE X 25</t>
  </si>
  <si>
    <t>PAQUETE X 50</t>
  </si>
  <si>
    <t>MINI POSTRES Presentación Shot o Bocado Luxury (Tres leches, Pies de coco, Tiramisú, Mousse, Cheesecake)</t>
  </si>
  <si>
    <t>BEBIDAS Y ESTACIONES DE AGUA Y CAFÉ</t>
  </si>
  <si>
    <t>Agua Botella de Plástico 600 ml c/u</t>
  </si>
  <si>
    <t>Agua Botella de Plástico 300 ml c/u</t>
  </si>
  <si>
    <t>Agua Botella de Vidrio 500 ml c/u</t>
  </si>
  <si>
    <t>Gaseosa envase plástico x 250 ml</t>
  </si>
  <si>
    <t>Gaseosa envase plástico x 400 ml</t>
  </si>
  <si>
    <t>Gaseosa envase plástico 600 ml</t>
  </si>
  <si>
    <t>Jugo Tetra pack personal mínimo 200 ml sabores variados</t>
  </si>
  <si>
    <t>Bebida Hidratante diferentes sabores 500 ml</t>
  </si>
  <si>
    <t>Estación de Café y Agua para 700 personas (Incluye insumos, galletas, mobiliario y menaje)</t>
  </si>
  <si>
    <t>DÍA</t>
  </si>
  <si>
    <t>Estación de Café y Agua para 300 personas (Incluye insumos, galletas, mobiliario y menaje)</t>
  </si>
  <si>
    <t>Estación de Café y Agua para 100 personas (Incluye insumos, galletas, mobiliario y menaje)</t>
  </si>
  <si>
    <t>Estación de Café y Agua para 50 personas (Incluye insumos, galletas, mobiliario y menaje)</t>
  </si>
  <si>
    <t>ALQUILER DE MOBILIARIO Y ELEMENTOS PARA EVENTOS</t>
  </si>
  <si>
    <t>Alquiler Mesas Altas metálica con Spandex</t>
  </si>
  <si>
    <t>Alquiler Mesas Altas cubierta en Madera</t>
  </si>
  <si>
    <t>Alquiler Mesas redondas (10 Puestos)</t>
  </si>
  <si>
    <t>Alquiler Tablones Vestidos o Mesa Plegable Plástico o madera (180x70x74 cm)</t>
  </si>
  <si>
    <t>Alquiler Sillas Altas Tipo Shivary-Tiffany</t>
  </si>
  <si>
    <t>Alquiler Sillas Tipo Shivary-Tiffany</t>
  </si>
  <si>
    <t>Alquiler Sillas Altas Tipo Cross Back en madera</t>
  </si>
  <si>
    <t>Alquiler Sillas Tipo Cross Back en Madera</t>
  </si>
  <si>
    <t>Alquiler Sillas plásticas color blanco sin brazos (mínimo 46 x 55 x 84 cm)</t>
  </si>
  <si>
    <t>Alquiler Sala Lunch 8 puestos (Incluye Mesa de centro, puff, sillones)</t>
  </si>
  <si>
    <t>Alquiler Tarima para eventos por módulos de 2.4 x 1.2 Mts</t>
  </si>
  <si>
    <t>M2</t>
  </si>
  <si>
    <t>Alquiler de Carpas de 6x6x2.5 mts, lona impermeable blanco, estructura metálica</t>
  </si>
  <si>
    <t>Alquiler de Carpas de 4x4x2.5 mts, lona impermeable blanco, estructura metálica</t>
  </si>
  <si>
    <t>Alquiler de Carpas 12x5 Mts de estructura metálica, techo de lona</t>
  </si>
  <si>
    <t>Alquiler de Techo Escenario de 9 x 6 m</t>
  </si>
  <si>
    <t>Alquiler de ventilador</t>
  </si>
  <si>
    <t>Alquiler de ventilador con aspersor de agua</t>
  </si>
  <si>
    <t>Alquiler de Podium MDF blanco</t>
  </si>
  <si>
    <t>Alquiler de Podium Interactivo</t>
  </si>
  <si>
    <t>Alquiler de Podium Acrílico (Altura: 115 cms, Ancho: 40 cms)</t>
  </si>
  <si>
    <t>Alquiler de Separadores de Fila En acero inoxidable Altura 90 cm</t>
  </si>
  <si>
    <t>Alquiler de Vallas de Seguridad o Cerramiento 200x100 cms</t>
  </si>
  <si>
    <t>Alquiler de menaje para 10 pax (Vajilla, bandejas, Samovares, hieleras, etc)</t>
  </si>
  <si>
    <t>Alquiler de menaje para 20 pax (Vajilla, bandejas, Samovares, hieleras, etc)</t>
  </si>
  <si>
    <t>Alquiler de menaje para 50 pax (Vajilla, bandejas, Samovares, hieleras, etc)</t>
  </si>
  <si>
    <t>Alquiler de menaje para 100 pax (Vajilla, bandejas, Samovares, hieleras, etc)</t>
  </si>
  <si>
    <t>Alquiler de Baño Portátil eventos capacidad: 300 usos por día con insumos</t>
  </si>
  <si>
    <t>DECORACIÓN Y BANDERAS</t>
  </si>
  <si>
    <t>Arreglo Floral Grande Decorativo</t>
  </si>
  <si>
    <t>Arreglo Floral para Centro de mesa</t>
  </si>
  <si>
    <t>Corona u Ofrenda Floral</t>
  </si>
  <si>
    <t>Suministro Bandera de 1.50 X 1.80 mts elaborada en satín o polyester</t>
  </si>
  <si>
    <t>Suministro Asta en madera, grosor de 2 1/2'' base escalonada o circular</t>
  </si>
  <si>
    <t>AUDIOVISUAL Y TELECOMUNICACIONES</t>
  </si>
  <si>
    <t>Alquiler de Smart TV LED Full HD de 50-65'' con base a piso</t>
  </si>
  <si>
    <t>Alquiler cabinas array Rcf hdl20, bajos, monitores, micrófonos, consola 32 ch</t>
  </si>
  <si>
    <t>Alquiler de Video beam 3300 lúmenes resolución SVGA</t>
  </si>
  <si>
    <t>Alquiler Pantalla de proyección 3.20 x 4.20 Front para interiores</t>
  </si>
  <si>
    <t>Alquiler Pantalla de LED-Pitch 3.9 ABSEN (Indoor) (12 m2)</t>
  </si>
  <si>
    <t>Alquiler de Computadores portátiles</t>
  </si>
  <si>
    <t>Alquiler Micrófono profesional de solapa (Sennheiser, Shure)</t>
  </si>
  <si>
    <t>Alquiler de módem con internet de alta velocidad</t>
  </si>
  <si>
    <t>Alquiler de extensión eléctrica de 10 Mts con 3 entradas</t>
  </si>
  <si>
    <t>Alquiler Micrófono Inalámbrico con receptor doble canal</t>
  </si>
  <si>
    <t>Alquiler Micrófono Profesional inalámbrico de mano</t>
  </si>
  <si>
    <t>Alquiler Micrófono Profesional Countryman o Diadema</t>
  </si>
  <si>
    <t>Alquiler Extensión para micrófono de 16 canales</t>
  </si>
  <si>
    <t>Alquiler Cabeza móvil (Iluminación)</t>
  </si>
  <si>
    <t>Alquiler Cámara de Humo</t>
  </si>
  <si>
    <t>Alquiler Luces Lycos para escenarios (sin estructura)</t>
  </si>
  <si>
    <t>Alquiler Tramo de estructura truss en Aluminio 3 a 6 metros</t>
  </si>
  <si>
    <t>Alquiler Perfect cue D'San (control de mando a distancia dual)</t>
  </si>
  <si>
    <t>Alquiler Reflectores Led</t>
  </si>
  <si>
    <t>Alquiler Cañón de Confetis o Ventury</t>
  </si>
  <si>
    <t>Alquiler de Scanner</t>
  </si>
  <si>
    <t>Alquiler de Equipos de Sonido completos para espacio abierto (3.000 pax)</t>
  </si>
  <si>
    <t>SERVICIO DE IMPRESIÓN, DOTACIÓN, SUMINISTROS Y ESTAMPADOS</t>
  </si>
  <si>
    <t>FOTOCOPIADO en Papel Bond de Colores Tamaño Oficio y/o Carta</t>
  </si>
  <si>
    <t>FOTOCOPIADO en Papel Bond Blanco, Tamaño Oficio y/o Carta</t>
  </si>
  <si>
    <t>Impresión de documento diseñado previamente en papel propalcote full color</t>
  </si>
  <si>
    <t>Impresión de Planos (Formato pliego, Papel Bond) Full color de 100*70 cm</t>
  </si>
  <si>
    <t>Diseño de Flyer o Volante</t>
  </si>
  <si>
    <t>Flyers - 1/2 Carta 4 tintas Full Color Propalcote 150gr tiro y retiro</t>
  </si>
  <si>
    <t>Flyers - 1/2 Carta 4 tintas Full Color Propalcote 115gr tiro y retiro</t>
  </si>
  <si>
    <t>Afiche de 1/4 de pliego 4 tintas, papel propalcote 115 gr</t>
  </si>
  <si>
    <t>Afiche de 1/4 de pliego propalcote de 250 grs impresos a full color 4 tintas</t>
  </si>
  <si>
    <t>Pendón con Porta Pendón Tipo Araña de 100x200 cms alta resolución</t>
  </si>
  <si>
    <t>Pendón Tipo Roll Up o Retráctil de 100x200 Cms alta resolución</t>
  </si>
  <si>
    <t>Pendón Medidas 3 x 1.20 Mts impresión en Banner a Full Color</t>
  </si>
  <si>
    <t>Backing Publicitario Impreso en lona Banner de 2.4 X 2.4 Mts</t>
  </si>
  <si>
    <t>Backing Publicitario Impreso en lona Banner de 2.4 X 4 Mts</t>
  </si>
  <si>
    <t>Cruza Calle Impreso en Banner a full color medidas 6x1 mts</t>
  </si>
  <si>
    <t>Escarapela impresa a Full Color, Marcado, Funda y Cordón</t>
  </si>
  <si>
    <t>Plegables Tamaño carta 28 cms x 21 cms en 3 cuerpos propalcote</t>
  </si>
  <si>
    <t>Cartillas Impresión a color portada/contra, Interior BN, 25x20 cm</t>
  </si>
  <si>
    <t>Carpetas Tamaño Oficio de Cartón de colores con logos inst.</t>
  </si>
  <si>
    <t>Autoadhesivo Medidas 5 cm impresos a full color alta resolución</t>
  </si>
  <si>
    <t>Habladores en acrílico medidas 30 cm diámetro impreso full color</t>
  </si>
  <si>
    <t>Esfero o Bolígrafo Publicitarios Marcados a una Tinta</t>
  </si>
  <si>
    <t>Gorra de Colores en Drill con Bordados Personalizado</t>
  </si>
  <si>
    <t>Gorra de Colores con Malla Acrílica con Logo estampado</t>
  </si>
  <si>
    <t>Boton Publicitario Medidas de 5.5 cm Diámetro Full Color</t>
  </si>
  <si>
    <t>Boton Publicitario Medidas de 7.5 cm Diámetro Full Color</t>
  </si>
  <si>
    <t>Libreta media carta de 50 hojas, portada propalcote 300</t>
  </si>
  <si>
    <t>Camiseta Cuello Redondo en Algodón, Estampadas</t>
  </si>
  <si>
    <t>Camiseta Cuello Redondo, Colores variados, Sublimadas</t>
  </si>
  <si>
    <t>Camiseta Tipo Polo, Unicolor, Unisex, Tela Deportiva</t>
  </si>
  <si>
    <t>Camiseta Tipo Polo Unicolor, Unisex, Tela Algodón</t>
  </si>
  <si>
    <t>Chaleco de Drill Multibolsillo con Acabado de Vestir</t>
  </si>
  <si>
    <t>Manilla Cinta de Satín con impresión Full Color 1.5x30 cms</t>
  </si>
  <si>
    <t>Manilla Papel Tyvek Troqueladas con Adhesivo de Seguridad</t>
  </si>
  <si>
    <t>Vinilo Autoadhesivo Impreso Medidas 3Mts x 2Mts</t>
  </si>
  <si>
    <t>Mug Sublimado 11-12 Oz diseño de la Entidad</t>
  </si>
  <si>
    <t>Memoria Usb 16 Gb con logo de la Entidad</t>
  </si>
  <si>
    <t>Termo Con Tapa Marcado Capacidad 500 a 600 Ml</t>
  </si>
  <si>
    <t>Bolígrafo Plástico Con Clip Metálico Y Stylus</t>
  </si>
  <si>
    <t>Kit De Resaltadores (3 Unidades) Con Su Estuche</t>
  </si>
  <si>
    <t>Libreta Impresa Alusiva Al Evento Pasta Dura 80 pág</t>
  </si>
  <si>
    <t>Manilla De Plastisol, Alto Relieve Silicona</t>
  </si>
  <si>
    <t>Vinilo Autoadhesivo Impreso Full Color 2Mts X 2Mts</t>
  </si>
  <si>
    <t>Letreros En Acrílico Con Sistema Braille 30 X 15 Cm</t>
  </si>
  <si>
    <t>Letreros En Acrílico Con Sistema Braille 1Mt X 50 Cm</t>
  </si>
  <si>
    <t>Stickers En Vinilo Adhesivo Medidas: 10 X 15 Cm</t>
  </si>
  <si>
    <t>Stand Móvil Portátil Ovalado con maletín de transporte</t>
  </si>
  <si>
    <t>Punto Ecológico Base Metálica de Tres Contenedores 20 Lts</t>
  </si>
  <si>
    <t>RECONOCIMIENTOS O CONDECORACIONES</t>
  </si>
  <si>
    <t>Diploma Certificados Impreso a Full Color Propalcote 200 gr</t>
  </si>
  <si>
    <t>Diploma o Certificado en Papel Pergamino 200 grs 23x33 cm</t>
  </si>
  <si>
    <t>PLACA de reconocimiento base de madera y placa metálica 30x22 cm</t>
  </si>
  <si>
    <t>CARPETA Abullonada sintética medidas 25x35 cms</t>
  </si>
  <si>
    <t>PERSONAL DE ANIMACIÓN Y LOGÍSTICA</t>
  </si>
  <si>
    <t>Servicio Presentación Grupo Folclórico o de Baile (8 Integrantes)</t>
  </si>
  <si>
    <t>Servicio Presentación Grupo Musical (Mínimo 5 Integrantes)</t>
  </si>
  <si>
    <t>Servicio Presentación Grupo Musical (Mínimo 8 Integrantes) 2 Tandas</t>
  </si>
  <si>
    <t>Servicio Presentación Coro Musical (5 a 8 Integrantes)</t>
  </si>
  <si>
    <t>Personal Servicio de Apoyo Logístico</t>
  </si>
  <si>
    <t>Personal Servicio de Catering</t>
  </si>
  <si>
    <t>ESPACIOS LOCATIVOS Y HOSPEDAJE</t>
  </si>
  <si>
    <t>Hospedaje en Acomodación Doble Cartagena Sector Turístico</t>
  </si>
  <si>
    <t>NOCHE</t>
  </si>
  <si>
    <t>Alquiler de Salón capacidad 50 personas en Cartagena</t>
  </si>
  <si>
    <t>Alquiler de Salón capacidad 100 personas en Cartagena</t>
  </si>
  <si>
    <t>Alquiler de Salón capacidad 300 personas en Cartagena</t>
  </si>
  <si>
    <t>Alquiler de Salón capacidad 500 personas en Cartagena</t>
  </si>
  <si>
    <t>TRANSPORTE</t>
  </si>
  <si>
    <t>Camioneta Capacidad para 5 personas 1600-2500 cc con AA</t>
  </si>
  <si>
    <t>Vans de capacidad entre 7 a 14 pasajeros con AA</t>
  </si>
  <si>
    <t>Camión tipo turbo NHR con AA</t>
  </si>
  <si>
    <t>Bus con Aire acondicionado, capacidad para 40 pasajeros</t>
  </si>
  <si>
    <t>Lancha 30 pax Ruta: Cartagena - Isla Múcura (Ida-Regreso)</t>
  </si>
  <si>
    <t>Lancha 15 pax Ruta: Cartagena - Tierra Bomba y zonas (Ida-Regreso)</t>
  </si>
  <si>
    <t>Lancha 35 pax Ruta: Isla Múcura a Islote</t>
  </si>
  <si>
    <t>Lancha 30 pax Ruta: Cartagena - Islas del Rosario / Barú (Ida-Regreso)</t>
  </si>
  <si>
    <t>Lancha 30 pax Ruta: Cartagena - Islas del Fuerte (Ida-Regreso)</t>
  </si>
  <si>
    <t>Lancha 30 pax Ruta: Cartagena - Tierra Bomba, Punta Arena, etc.</t>
  </si>
  <si>
    <t>SAMC-DAAL-003-2026</t>
  </si>
  <si>
    <t>N°</t>
  </si>
  <si>
    <t>Descripción del Elemento</t>
  </si>
  <si>
    <t>Término</t>
  </si>
  <si>
    <t xml:space="preserve">Cotización 1 </t>
  </si>
  <si>
    <t>Cotización 2</t>
  </si>
  <si>
    <t>Cotización 3</t>
  </si>
  <si>
    <t>Promedio</t>
  </si>
  <si>
    <t>revisión</t>
  </si>
  <si>
    <t xml:space="preserve">Refrigerio Reforzado </t>
  </si>
  <si>
    <t>UND</t>
  </si>
  <si>
    <t>-</t>
  </si>
  <si>
    <t>Refrigerio sencillo</t>
  </si>
  <si>
    <t xml:space="preserve">Almuerzo o Cena tipo Buffet </t>
  </si>
  <si>
    <t xml:space="preserve">Canasta Dulces Típicos Caribe </t>
  </si>
  <si>
    <t xml:space="preserve">Canasta Pasabocas Fritos/Horneados </t>
  </si>
  <si>
    <t xml:space="preserve">Botellas de Agua Refrigerada </t>
  </si>
  <si>
    <t xml:space="preserve">Estación de Café (70 pers) </t>
  </si>
  <si>
    <t xml:space="preserve">Alquiler Máquina Palomitas </t>
  </si>
  <si>
    <t>DIA</t>
  </si>
  <si>
    <t xml:space="preserve">Alquiler Máquina Algodón Azúcar </t>
  </si>
  <si>
    <t xml:space="preserve">Alquiler Carro de Raspao </t>
  </si>
  <si>
    <t xml:space="preserve">Estación de Obleas </t>
  </si>
  <si>
    <t xml:space="preserve">Estación de Helados </t>
  </si>
  <si>
    <t xml:space="preserve">Alquiler de Sonido (6 cabinas) </t>
  </si>
  <si>
    <t xml:space="preserve">Salón de Eventos (300 pers) </t>
  </si>
  <si>
    <t>SAMC-DAAL-002-2026</t>
  </si>
  <si>
    <t xml:space="preserve">Salón de Eventos (70 pers) </t>
  </si>
  <si>
    <t>SAMC-DAAL-001-2026</t>
  </si>
  <si>
    <t xml:space="preserve">Alquiler Lugar Aire Libre </t>
  </si>
  <si>
    <t xml:space="preserve">Mesa Principal (2.5 x 1 mt) </t>
  </si>
  <si>
    <t xml:space="preserve">Mesas Auxiliares (1.5 mt) </t>
  </si>
  <si>
    <t xml:space="preserve">Castillo Inflable </t>
  </si>
  <si>
    <t xml:space="preserve">Piscina de Pelotas </t>
  </si>
  <si>
    <t xml:space="preserve">Alquiler de Trampolín </t>
  </si>
  <si>
    <t xml:space="preserve">Decoración Escenario Globos </t>
  </si>
  <si>
    <t xml:space="preserve">Alquiler Carpas Toldo 3x3 </t>
  </si>
  <si>
    <t xml:space="preserve">Arreglos Florales Grandes </t>
  </si>
  <si>
    <t xml:space="preserve">Centro de Mesas Florales </t>
  </si>
  <si>
    <t xml:space="preserve">Set de Fotos Impreso </t>
  </si>
  <si>
    <t>GL</t>
  </si>
  <si>
    <t xml:space="preserve">Libreta Argollada Personalizada </t>
  </si>
  <si>
    <t xml:space="preserve">Lapicero Negro Retráctil </t>
  </si>
  <si>
    <t xml:space="preserve">Camisa Blanca con Logo </t>
  </si>
  <si>
    <t xml:space="preserve">Camisetas para Niños </t>
  </si>
  <si>
    <t xml:space="preserve">Gorras Ajustables Drill </t>
  </si>
  <si>
    <t xml:space="preserve">Morral Tipo Ejecutivo </t>
  </si>
  <si>
    <t xml:space="preserve">Pendón con Estructura Araña </t>
  </si>
  <si>
    <t xml:space="preserve">Diseño e Impresión Flyers </t>
  </si>
  <si>
    <t xml:space="preserve">Botón Metal Día de la Mujer </t>
  </si>
  <si>
    <t xml:space="preserve">Botón Metálico Escudo </t>
  </si>
  <si>
    <t xml:space="preserve">Placa Reconocimiento Cristal </t>
  </si>
  <si>
    <t xml:space="preserve">Bolsas Tela Ecológica </t>
  </si>
  <si>
    <t xml:space="preserve">Kit Sorpresa Día de la Mujer </t>
  </si>
  <si>
    <t xml:space="preserve">Caja Sorpresa Niños </t>
  </si>
  <si>
    <t xml:space="preserve">Premiación Rifas/Juegos </t>
  </si>
  <si>
    <t xml:space="preserve">Aire Acondicionado 18000 BTU </t>
  </si>
  <si>
    <t xml:space="preserve">Teléfono Celular Android </t>
  </si>
  <si>
    <t xml:space="preserve">Tablet 8GB RAM </t>
  </si>
  <si>
    <t xml:space="preserve">Reloj Digital Inteligente </t>
  </si>
  <si>
    <t xml:space="preserve">Televisor LED 43" Smart </t>
  </si>
  <si>
    <t xml:space="preserve">Altavoz Portátil </t>
  </si>
  <si>
    <t xml:space="preserve">Freidora de Aire 4 Lt </t>
  </si>
  <si>
    <t xml:space="preserve">Computador Portátil i5/R5 </t>
  </si>
  <si>
    <t xml:space="preserve">Presentación Musical </t>
  </si>
  <si>
    <t xml:space="preserve">Ayudantes Entretenimiento </t>
  </si>
  <si>
    <t xml:space="preserve">Moderador Ceremonia </t>
  </si>
  <si>
    <t xml:space="preserve">Coordinación Logística </t>
  </si>
  <si>
    <t xml:space="preserve">Personal de Logística </t>
  </si>
  <si>
    <t>Estación de café permanente: café, aromática, azúcar, endulzante, vasos, removedores, servilletas y reposición. Capacidad mínima 80 (amplios), 150 (evento central).</t>
  </si>
  <si>
    <t>Estación de café permanente: café, aromática, azúcar, endulzante, vasos, removedores, servilletas y reposición. Capacidad mínima 50 (medianos).</t>
  </si>
  <si>
    <t>Sillas plásticas sin brazo</t>
  </si>
  <si>
    <t>Sillas metalicas tipo Shivary-Tiffany</t>
  </si>
  <si>
    <t>Video beam mínimo 3.300 lúmenes HD con pantalla mínima 2x2 m, o televisor mínimo 55".</t>
  </si>
  <si>
    <t>Afiches 1/4 pliego ( 250 gr, 4 tintas full color), diseño aprobado por la dependencia.</t>
  </si>
  <si>
    <t>Afiches 1/4 pliego (115 gr, 4 tintas full color), diseño aprobado por la dependencia.</t>
  </si>
  <si>
    <t>Backing publicitario en lona banner 4 tintas 2,4x4 m.</t>
  </si>
  <si>
    <t>Backing publicitario en lona banner 4 tintas, 2,4x2,4 m.</t>
  </si>
  <si>
    <t>Cabeza móvil de iluminación</t>
  </si>
  <si>
    <t>luces Lycos para escenario</t>
  </si>
  <si>
    <t>estructura truss en aluminio 3–6 m.</t>
  </si>
  <si>
    <t>TERMINO</t>
  </si>
  <si>
    <t>VR UNITARIO PROMEDIO</t>
  </si>
  <si>
    <t>UNIDADES REQUERIDAS</t>
  </si>
  <si>
    <t>VR TOTAL PROMEDIO</t>
  </si>
  <si>
    <t>ALIMENTOS</t>
  </si>
  <si>
    <r>
      <t xml:space="preserve">ALMUERZO O CENA EJECUTIVO EMPRESARIAL
</t>
    </r>
    <r>
      <rPr>
        <sz val="9"/>
        <color rgb="FF000000"/>
        <rFont val="Arial Narrow"/>
        <family val="2"/>
      </rPr>
      <t>* 250 gr Proteina (Carne de Res, Pollo, Pescado)
* Porcion de Carbohidratos (Arroz, Papa o Pastas)
* Ensaladas (variedad)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</si>
  <si>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O CENA BASICO
</t>
    </r>
    <r>
      <rPr>
        <sz val="9"/>
        <color rgb="FF000000"/>
        <rFont val="Arial Narrow"/>
        <family val="2"/>
      </rPr>
      <t>* 200 gr de proteina (cerdo, pollo o res)   
* Porción de carbohidratos (arroz o papa)
* Ensalada de vegetales frescos o al vapor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</si>
  <si>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LUXURY 2:  PLATO SERVIDO Y/O BUFFET
</t>
    </r>
    <r>
      <rPr>
        <sz val="9"/>
        <color rgb="FF000000"/>
        <rFont val="Arial Narrow"/>
        <family val="2"/>
      </rPr>
      <t xml:space="preserve">* Arroz caldoso de mariscos
* Patacónes o Papas a la Francesa
* Jugo Natural de corozo o de maracuyá 300 ml
* Postre: pie de coco, flan caramelo, tres leches.
</t>
    </r>
  </si>
  <si>
    <t>REFRIGERIO REFORZADO: 
* 1 Sandwich Pan Blanco de Jamon y Queso y vegetales /Hamburguesa de Carne y vegetales-/Wrap o Burrito de pollo y vegetales
* 1 Porcion de frutas 150 gr.  
* 1 Jugo Natural o Gaseosa 250 ml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Golosina                                                                                                                                                                                                                                                                                                                                             Empacado individual.</t>
  </si>
  <si>
    <t>Fritos típicos (Arepa con huevo, Carimañola de queso y carne, Empanada de maíz con carne, Kibbe) con salsas como suero costeño, guacamole, ají, pico de gallo presentado en bandeja con hoja de bijao.</t>
  </si>
  <si>
    <t>COMBO DE 30 UNIDADES</t>
  </si>
  <si>
    <t>Azucar Tubipacks x 1000 gr</t>
  </si>
  <si>
    <t>PAQUETE X 100 UNIDADES</t>
  </si>
  <si>
    <t>Endulsante sin calorias x 200 gr</t>
  </si>
  <si>
    <t>PAQUETE X 200 SOBRES</t>
  </si>
  <si>
    <t>Palo mezclador de madera</t>
  </si>
  <si>
    <t>PAQUETE X 500 UNIDADES</t>
  </si>
  <si>
    <t>Vaso de cartón 7 Onz</t>
  </si>
  <si>
    <t>PAQUETE X 50 UNIDADES</t>
  </si>
  <si>
    <r>
      <rPr>
        <b/>
        <sz val="9"/>
        <color rgb="FF000000"/>
        <rFont val="Arial Narrow"/>
        <family val="2"/>
      </rPr>
      <t xml:space="preserve">POSTRES FRIOS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Tres Leches                                                                                                                                                                            Flan de Caramelo                                                                                                                                                                                                                                                                                                                       Napoleon                                                                                                                                                                                     Pie de Limon o Fresa                                                                                                                                                                                                                                                                                                                       Cheesecakes </t>
    </r>
  </si>
  <si>
    <r>
      <rPr>
        <b/>
        <sz val="9"/>
        <color rgb="FF000000"/>
        <rFont val="Arial Narrow"/>
        <family val="2"/>
      </rPr>
      <t xml:space="preserve">TORTAS     </t>
    </r>
    <r>
      <rPr>
        <sz val="9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                                             Torta  de Vainilla                                                                                                                                                                                                                                                                                                                                    Torta de Chocolate                                                                                                                                                                                                                                                                                                                                        Brownie                                                                                                                                                                                                                                                                                                                                                                  Pionono</t>
    </r>
  </si>
  <si>
    <r>
      <rPr>
        <b/>
        <sz val="9"/>
        <color rgb="FF000000"/>
        <rFont val="Arial Narrow"/>
        <family val="2"/>
      </rPr>
      <t>PONQUÉ</t>
    </r>
    <r>
      <rPr>
        <sz val="9"/>
        <color rgb="FF000000"/>
        <rFont val="Arial Narrow"/>
        <family val="2"/>
      </rPr>
      <t xml:space="preserve"> minimo 55 gr empacados individualmente en bolsa plastica (sabores natural, Vainilla, Chocolate o Limón).</t>
    </r>
  </si>
  <si>
    <t>Galletas surtidas 418 gr presentaciones individuales (Miel, ajonjoli, fusión de cereales)</t>
  </si>
  <si>
    <t>PAQUETE X 16 UNIDADES</t>
  </si>
  <si>
    <t>Agua Botella de Plastico 300 ml c/u</t>
  </si>
  <si>
    <t>Jugo Tetra pack personal minimo 200 ml sabores variados</t>
  </si>
  <si>
    <r>
      <t>Estación de Cafe y Agua para 100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</si>
  <si>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50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</si>
  <si>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t>Alquiler Mesas Altas metalica con Spandex. Aplicar acorde a la Naturaleza del evento a realizar.</t>
  </si>
  <si>
    <t>Alquiler Mesas Altas cubierta en Madera. Aplicar acorde a la Naturaleza del evento a realizar</t>
  </si>
  <si>
    <t>Alquiler Mesas redondas. (10 Puestos) Aplicar acorde a la Naturaleza del evento a realizar.</t>
  </si>
  <si>
    <t>Alquiler Tablones Vestidos o Mesa Plegable Plastico o madera medidas de 180x70x74 cms</t>
  </si>
  <si>
    <t>Alquiler Sillas Altas Tipo Shivary–Tiffany. Aplicar acorde a la Naturaleza del evento a realizar.</t>
  </si>
  <si>
    <t>Alquiler Sillas Tipo Shivary – Tiffany. Aplicar acorde a la Naturaleza del evento a realizar.</t>
  </si>
  <si>
    <t>Alquiler Sillas Altas Tipo Cross Back en madera. Aplicar acorde a la Naturaleza del evento a realizar.</t>
  </si>
  <si>
    <t>Alquiler Sillas Tipo Cross Back en Madera. Aplicar acorde a la Naturaleza del evento a realizar.</t>
  </si>
  <si>
    <t>Alquiler Sillas plasticas color blanco sin brazos o apoyadores. Para uso exterior o interior. Con medidas minimas 46 x 55 x 84 cm y altura del asiento 43 cm. Con armazon de caracteristicas monobloc.</t>
  </si>
  <si>
    <t>Alquiler Sala Lunch 8 puestos (Incluye Mesa de centro, puff, sillones con respaldo, o muebles forrados). Aplicar acorde a la Naturaleza del evento a realizar.</t>
  </si>
  <si>
    <t>Alquiler Tarima para eventos por modulos de 2.4x.1.2 Mts</t>
  </si>
  <si>
    <t>uNIDAD</t>
  </si>
  <si>
    <t>Alquiler de Podium Acrilico Medidas Generales: Altura: 115 cms Ancho: 40 cms Base Superior: 40x60 cms</t>
  </si>
  <si>
    <t>Alquiler de menaje para 50 pax (Incluye Vajilla, bandejas, Samovares, hieleras, cuberteria y demas utensilios para servicio)</t>
  </si>
  <si>
    <t>Suministro  Bandera de  1.50 X 1.80 mts elaborada en satin o polyester, doble faz, cinta de seda en el extremo superior para ajuste en el asta en el color que corresponda.</t>
  </si>
  <si>
    <t>Suministro Asta en madera, grosor de 2 1/2", base escalonada o circular según requerimiento. Altura 220 o 240 cms</t>
  </si>
  <si>
    <t xml:space="preserve">Alquiler de Smart TV LED Full HD de 50-65” con base a piso </t>
  </si>
  <si>
    <t xml:space="preserve">Alquiler cabinas array Rcf hdl20 , dos bajos dobles, 6 monitores a piso, set de microfonos, consola digital de 32 canales ( Rider basico). </t>
  </si>
  <si>
    <t>Alquiler Pantalla de LED - Pitch 3.9 ABSEN (Indoor) (12 m2) según requerimiento</t>
  </si>
  <si>
    <t>Alquiler Microfono Inalambricos con receptor doble canal, doble clips para microfono. Fuente de Alimentacion. Escaneo de frecuencia. Boton on/off. Energia proveniente de 4 pilas AA. Filtro esferico para evitar sonidos por viento. Rejilla de malla en acero.</t>
  </si>
  <si>
    <t>Alquiler Cabeza móvil (iluminación)</t>
  </si>
  <si>
    <t>Alquiler Tramo de estructura truss en Aluminio 3 a 6 metros de alto y grosor de 0.30 x 0.30 ms (cada truss)</t>
  </si>
  <si>
    <t>Alquiler Perfect cue D"San (control de mando a distancial dual)</t>
  </si>
  <si>
    <t>Alquiler de Equipos de Sonido (Cabinas, bajos, bajos dobles, monitores, microfonos, consolas y demas equipamento necesario para la recepción de sonido en sitio abierto para 3.000 personas.)</t>
  </si>
  <si>
    <t>SERVICIO DE IMPRESIÓN, DOTACION, SUNINISTROS Y ESTAMPADOS</t>
  </si>
  <si>
    <t>Afiche de 1/4 de pliego 4 tintas, papel propalcote 115 gr (diseño enviado y aprobado por la dependencia solicitante)</t>
  </si>
  <si>
    <t>Afiche de 1/4 de pliego  propalcote de 250 grs impresos a full color 4 tintas (diseño enviado y aprobado por la dependencia solicitante)</t>
  </si>
  <si>
    <t>Pendon con Porta Pendón Tipo Araña de 100x200 cms Impresión en Banner a Full color alta resolucion (Diseño enviado y aprobado por la dependencia solicitante)</t>
  </si>
  <si>
    <t>Backing Publicitario Impreso en lona Banner, 4 tintas en alta resolución de 2,4 X 2,4 Mts (diseño enviado y aprobado por la dependencia solicitante)</t>
  </si>
  <si>
    <t>Backing Publicitario Impreso en lona Banner, 4 tintas en alta resolución de 2,4 X 4 Mts (diseño enviado y aprobado por la dependencia solicitante)</t>
  </si>
  <si>
    <t>Carpetas Tamaño Oficio de Carton de colores con logos institucionales (diseño enviado y aprobado por la dependencia solicitante)</t>
  </si>
  <si>
    <t>Autoadhesivo Medidas 5 cm impresos a full color alta resolución (diseño enviado y aprobado por la dependencia solicitante)</t>
  </si>
  <si>
    <t>Esfero o Boligrafo Publicitarios Marcados a una Tinta</t>
  </si>
  <si>
    <t>Gorra de Colores en Dril con Bordados Personalizado y Cierre Ajustable</t>
  </si>
  <si>
    <t>Libreta media carta de 50 hojas, portada propalcote 300 a 4x1 tinta, grapada y pegada en el lomo</t>
  </si>
  <si>
    <t>Camiseta Cuello Redondo en Algodón, Colores variados, Estampadas para Hombre y Mujer. Tallas S, M, L o XL.</t>
  </si>
  <si>
    <t>Camiseta Cuello Redondo, Colores variados, Sublimadas, para Hombre y Mujer. Tallas S, M, L o XL.</t>
  </si>
  <si>
    <t>Tote bag lienzo 100% algodón en color crudo.
Con diseño en serigrafía. Diseño enviado y aprobado por la dependencia solicitante 
.Medidas •	Alto: 40 cm •	Ancho: 35 cm •Asas: 70 cm.</t>
  </si>
  <si>
    <t>Vinilo Autoadhesivo Impreso Medidas de Referencia: 3Mts x 2Mts Diseño Seleccionado Por La Entidad</t>
  </si>
  <si>
    <t>Mug Sublimado 11 - 12 Ozdiseño Seleccionado Por La Entidad</t>
  </si>
  <si>
    <t>Libreta Impresa Alusiva Al Evento: 80 Páginas Tipo: Papel Bond Rayado Pasta Dura Full Color Tamaño: 14 Cm X 17.7 Cm Aprox</t>
  </si>
  <si>
    <t>Vinilo Autoadhesivo Impreso Full Color Medidas De Referencia: 2Mts X 2Mts Diseño Seleccionado Por La Entidad</t>
  </si>
  <si>
    <t>Letreros En Acrilico - Con Sistema Braile Medidas De Referencias: 30 X 15 Cm Diseño Seleccionado Por La Entidad</t>
  </si>
  <si>
    <t>Letreros En Acrilico - Con Sistema Braile Medidas De Referencias: 1Mt X 50 Cm Diseño Seleccionado Por La Entidad</t>
  </si>
  <si>
    <t>Stickers En Vinilo Adhesivo Medidas: 10 X 15 Cm Diseño Seleccionado Por La Entidad</t>
  </si>
  <si>
    <t>Stand Movil / Portatil  (Diseño Impreso Seleccionado Por La Entidad) Counter Plastico Ovalado Medidas De Referencia: Material: Poliestireno Cenefa: 84 X 31 Cm Grafico Frontal: 84 X 86 Cm Fondo: 50 X 86 Cm Altura Total: 1.90 Mt Peso Total 7 Kg Incluye Funda Maletin Sistemas Portatiles Impresión Full Color</t>
  </si>
  <si>
    <t>Diploma o Certificados Impreso a Full Color, Propalcote 200 gr (diseño enviado y aprobado por la dependencia solicitante)</t>
  </si>
  <si>
    <t>Libro Cartagena una ciudad abierta al mundo 
•	Autor: Alfonso Munera Editorial: Editorial Crítica
•	Temática: Historia antigua, historia contemporánea  
•	Colección: Crítica/Historia</t>
  </si>
  <si>
    <t>Mochila de alta calidad Wayuu medidas 32 × 22 × 29 cm aprox. tejida a mano 2 hilos, Reata fina Tamaño de 1 metro aprox. (Colores definidos por la entidad)</t>
  </si>
  <si>
    <t>Pulsera artesanal edición Cartagena Tamaño 21 cm largo x 1,5 de alto Tejida en mostacilla</t>
  </si>
  <si>
    <t>PERSONAL DE ANIMACIÓN Y LOGISTICA</t>
  </si>
  <si>
    <t xml:space="preserve">Personal Servicio de Apoyo Logistico </t>
  </si>
  <si>
    <t xml:space="preserve">Personal Servicio de Catering </t>
  </si>
  <si>
    <t>Hospedaje en Acomodación Doble en la Ciudad Cartagena Sector Turistico (Incluye Desayuno-Seguro Hotelero)</t>
  </si>
  <si>
    <t>Alquiler de Salón capacidad 50 personas en la Ciudad de Cartagena, Incluye Aire acondicionado, Sillas y Mesas acorde al evento, Equipos Audiovisuales (Sonido, Microfonos,Proyector, entre otros)</t>
  </si>
  <si>
    <t>Alquiler de Salón capacidad 100 personas en la Ciudad de Cartagena, Incluye Aire acondicionado, Sillas y Mesas acorde al evento, Equipos Audiovisuales (Sonido, Microfonos,Proyector, entre otros)</t>
  </si>
  <si>
    <t>Alquiler de Salón capacidad 300 personas en la Ciudad de Cartagena, Incluye Aire acondicionado, Sillas y Mesas acorde al evento, Equipos Audiovisuales (Sonido, Microfonos,Proyector, entre otros)</t>
  </si>
  <si>
    <t>Vans de capacidad entre 7 a 14 pasajeros con aire acondicionado / conductor/combustible/Peajes, para transporte y recorridos Casco urbano Cartagena y sus corregimientos</t>
  </si>
  <si>
    <t>Lancha con conductor y combustible con capacidad de 15 personas, con punto de encuentro en el muelle de la bodeguita de la ciudad de Cartagena y realizando transporte entre los siguientes destinos: Cartagena-Tierra Bomba- Punta arena-Caño de oro y Bocachica.(Ida-Regreso)</t>
  </si>
  <si>
    <t>Los alimentos que sean para entregar en sitio, el empaque y el transporte es asumido por el  contratista. En el evento que se requiera servido o Tipo Buffet debe incluir el menaje y  personal para la prestacion del servicio. Los servicios de alquiler de Mobiliario incluyen transporte, cargue, descague, armado y desarmado cuando aplique.</t>
  </si>
  <si>
    <t>(*) Los precios Web se les aplica un factor de administracion considerando que son precios online y no incluyen la carga impositiva o tributaria del Distrito de Cartagena y otros costos y gastos de ejecucion del contrato.</t>
  </si>
  <si>
    <t xml:space="preserve">VoBo María Mercedes Abondano Escobar </t>
  </si>
  <si>
    <t>Asesora de despacho Cooperación Internacional</t>
  </si>
  <si>
    <t>RESPONSABLES</t>
  </si>
  <si>
    <t>NOMBRES Y APELLIDOS</t>
  </si>
  <si>
    <t>CARGO</t>
  </si>
  <si>
    <t>FIRMA</t>
  </si>
  <si>
    <t xml:space="preserve">Proyectó </t>
  </si>
  <si>
    <t>Karen Orozco</t>
  </si>
  <si>
    <t>Asesora externa</t>
  </si>
  <si>
    <t>Revisó</t>
  </si>
  <si>
    <t>María del Mar Maciá Hernández</t>
  </si>
  <si>
    <t>Asesora Jurídica Externa</t>
  </si>
  <si>
    <t>Los de arriba firmantes declaramos que hemos revisado el presente documento y lo encontramos ajustado a las normas y disposiciones legales y/o técnicas vigentes y por lo tanto bajo nuestra responsabilidad lo presentamos para firma del remitente.</t>
  </si>
  <si>
    <t>Los siguientes precios fueron suministrados por la DAAL a traves de la oficina de cooperación internacional a la uic de la secretaria general</t>
  </si>
  <si>
    <t xml:space="preserve">Ventilador y ventilador </t>
  </si>
  <si>
    <t xml:space="preserve"> ventilador con aspersor de agua.</t>
  </si>
  <si>
    <t>Documento de análisis de precios, cotizaciones y valores promedio unitarios SAMC-DAAL-014-2026</t>
  </si>
  <si>
    <t>link</t>
  </si>
  <si>
    <t>https://community.secop.gov.co/Public/Tendering/OpportunityDetail/Index?noticeUID=CO1.NTC.10309245&amp;isFromPublicArea=True&amp;isModal=False</t>
  </si>
  <si>
    <t>LISTA PRECIOS PROCESO  SAMC-DAAL-003-2026</t>
  </si>
  <si>
    <t>https://community.secop.gov.co/Public/Tendering/OpportunityDetail/Index?noticeUID=CO1.NTC.10034910&amp;isFromPublicArea=True&amp;isModal=False</t>
  </si>
  <si>
    <r>
      <rPr>
        <b/>
        <i/>
        <sz val="11"/>
        <color rgb="FFFF0000"/>
        <rFont val="Arial"/>
        <family val="2"/>
      </rPr>
      <t>Nota:</t>
    </r>
    <r>
      <rPr>
        <b/>
        <i/>
        <sz val="11"/>
        <rFont val="Arial"/>
        <family val="2"/>
      </rPr>
      <t xml:space="preserve"> La fecha, lugar, aforo, condiciones específicas y cantidades puntuales de cada evento, jornada o entrega deberán ser concertadas y aprobadas previamente entre la dependencia solicitante (Oficina de Transparencia u Oficina de Cooperación Internacional) y el supervisor del contrato.</t>
    </r>
  </si>
  <si>
    <t>ANEXO TECNICO</t>
  </si>
  <si>
    <t>Personal Servicio de Apoyo Logístico ( Apoyo Aseo General y manejo de residuos)</t>
  </si>
  <si>
    <t>Conferencista o experto temático con experiencia acreditada en transparencia, gobierno abierto, integridad o lucha contra la corrupción.</t>
  </si>
  <si>
    <t>Facilitador o tallerista (con experiencia en metodologías participativas)</t>
  </si>
  <si>
    <t>Animador y/o conductor (con experiencia mínima de 2 años)</t>
  </si>
  <si>
    <t>Moderador, maestro de ceremonia o presentador para conducción de agenda.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</si>
</sst>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"/>
    <numFmt numFmtId="165" formatCode="_-* #,##0_-;\-* #,##0_-;_-* &quot;-&quot;??_-;_-@_-"/>
    <numFmt numFmtId="166" formatCode="_-* #,##0_-;\-* #,##0_-;_-* \-_-;_-@_-"/>
    <numFmt numFmtId="167" formatCode="_-&quot;$&quot;\ * #,##0_-;\-&quot;$&quot;\ * #,##0_-;_-&quot;$&quot;\ * &quot;-&quot;??_-;_-@_-"/>
  </numFmts>
  <fonts count="34" x14ac:knownFonts="1">
    <font>
      <sz val="11"/>
      <color theme="1"/>
      <name val="Calibri"/>
      <family val="2"/>
      <charset val="1"/>
    </font>
    <font>
      <b/>
      <sz val="13"/>
      <name val="Arial"/>
      <family val="2"/>
    </font>
    <font>
      <i/>
      <sz val="10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6"/>
      <color rgb="FF1A365D"/>
      <name val="Calibri"/>
      <family val="2"/>
    </font>
    <font>
      <i/>
      <sz val="11"/>
      <color rgb="FF555555"/>
      <name val="Calibri"/>
      <family val="2"/>
    </font>
    <font>
      <b/>
      <sz val="11"/>
      <color rgb="FFFFFFFF"/>
      <name val="Calibri"/>
      <family val="2"/>
    </font>
    <font>
      <b/>
      <sz val="11"/>
      <color rgb="FF1A365D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color rgb="FF000000"/>
      <name val="Arial"/>
      <family val="2"/>
    </font>
    <font>
      <b/>
      <sz val="11"/>
      <color rgb="FF1F1F1F"/>
      <name val="Arial"/>
      <family val="2"/>
    </font>
    <font>
      <sz val="11"/>
      <color rgb="FF1F1F1F"/>
      <name val="Arial"/>
      <family val="2"/>
    </font>
    <font>
      <sz val="8"/>
      <color rgb="FF000000"/>
      <name val="Arial Narrow"/>
      <family val="2"/>
    </font>
    <font>
      <b/>
      <sz val="11"/>
      <color theme="0"/>
      <name val="Arial Narrow"/>
      <family val="2"/>
    </font>
    <font>
      <b/>
      <sz val="9"/>
      <name val="Arial Narrow"/>
      <family val="2"/>
    </font>
    <font>
      <sz val="11"/>
      <color rgb="FF000000"/>
      <name val="Calibri"/>
      <family val="2"/>
      <charset val="1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name val="Arial Narrow"/>
      <family val="2"/>
    </font>
    <font>
      <i/>
      <sz val="11"/>
      <color rgb="FF000000"/>
      <name val="Arial"/>
      <family val="2"/>
    </font>
    <font>
      <b/>
      <sz val="6"/>
      <color rgb="FF000000"/>
      <name val="Arial"/>
      <family val="2"/>
    </font>
    <font>
      <sz val="7.5"/>
      <color rgb="FF000000"/>
      <name val="Arial"/>
      <family val="2"/>
    </font>
    <font>
      <sz val="16"/>
      <color rgb="FF000000"/>
      <name val="Arial Narrow"/>
      <family val="2"/>
    </font>
    <font>
      <b/>
      <sz val="11"/>
      <color theme="1"/>
      <name val="Calibri"/>
      <family val="2"/>
      <charset val="1"/>
    </font>
    <font>
      <b/>
      <sz val="9"/>
      <color rgb="FF000000"/>
      <name val="Arial"/>
      <family val="2"/>
    </font>
    <font>
      <u/>
      <sz val="11"/>
      <color theme="10"/>
      <name val="Calibri"/>
      <family val="2"/>
      <charset val="1"/>
    </font>
    <font>
      <b/>
      <i/>
      <sz val="11"/>
      <color rgb="FF555555"/>
      <name val="Calibri"/>
      <family val="2"/>
    </font>
    <font>
      <b/>
      <i/>
      <sz val="11"/>
      <name val="Arial"/>
      <family val="2"/>
    </font>
    <font>
      <b/>
      <i/>
      <sz val="11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2E75B6"/>
        <bgColor rgb="FF0066CC"/>
      </patternFill>
    </fill>
    <fill>
      <patternFill patternType="solid">
        <fgColor rgb="FF2A4D69"/>
        <bgColor rgb="FF2A4D69"/>
      </patternFill>
    </fill>
    <fill>
      <patternFill patternType="solid">
        <fgColor rgb="FFE1EBF5"/>
        <bgColor rgb="FFE1EBF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rgb="FFE2F0D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6" fontId="20" fillId="0" borderId="0" applyBorder="0" applyProtection="0"/>
    <xf numFmtId="0" fontId="30" fillId="0" borderId="0" applyNumberFormat="0" applyFill="0" applyBorder="0" applyAlignment="0" applyProtection="0"/>
  </cellStyleXfs>
  <cellXfs count="143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10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right" vertical="center"/>
    </xf>
    <xf numFmtId="164" fontId="13" fillId="0" borderId="2" xfId="0" applyNumberFormat="1" applyFont="1" applyBorder="1" applyAlignment="1">
      <alignment horizontal="right" vertical="center"/>
    </xf>
    <xf numFmtId="0" fontId="14" fillId="0" borderId="0" xfId="0" applyFont="1"/>
    <xf numFmtId="0" fontId="0" fillId="6" borderId="0" xfId="0" applyFill="1"/>
    <xf numFmtId="0" fontId="16" fillId="7" borderId="3" xfId="0" applyFont="1" applyFill="1" applyBorder="1" applyAlignment="1">
      <alignment horizontal="left" vertical="center" readingOrder="1"/>
    </xf>
    <xf numFmtId="165" fontId="0" fillId="6" borderId="3" xfId="0" applyNumberFormat="1" applyFill="1" applyBorder="1"/>
    <xf numFmtId="0" fontId="0" fillId="6" borderId="3" xfId="0" applyFill="1" applyBorder="1"/>
    <xf numFmtId="43" fontId="0" fillId="0" borderId="0" xfId="1" applyFont="1"/>
    <xf numFmtId="43" fontId="0" fillId="0" borderId="0" xfId="0" applyNumberFormat="1"/>
    <xf numFmtId="0" fontId="16" fillId="8" borderId="3" xfId="0" applyFont="1" applyFill="1" applyBorder="1" applyAlignment="1">
      <alignment horizontal="left" vertical="center" readingOrder="1"/>
    </xf>
    <xf numFmtId="43" fontId="0" fillId="0" borderId="0" xfId="1" applyFont="1" applyAlignment="1">
      <alignment horizontal="center"/>
    </xf>
    <xf numFmtId="0" fontId="16" fillId="0" borderId="3" xfId="0" applyFont="1" applyBorder="1" applyAlignment="1">
      <alignment horizontal="left" vertical="center" readingOrder="1"/>
    </xf>
    <xf numFmtId="0" fontId="16" fillId="9" borderId="3" xfId="0" applyFont="1" applyFill="1" applyBorder="1" applyAlignment="1">
      <alignment horizontal="left" vertical="center" readingOrder="1"/>
    </xf>
    <xf numFmtId="0" fontId="9" fillId="0" borderId="0" xfId="0" applyFont="1" applyAlignment="1">
      <alignment horizontal="left" vertical="center" wrapText="1"/>
    </xf>
    <xf numFmtId="0" fontId="17" fillId="0" borderId="0" xfId="0" applyFont="1"/>
    <xf numFmtId="0" fontId="19" fillId="11" borderId="5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166" fontId="19" fillId="11" borderId="7" xfId="3" applyFont="1" applyFill="1" applyBorder="1" applyAlignment="1" applyProtection="1">
      <alignment horizontal="center" vertical="center" wrapText="1"/>
    </xf>
    <xf numFmtId="166" fontId="19" fillId="11" borderId="6" xfId="3" applyFont="1" applyFill="1" applyBorder="1" applyAlignment="1" applyProtection="1">
      <alignment horizontal="center" vertical="center" wrapText="1"/>
    </xf>
    <xf numFmtId="0" fontId="21" fillId="12" borderId="0" xfId="0" applyFont="1" applyFill="1" applyAlignment="1">
      <alignment horizontal="center"/>
    </xf>
    <xf numFmtId="0" fontId="21" fillId="12" borderId="0" xfId="0" applyFont="1" applyFill="1"/>
    <xf numFmtId="0" fontId="22" fillId="12" borderId="8" xfId="0" applyFont="1" applyFill="1" applyBorder="1" applyAlignment="1">
      <alignment horizontal="center" vertical="center" wrapText="1"/>
    </xf>
    <xf numFmtId="0" fontId="22" fillId="15" borderId="9" xfId="0" applyFont="1" applyFill="1" applyBorder="1" applyAlignment="1">
      <alignment horizontal="left" vertical="center" wrapText="1"/>
    </xf>
    <xf numFmtId="166" fontId="21" fillId="12" borderId="9" xfId="3" applyFont="1" applyFill="1" applyBorder="1" applyAlignment="1" applyProtection="1">
      <alignment horizontal="center" vertical="center" wrapText="1"/>
    </xf>
    <xf numFmtId="166" fontId="21" fillId="12" borderId="10" xfId="3" applyFont="1" applyFill="1" applyBorder="1" applyAlignment="1" applyProtection="1">
      <alignment horizontal="center" vertical="center" wrapText="1"/>
    </xf>
    <xf numFmtId="166" fontId="21" fillId="12" borderId="0" xfId="3" applyFont="1" applyFill="1" applyBorder="1" applyAlignment="1" applyProtection="1">
      <alignment horizontal="center" vertical="center" wrapText="1"/>
    </xf>
    <xf numFmtId="167" fontId="22" fillId="0" borderId="3" xfId="2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67" fontId="17" fillId="0" borderId="3" xfId="0" applyNumberFormat="1" applyFont="1" applyBorder="1" applyAlignment="1">
      <alignment horizontal="center" vertical="center"/>
    </xf>
    <xf numFmtId="0" fontId="22" fillId="12" borderId="11" xfId="0" applyFont="1" applyFill="1" applyBorder="1" applyAlignment="1">
      <alignment horizontal="center" vertical="center" wrapText="1"/>
    </xf>
    <xf numFmtId="0" fontId="22" fillId="15" borderId="3" xfId="0" applyFont="1" applyFill="1" applyBorder="1" applyAlignment="1">
      <alignment horizontal="left" vertical="center" wrapText="1"/>
    </xf>
    <xf numFmtId="166" fontId="21" fillId="12" borderId="3" xfId="3" applyFont="1" applyFill="1" applyBorder="1" applyAlignment="1" applyProtection="1">
      <alignment horizontal="center" vertical="center" wrapText="1"/>
    </xf>
    <xf numFmtId="166" fontId="21" fillId="12" borderId="12" xfId="3" applyFont="1" applyFill="1" applyBorder="1" applyAlignment="1" applyProtection="1">
      <alignment horizontal="center" vertical="center" wrapText="1"/>
    </xf>
    <xf numFmtId="0" fontId="22" fillId="0" borderId="3" xfId="0" applyFont="1" applyBorder="1" applyAlignment="1">
      <alignment horizontal="left" wrapText="1"/>
    </xf>
    <xf numFmtId="0" fontId="22" fillId="12" borderId="3" xfId="0" applyFont="1" applyFill="1" applyBorder="1" applyAlignment="1">
      <alignment horizontal="left" vertical="center" wrapText="1"/>
    </xf>
    <xf numFmtId="0" fontId="21" fillId="0" borderId="3" xfId="0" applyFont="1" applyBorder="1" applyAlignment="1">
      <alignment horizontal="justify" vertical="center" wrapText="1"/>
    </xf>
    <xf numFmtId="0" fontId="21" fillId="12" borderId="13" xfId="0" applyFont="1" applyFill="1" applyBorder="1" applyAlignment="1">
      <alignment horizontal="justify" vertical="center" wrapText="1"/>
    </xf>
    <xf numFmtId="166" fontId="21" fillId="12" borderId="13" xfId="3" applyFont="1" applyFill="1" applyBorder="1" applyAlignment="1" applyProtection="1">
      <alignment horizontal="center" vertical="center" wrapText="1"/>
    </xf>
    <xf numFmtId="0" fontId="21" fillId="14" borderId="6" xfId="0" applyFont="1" applyFill="1" applyBorder="1" applyAlignment="1">
      <alignment horizontal="center" vertical="center" wrapText="1"/>
    </xf>
    <xf numFmtId="167" fontId="21" fillId="0" borderId="0" xfId="2" applyNumberFormat="1" applyFont="1" applyBorder="1" applyAlignment="1">
      <alignment horizontal="center" vertical="center"/>
    </xf>
    <xf numFmtId="0" fontId="21" fillId="12" borderId="20" xfId="0" applyFont="1" applyFill="1" applyBorder="1" applyAlignment="1">
      <alignment horizontal="left" vertical="center" wrapText="1"/>
    </xf>
    <xf numFmtId="0" fontId="21" fillId="12" borderId="3" xfId="0" applyFont="1" applyFill="1" applyBorder="1" applyAlignment="1">
      <alignment horizontal="left" vertical="center" wrapText="1"/>
    </xf>
    <xf numFmtId="0" fontId="21" fillId="12" borderId="3" xfId="0" applyFont="1" applyFill="1" applyBorder="1" applyAlignment="1">
      <alignment horizontal="justify" vertical="justify" wrapText="1"/>
    </xf>
    <xf numFmtId="0" fontId="21" fillId="14" borderId="14" xfId="0" applyFont="1" applyFill="1" applyBorder="1" applyAlignment="1">
      <alignment horizontal="center" vertical="center" wrapText="1"/>
    </xf>
    <xf numFmtId="166" fontId="21" fillId="12" borderId="21" xfId="3" applyFont="1" applyFill="1" applyBorder="1" applyAlignment="1" applyProtection="1">
      <alignment horizontal="center" vertical="center" wrapText="1"/>
    </xf>
    <xf numFmtId="0" fontId="21" fillId="12" borderId="9" xfId="0" applyFont="1" applyFill="1" applyBorder="1" applyAlignment="1">
      <alignment horizontal="justify" vertical="justify" wrapText="1"/>
    </xf>
    <xf numFmtId="0" fontId="21" fillId="15" borderId="3" xfId="0" applyFont="1" applyFill="1" applyBorder="1" applyAlignment="1">
      <alignment horizontal="justify" vertical="justify" wrapText="1"/>
    </xf>
    <xf numFmtId="166" fontId="21" fillId="15" borderId="3" xfId="3" applyFont="1" applyFill="1" applyBorder="1" applyAlignment="1" applyProtection="1">
      <alignment horizontal="center" vertical="center" wrapText="1"/>
    </xf>
    <xf numFmtId="166" fontId="21" fillId="15" borderId="12" xfId="3" applyFont="1" applyFill="1" applyBorder="1" applyAlignment="1" applyProtection="1">
      <alignment horizontal="center" vertical="center" wrapText="1"/>
    </xf>
    <xf numFmtId="166" fontId="21" fillId="15" borderId="0" xfId="3" applyFont="1" applyFill="1" applyBorder="1" applyAlignment="1" applyProtection="1">
      <alignment horizontal="center" vertical="center" wrapText="1"/>
    </xf>
    <xf numFmtId="167" fontId="22" fillId="16" borderId="3" xfId="2" applyNumberFormat="1" applyFont="1" applyFill="1" applyBorder="1" applyAlignment="1">
      <alignment horizontal="center" vertical="center"/>
    </xf>
    <xf numFmtId="0" fontId="21" fillId="12" borderId="9" xfId="0" applyFont="1" applyFill="1" applyBorder="1" applyAlignment="1">
      <alignment horizontal="justify" vertical="center" wrapText="1"/>
    </xf>
    <xf numFmtId="0" fontId="21" fillId="12" borderId="3" xfId="0" applyFont="1" applyFill="1" applyBorder="1" applyAlignment="1">
      <alignment horizontal="justify" vertical="center" wrapText="1"/>
    </xf>
    <xf numFmtId="0" fontId="21" fillId="15" borderId="3" xfId="0" applyFont="1" applyFill="1" applyBorder="1" applyAlignment="1">
      <alignment horizontal="justify" vertical="center" wrapText="1"/>
    </xf>
    <xf numFmtId="0" fontId="22" fillId="12" borderId="11" xfId="0" applyFont="1" applyFill="1" applyBorder="1" applyAlignment="1">
      <alignment horizontal="center" vertical="center"/>
    </xf>
    <xf numFmtId="0" fontId="21" fillId="15" borderId="13" xfId="0" applyFont="1" applyFill="1" applyBorder="1" applyAlignment="1">
      <alignment horizontal="justify" vertical="center" wrapText="1"/>
    </xf>
    <xf numFmtId="166" fontId="21" fillId="15" borderId="13" xfId="3" applyFont="1" applyFill="1" applyBorder="1" applyAlignment="1" applyProtection="1">
      <alignment horizontal="center" vertical="center" wrapText="1"/>
    </xf>
    <xf numFmtId="166" fontId="21" fillId="15" borderId="21" xfId="3" applyFont="1" applyFill="1" applyBorder="1" applyAlignment="1" applyProtection="1">
      <alignment horizontal="center" vertical="center" wrapText="1"/>
    </xf>
    <xf numFmtId="0" fontId="22" fillId="12" borderId="8" xfId="0" applyFont="1" applyFill="1" applyBorder="1" applyAlignment="1">
      <alignment horizontal="center" vertical="center"/>
    </xf>
    <xf numFmtId="0" fontId="21" fillId="12" borderId="3" xfId="0" applyFont="1" applyFill="1" applyBorder="1" applyAlignment="1">
      <alignment horizontal="justify" wrapText="1"/>
    </xf>
    <xf numFmtId="166" fontId="23" fillId="12" borderId="3" xfId="3" applyFont="1" applyFill="1" applyBorder="1" applyAlignment="1" applyProtection="1">
      <alignment horizontal="center" vertical="center" wrapText="1"/>
    </xf>
    <xf numFmtId="166" fontId="23" fillId="12" borderId="12" xfId="3" applyFont="1" applyFill="1" applyBorder="1" applyAlignment="1" applyProtection="1">
      <alignment horizontal="center" vertical="center" wrapText="1"/>
    </xf>
    <xf numFmtId="166" fontId="23" fillId="12" borderId="0" xfId="3" applyFont="1" applyFill="1" applyBorder="1" applyAlignment="1" applyProtection="1">
      <alignment horizontal="center" vertical="center" wrapText="1"/>
    </xf>
    <xf numFmtId="0" fontId="21" fillId="12" borderId="3" xfId="0" applyFont="1" applyFill="1" applyBorder="1" applyAlignment="1">
      <alignment horizontal="center" vertical="center" wrapText="1"/>
    </xf>
    <xf numFmtId="0" fontId="21" fillId="15" borderId="3" xfId="0" applyFont="1" applyFill="1" applyBorder="1" applyAlignment="1">
      <alignment horizontal="center" vertical="center" wrapText="1"/>
    </xf>
    <xf numFmtId="167" fontId="17" fillId="0" borderId="0" xfId="0" applyNumberFormat="1" applyFont="1"/>
    <xf numFmtId="0" fontId="21" fillId="15" borderId="3" xfId="0" applyFont="1" applyFill="1" applyBorder="1" applyAlignment="1">
      <alignment horizontal="justify" wrapText="1"/>
    </xf>
    <xf numFmtId="0" fontId="21" fillId="15" borderId="13" xfId="0" applyFont="1" applyFill="1" applyBorder="1" applyAlignment="1">
      <alignment horizontal="justify" wrapText="1"/>
    </xf>
    <xf numFmtId="0" fontId="21" fillId="12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12" borderId="9" xfId="0" applyFont="1" applyFill="1" applyBorder="1" applyAlignment="1">
      <alignment horizontal="center" vertical="center" wrapText="1"/>
    </xf>
    <xf numFmtId="2" fontId="21" fillId="12" borderId="13" xfId="0" applyNumberFormat="1" applyFont="1" applyFill="1" applyBorder="1" applyAlignment="1">
      <alignment horizontal="justify" vertical="center" wrapText="1"/>
    </xf>
    <xf numFmtId="0" fontId="21" fillId="15" borderId="9" xfId="0" applyFont="1" applyFill="1" applyBorder="1" applyAlignment="1">
      <alignment horizontal="justify" vertical="justify" wrapText="1"/>
    </xf>
    <xf numFmtId="2" fontId="21" fillId="12" borderId="3" xfId="0" applyNumberFormat="1" applyFont="1" applyFill="1" applyBorder="1" applyAlignment="1">
      <alignment horizontal="justify" vertical="center" wrapText="1"/>
    </xf>
    <xf numFmtId="0" fontId="17" fillId="0" borderId="4" xfId="0" applyFont="1" applyBorder="1"/>
    <xf numFmtId="0" fontId="17" fillId="0" borderId="22" xfId="0" applyFont="1" applyBorder="1"/>
    <xf numFmtId="0" fontId="24" fillId="0" borderId="0" xfId="0" applyFont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justify" vertical="center" wrapText="1"/>
    </xf>
    <xf numFmtId="0" fontId="27" fillId="0" borderId="0" xfId="0" applyFont="1"/>
    <xf numFmtId="0" fontId="28" fillId="0" borderId="0" xfId="0" applyFont="1"/>
    <xf numFmtId="0" fontId="29" fillId="0" borderId="0" xfId="0" applyFont="1"/>
    <xf numFmtId="0" fontId="28" fillId="6" borderId="0" xfId="0" applyFont="1" applyFill="1"/>
    <xf numFmtId="0" fontId="7" fillId="0" borderId="0" xfId="0" applyFont="1"/>
    <xf numFmtId="0" fontId="30" fillId="0" borderId="0" xfId="4"/>
    <xf numFmtId="0" fontId="7" fillId="6" borderId="0" xfId="0" applyFont="1" applyFill="1"/>
    <xf numFmtId="0" fontId="15" fillId="0" borderId="3" xfId="0" applyFont="1" applyBorder="1" applyAlignment="1">
      <alignment horizontal="left" vertical="center" readingOrder="1"/>
    </xf>
    <xf numFmtId="165" fontId="16" fillId="7" borderId="3" xfId="1" applyNumberFormat="1" applyFont="1" applyFill="1" applyBorder="1" applyAlignment="1">
      <alignment horizontal="left" vertical="center" readingOrder="1"/>
    </xf>
    <xf numFmtId="165" fontId="16" fillId="8" borderId="3" xfId="1" applyNumberFormat="1" applyFont="1" applyFill="1" applyBorder="1" applyAlignment="1">
      <alignment horizontal="left" vertical="center" readingOrder="1"/>
    </xf>
    <xf numFmtId="165" fontId="16" fillId="0" borderId="3" xfId="1" applyNumberFormat="1" applyFont="1" applyBorder="1" applyAlignment="1">
      <alignment horizontal="left" vertical="center" readingOrder="1"/>
    </xf>
    <xf numFmtId="165" fontId="16" fillId="0" borderId="3" xfId="1" applyNumberFormat="1" applyFont="1" applyFill="1" applyBorder="1" applyAlignment="1">
      <alignment horizontal="left" vertical="center" readingOrder="1"/>
    </xf>
    <xf numFmtId="165" fontId="16" fillId="9" borderId="3" xfId="1" applyNumberFormat="1" applyFont="1" applyFill="1" applyBorder="1" applyAlignment="1">
      <alignment horizontal="left" vertical="center" readingOrder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3" borderId="0" xfId="0" applyFont="1" applyFill="1" applyAlignment="1">
      <alignment horizontal="left" vertical="center"/>
    </xf>
    <xf numFmtId="0" fontId="5" fillId="0" borderId="0" xfId="0" applyFont="1" applyAlignment="1">
      <alignment horizontal="right"/>
    </xf>
    <xf numFmtId="0" fontId="32" fillId="0" borderId="14" xfId="0" applyFont="1" applyBorder="1" applyAlignment="1">
      <alignment vertical="top" wrapText="1"/>
    </xf>
    <xf numFmtId="0" fontId="32" fillId="0" borderId="15" xfId="0" applyFont="1" applyBorder="1" applyAlignment="1">
      <alignment vertical="top" wrapText="1"/>
    </xf>
    <xf numFmtId="0" fontId="32" fillId="0" borderId="16" xfId="0" applyFont="1" applyBorder="1" applyAlignment="1">
      <alignment vertical="top" wrapText="1"/>
    </xf>
    <xf numFmtId="0" fontId="26" fillId="0" borderId="17" xfId="0" applyFont="1" applyBorder="1" applyAlignment="1">
      <alignment horizontal="justify" vertical="center" wrapText="1"/>
    </xf>
    <xf numFmtId="0" fontId="26" fillId="0" borderId="18" xfId="0" applyFont="1" applyBorder="1" applyAlignment="1">
      <alignment horizontal="justify" vertical="center" wrapText="1"/>
    </xf>
    <xf numFmtId="0" fontId="26" fillId="0" borderId="19" xfId="0" applyFont="1" applyBorder="1" applyAlignment="1">
      <alignment horizontal="justify" vertical="center" wrapText="1"/>
    </xf>
    <xf numFmtId="0" fontId="22" fillId="14" borderId="14" xfId="0" applyFont="1" applyFill="1" applyBorder="1" applyAlignment="1">
      <alignment horizontal="center" vertical="center"/>
    </xf>
    <xf numFmtId="0" fontId="22" fillId="14" borderId="15" xfId="0" applyFont="1" applyFill="1" applyBorder="1" applyAlignment="1">
      <alignment horizontal="center" vertical="center"/>
    </xf>
    <xf numFmtId="0" fontId="22" fillId="14" borderId="16" xfId="0" applyFont="1" applyFill="1" applyBorder="1" applyAlignment="1">
      <alignment horizontal="center" vertical="center"/>
    </xf>
    <xf numFmtId="167" fontId="17" fillId="0" borderId="17" xfId="0" applyNumberFormat="1" applyFont="1" applyBorder="1" applyAlignment="1">
      <alignment horizontal="center" vertical="center"/>
    </xf>
    <xf numFmtId="167" fontId="17" fillId="0" borderId="18" xfId="0" applyNumberFormat="1" applyFont="1" applyBorder="1" applyAlignment="1">
      <alignment horizontal="center" vertical="center"/>
    </xf>
    <xf numFmtId="167" fontId="17" fillId="0" borderId="19" xfId="0" applyNumberFormat="1" applyFont="1" applyBorder="1" applyAlignment="1">
      <alignment horizontal="center" vertical="center"/>
    </xf>
    <xf numFmtId="167" fontId="22" fillId="0" borderId="17" xfId="2" applyNumberFormat="1" applyFont="1" applyBorder="1" applyAlignment="1">
      <alignment horizontal="center" vertical="center"/>
    </xf>
    <xf numFmtId="167" fontId="22" fillId="0" borderId="18" xfId="2" applyNumberFormat="1" applyFont="1" applyBorder="1" applyAlignment="1">
      <alignment horizontal="center" vertical="center"/>
    </xf>
    <xf numFmtId="167" fontId="22" fillId="0" borderId="19" xfId="2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left" vertical="center"/>
    </xf>
    <xf numFmtId="0" fontId="17" fillId="0" borderId="24" xfId="0" applyFont="1" applyBorder="1" applyAlignment="1">
      <alignment horizontal="left" vertical="center"/>
    </xf>
    <xf numFmtId="0" fontId="17" fillId="0" borderId="25" xfId="0" applyFont="1" applyBorder="1" applyAlignment="1">
      <alignment horizontal="left" vertical="center"/>
    </xf>
    <xf numFmtId="0" fontId="22" fillId="14" borderId="14" xfId="0" applyFont="1" applyFill="1" applyBorder="1" applyAlignment="1">
      <alignment horizontal="center" vertical="center" wrapText="1"/>
    </xf>
    <xf numFmtId="0" fontId="22" fillId="14" borderId="15" xfId="0" applyFont="1" applyFill="1" applyBorder="1" applyAlignment="1">
      <alignment horizontal="center" vertical="center" wrapText="1"/>
    </xf>
    <xf numFmtId="0" fontId="22" fillId="14" borderId="16" xfId="0" applyFont="1" applyFill="1" applyBorder="1" applyAlignment="1">
      <alignment horizontal="center" vertical="center" wrapText="1"/>
    </xf>
    <xf numFmtId="0" fontId="19" fillId="14" borderId="14" xfId="0" applyFont="1" applyFill="1" applyBorder="1" applyAlignment="1">
      <alignment horizontal="center" vertical="center" wrapText="1"/>
    </xf>
    <xf numFmtId="0" fontId="19" fillId="14" borderId="15" xfId="0" applyFont="1" applyFill="1" applyBorder="1" applyAlignment="1">
      <alignment horizontal="center" vertical="center" wrapText="1"/>
    </xf>
    <xf numFmtId="0" fontId="19" fillId="14" borderId="16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10" borderId="4" xfId="0" applyFont="1" applyFill="1" applyBorder="1" applyAlignment="1">
      <alignment horizontal="center" vertical="center" wrapText="1"/>
    </xf>
    <xf numFmtId="0" fontId="18" fillId="10" borderId="0" xfId="0" applyFont="1" applyFill="1" applyAlignment="1">
      <alignment horizontal="center" vertical="center" wrapText="1"/>
    </xf>
    <xf numFmtId="0" fontId="22" fillId="13" borderId="3" xfId="0" applyFont="1" applyFill="1" applyBorder="1" applyAlignment="1">
      <alignment horizontal="center" vertical="center" wrapText="1"/>
    </xf>
    <xf numFmtId="0" fontId="22" fillId="14" borderId="6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0" fillId="0" borderId="2" xfId="0" applyBorder="1"/>
    <xf numFmtId="0" fontId="8" fillId="0" borderId="0" xfId="0" applyFont="1" applyAlignment="1">
      <alignment horizontal="left" vertical="center" wrapText="1"/>
    </xf>
    <xf numFmtId="0" fontId="0" fillId="0" borderId="0" xfId="0"/>
    <xf numFmtId="0" fontId="31" fillId="0" borderId="0" xfId="0" applyFont="1" applyAlignment="1">
      <alignment horizontal="left" vertical="center" wrapText="1"/>
    </xf>
    <xf numFmtId="0" fontId="7" fillId="0" borderId="0" xfId="0" applyFont="1"/>
    <xf numFmtId="0" fontId="7" fillId="6" borderId="3" xfId="0" applyFont="1" applyFill="1" applyBorder="1" applyAlignment="1">
      <alignment horizontal="center"/>
    </xf>
  </cellXfs>
  <cellStyles count="5">
    <cellStyle name="Excel Built-in Comma [0]" xfId="3" xr:uid="{88417416-739D-48F1-971C-CBD7F3C6A109}"/>
    <cellStyle name="Hipervínculo" xfId="4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6</xdr:col>
      <xdr:colOff>330200</xdr:colOff>
      <xdr:row>12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00EF967-7EE6-4E0F-B04D-A0E36CBDA0A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131175" cy="6677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6</xdr:col>
      <xdr:colOff>330200</xdr:colOff>
      <xdr:row>12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560E3B4-18A4-4DC3-95EA-F05B1D2C0DE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131175" cy="6677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176BE892-5571-4A53-893C-EF085342D25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905875" cy="6677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4AC75E0C-5B25-4F6D-B520-07DD8D761C8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905875" cy="6677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133350</xdr:colOff>
      <xdr:row>112</xdr:row>
      <xdr:rowOff>0</xdr:rowOff>
    </xdr:from>
    <xdr:to>
      <xdr:col>4</xdr:col>
      <xdr:colOff>333375</xdr:colOff>
      <xdr:row>113</xdr:row>
      <xdr:rowOff>66675</xdr:rowOff>
    </xdr:to>
    <xdr:pic>
      <xdr:nvPicPr>
        <xdr:cNvPr id="6" name="Imagen 2" descr="Imagen que contiene Dibujo de ingeniería&#10;&#10;El contenido generado por IA puede ser incorrecto.">
          <a:extLst>
            <a:ext uri="{FF2B5EF4-FFF2-40B4-BE49-F238E27FC236}">
              <a16:creationId xmlns:a16="http://schemas.microsoft.com/office/drawing/2014/main" id="{74BC6F49-4E79-4FF1-B530-C6E5EB69F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686" t="32457" r="45110" b="35965"/>
        <a:stretch>
          <a:fillRect/>
        </a:stretch>
      </xdr:blipFill>
      <xdr:spPr bwMode="auto">
        <a:xfrm>
          <a:off x="6724650" y="36766500"/>
          <a:ext cx="20002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107</xdr:row>
      <xdr:rowOff>0</xdr:rowOff>
    </xdr:from>
    <xdr:to>
      <xdr:col>2</xdr:col>
      <xdr:colOff>0</xdr:colOff>
      <xdr:row>107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555BC7F5-D7EC-42FA-B0D9-DA06830E5CD1}"/>
            </a:ext>
          </a:extLst>
        </xdr:cNvPr>
        <xdr:cNvCxnSpPr/>
      </xdr:nvCxnSpPr>
      <xdr:spPr>
        <a:xfrm>
          <a:off x="276225" y="35871150"/>
          <a:ext cx="495300" cy="0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107</xdr:row>
      <xdr:rowOff>0</xdr:rowOff>
    </xdr:from>
    <xdr:to>
      <xdr:col>2</xdr:col>
      <xdr:colOff>876300</xdr:colOff>
      <xdr:row>107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6227BCD-B653-4C52-8106-AE8D9244EC80}"/>
            </a:ext>
          </a:extLst>
        </xdr:cNvPr>
        <xdr:cNvCxnSpPr/>
      </xdr:nvCxnSpPr>
      <xdr:spPr>
        <a:xfrm>
          <a:off x="771525" y="35871150"/>
          <a:ext cx="876300" cy="0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119063</xdr:colOff>
      <xdr:row>104</xdr:row>
      <xdr:rowOff>1752</xdr:rowOff>
    </xdr:from>
    <xdr:to>
      <xdr:col>2</xdr:col>
      <xdr:colOff>185738</xdr:colOff>
      <xdr:row>107</xdr:row>
      <xdr:rowOff>2382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93651C7-8140-4E5E-AC22-C409147C4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288" y="35387127"/>
          <a:ext cx="733425" cy="514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community.secop.gov.co/Public/Tendering/OpportunityDetail/Index?noticeUID=CO1.NTC.10309245&amp;isFromPublicArea=True&amp;isModal=False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community.secop.gov.co/Public/Tendering/OpportunityDetail/Index?noticeUID=CO1.NTC.10034910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4"/>
  <sheetViews>
    <sheetView showGridLines="0" tabSelected="1" topLeftCell="D1" zoomScaleNormal="100" workbookViewId="0">
      <pane ySplit="4" topLeftCell="A124" activePane="bottomLeft" state="frozen"/>
      <selection pane="bottomLeft" activeCell="D129" sqref="D129"/>
    </sheetView>
  </sheetViews>
  <sheetFormatPr baseColWidth="10" defaultColWidth="8.54296875" defaultRowHeight="14.5" x14ac:dyDescent="0.35"/>
  <cols>
    <col min="1" max="1" width="7.453125" customWidth="1"/>
    <col min="2" max="2" width="22" customWidth="1"/>
    <col min="3" max="3" width="20" customWidth="1"/>
    <col min="4" max="4" width="60.81640625" customWidth="1"/>
    <col min="5" max="5" width="16" customWidth="1"/>
  </cols>
  <sheetData>
    <row r="1" spans="1:5" ht="16.5" x14ac:dyDescent="0.35">
      <c r="A1" s="100" t="s">
        <v>530</v>
      </c>
      <c r="B1" s="100"/>
      <c r="C1" s="100"/>
      <c r="D1" s="100"/>
      <c r="E1" s="100"/>
    </row>
    <row r="2" spans="1:5" ht="27.75" customHeight="1" x14ac:dyDescent="0.35">
      <c r="A2" s="101" t="s">
        <v>132</v>
      </c>
      <c r="B2" s="101"/>
      <c r="C2" s="101"/>
      <c r="D2" s="101"/>
      <c r="E2" s="101"/>
    </row>
    <row r="4" spans="1:5" ht="26" x14ac:dyDescent="0.3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ht="18" customHeight="1" x14ac:dyDescent="0.35">
      <c r="A5" s="102" t="s">
        <v>5</v>
      </c>
      <c r="B5" s="102"/>
      <c r="C5" s="102"/>
      <c r="D5" s="102"/>
      <c r="E5" s="102"/>
    </row>
    <row r="6" spans="1:5" ht="37.5" x14ac:dyDescent="0.35">
      <c r="A6" s="2">
        <v>1</v>
      </c>
      <c r="B6" s="3" t="s">
        <v>6</v>
      </c>
      <c r="C6" s="3" t="s">
        <v>7</v>
      </c>
      <c r="D6" s="3" t="s">
        <v>8</v>
      </c>
      <c r="E6" s="2" t="s">
        <v>9</v>
      </c>
    </row>
    <row r="7" spans="1:5" ht="50" x14ac:dyDescent="0.35">
      <c r="A7" s="2">
        <v>2</v>
      </c>
      <c r="B7" s="3" t="s">
        <v>6</v>
      </c>
      <c r="C7" s="3" t="s">
        <v>7</v>
      </c>
      <c r="D7" s="3" t="s">
        <v>10</v>
      </c>
      <c r="E7" s="2" t="s">
        <v>11</v>
      </c>
    </row>
    <row r="8" spans="1:5" ht="37.5" x14ac:dyDescent="0.35">
      <c r="A8" s="2">
        <v>3</v>
      </c>
      <c r="B8" s="3" t="s">
        <v>6</v>
      </c>
      <c r="C8" s="3" t="s">
        <v>7</v>
      </c>
      <c r="D8" s="3" t="s">
        <v>12</v>
      </c>
      <c r="E8" s="2" t="s">
        <v>9</v>
      </c>
    </row>
    <row r="9" spans="1:5" ht="25" x14ac:dyDescent="0.35">
      <c r="A9" s="2">
        <v>4</v>
      </c>
      <c r="B9" s="3" t="s">
        <v>13</v>
      </c>
      <c r="C9" s="3" t="s">
        <v>14</v>
      </c>
      <c r="D9" s="3" t="s">
        <v>15</v>
      </c>
      <c r="E9" s="2" t="s">
        <v>16</v>
      </c>
    </row>
    <row r="10" spans="1:5" ht="25" x14ac:dyDescent="0.35">
      <c r="A10" s="2">
        <v>5</v>
      </c>
      <c r="B10" s="3" t="s">
        <v>13</v>
      </c>
      <c r="C10" s="3" t="s">
        <v>14</v>
      </c>
      <c r="D10" s="3" t="s">
        <v>17</v>
      </c>
      <c r="E10" s="2" t="s">
        <v>16</v>
      </c>
    </row>
    <row r="11" spans="1:5" ht="18" customHeight="1" x14ac:dyDescent="0.35">
      <c r="A11" s="102" t="s">
        <v>18</v>
      </c>
      <c r="B11" s="102"/>
      <c r="C11" s="102"/>
      <c r="D11" s="102"/>
      <c r="E11" s="102"/>
    </row>
    <row r="12" spans="1:5" ht="25" x14ac:dyDescent="0.35">
      <c r="A12" s="2">
        <v>6</v>
      </c>
      <c r="B12" s="3" t="s">
        <v>6</v>
      </c>
      <c r="C12" s="3" t="s">
        <v>7</v>
      </c>
      <c r="D12" s="3" t="s">
        <v>408</v>
      </c>
      <c r="E12" s="2" t="s">
        <v>19</v>
      </c>
    </row>
    <row r="13" spans="1:5" ht="37.5" x14ac:dyDescent="0.35">
      <c r="A13" s="2">
        <f>+A12+1</f>
        <v>7</v>
      </c>
      <c r="B13" s="3" t="s">
        <v>6</v>
      </c>
      <c r="C13" s="3" t="s">
        <v>7</v>
      </c>
      <c r="D13" s="3" t="s">
        <v>407</v>
      </c>
      <c r="E13" s="2" t="s">
        <v>19</v>
      </c>
    </row>
    <row r="14" spans="1:5" ht="37.5" x14ac:dyDescent="0.35">
      <c r="A14" s="2">
        <f t="shared" ref="A14:A30" si="0">+A13+1</f>
        <v>8</v>
      </c>
      <c r="B14" s="3" t="s">
        <v>6</v>
      </c>
      <c r="C14" s="3" t="s">
        <v>7</v>
      </c>
      <c r="D14" s="3" t="s">
        <v>20</v>
      </c>
      <c r="E14" s="2" t="s">
        <v>21</v>
      </c>
    </row>
    <row r="15" spans="1:5" ht="25" x14ac:dyDescent="0.35">
      <c r="A15" s="2">
        <f t="shared" si="0"/>
        <v>9</v>
      </c>
      <c r="B15" s="3" t="s">
        <v>6</v>
      </c>
      <c r="C15" s="3" t="s">
        <v>7</v>
      </c>
      <c r="D15" s="3" t="s">
        <v>22</v>
      </c>
      <c r="E15" s="2" t="s">
        <v>21</v>
      </c>
    </row>
    <row r="16" spans="1:5" ht="25" x14ac:dyDescent="0.35">
      <c r="A16" s="2">
        <f t="shared" si="0"/>
        <v>10</v>
      </c>
      <c r="B16" s="3" t="s">
        <v>6</v>
      </c>
      <c r="C16" s="3" t="s">
        <v>7</v>
      </c>
      <c r="D16" s="3" t="s">
        <v>23</v>
      </c>
      <c r="E16" s="2" t="s">
        <v>21</v>
      </c>
    </row>
    <row r="17" spans="1:5" ht="25" x14ac:dyDescent="0.35">
      <c r="A17" s="2">
        <f t="shared" si="0"/>
        <v>11</v>
      </c>
      <c r="B17" s="3" t="s">
        <v>6</v>
      </c>
      <c r="C17" s="3" t="s">
        <v>7</v>
      </c>
      <c r="D17" s="3" t="s">
        <v>24</v>
      </c>
      <c r="E17" s="2" t="s">
        <v>21</v>
      </c>
    </row>
    <row r="18" spans="1:5" ht="25" x14ac:dyDescent="0.35">
      <c r="A18" s="2">
        <f t="shared" si="0"/>
        <v>12</v>
      </c>
      <c r="B18" s="3" t="s">
        <v>13</v>
      </c>
      <c r="C18" s="3" t="s">
        <v>14</v>
      </c>
      <c r="D18" s="3" t="s">
        <v>25</v>
      </c>
      <c r="E18" s="2" t="s">
        <v>21</v>
      </c>
    </row>
    <row r="19" spans="1:5" ht="25" x14ac:dyDescent="0.35">
      <c r="A19" s="2">
        <f t="shared" si="0"/>
        <v>13</v>
      </c>
      <c r="B19" s="3" t="s">
        <v>13</v>
      </c>
      <c r="C19" s="3" t="s">
        <v>14</v>
      </c>
      <c r="D19" s="3" t="s">
        <v>26</v>
      </c>
      <c r="E19" s="2" t="s">
        <v>21</v>
      </c>
    </row>
    <row r="20" spans="1:5" ht="25" x14ac:dyDescent="0.35">
      <c r="A20" s="2">
        <f t="shared" si="0"/>
        <v>14</v>
      </c>
      <c r="B20" s="3" t="s">
        <v>13</v>
      </c>
      <c r="C20" s="3" t="s">
        <v>14</v>
      </c>
      <c r="D20" s="3" t="s">
        <v>27</v>
      </c>
      <c r="E20" s="2" t="s">
        <v>21</v>
      </c>
    </row>
    <row r="21" spans="1:5" ht="25" x14ac:dyDescent="0.35">
      <c r="A21" s="2">
        <f t="shared" si="0"/>
        <v>15</v>
      </c>
      <c r="B21" s="3" t="s">
        <v>13</v>
      </c>
      <c r="C21" s="3" t="s">
        <v>14</v>
      </c>
      <c r="D21" s="3" t="s">
        <v>28</v>
      </c>
      <c r="E21" s="2" t="s">
        <v>21</v>
      </c>
    </row>
    <row r="22" spans="1:5" ht="25" x14ac:dyDescent="0.35">
      <c r="A22" s="2">
        <f t="shared" si="0"/>
        <v>16</v>
      </c>
      <c r="B22" s="3" t="s">
        <v>13</v>
      </c>
      <c r="C22" s="3" t="s">
        <v>14</v>
      </c>
      <c r="D22" s="3" t="s">
        <v>29</v>
      </c>
      <c r="E22" s="2" t="s">
        <v>30</v>
      </c>
    </row>
    <row r="23" spans="1:5" ht="25" x14ac:dyDescent="0.35">
      <c r="A23" s="2">
        <f t="shared" si="0"/>
        <v>17</v>
      </c>
      <c r="B23" s="3" t="s">
        <v>13</v>
      </c>
      <c r="C23" s="3" t="s">
        <v>14</v>
      </c>
      <c r="D23" s="3" t="s">
        <v>31</v>
      </c>
      <c r="E23" s="2" t="s">
        <v>21</v>
      </c>
    </row>
    <row r="24" spans="1:5" ht="25" x14ac:dyDescent="0.35">
      <c r="A24" s="2">
        <f t="shared" si="0"/>
        <v>18</v>
      </c>
      <c r="B24" s="3" t="s">
        <v>13</v>
      </c>
      <c r="C24" s="3" t="s">
        <v>14</v>
      </c>
      <c r="D24" s="3" t="s">
        <v>32</v>
      </c>
      <c r="E24" s="2" t="s">
        <v>21</v>
      </c>
    </row>
    <row r="25" spans="1:5" ht="25" x14ac:dyDescent="0.35">
      <c r="A25" s="2">
        <f t="shared" si="0"/>
        <v>19</v>
      </c>
      <c r="B25" s="3" t="s">
        <v>13</v>
      </c>
      <c r="C25" s="3" t="s">
        <v>14</v>
      </c>
      <c r="D25" s="3" t="s">
        <v>33</v>
      </c>
      <c r="E25" s="2" t="s">
        <v>21</v>
      </c>
    </row>
    <row r="26" spans="1:5" ht="25" x14ac:dyDescent="0.35">
      <c r="A26" s="2">
        <f t="shared" si="0"/>
        <v>20</v>
      </c>
      <c r="B26" s="3" t="s">
        <v>13</v>
      </c>
      <c r="C26" s="3" t="s">
        <v>14</v>
      </c>
      <c r="D26" s="3" t="s">
        <v>34</v>
      </c>
      <c r="E26" s="2" t="s">
        <v>35</v>
      </c>
    </row>
    <row r="27" spans="1:5" ht="25" x14ac:dyDescent="0.35">
      <c r="A27" s="2">
        <f t="shared" si="0"/>
        <v>21</v>
      </c>
      <c r="B27" s="3" t="s">
        <v>13</v>
      </c>
      <c r="C27" s="3" t="s">
        <v>14</v>
      </c>
      <c r="D27" s="3" t="s">
        <v>36</v>
      </c>
      <c r="E27" s="2" t="s">
        <v>21</v>
      </c>
    </row>
    <row r="28" spans="1:5" ht="25" x14ac:dyDescent="0.35">
      <c r="A28" s="2">
        <f t="shared" si="0"/>
        <v>22</v>
      </c>
      <c r="B28" s="3" t="s">
        <v>13</v>
      </c>
      <c r="C28" s="3" t="s">
        <v>14</v>
      </c>
      <c r="D28" s="3" t="s">
        <v>37</v>
      </c>
      <c r="E28" s="2" t="s">
        <v>21</v>
      </c>
    </row>
    <row r="29" spans="1:5" ht="25" x14ac:dyDescent="0.35">
      <c r="A29" s="2">
        <f t="shared" si="0"/>
        <v>23</v>
      </c>
      <c r="B29" s="3" t="s">
        <v>13</v>
      </c>
      <c r="C29" s="3" t="s">
        <v>14</v>
      </c>
      <c r="D29" s="3" t="s">
        <v>38</v>
      </c>
      <c r="E29" s="2" t="s">
        <v>39</v>
      </c>
    </row>
    <row r="30" spans="1:5" ht="25" x14ac:dyDescent="0.35">
      <c r="A30" s="2">
        <f t="shared" si="0"/>
        <v>24</v>
      </c>
      <c r="B30" s="3" t="s">
        <v>13</v>
      </c>
      <c r="C30" s="3" t="s">
        <v>14</v>
      </c>
      <c r="D30" s="3" t="s">
        <v>40</v>
      </c>
      <c r="E30" s="2" t="s">
        <v>39</v>
      </c>
    </row>
    <row r="31" spans="1:5" ht="18" customHeight="1" x14ac:dyDescent="0.35">
      <c r="A31" s="102" t="s">
        <v>41</v>
      </c>
      <c r="B31" s="102"/>
      <c r="C31" s="102"/>
      <c r="D31" s="102"/>
      <c r="E31" s="102"/>
    </row>
    <row r="32" spans="1:5" ht="25" x14ac:dyDescent="0.35">
      <c r="A32" s="2">
        <v>25</v>
      </c>
      <c r="B32" s="3" t="s">
        <v>6</v>
      </c>
      <c r="C32" s="3" t="s">
        <v>7</v>
      </c>
      <c r="D32" s="3" t="s">
        <v>42</v>
      </c>
      <c r="E32" s="2" t="s">
        <v>21</v>
      </c>
    </row>
    <row r="33" spans="1:5" ht="25" x14ac:dyDescent="0.35">
      <c r="A33" s="2">
        <f>+A32+1</f>
        <v>26</v>
      </c>
      <c r="B33" s="3" t="s">
        <v>6</v>
      </c>
      <c r="C33" s="3" t="s">
        <v>7</v>
      </c>
      <c r="D33" s="3" t="s">
        <v>409</v>
      </c>
      <c r="E33" s="2" t="s">
        <v>21</v>
      </c>
    </row>
    <row r="34" spans="1:5" ht="25" x14ac:dyDescent="0.35">
      <c r="A34" s="2">
        <f t="shared" ref="A34:A49" si="1">+A33+1</f>
        <v>27</v>
      </c>
      <c r="B34" s="3" t="s">
        <v>6</v>
      </c>
      <c r="C34" s="3" t="s">
        <v>7</v>
      </c>
      <c r="D34" s="3" t="s">
        <v>410</v>
      </c>
      <c r="E34" s="2" t="s">
        <v>21</v>
      </c>
    </row>
    <row r="35" spans="1:5" ht="25" x14ac:dyDescent="0.35">
      <c r="A35" s="2">
        <f t="shared" si="1"/>
        <v>28</v>
      </c>
      <c r="B35" s="3" t="s">
        <v>6</v>
      </c>
      <c r="C35" s="3" t="s">
        <v>7</v>
      </c>
      <c r="D35" s="3" t="s">
        <v>43</v>
      </c>
      <c r="E35" s="2" t="s">
        <v>21</v>
      </c>
    </row>
    <row r="36" spans="1:5" ht="25" x14ac:dyDescent="0.35">
      <c r="A36" s="2">
        <f t="shared" si="1"/>
        <v>29</v>
      </c>
      <c r="B36" s="3" t="s">
        <v>6</v>
      </c>
      <c r="C36" s="3" t="s">
        <v>7</v>
      </c>
      <c r="D36" s="3" t="s">
        <v>44</v>
      </c>
      <c r="E36" s="2" t="s">
        <v>9</v>
      </c>
    </row>
    <row r="37" spans="1:5" ht="25" x14ac:dyDescent="0.35">
      <c r="A37" s="2">
        <f t="shared" si="1"/>
        <v>30</v>
      </c>
      <c r="B37" s="3" t="s">
        <v>6</v>
      </c>
      <c r="C37" s="3" t="s">
        <v>7</v>
      </c>
      <c r="D37" s="3" t="s">
        <v>45</v>
      </c>
      <c r="E37" s="2" t="s">
        <v>21</v>
      </c>
    </row>
    <row r="38" spans="1:5" ht="25" x14ac:dyDescent="0.35">
      <c r="A38" s="2">
        <f t="shared" si="1"/>
        <v>31</v>
      </c>
      <c r="B38" s="3" t="s">
        <v>6</v>
      </c>
      <c r="C38" s="3" t="s">
        <v>7</v>
      </c>
      <c r="D38" s="3" t="s">
        <v>46</v>
      </c>
      <c r="E38" s="2" t="s">
        <v>21</v>
      </c>
    </row>
    <row r="39" spans="1:5" ht="25" x14ac:dyDescent="0.35">
      <c r="A39" s="2">
        <f t="shared" si="1"/>
        <v>32</v>
      </c>
      <c r="B39" s="3" t="s">
        <v>6</v>
      </c>
      <c r="C39" s="3" t="s">
        <v>7</v>
      </c>
      <c r="D39" s="3" t="s">
        <v>47</v>
      </c>
      <c r="E39" s="2" t="s">
        <v>9</v>
      </c>
    </row>
    <row r="40" spans="1:5" ht="25" x14ac:dyDescent="0.35">
      <c r="A40" s="2">
        <f t="shared" si="1"/>
        <v>33</v>
      </c>
      <c r="B40" s="3" t="s">
        <v>13</v>
      </c>
      <c r="C40" s="3" t="s">
        <v>14</v>
      </c>
      <c r="D40" s="3" t="s">
        <v>48</v>
      </c>
      <c r="E40" s="2" t="s">
        <v>39</v>
      </c>
    </row>
    <row r="41" spans="1:5" ht="25" x14ac:dyDescent="0.35">
      <c r="A41" s="2">
        <f t="shared" si="1"/>
        <v>34</v>
      </c>
      <c r="B41" s="3" t="s">
        <v>13</v>
      </c>
      <c r="C41" s="3" t="s">
        <v>14</v>
      </c>
      <c r="D41" s="3" t="s">
        <v>49</v>
      </c>
      <c r="E41" s="2" t="s">
        <v>39</v>
      </c>
    </row>
    <row r="42" spans="1:5" ht="25" x14ac:dyDescent="0.35">
      <c r="A42" s="2">
        <f t="shared" si="1"/>
        <v>35</v>
      </c>
      <c r="B42" s="3" t="s">
        <v>13</v>
      </c>
      <c r="C42" s="3" t="s">
        <v>14</v>
      </c>
      <c r="D42" s="3" t="s">
        <v>522</v>
      </c>
      <c r="E42" s="2" t="s">
        <v>39</v>
      </c>
    </row>
    <row r="43" spans="1:5" ht="25" x14ac:dyDescent="0.35">
      <c r="A43" s="2">
        <f t="shared" si="1"/>
        <v>36</v>
      </c>
      <c r="B43" s="3" t="s">
        <v>13</v>
      </c>
      <c r="C43" s="3" t="s">
        <v>14</v>
      </c>
      <c r="D43" s="3" t="s">
        <v>523</v>
      </c>
      <c r="E43" s="2" t="s">
        <v>39</v>
      </c>
    </row>
    <row r="44" spans="1:5" ht="25" x14ac:dyDescent="0.35">
      <c r="A44" s="2">
        <f t="shared" si="1"/>
        <v>37</v>
      </c>
      <c r="B44" s="3" t="s">
        <v>13</v>
      </c>
      <c r="C44" s="3" t="s">
        <v>14</v>
      </c>
      <c r="D44" s="3" t="s">
        <v>50</v>
      </c>
      <c r="E44" s="2" t="s">
        <v>39</v>
      </c>
    </row>
    <row r="45" spans="1:5" ht="25" x14ac:dyDescent="0.35">
      <c r="A45" s="2">
        <f t="shared" si="1"/>
        <v>38</v>
      </c>
      <c r="B45" s="3" t="s">
        <v>13</v>
      </c>
      <c r="C45" s="3" t="s">
        <v>14</v>
      </c>
      <c r="D45" s="3" t="s">
        <v>51</v>
      </c>
      <c r="E45" s="2" t="s">
        <v>39</v>
      </c>
    </row>
    <row r="46" spans="1:5" ht="25" x14ac:dyDescent="0.35">
      <c r="A46" s="2">
        <f t="shared" si="1"/>
        <v>39</v>
      </c>
      <c r="B46" s="3" t="s">
        <v>13</v>
      </c>
      <c r="C46" s="3" t="s">
        <v>14</v>
      </c>
      <c r="D46" s="3" t="s">
        <v>52</v>
      </c>
      <c r="E46" s="2" t="s">
        <v>39</v>
      </c>
    </row>
    <row r="47" spans="1:5" ht="25" x14ac:dyDescent="0.35">
      <c r="A47" s="2">
        <f t="shared" si="1"/>
        <v>40</v>
      </c>
      <c r="B47" s="3" t="s">
        <v>13</v>
      </c>
      <c r="C47" s="3" t="s">
        <v>14</v>
      </c>
      <c r="D47" s="3" t="s">
        <v>53</v>
      </c>
      <c r="E47" s="2" t="s">
        <v>54</v>
      </c>
    </row>
    <row r="48" spans="1:5" ht="25" x14ac:dyDescent="0.35">
      <c r="A48" s="2">
        <f t="shared" si="1"/>
        <v>41</v>
      </c>
      <c r="B48" s="3" t="s">
        <v>13</v>
      </c>
      <c r="C48" s="3" t="s">
        <v>14</v>
      </c>
      <c r="D48" s="3" t="s">
        <v>55</v>
      </c>
      <c r="E48" s="2" t="s">
        <v>39</v>
      </c>
    </row>
    <row r="49" spans="1:5" ht="25" x14ac:dyDescent="0.35">
      <c r="A49" s="2">
        <f t="shared" si="1"/>
        <v>42</v>
      </c>
      <c r="B49" s="3" t="s">
        <v>13</v>
      </c>
      <c r="C49" s="3" t="s">
        <v>14</v>
      </c>
      <c r="D49" s="3" t="s">
        <v>56</v>
      </c>
      <c r="E49" s="2" t="s">
        <v>39</v>
      </c>
    </row>
    <row r="50" spans="1:5" ht="18" customHeight="1" x14ac:dyDescent="0.35">
      <c r="A50" s="102" t="s">
        <v>57</v>
      </c>
      <c r="B50" s="102"/>
      <c r="C50" s="102"/>
      <c r="D50" s="102"/>
      <c r="E50" s="102"/>
    </row>
    <row r="51" spans="1:5" ht="50" x14ac:dyDescent="0.35">
      <c r="A51" s="2">
        <v>43</v>
      </c>
      <c r="B51" s="3" t="s">
        <v>6</v>
      </c>
      <c r="C51" s="3" t="s">
        <v>7</v>
      </c>
      <c r="D51" s="3" t="s">
        <v>58</v>
      </c>
      <c r="E51" s="2" t="s">
        <v>9</v>
      </c>
    </row>
    <row r="52" spans="1:5" ht="25" x14ac:dyDescent="0.35">
      <c r="A52" s="2">
        <f>+A51+1</f>
        <v>44</v>
      </c>
      <c r="B52" s="3" t="s">
        <v>6</v>
      </c>
      <c r="C52" s="3" t="s">
        <v>7</v>
      </c>
      <c r="D52" s="3" t="s">
        <v>59</v>
      </c>
      <c r="E52" s="2" t="s">
        <v>21</v>
      </c>
    </row>
    <row r="53" spans="1:5" ht="25" x14ac:dyDescent="0.35">
      <c r="A53" s="2">
        <f t="shared" ref="A53:A68" si="2">+A52+1</f>
        <v>45</v>
      </c>
      <c r="B53" s="3" t="s">
        <v>6</v>
      </c>
      <c r="C53" s="3" t="s">
        <v>7</v>
      </c>
      <c r="D53" s="3" t="s">
        <v>411</v>
      </c>
      <c r="E53" s="2" t="s">
        <v>9</v>
      </c>
    </row>
    <row r="54" spans="1:5" ht="25" x14ac:dyDescent="0.35">
      <c r="A54" s="2">
        <f t="shared" si="2"/>
        <v>46</v>
      </c>
      <c r="B54" s="3" t="s">
        <v>6</v>
      </c>
      <c r="C54" s="3" t="s">
        <v>7</v>
      </c>
      <c r="D54" s="3" t="s">
        <v>60</v>
      </c>
      <c r="E54" s="2" t="s">
        <v>9</v>
      </c>
    </row>
    <row r="55" spans="1:5" ht="25" x14ac:dyDescent="0.35">
      <c r="A55" s="2">
        <f t="shared" si="2"/>
        <v>47</v>
      </c>
      <c r="B55" s="3" t="s">
        <v>6</v>
      </c>
      <c r="C55" s="3" t="s">
        <v>7</v>
      </c>
      <c r="D55" s="3" t="s">
        <v>61</v>
      </c>
      <c r="E55" s="2" t="s">
        <v>9</v>
      </c>
    </row>
    <row r="56" spans="1:5" ht="25" x14ac:dyDescent="0.35">
      <c r="A56" s="2">
        <f t="shared" si="2"/>
        <v>48</v>
      </c>
      <c r="B56" s="3" t="s">
        <v>13</v>
      </c>
      <c r="C56" s="3" t="s">
        <v>14</v>
      </c>
      <c r="D56" s="3" t="s">
        <v>62</v>
      </c>
      <c r="E56" s="2" t="s">
        <v>39</v>
      </c>
    </row>
    <row r="57" spans="1:5" ht="25" x14ac:dyDescent="0.35">
      <c r="A57" s="2">
        <f t="shared" si="2"/>
        <v>49</v>
      </c>
      <c r="B57" s="3" t="s">
        <v>13</v>
      </c>
      <c r="C57" s="3" t="s">
        <v>14</v>
      </c>
      <c r="D57" s="3" t="s">
        <v>63</v>
      </c>
      <c r="E57" s="2" t="s">
        <v>39</v>
      </c>
    </row>
    <row r="58" spans="1:5" ht="25" x14ac:dyDescent="0.35">
      <c r="A58" s="2">
        <f t="shared" si="2"/>
        <v>50</v>
      </c>
      <c r="B58" s="3" t="s">
        <v>13</v>
      </c>
      <c r="C58" s="3" t="s">
        <v>14</v>
      </c>
      <c r="D58" s="3" t="s">
        <v>64</v>
      </c>
      <c r="E58" s="2" t="s">
        <v>39</v>
      </c>
    </row>
    <row r="59" spans="1:5" ht="25" x14ac:dyDescent="0.35">
      <c r="A59" s="2">
        <f t="shared" si="2"/>
        <v>51</v>
      </c>
      <c r="B59" s="3" t="s">
        <v>13</v>
      </c>
      <c r="C59" s="3" t="s">
        <v>14</v>
      </c>
      <c r="D59" s="3" t="s">
        <v>65</v>
      </c>
      <c r="E59" s="2" t="s">
        <v>39</v>
      </c>
    </row>
    <row r="60" spans="1:5" ht="25" x14ac:dyDescent="0.35">
      <c r="A60" s="2">
        <f t="shared" si="2"/>
        <v>52</v>
      </c>
      <c r="B60" s="3" t="s">
        <v>13</v>
      </c>
      <c r="C60" s="3" t="s">
        <v>14</v>
      </c>
      <c r="D60" s="3" t="s">
        <v>66</v>
      </c>
      <c r="E60" s="2" t="s">
        <v>39</v>
      </c>
    </row>
    <row r="61" spans="1:5" ht="25" x14ac:dyDescent="0.35">
      <c r="A61" s="2">
        <f t="shared" si="2"/>
        <v>53</v>
      </c>
      <c r="B61" s="3" t="s">
        <v>13</v>
      </c>
      <c r="C61" s="3" t="s">
        <v>14</v>
      </c>
      <c r="D61" s="3" t="s">
        <v>67</v>
      </c>
      <c r="E61" s="2" t="s">
        <v>39</v>
      </c>
    </row>
    <row r="62" spans="1:5" ht="25" x14ac:dyDescent="0.35">
      <c r="A62" s="2">
        <f t="shared" si="2"/>
        <v>54</v>
      </c>
      <c r="B62" s="3" t="s">
        <v>13</v>
      </c>
      <c r="C62" s="3" t="s">
        <v>14</v>
      </c>
      <c r="D62" s="3" t="s">
        <v>68</v>
      </c>
      <c r="E62" s="2" t="s">
        <v>39</v>
      </c>
    </row>
    <row r="63" spans="1:5" ht="25" x14ac:dyDescent="0.35">
      <c r="A63" s="2">
        <f t="shared" si="2"/>
        <v>55</v>
      </c>
      <c r="B63" s="3" t="s">
        <v>13</v>
      </c>
      <c r="C63" s="3" t="s">
        <v>14</v>
      </c>
      <c r="D63" s="3" t="s">
        <v>69</v>
      </c>
      <c r="E63" s="2" t="s">
        <v>39</v>
      </c>
    </row>
    <row r="64" spans="1:5" ht="25" x14ac:dyDescent="0.35">
      <c r="A64" s="2">
        <f t="shared" si="2"/>
        <v>56</v>
      </c>
      <c r="B64" s="3" t="s">
        <v>13</v>
      </c>
      <c r="C64" s="3" t="s">
        <v>14</v>
      </c>
      <c r="D64" s="3" t="s">
        <v>416</v>
      </c>
      <c r="E64" s="2" t="s">
        <v>39</v>
      </c>
    </row>
    <row r="65" spans="1:5" ht="25" x14ac:dyDescent="0.35">
      <c r="A65" s="2">
        <f t="shared" si="2"/>
        <v>57</v>
      </c>
      <c r="B65" s="3" t="s">
        <v>13</v>
      </c>
      <c r="C65" s="3" t="s">
        <v>14</v>
      </c>
      <c r="D65" s="3" t="s">
        <v>417</v>
      </c>
      <c r="E65" s="2" t="s">
        <v>39</v>
      </c>
    </row>
    <row r="66" spans="1:5" ht="25" x14ac:dyDescent="0.35">
      <c r="A66" s="2">
        <f t="shared" si="2"/>
        <v>58</v>
      </c>
      <c r="B66" s="3" t="s">
        <v>13</v>
      </c>
      <c r="C66" s="3" t="s">
        <v>14</v>
      </c>
      <c r="D66" s="3" t="s">
        <v>418</v>
      </c>
      <c r="E66" s="2" t="s">
        <v>39</v>
      </c>
    </row>
    <row r="67" spans="1:5" ht="25" x14ac:dyDescent="0.35">
      <c r="A67" s="2">
        <f t="shared" si="2"/>
        <v>59</v>
      </c>
      <c r="B67" s="3" t="s">
        <v>13</v>
      </c>
      <c r="C67" s="3" t="s">
        <v>14</v>
      </c>
      <c r="D67" s="3" t="s">
        <v>70</v>
      </c>
      <c r="E67" s="2" t="s">
        <v>39</v>
      </c>
    </row>
    <row r="68" spans="1:5" ht="25" x14ac:dyDescent="0.35">
      <c r="A68" s="2">
        <f t="shared" si="2"/>
        <v>60</v>
      </c>
      <c r="B68" s="3" t="s">
        <v>13</v>
      </c>
      <c r="C68" s="3" t="s">
        <v>14</v>
      </c>
      <c r="D68" s="3" t="s">
        <v>71</v>
      </c>
      <c r="E68" s="2" t="s">
        <v>39</v>
      </c>
    </row>
    <row r="69" spans="1:5" ht="18" customHeight="1" x14ac:dyDescent="0.35">
      <c r="A69" s="102" t="s">
        <v>72</v>
      </c>
      <c r="B69" s="102"/>
      <c r="C69" s="102"/>
      <c r="D69" s="102"/>
      <c r="E69" s="102"/>
    </row>
    <row r="70" spans="1:5" ht="25" x14ac:dyDescent="0.35">
      <c r="A70" s="2">
        <v>61</v>
      </c>
      <c r="B70" s="3" t="s">
        <v>6</v>
      </c>
      <c r="C70" s="3" t="s">
        <v>73</v>
      </c>
      <c r="D70" s="3" t="s">
        <v>74</v>
      </c>
      <c r="E70" s="2" t="s">
        <v>75</v>
      </c>
    </row>
    <row r="71" spans="1:5" ht="25" x14ac:dyDescent="0.35">
      <c r="A71" s="2">
        <f>+A70+1</f>
        <v>62</v>
      </c>
      <c r="B71" s="3" t="s">
        <v>6</v>
      </c>
      <c r="C71" s="3" t="s">
        <v>73</v>
      </c>
      <c r="D71" s="3" t="s">
        <v>76</v>
      </c>
      <c r="E71" s="2" t="s">
        <v>21</v>
      </c>
    </row>
    <row r="72" spans="1:5" ht="25" x14ac:dyDescent="0.35">
      <c r="A72" s="2">
        <f t="shared" ref="A72:A105" si="3">+A71+1</f>
        <v>63</v>
      </c>
      <c r="B72" s="3" t="s">
        <v>6</v>
      </c>
      <c r="C72" s="3" t="s">
        <v>73</v>
      </c>
      <c r="D72" s="3" t="s">
        <v>77</v>
      </c>
      <c r="E72" s="2" t="s">
        <v>21</v>
      </c>
    </row>
    <row r="73" spans="1:5" ht="25" x14ac:dyDescent="0.35">
      <c r="A73" s="2">
        <f t="shared" si="3"/>
        <v>64</v>
      </c>
      <c r="B73" s="3" t="s">
        <v>6</v>
      </c>
      <c r="C73" s="3" t="s">
        <v>73</v>
      </c>
      <c r="D73" s="3" t="s">
        <v>78</v>
      </c>
      <c r="E73" s="2" t="s">
        <v>21</v>
      </c>
    </row>
    <row r="74" spans="1:5" ht="25" x14ac:dyDescent="0.35">
      <c r="A74" s="2">
        <f t="shared" si="3"/>
        <v>65</v>
      </c>
      <c r="B74" s="3" t="s">
        <v>6</v>
      </c>
      <c r="C74" s="3" t="s">
        <v>73</v>
      </c>
      <c r="D74" s="3" t="s">
        <v>79</v>
      </c>
      <c r="E74" s="2" t="s">
        <v>21</v>
      </c>
    </row>
    <row r="75" spans="1:5" ht="25" x14ac:dyDescent="0.35">
      <c r="A75" s="2">
        <f t="shared" si="3"/>
        <v>66</v>
      </c>
      <c r="B75" s="3" t="s">
        <v>6</v>
      </c>
      <c r="C75" s="3" t="s">
        <v>73</v>
      </c>
      <c r="D75" s="3" t="s">
        <v>80</v>
      </c>
      <c r="E75" s="2" t="s">
        <v>21</v>
      </c>
    </row>
    <row r="76" spans="1:5" ht="25" x14ac:dyDescent="0.35">
      <c r="A76" s="2">
        <f t="shared" si="3"/>
        <v>67</v>
      </c>
      <c r="B76" s="3" t="s">
        <v>6</v>
      </c>
      <c r="C76" s="3" t="s">
        <v>73</v>
      </c>
      <c r="D76" s="3" t="s">
        <v>81</v>
      </c>
      <c r="E76" s="2" t="s">
        <v>21</v>
      </c>
    </row>
    <row r="77" spans="1:5" ht="25" x14ac:dyDescent="0.35">
      <c r="A77" s="2">
        <f t="shared" si="3"/>
        <v>68</v>
      </c>
      <c r="B77" s="3" t="s">
        <v>6</v>
      </c>
      <c r="C77" s="3" t="s">
        <v>73</v>
      </c>
      <c r="D77" s="3" t="s">
        <v>82</v>
      </c>
      <c r="E77" s="2" t="s">
        <v>83</v>
      </c>
    </row>
    <row r="78" spans="1:5" ht="25" x14ac:dyDescent="0.35">
      <c r="A78" s="2">
        <f t="shared" si="3"/>
        <v>69</v>
      </c>
      <c r="B78" s="3" t="s">
        <v>6</v>
      </c>
      <c r="C78" s="3" t="s">
        <v>73</v>
      </c>
      <c r="D78" s="3" t="s">
        <v>84</v>
      </c>
      <c r="E78" s="2" t="s">
        <v>83</v>
      </c>
    </row>
    <row r="79" spans="1:5" ht="25" x14ac:dyDescent="0.35">
      <c r="A79" s="2">
        <f t="shared" si="3"/>
        <v>70</v>
      </c>
      <c r="B79" s="3" t="s">
        <v>6</v>
      </c>
      <c r="C79" s="3" t="s">
        <v>73</v>
      </c>
      <c r="D79" s="3" t="s">
        <v>85</v>
      </c>
      <c r="E79" s="2" t="s">
        <v>86</v>
      </c>
    </row>
    <row r="80" spans="1:5" ht="25" x14ac:dyDescent="0.35">
      <c r="A80" s="2">
        <f t="shared" si="3"/>
        <v>71</v>
      </c>
      <c r="B80" s="3" t="s">
        <v>6</v>
      </c>
      <c r="C80" s="3" t="s">
        <v>73</v>
      </c>
      <c r="D80" s="3" t="s">
        <v>87</v>
      </c>
      <c r="E80" s="2" t="s">
        <v>21</v>
      </c>
    </row>
    <row r="81" spans="1:5" ht="25" x14ac:dyDescent="0.35">
      <c r="A81" s="2">
        <f t="shared" si="3"/>
        <v>72</v>
      </c>
      <c r="B81" s="3" t="s">
        <v>6</v>
      </c>
      <c r="C81" s="3" t="s">
        <v>73</v>
      </c>
      <c r="D81" s="3" t="s">
        <v>88</v>
      </c>
      <c r="E81" s="2" t="s">
        <v>21</v>
      </c>
    </row>
    <row r="82" spans="1:5" ht="25" x14ac:dyDescent="0.35">
      <c r="A82" s="2">
        <f t="shared" si="3"/>
        <v>73</v>
      </c>
      <c r="B82" s="3" t="s">
        <v>6</v>
      </c>
      <c r="C82" s="3" t="s">
        <v>73</v>
      </c>
      <c r="D82" s="3" t="s">
        <v>89</v>
      </c>
      <c r="E82" s="2" t="s">
        <v>21</v>
      </c>
    </row>
    <row r="83" spans="1:5" x14ac:dyDescent="0.35">
      <c r="A83" s="2">
        <f t="shared" si="3"/>
        <v>74</v>
      </c>
      <c r="B83" s="3" t="s">
        <v>6</v>
      </c>
      <c r="C83" s="3" t="s">
        <v>73</v>
      </c>
      <c r="D83" s="3" t="s">
        <v>90</v>
      </c>
      <c r="E83" s="2" t="s">
        <v>21</v>
      </c>
    </row>
    <row r="84" spans="1:5" x14ac:dyDescent="0.35">
      <c r="A84" s="2">
        <f t="shared" si="3"/>
        <v>75</v>
      </c>
      <c r="B84" s="3" t="s">
        <v>6</v>
      </c>
      <c r="C84" s="3" t="s">
        <v>73</v>
      </c>
      <c r="D84" s="3" t="s">
        <v>91</v>
      </c>
      <c r="E84" s="2" t="s">
        <v>21</v>
      </c>
    </row>
    <row r="85" spans="1:5" ht="25" x14ac:dyDescent="0.35">
      <c r="A85" s="2">
        <f t="shared" si="3"/>
        <v>76</v>
      </c>
      <c r="B85" s="3" t="s">
        <v>6</v>
      </c>
      <c r="C85" s="3" t="s">
        <v>73</v>
      </c>
      <c r="D85" s="3" t="s">
        <v>92</v>
      </c>
      <c r="E85" s="2" t="s">
        <v>21</v>
      </c>
    </row>
    <row r="86" spans="1:5" x14ac:dyDescent="0.35">
      <c r="A86" s="2">
        <f t="shared" si="3"/>
        <v>77</v>
      </c>
      <c r="B86" s="3" t="s">
        <v>6</v>
      </c>
      <c r="C86" s="3" t="s">
        <v>73</v>
      </c>
      <c r="D86" s="3" t="s">
        <v>93</v>
      </c>
      <c r="E86" s="2" t="s">
        <v>21</v>
      </c>
    </row>
    <row r="87" spans="1:5" ht="25" x14ac:dyDescent="0.35">
      <c r="A87" s="2">
        <f t="shared" si="3"/>
        <v>78</v>
      </c>
      <c r="B87" s="3" t="s">
        <v>6</v>
      </c>
      <c r="C87" s="3" t="s">
        <v>73</v>
      </c>
      <c r="D87" s="3" t="s">
        <v>94</v>
      </c>
      <c r="E87" s="2" t="s">
        <v>21</v>
      </c>
    </row>
    <row r="88" spans="1:5" ht="25" x14ac:dyDescent="0.35">
      <c r="A88" s="2">
        <f t="shared" si="3"/>
        <v>79</v>
      </c>
      <c r="B88" s="3" t="s">
        <v>6</v>
      </c>
      <c r="C88" s="3" t="s">
        <v>73</v>
      </c>
      <c r="D88" s="3" t="s">
        <v>95</v>
      </c>
      <c r="E88" s="2" t="s">
        <v>21</v>
      </c>
    </row>
    <row r="89" spans="1:5" ht="25" x14ac:dyDescent="0.35">
      <c r="A89" s="2">
        <f t="shared" si="3"/>
        <v>80</v>
      </c>
      <c r="B89" s="3" t="s">
        <v>13</v>
      </c>
      <c r="C89" s="3" t="s">
        <v>14</v>
      </c>
      <c r="D89" s="3" t="s">
        <v>413</v>
      </c>
      <c r="E89" s="2" t="s">
        <v>21</v>
      </c>
    </row>
    <row r="90" spans="1:5" ht="25" x14ac:dyDescent="0.35">
      <c r="A90" s="2">
        <f t="shared" si="3"/>
        <v>81</v>
      </c>
      <c r="B90" s="3" t="s">
        <v>13</v>
      </c>
      <c r="C90" s="3" t="s">
        <v>14</v>
      </c>
      <c r="D90" s="3" t="s">
        <v>412</v>
      </c>
      <c r="E90" s="2" t="s">
        <v>21</v>
      </c>
    </row>
    <row r="91" spans="1:5" ht="25" x14ac:dyDescent="0.35">
      <c r="A91" s="2">
        <f t="shared" si="3"/>
        <v>82</v>
      </c>
      <c r="B91" s="3" t="s">
        <v>13</v>
      </c>
      <c r="C91" s="3" t="s">
        <v>14</v>
      </c>
      <c r="D91" s="3" t="s">
        <v>415</v>
      </c>
      <c r="E91" s="2" t="s">
        <v>21</v>
      </c>
    </row>
    <row r="92" spans="1:5" ht="25" x14ac:dyDescent="0.35">
      <c r="A92" s="2">
        <f t="shared" si="3"/>
        <v>83</v>
      </c>
      <c r="B92" s="3" t="s">
        <v>13</v>
      </c>
      <c r="C92" s="3" t="s">
        <v>14</v>
      </c>
      <c r="D92" s="3" t="s">
        <v>414</v>
      </c>
      <c r="E92" s="2" t="s">
        <v>21</v>
      </c>
    </row>
    <row r="93" spans="1:5" ht="25" x14ac:dyDescent="0.35">
      <c r="A93" s="2">
        <f t="shared" si="3"/>
        <v>84</v>
      </c>
      <c r="B93" s="3" t="s">
        <v>13</v>
      </c>
      <c r="C93" s="3" t="s">
        <v>14</v>
      </c>
      <c r="D93" s="3" t="s">
        <v>96</v>
      </c>
      <c r="E93" s="2" t="s">
        <v>21</v>
      </c>
    </row>
    <row r="94" spans="1:5" ht="25" x14ac:dyDescent="0.35">
      <c r="A94" s="2">
        <f t="shared" si="3"/>
        <v>85</v>
      </c>
      <c r="B94" s="3" t="s">
        <v>13</v>
      </c>
      <c r="C94" s="3" t="s">
        <v>14</v>
      </c>
      <c r="D94" s="3" t="s">
        <v>97</v>
      </c>
      <c r="E94" s="2" t="s">
        <v>21</v>
      </c>
    </row>
    <row r="95" spans="1:5" ht="25" x14ac:dyDescent="0.35">
      <c r="A95" s="2">
        <f t="shared" si="3"/>
        <v>86</v>
      </c>
      <c r="B95" s="3" t="s">
        <v>13</v>
      </c>
      <c r="C95" s="3" t="s">
        <v>14</v>
      </c>
      <c r="D95" s="3" t="s">
        <v>98</v>
      </c>
      <c r="E95" s="2" t="s">
        <v>21</v>
      </c>
    </row>
    <row r="96" spans="1:5" ht="25" x14ac:dyDescent="0.35">
      <c r="A96" s="2">
        <f t="shared" si="3"/>
        <v>87</v>
      </c>
      <c r="B96" s="3" t="s">
        <v>13</v>
      </c>
      <c r="C96" s="3" t="s">
        <v>14</v>
      </c>
      <c r="D96" s="3" t="s">
        <v>99</v>
      </c>
      <c r="E96" s="2" t="s">
        <v>21</v>
      </c>
    </row>
    <row r="97" spans="1:5" ht="25" x14ac:dyDescent="0.35">
      <c r="A97" s="2">
        <f t="shared" si="3"/>
        <v>88</v>
      </c>
      <c r="B97" s="3" t="s">
        <v>13</v>
      </c>
      <c r="C97" s="3" t="s">
        <v>14</v>
      </c>
      <c r="D97" s="3" t="s">
        <v>100</v>
      </c>
      <c r="E97" s="2" t="s">
        <v>21</v>
      </c>
    </row>
    <row r="98" spans="1:5" ht="25" x14ac:dyDescent="0.35">
      <c r="A98" s="2">
        <f t="shared" si="3"/>
        <v>89</v>
      </c>
      <c r="B98" s="3" t="s">
        <v>13</v>
      </c>
      <c r="C98" s="3" t="s">
        <v>14</v>
      </c>
      <c r="D98" s="3" t="s">
        <v>101</v>
      </c>
      <c r="E98" s="2" t="s">
        <v>21</v>
      </c>
    </row>
    <row r="99" spans="1:5" ht="25" x14ac:dyDescent="0.35">
      <c r="A99" s="2">
        <f t="shared" si="3"/>
        <v>90</v>
      </c>
      <c r="B99" s="3" t="s">
        <v>13</v>
      </c>
      <c r="C99" s="3" t="s">
        <v>14</v>
      </c>
      <c r="D99" s="3" t="s">
        <v>102</v>
      </c>
      <c r="E99" s="2" t="s">
        <v>21</v>
      </c>
    </row>
    <row r="100" spans="1:5" ht="25" x14ac:dyDescent="0.35">
      <c r="A100" s="2">
        <f t="shared" si="3"/>
        <v>91</v>
      </c>
      <c r="B100" s="3" t="s">
        <v>13</v>
      </c>
      <c r="C100" s="3" t="s">
        <v>14</v>
      </c>
      <c r="D100" s="3" t="s">
        <v>103</v>
      </c>
      <c r="E100" s="2" t="s">
        <v>21</v>
      </c>
    </row>
    <row r="101" spans="1:5" ht="25" x14ac:dyDescent="0.35">
      <c r="A101" s="2">
        <f t="shared" si="3"/>
        <v>92</v>
      </c>
      <c r="B101" s="3" t="s">
        <v>13</v>
      </c>
      <c r="C101" s="3" t="s">
        <v>14</v>
      </c>
      <c r="D101" s="3" t="s">
        <v>104</v>
      </c>
      <c r="E101" s="2" t="s">
        <v>21</v>
      </c>
    </row>
    <row r="102" spans="1:5" ht="25" x14ac:dyDescent="0.35">
      <c r="A102" s="2">
        <f t="shared" si="3"/>
        <v>93</v>
      </c>
      <c r="B102" s="3" t="s">
        <v>13</v>
      </c>
      <c r="C102" s="3" t="s">
        <v>14</v>
      </c>
      <c r="D102" s="3" t="s">
        <v>105</v>
      </c>
      <c r="E102" s="2" t="s">
        <v>21</v>
      </c>
    </row>
    <row r="103" spans="1:5" ht="25" x14ac:dyDescent="0.35">
      <c r="A103" s="2">
        <f t="shared" si="3"/>
        <v>94</v>
      </c>
      <c r="B103" s="3" t="s">
        <v>13</v>
      </c>
      <c r="C103" s="3" t="s">
        <v>14</v>
      </c>
      <c r="D103" s="3" t="s">
        <v>489</v>
      </c>
      <c r="E103" s="2" t="s">
        <v>21</v>
      </c>
    </row>
    <row r="104" spans="1:5" ht="25" x14ac:dyDescent="0.35">
      <c r="A104" s="2">
        <f t="shared" si="3"/>
        <v>95</v>
      </c>
      <c r="B104" s="3" t="s">
        <v>13</v>
      </c>
      <c r="C104" s="3" t="s">
        <v>14</v>
      </c>
      <c r="D104" s="3" t="s">
        <v>490</v>
      </c>
      <c r="E104" s="2" t="s">
        <v>21</v>
      </c>
    </row>
    <row r="105" spans="1:5" ht="25" x14ac:dyDescent="0.35">
      <c r="A105" s="2">
        <f t="shared" si="3"/>
        <v>96</v>
      </c>
      <c r="B105" s="3" t="s">
        <v>13</v>
      </c>
      <c r="C105" s="3" t="s">
        <v>14</v>
      </c>
      <c r="D105" s="3" t="s">
        <v>106</v>
      </c>
      <c r="E105" s="2" t="s">
        <v>21</v>
      </c>
    </row>
    <row r="106" spans="1:5" ht="18" customHeight="1" x14ac:dyDescent="0.35">
      <c r="A106" s="102" t="s">
        <v>107</v>
      </c>
      <c r="B106" s="102"/>
      <c r="C106" s="102"/>
      <c r="D106" s="102"/>
      <c r="E106" s="102"/>
    </row>
    <row r="107" spans="1:5" ht="25" x14ac:dyDescent="0.35">
      <c r="A107" s="2">
        <v>97</v>
      </c>
      <c r="B107" s="3" t="s">
        <v>13</v>
      </c>
      <c r="C107" s="3" t="s">
        <v>14</v>
      </c>
      <c r="D107" s="3" t="s">
        <v>108</v>
      </c>
      <c r="E107" s="2" t="s">
        <v>21</v>
      </c>
    </row>
    <row r="108" spans="1:5" ht="25" x14ac:dyDescent="0.35">
      <c r="A108" s="2">
        <f>+A107+1</f>
        <v>98</v>
      </c>
      <c r="B108" s="3" t="s">
        <v>13</v>
      </c>
      <c r="C108" s="3" t="s">
        <v>14</v>
      </c>
      <c r="D108" s="3" t="s">
        <v>109</v>
      </c>
      <c r="E108" s="2" t="s">
        <v>21</v>
      </c>
    </row>
    <row r="109" spans="1:5" ht="25" x14ac:dyDescent="0.35">
      <c r="A109" s="2">
        <f t="shared" ref="A109:A110" si="4">+A108+1</f>
        <v>99</v>
      </c>
      <c r="B109" s="3" t="s">
        <v>13</v>
      </c>
      <c r="C109" s="3" t="s">
        <v>14</v>
      </c>
      <c r="D109" s="3" t="s">
        <v>110</v>
      </c>
      <c r="E109" s="2" t="s">
        <v>21</v>
      </c>
    </row>
    <row r="110" spans="1:5" ht="25" x14ac:dyDescent="0.35">
      <c r="A110" s="2">
        <f t="shared" si="4"/>
        <v>100</v>
      </c>
      <c r="B110" s="3" t="s">
        <v>13</v>
      </c>
      <c r="C110" s="3" t="s">
        <v>14</v>
      </c>
      <c r="D110" s="3" t="s">
        <v>111</v>
      </c>
      <c r="E110" s="2" t="s">
        <v>21</v>
      </c>
    </row>
    <row r="111" spans="1:5" ht="18" customHeight="1" x14ac:dyDescent="0.35">
      <c r="A111" s="102" t="s">
        <v>112</v>
      </c>
      <c r="B111" s="102"/>
      <c r="C111" s="102"/>
      <c r="D111" s="102"/>
      <c r="E111" s="102"/>
    </row>
    <row r="112" spans="1:5" ht="25" x14ac:dyDescent="0.35">
      <c r="A112" s="2">
        <v>101</v>
      </c>
      <c r="B112" s="3" t="s">
        <v>13</v>
      </c>
      <c r="C112" s="3" t="s">
        <v>14</v>
      </c>
      <c r="D112" s="3" t="s">
        <v>113</v>
      </c>
      <c r="E112" s="2" t="s">
        <v>21</v>
      </c>
    </row>
    <row r="113" spans="1:5" ht="25" x14ac:dyDescent="0.35">
      <c r="A113" s="2">
        <f>+A112+1</f>
        <v>102</v>
      </c>
      <c r="B113" s="3" t="s">
        <v>13</v>
      </c>
      <c r="C113" s="3" t="s">
        <v>14</v>
      </c>
      <c r="D113" s="3" t="s">
        <v>114</v>
      </c>
      <c r="E113" s="2" t="s">
        <v>21</v>
      </c>
    </row>
    <row r="114" spans="1:5" ht="25" x14ac:dyDescent="0.35">
      <c r="A114" s="2">
        <f>+A113+1</f>
        <v>103</v>
      </c>
      <c r="B114" s="3" t="s">
        <v>13</v>
      </c>
      <c r="C114" s="3" t="s">
        <v>14</v>
      </c>
      <c r="D114" s="3" t="s">
        <v>115</v>
      </c>
      <c r="E114" s="2" t="s">
        <v>21</v>
      </c>
    </row>
    <row r="115" spans="1:5" ht="18" customHeight="1" x14ac:dyDescent="0.35">
      <c r="A115" s="102" t="s">
        <v>116</v>
      </c>
      <c r="B115" s="102"/>
      <c r="C115" s="102"/>
      <c r="D115" s="102"/>
      <c r="E115" s="102"/>
    </row>
    <row r="116" spans="1:5" ht="25" x14ac:dyDescent="0.35">
      <c r="A116" s="2">
        <v>104</v>
      </c>
      <c r="B116" s="3" t="s">
        <v>13</v>
      </c>
      <c r="C116" s="3" t="s">
        <v>14</v>
      </c>
      <c r="D116" s="3" t="s">
        <v>117</v>
      </c>
      <c r="E116" s="2" t="s">
        <v>39</v>
      </c>
    </row>
    <row r="117" spans="1:5" ht="25" x14ac:dyDescent="0.35">
      <c r="A117" s="2">
        <f>+A116+1</f>
        <v>105</v>
      </c>
      <c r="B117" s="3" t="s">
        <v>13</v>
      </c>
      <c r="C117" s="3" t="s">
        <v>14</v>
      </c>
      <c r="D117" s="3" t="s">
        <v>118</v>
      </c>
      <c r="E117" s="2" t="s">
        <v>39</v>
      </c>
    </row>
    <row r="118" spans="1:5" ht="25" x14ac:dyDescent="0.35">
      <c r="A118" s="2">
        <f t="shared" ref="A118:A119" si="5">+A117+1</f>
        <v>106</v>
      </c>
      <c r="B118" s="3" t="s">
        <v>13</v>
      </c>
      <c r="C118" s="3" t="s">
        <v>14</v>
      </c>
      <c r="D118" s="3" t="s">
        <v>119</v>
      </c>
      <c r="E118" s="2" t="s">
        <v>39</v>
      </c>
    </row>
    <row r="119" spans="1:5" ht="25" x14ac:dyDescent="0.35">
      <c r="A119" s="2">
        <f t="shared" si="5"/>
        <v>107</v>
      </c>
      <c r="B119" s="3" t="s">
        <v>13</v>
      </c>
      <c r="C119" s="3" t="s">
        <v>14</v>
      </c>
      <c r="D119" s="3" t="s">
        <v>120</v>
      </c>
      <c r="E119" s="2" t="s">
        <v>121</v>
      </c>
    </row>
    <row r="120" spans="1:5" ht="18" customHeight="1" x14ac:dyDescent="0.35">
      <c r="A120" s="102" t="s">
        <v>122</v>
      </c>
      <c r="B120" s="102"/>
      <c r="C120" s="102"/>
      <c r="D120" s="102"/>
      <c r="E120" s="102"/>
    </row>
    <row r="121" spans="1:5" ht="25" x14ac:dyDescent="0.35">
      <c r="A121" s="2">
        <v>108</v>
      </c>
      <c r="B121" s="3" t="s">
        <v>6</v>
      </c>
      <c r="C121" s="3" t="s">
        <v>7</v>
      </c>
      <c r="D121" s="3" t="s">
        <v>123</v>
      </c>
      <c r="E121" s="2" t="s">
        <v>9</v>
      </c>
    </row>
    <row r="122" spans="1:5" ht="25" x14ac:dyDescent="0.35">
      <c r="A122" s="2">
        <f>+A121+1</f>
        <v>109</v>
      </c>
      <c r="B122" s="3" t="s">
        <v>13</v>
      </c>
      <c r="C122" s="3" t="s">
        <v>14</v>
      </c>
      <c r="D122" s="3" t="s">
        <v>124</v>
      </c>
      <c r="E122" s="2" t="s">
        <v>39</v>
      </c>
    </row>
    <row r="123" spans="1:5" ht="34.5" customHeight="1" x14ac:dyDescent="0.35">
      <c r="A123" s="2">
        <f>+A122+1</f>
        <v>110</v>
      </c>
      <c r="B123" s="3" t="s">
        <v>13</v>
      </c>
      <c r="C123" s="3" t="s">
        <v>14</v>
      </c>
      <c r="D123" s="3" t="s">
        <v>125</v>
      </c>
      <c r="E123" s="2" t="s">
        <v>39</v>
      </c>
    </row>
    <row r="124" spans="1:5" ht="18" customHeight="1" x14ac:dyDescent="0.35">
      <c r="A124" s="102" t="s">
        <v>126</v>
      </c>
      <c r="B124" s="102"/>
      <c r="C124" s="102"/>
      <c r="D124" s="102"/>
      <c r="E124" s="102"/>
    </row>
    <row r="125" spans="1:5" ht="25" x14ac:dyDescent="0.35">
      <c r="A125" s="2">
        <v>111</v>
      </c>
      <c r="B125" s="3" t="s">
        <v>6</v>
      </c>
      <c r="C125" s="3" t="s">
        <v>7</v>
      </c>
      <c r="D125" s="3" t="s">
        <v>532</v>
      </c>
      <c r="E125" s="2" t="s">
        <v>127</v>
      </c>
    </row>
    <row r="126" spans="1:5" ht="25" x14ac:dyDescent="0.35">
      <c r="A126" s="2">
        <f>+A125+1</f>
        <v>112</v>
      </c>
      <c r="B126" s="3" t="s">
        <v>6</v>
      </c>
      <c r="C126" s="3" t="s">
        <v>7</v>
      </c>
      <c r="D126" s="3" t="s">
        <v>535</v>
      </c>
      <c r="E126" s="2" t="s">
        <v>128</v>
      </c>
    </row>
    <row r="127" spans="1:5" ht="25" x14ac:dyDescent="0.35">
      <c r="A127" s="2">
        <f t="shared" ref="A127:A130" si="6">+A126+1</f>
        <v>113</v>
      </c>
      <c r="B127" s="3" t="s">
        <v>6</v>
      </c>
      <c r="C127" s="3" t="s">
        <v>7</v>
      </c>
      <c r="D127" s="3" t="s">
        <v>533</v>
      </c>
      <c r="E127" s="2" t="s">
        <v>129</v>
      </c>
    </row>
    <row r="128" spans="1:5" ht="25" x14ac:dyDescent="0.35">
      <c r="A128" s="2">
        <f t="shared" si="6"/>
        <v>114</v>
      </c>
      <c r="B128" s="3" t="s">
        <v>6</v>
      </c>
      <c r="C128" s="3" t="s">
        <v>7</v>
      </c>
      <c r="D128" s="3" t="s">
        <v>534</v>
      </c>
      <c r="E128" s="2" t="s">
        <v>16</v>
      </c>
    </row>
    <row r="129" spans="1:5" ht="25" x14ac:dyDescent="0.35">
      <c r="A129" s="2">
        <f t="shared" si="6"/>
        <v>115</v>
      </c>
      <c r="B129" s="3" t="s">
        <v>6</v>
      </c>
      <c r="C129" s="3" t="s">
        <v>7</v>
      </c>
      <c r="D129" s="3" t="s">
        <v>130</v>
      </c>
      <c r="E129" s="2" t="s">
        <v>131</v>
      </c>
    </row>
    <row r="130" spans="1:5" ht="25" x14ac:dyDescent="0.35">
      <c r="A130" s="2">
        <f t="shared" si="6"/>
        <v>116</v>
      </c>
      <c r="B130" s="3" t="s">
        <v>6</v>
      </c>
      <c r="C130" s="3" t="s">
        <v>7</v>
      </c>
      <c r="D130" s="3" t="s">
        <v>531</v>
      </c>
      <c r="E130" s="2" t="s">
        <v>9</v>
      </c>
    </row>
    <row r="132" spans="1:5" x14ac:dyDescent="0.35">
      <c r="A132" s="103"/>
      <c r="B132" s="103"/>
      <c r="C132" s="103"/>
      <c r="D132" s="103"/>
      <c r="E132" s="103"/>
    </row>
    <row r="133" spans="1:5" ht="15" thickBot="1" x14ac:dyDescent="0.4"/>
    <row r="134" spans="1:5" ht="45" customHeight="1" thickBot="1" x14ac:dyDescent="0.4">
      <c r="A134" s="104" t="s">
        <v>529</v>
      </c>
      <c r="B134" s="105"/>
      <c r="C134" s="105"/>
      <c r="D134" s="105"/>
      <c r="E134" s="106"/>
    </row>
  </sheetData>
  <mergeCells count="14">
    <mergeCell ref="A120:E120"/>
    <mergeCell ref="A124:E124"/>
    <mergeCell ref="A132:E132"/>
    <mergeCell ref="A134:E134"/>
    <mergeCell ref="A50:E50"/>
    <mergeCell ref="A69:E69"/>
    <mergeCell ref="A106:E106"/>
    <mergeCell ref="A111:E111"/>
    <mergeCell ref="A115:E115"/>
    <mergeCell ref="A1:E1"/>
    <mergeCell ref="A2:E2"/>
    <mergeCell ref="A5:E5"/>
    <mergeCell ref="A11:E11"/>
    <mergeCell ref="A31:E31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A84A3-1441-4A88-A259-D2BF58BF7A09}">
  <dimension ref="B2:K115"/>
  <sheetViews>
    <sheetView workbookViewId="0">
      <selection activeCell="N6" sqref="N6"/>
    </sheetView>
  </sheetViews>
  <sheetFormatPr baseColWidth="10" defaultColWidth="8.81640625" defaultRowHeight="10.5" x14ac:dyDescent="0.25"/>
  <cols>
    <col min="1" max="1" width="4.1796875" style="22" customWidth="1"/>
    <col min="2" max="2" width="7.453125" style="22" customWidth="1"/>
    <col min="3" max="3" width="75.26953125" style="22" customWidth="1"/>
    <col min="4" max="4" width="12" style="22" customWidth="1"/>
    <col min="5" max="5" width="12.26953125" style="22" customWidth="1"/>
    <col min="6" max="6" width="5.81640625" style="22" customWidth="1"/>
    <col min="7" max="7" width="16.54296875" style="22" customWidth="1"/>
    <col min="8" max="8" width="16.26953125" style="22" customWidth="1"/>
    <col min="9" max="9" width="12.1796875" style="22" bestFit="1" customWidth="1"/>
    <col min="10" max="10" width="13" style="22" bestFit="1" customWidth="1"/>
    <col min="11" max="16384" width="8.81640625" style="22"/>
  </cols>
  <sheetData>
    <row r="2" spans="2:9" ht="20" x14ac:dyDescent="0.4">
      <c r="B2" s="87" t="s">
        <v>521</v>
      </c>
    </row>
    <row r="4" spans="2:9" x14ac:dyDescent="0.25">
      <c r="B4" s="131"/>
      <c r="C4" s="131"/>
      <c r="D4" s="131"/>
      <c r="E4" s="131"/>
      <c r="F4" s="131"/>
    </row>
    <row r="5" spans="2:9" ht="17.25" customHeight="1" thickBot="1" x14ac:dyDescent="0.3">
      <c r="B5" s="132" t="s">
        <v>133</v>
      </c>
      <c r="C5" s="133"/>
      <c r="D5" s="133"/>
      <c r="E5" s="133"/>
      <c r="F5" s="133"/>
      <c r="G5" s="133"/>
      <c r="H5" s="133"/>
      <c r="I5" s="133"/>
    </row>
    <row r="6" spans="2:9" ht="92.25" customHeight="1" thickBot="1" x14ac:dyDescent="0.3">
      <c r="B6" s="23" t="s">
        <v>134</v>
      </c>
      <c r="C6" s="24" t="s">
        <v>135</v>
      </c>
      <c r="D6" s="25" t="s">
        <v>136</v>
      </c>
      <c r="E6" s="26" t="s">
        <v>419</v>
      </c>
      <c r="F6" s="27"/>
      <c r="G6" s="134" t="s">
        <v>420</v>
      </c>
      <c r="H6" s="134" t="s">
        <v>421</v>
      </c>
      <c r="I6" s="134" t="s">
        <v>422</v>
      </c>
    </row>
    <row r="7" spans="2:9" ht="39.75" customHeight="1" thickBot="1" x14ac:dyDescent="0.3">
      <c r="B7" s="135" t="s">
        <v>423</v>
      </c>
      <c r="C7" s="135"/>
      <c r="D7" s="135"/>
      <c r="E7" s="135"/>
      <c r="F7" s="28"/>
      <c r="G7" s="134"/>
      <c r="H7" s="134"/>
      <c r="I7" s="134"/>
    </row>
    <row r="8" spans="2:9" ht="66" customHeight="1" x14ac:dyDescent="0.25">
      <c r="B8" s="29">
        <v>1</v>
      </c>
      <c r="C8" s="30" t="s">
        <v>424</v>
      </c>
      <c r="D8" s="31" t="s">
        <v>144</v>
      </c>
      <c r="E8" s="32" t="s">
        <v>148</v>
      </c>
      <c r="F8" s="33"/>
      <c r="G8" s="34">
        <v>37400</v>
      </c>
      <c r="H8" s="35">
        <v>50</v>
      </c>
      <c r="I8" s="36">
        <f>G8*H8</f>
        <v>1870000</v>
      </c>
    </row>
    <row r="9" spans="2:9" ht="67.5" customHeight="1" x14ac:dyDescent="0.25">
      <c r="B9" s="37">
        <f t="shared" ref="B9:B16" si="0">+B8+1</f>
        <v>2</v>
      </c>
      <c r="C9" s="38" t="s">
        <v>425</v>
      </c>
      <c r="D9" s="39" t="s">
        <v>144</v>
      </c>
      <c r="E9" s="40" t="s">
        <v>148</v>
      </c>
      <c r="F9" s="33"/>
      <c r="G9" s="34">
        <v>32009</v>
      </c>
      <c r="H9" s="35">
        <v>50</v>
      </c>
      <c r="I9" s="36">
        <f>G9*H9</f>
        <v>1600450</v>
      </c>
    </row>
    <row r="10" spans="2:9" ht="69" x14ac:dyDescent="0.25">
      <c r="B10" s="29">
        <v>2</v>
      </c>
      <c r="C10" s="41" t="s">
        <v>426</v>
      </c>
      <c r="D10" s="39" t="s">
        <v>144</v>
      </c>
      <c r="E10" s="40" t="s">
        <v>148</v>
      </c>
      <c r="F10" s="33"/>
      <c r="G10" s="34">
        <v>72441</v>
      </c>
      <c r="H10" s="35">
        <v>20</v>
      </c>
      <c r="I10" s="36">
        <f>G10*H10</f>
        <v>1448820</v>
      </c>
    </row>
    <row r="11" spans="2:9" ht="80.5" x14ac:dyDescent="0.25">
      <c r="B11" s="37">
        <f t="shared" si="0"/>
        <v>3</v>
      </c>
      <c r="C11" s="42" t="s">
        <v>427</v>
      </c>
      <c r="D11" s="39" t="s">
        <v>144</v>
      </c>
      <c r="E11" s="40" t="s">
        <v>148</v>
      </c>
      <c r="F11" s="33"/>
      <c r="G11" s="34">
        <v>22511</v>
      </c>
      <c r="H11" s="35">
        <v>100</v>
      </c>
      <c r="I11" s="36">
        <f t="shared" ref="I11:I74" si="1">G11*H11</f>
        <v>2251100</v>
      </c>
    </row>
    <row r="12" spans="2:9" ht="54.75" customHeight="1" x14ac:dyDescent="0.25">
      <c r="B12" s="37">
        <f t="shared" si="0"/>
        <v>4</v>
      </c>
      <c r="C12" s="43" t="s">
        <v>428</v>
      </c>
      <c r="D12" s="39" t="s">
        <v>429</v>
      </c>
      <c r="E12" s="40" t="s">
        <v>148</v>
      </c>
      <c r="F12" s="33"/>
      <c r="G12" s="34">
        <v>67746</v>
      </c>
      <c r="H12" s="35">
        <v>10</v>
      </c>
      <c r="I12" s="36">
        <f t="shared" si="1"/>
        <v>677460</v>
      </c>
    </row>
    <row r="13" spans="2:9" ht="35.25" customHeight="1" x14ac:dyDescent="0.25">
      <c r="B13" s="37">
        <f t="shared" si="0"/>
        <v>5</v>
      </c>
      <c r="C13" s="44" t="s">
        <v>430</v>
      </c>
      <c r="D13" s="45" t="s">
        <v>431</v>
      </c>
      <c r="E13" s="40" t="s">
        <v>148</v>
      </c>
      <c r="F13" s="33"/>
      <c r="G13" s="34">
        <v>7400</v>
      </c>
      <c r="H13" s="35">
        <v>5</v>
      </c>
      <c r="I13" s="36">
        <f t="shared" si="1"/>
        <v>37000</v>
      </c>
    </row>
    <row r="14" spans="2:9" ht="30.75" customHeight="1" x14ac:dyDescent="0.25">
      <c r="B14" s="37">
        <f t="shared" si="0"/>
        <v>6</v>
      </c>
      <c r="C14" s="44" t="s">
        <v>432</v>
      </c>
      <c r="D14" s="45" t="s">
        <v>433</v>
      </c>
      <c r="E14" s="40" t="s">
        <v>148</v>
      </c>
      <c r="F14" s="33"/>
      <c r="G14" s="34">
        <v>49900</v>
      </c>
      <c r="H14" s="35">
        <v>5</v>
      </c>
      <c r="I14" s="36">
        <f t="shared" si="1"/>
        <v>249500</v>
      </c>
    </row>
    <row r="15" spans="2:9" ht="44.25" customHeight="1" x14ac:dyDescent="0.25">
      <c r="B15" s="37">
        <f t="shared" si="0"/>
        <v>7</v>
      </c>
      <c r="C15" s="44" t="s">
        <v>434</v>
      </c>
      <c r="D15" s="45" t="s">
        <v>435</v>
      </c>
      <c r="E15" s="40" t="s">
        <v>148</v>
      </c>
      <c r="F15" s="33"/>
      <c r="G15" s="34">
        <v>8550</v>
      </c>
      <c r="H15" s="35">
        <v>2</v>
      </c>
      <c r="I15" s="36">
        <f t="shared" si="1"/>
        <v>17100</v>
      </c>
    </row>
    <row r="16" spans="2:9" ht="34.5" customHeight="1" thickBot="1" x14ac:dyDescent="0.3">
      <c r="B16" s="37">
        <f t="shared" si="0"/>
        <v>8</v>
      </c>
      <c r="C16" s="44" t="s">
        <v>436</v>
      </c>
      <c r="D16" s="45" t="s">
        <v>437</v>
      </c>
      <c r="E16" s="40" t="s">
        <v>148</v>
      </c>
      <c r="F16" s="33"/>
      <c r="G16" s="34">
        <v>12400</v>
      </c>
      <c r="H16" s="35">
        <v>40</v>
      </c>
      <c r="I16" s="36">
        <f t="shared" si="1"/>
        <v>496000</v>
      </c>
    </row>
    <row r="17" spans="2:9" ht="12" thickBot="1" x14ac:dyDescent="0.3">
      <c r="B17" s="46"/>
      <c r="C17" s="125" t="s">
        <v>175</v>
      </c>
      <c r="D17" s="126"/>
      <c r="E17" s="127"/>
      <c r="F17" s="47"/>
      <c r="G17" s="116"/>
      <c r="H17" s="117"/>
      <c r="I17" s="118"/>
    </row>
    <row r="18" spans="2:9" ht="69" x14ac:dyDescent="0.25">
      <c r="B18" s="37">
        <f>+B12+1</f>
        <v>5</v>
      </c>
      <c r="C18" s="48" t="s">
        <v>438</v>
      </c>
      <c r="D18" s="31" t="s">
        <v>144</v>
      </c>
      <c r="E18" s="32" t="s">
        <v>148</v>
      </c>
      <c r="F18" s="33"/>
      <c r="G18" s="34">
        <v>14049</v>
      </c>
      <c r="H18" s="35">
        <v>10</v>
      </c>
      <c r="I18" s="36">
        <f>G18*H18</f>
        <v>140490</v>
      </c>
    </row>
    <row r="19" spans="2:9" ht="84" customHeight="1" x14ac:dyDescent="0.25">
      <c r="B19" s="37">
        <f t="shared" ref="B19:B21" si="2">+B18+1</f>
        <v>6</v>
      </c>
      <c r="C19" s="49" t="s">
        <v>439</v>
      </c>
      <c r="D19" s="39" t="s">
        <v>144</v>
      </c>
      <c r="E19" s="40" t="s">
        <v>148</v>
      </c>
      <c r="F19" s="33"/>
      <c r="G19" s="34">
        <v>10421</v>
      </c>
      <c r="H19" s="35">
        <v>10</v>
      </c>
      <c r="I19" s="36">
        <f t="shared" si="1"/>
        <v>104210</v>
      </c>
    </row>
    <row r="20" spans="2:9" ht="28.5" customHeight="1" x14ac:dyDescent="0.25">
      <c r="B20" s="37">
        <f t="shared" si="2"/>
        <v>7</v>
      </c>
      <c r="C20" s="50" t="s">
        <v>440</v>
      </c>
      <c r="D20" s="39" t="s">
        <v>144</v>
      </c>
      <c r="E20" s="40" t="s">
        <v>148</v>
      </c>
      <c r="F20" s="33"/>
      <c r="G20" s="34">
        <v>3485</v>
      </c>
      <c r="H20" s="35">
        <v>20</v>
      </c>
      <c r="I20" s="36">
        <f t="shared" si="1"/>
        <v>69700</v>
      </c>
    </row>
    <row r="21" spans="2:9" ht="23.5" thickBot="1" x14ac:dyDescent="0.3">
      <c r="B21" s="37">
        <f t="shared" si="2"/>
        <v>8</v>
      </c>
      <c r="C21" s="50" t="s">
        <v>441</v>
      </c>
      <c r="D21" s="39" t="s">
        <v>442</v>
      </c>
      <c r="E21" s="40" t="s">
        <v>148</v>
      </c>
      <c r="F21" s="33"/>
      <c r="G21" s="34">
        <v>18985</v>
      </c>
      <c r="H21" s="35">
        <v>5</v>
      </c>
      <c r="I21" s="36">
        <f t="shared" si="1"/>
        <v>94925</v>
      </c>
    </row>
    <row r="22" spans="2:9" ht="15" customHeight="1" thickBot="1" x14ac:dyDescent="0.3">
      <c r="B22" s="51"/>
      <c r="C22" s="125" t="s">
        <v>187</v>
      </c>
      <c r="D22" s="126"/>
      <c r="E22" s="127"/>
      <c r="F22" s="47"/>
      <c r="G22" s="34"/>
      <c r="H22" s="35"/>
      <c r="I22" s="36">
        <f t="shared" si="1"/>
        <v>0</v>
      </c>
    </row>
    <row r="23" spans="2:9" ht="11.5" x14ac:dyDescent="0.25">
      <c r="B23" s="37">
        <f>+B21+1</f>
        <v>9</v>
      </c>
      <c r="C23" s="49" t="s">
        <v>443</v>
      </c>
      <c r="D23" s="39" t="s">
        <v>144</v>
      </c>
      <c r="E23" s="40" t="s">
        <v>148</v>
      </c>
      <c r="F23" s="33"/>
      <c r="G23" s="34">
        <v>1898</v>
      </c>
      <c r="H23" s="35">
        <v>100</v>
      </c>
      <c r="I23" s="36">
        <f t="shared" si="1"/>
        <v>189800</v>
      </c>
    </row>
    <row r="24" spans="2:9" ht="11.5" x14ac:dyDescent="0.25">
      <c r="B24" s="37">
        <f>+B23+1</f>
        <v>10</v>
      </c>
      <c r="C24" s="49" t="s">
        <v>444</v>
      </c>
      <c r="D24" s="39" t="s">
        <v>144</v>
      </c>
      <c r="E24" s="40" t="s">
        <v>148</v>
      </c>
      <c r="F24" s="33"/>
      <c r="G24" s="34">
        <v>2726</v>
      </c>
      <c r="H24" s="35">
        <v>60</v>
      </c>
      <c r="I24" s="36">
        <f t="shared" si="1"/>
        <v>163560</v>
      </c>
    </row>
    <row r="25" spans="2:9" ht="23" x14ac:dyDescent="0.25">
      <c r="B25" s="37">
        <f t="shared" ref="B25:B26" si="3">+B24+1</f>
        <v>11</v>
      </c>
      <c r="C25" s="50" t="s">
        <v>445</v>
      </c>
      <c r="D25" s="39" t="s">
        <v>144</v>
      </c>
      <c r="E25" s="40" t="s">
        <v>357</v>
      </c>
      <c r="F25" s="33"/>
      <c r="G25" s="34">
        <v>800325</v>
      </c>
      <c r="H25" s="35">
        <v>5</v>
      </c>
      <c r="I25" s="36">
        <f t="shared" si="1"/>
        <v>4001625</v>
      </c>
    </row>
    <row r="26" spans="2:9" ht="23.5" thickBot="1" x14ac:dyDescent="0.3">
      <c r="B26" s="37">
        <f t="shared" si="3"/>
        <v>12</v>
      </c>
      <c r="C26" s="50" t="s">
        <v>446</v>
      </c>
      <c r="D26" s="45" t="s">
        <v>144</v>
      </c>
      <c r="E26" s="52" t="s">
        <v>357</v>
      </c>
      <c r="F26" s="33"/>
      <c r="G26" s="34">
        <v>475454</v>
      </c>
      <c r="H26" s="35">
        <v>5</v>
      </c>
      <c r="I26" s="36">
        <f t="shared" si="1"/>
        <v>2377270</v>
      </c>
    </row>
    <row r="27" spans="2:9" ht="15" customHeight="1" thickBot="1" x14ac:dyDescent="0.3">
      <c r="B27" s="51"/>
      <c r="C27" s="128" t="s">
        <v>201</v>
      </c>
      <c r="D27" s="129"/>
      <c r="E27" s="130"/>
      <c r="F27" s="47"/>
      <c r="G27" s="116"/>
      <c r="H27" s="117"/>
      <c r="I27" s="118"/>
    </row>
    <row r="28" spans="2:9" ht="25.5" customHeight="1" x14ac:dyDescent="0.25">
      <c r="B28" s="37">
        <f>+B26+1</f>
        <v>13</v>
      </c>
      <c r="C28" s="53" t="s">
        <v>447</v>
      </c>
      <c r="D28" s="31" t="s">
        <v>144</v>
      </c>
      <c r="E28" s="32" t="s">
        <v>357</v>
      </c>
      <c r="F28" s="33"/>
      <c r="G28" s="34">
        <v>101914</v>
      </c>
      <c r="H28" s="35">
        <v>1</v>
      </c>
      <c r="I28" s="36">
        <f t="shared" si="1"/>
        <v>101914</v>
      </c>
    </row>
    <row r="29" spans="2:9" ht="11.5" x14ac:dyDescent="0.25">
      <c r="B29" s="37">
        <f t="shared" ref="B29:B44" si="4">+B28+1</f>
        <v>14</v>
      </c>
      <c r="C29" s="50" t="s">
        <v>448</v>
      </c>
      <c r="D29" s="39" t="s">
        <v>144</v>
      </c>
      <c r="E29" s="40" t="s">
        <v>357</v>
      </c>
      <c r="F29" s="33"/>
      <c r="G29" s="34">
        <v>89571</v>
      </c>
      <c r="H29" s="35">
        <v>3</v>
      </c>
      <c r="I29" s="36">
        <f t="shared" si="1"/>
        <v>268713</v>
      </c>
    </row>
    <row r="30" spans="2:9" ht="18" customHeight="1" x14ac:dyDescent="0.25">
      <c r="B30" s="37">
        <f t="shared" si="4"/>
        <v>15</v>
      </c>
      <c r="C30" s="50" t="s">
        <v>449</v>
      </c>
      <c r="D30" s="39" t="s">
        <v>144</v>
      </c>
      <c r="E30" s="40" t="s">
        <v>357</v>
      </c>
      <c r="F30" s="33"/>
      <c r="G30" s="34">
        <v>24644</v>
      </c>
      <c r="H30" s="35">
        <v>5</v>
      </c>
      <c r="I30" s="36">
        <f t="shared" si="1"/>
        <v>123220</v>
      </c>
    </row>
    <row r="31" spans="2:9" ht="11.5" x14ac:dyDescent="0.25">
      <c r="B31" s="37">
        <f t="shared" si="4"/>
        <v>16</v>
      </c>
      <c r="C31" s="50" t="s">
        <v>450</v>
      </c>
      <c r="D31" s="39" t="s">
        <v>144</v>
      </c>
      <c r="E31" s="40" t="s">
        <v>357</v>
      </c>
      <c r="F31" s="33"/>
      <c r="G31" s="34">
        <v>26143</v>
      </c>
      <c r="H31" s="35">
        <v>5</v>
      </c>
      <c r="I31" s="36">
        <f t="shared" si="1"/>
        <v>130715</v>
      </c>
    </row>
    <row r="32" spans="2:9" ht="11.5" x14ac:dyDescent="0.25">
      <c r="B32" s="37">
        <f t="shared" si="4"/>
        <v>17</v>
      </c>
      <c r="C32" s="50" t="s">
        <v>451</v>
      </c>
      <c r="D32" s="39" t="s">
        <v>144</v>
      </c>
      <c r="E32" s="40" t="s">
        <v>357</v>
      </c>
      <c r="F32" s="33"/>
      <c r="G32" s="34">
        <v>12798</v>
      </c>
      <c r="H32" s="35">
        <v>15</v>
      </c>
      <c r="I32" s="36">
        <f t="shared" si="1"/>
        <v>191970</v>
      </c>
    </row>
    <row r="33" spans="2:9" ht="11.5" x14ac:dyDescent="0.25">
      <c r="B33" s="37">
        <f t="shared" si="4"/>
        <v>18</v>
      </c>
      <c r="C33" s="50" t="s">
        <v>452</v>
      </c>
      <c r="D33" s="39" t="s">
        <v>144</v>
      </c>
      <c r="E33" s="40" t="s">
        <v>357</v>
      </c>
      <c r="F33" s="33"/>
      <c r="G33" s="34">
        <v>11880</v>
      </c>
      <c r="H33" s="35">
        <v>15</v>
      </c>
      <c r="I33" s="36">
        <f t="shared" si="1"/>
        <v>178200</v>
      </c>
    </row>
    <row r="34" spans="2:9" ht="29.25" customHeight="1" x14ac:dyDescent="0.25">
      <c r="B34" s="37">
        <f t="shared" si="4"/>
        <v>19</v>
      </c>
      <c r="C34" s="50" t="s">
        <v>453</v>
      </c>
      <c r="D34" s="39" t="s">
        <v>144</v>
      </c>
      <c r="E34" s="40" t="s">
        <v>357</v>
      </c>
      <c r="F34" s="33"/>
      <c r="G34" s="34">
        <v>15031</v>
      </c>
      <c r="H34" s="35">
        <v>15</v>
      </c>
      <c r="I34" s="36">
        <f>G34*H34</f>
        <v>225465</v>
      </c>
    </row>
    <row r="35" spans="2:9" ht="25.5" customHeight="1" x14ac:dyDescent="0.25">
      <c r="B35" s="37">
        <f t="shared" si="4"/>
        <v>20</v>
      </c>
      <c r="C35" s="50" t="s">
        <v>454</v>
      </c>
      <c r="D35" s="39" t="s">
        <v>144</v>
      </c>
      <c r="E35" s="40" t="s">
        <v>357</v>
      </c>
      <c r="F35" s="33"/>
      <c r="G35" s="34">
        <v>14661</v>
      </c>
      <c r="H35" s="35">
        <v>15</v>
      </c>
      <c r="I35" s="36">
        <f t="shared" si="1"/>
        <v>219915</v>
      </c>
    </row>
    <row r="36" spans="2:9" ht="39" customHeight="1" x14ac:dyDescent="0.25">
      <c r="B36" s="37">
        <f t="shared" si="4"/>
        <v>21</v>
      </c>
      <c r="C36" s="50" t="s">
        <v>455</v>
      </c>
      <c r="D36" s="39" t="s">
        <v>144</v>
      </c>
      <c r="E36" s="40" t="s">
        <v>357</v>
      </c>
      <c r="F36" s="33"/>
      <c r="G36" s="34">
        <v>5363</v>
      </c>
      <c r="H36" s="35">
        <v>20</v>
      </c>
      <c r="I36" s="36">
        <f t="shared" si="1"/>
        <v>107260</v>
      </c>
    </row>
    <row r="37" spans="2:9" ht="28.5" customHeight="1" x14ac:dyDescent="0.25">
      <c r="B37" s="37">
        <f t="shared" si="4"/>
        <v>22</v>
      </c>
      <c r="C37" s="50" t="s">
        <v>456</v>
      </c>
      <c r="D37" s="39" t="s">
        <v>144</v>
      </c>
      <c r="E37" s="40" t="s">
        <v>357</v>
      </c>
      <c r="F37" s="33"/>
      <c r="G37" s="34">
        <v>394524</v>
      </c>
      <c r="H37" s="35">
        <v>1</v>
      </c>
      <c r="I37" s="36">
        <f t="shared" si="1"/>
        <v>394524</v>
      </c>
    </row>
    <row r="38" spans="2:9" ht="20.25" customHeight="1" x14ac:dyDescent="0.25">
      <c r="B38" s="37">
        <f t="shared" si="4"/>
        <v>23</v>
      </c>
      <c r="C38" s="50" t="s">
        <v>457</v>
      </c>
      <c r="D38" s="39" t="s">
        <v>213</v>
      </c>
      <c r="E38" s="40" t="s">
        <v>357</v>
      </c>
      <c r="F38" s="33"/>
      <c r="G38" s="34">
        <v>166379</v>
      </c>
      <c r="H38" s="35">
        <v>1</v>
      </c>
      <c r="I38" s="36">
        <f t="shared" si="1"/>
        <v>166379</v>
      </c>
    </row>
    <row r="39" spans="2:9" ht="11.5" x14ac:dyDescent="0.25">
      <c r="B39" s="37">
        <f t="shared" si="4"/>
        <v>24</v>
      </c>
      <c r="C39" s="54" t="s">
        <v>218</v>
      </c>
      <c r="D39" s="55" t="s">
        <v>144</v>
      </c>
      <c r="E39" s="56" t="s">
        <v>357</v>
      </c>
      <c r="F39" s="57"/>
      <c r="G39" s="58">
        <v>82534</v>
      </c>
      <c r="H39" s="35">
        <v>3</v>
      </c>
      <c r="I39" s="36">
        <f t="shared" si="1"/>
        <v>247602</v>
      </c>
    </row>
    <row r="40" spans="2:9" ht="11.5" x14ac:dyDescent="0.25">
      <c r="B40" s="37">
        <f t="shared" si="4"/>
        <v>25</v>
      </c>
      <c r="C40" s="54" t="s">
        <v>219</v>
      </c>
      <c r="D40" s="55" t="s">
        <v>458</v>
      </c>
      <c r="E40" s="56" t="s">
        <v>357</v>
      </c>
      <c r="F40" s="57"/>
      <c r="G40" s="58">
        <v>323161</v>
      </c>
      <c r="H40" s="35">
        <v>3</v>
      </c>
      <c r="I40" s="36">
        <f t="shared" si="1"/>
        <v>969483</v>
      </c>
    </row>
    <row r="41" spans="2:9" ht="11.5" x14ac:dyDescent="0.25">
      <c r="B41" s="37">
        <f t="shared" si="4"/>
        <v>26</v>
      </c>
      <c r="C41" s="54" t="s">
        <v>220</v>
      </c>
      <c r="D41" s="55" t="s">
        <v>144</v>
      </c>
      <c r="E41" s="56" t="s">
        <v>357</v>
      </c>
      <c r="F41" s="57"/>
      <c r="G41" s="58">
        <v>262965</v>
      </c>
      <c r="H41" s="35">
        <v>2</v>
      </c>
      <c r="I41" s="36">
        <f t="shared" si="1"/>
        <v>525930</v>
      </c>
    </row>
    <row r="42" spans="2:9" ht="11.5" x14ac:dyDescent="0.25">
      <c r="B42" s="37">
        <f t="shared" si="4"/>
        <v>27</v>
      </c>
      <c r="C42" s="54" t="s">
        <v>221</v>
      </c>
      <c r="D42" s="55" t="s">
        <v>144</v>
      </c>
      <c r="E42" s="56" t="s">
        <v>357</v>
      </c>
      <c r="F42" s="57"/>
      <c r="G42" s="58">
        <v>547689</v>
      </c>
      <c r="H42" s="35">
        <v>2</v>
      </c>
      <c r="I42" s="36">
        <f t="shared" si="1"/>
        <v>1095378</v>
      </c>
    </row>
    <row r="43" spans="2:9" ht="11.5" x14ac:dyDescent="0.25">
      <c r="B43" s="37">
        <f t="shared" si="4"/>
        <v>28</v>
      </c>
      <c r="C43" s="54" t="s">
        <v>459</v>
      </c>
      <c r="D43" s="55" t="s">
        <v>144</v>
      </c>
      <c r="E43" s="56" t="s">
        <v>357</v>
      </c>
      <c r="F43" s="57"/>
      <c r="G43" s="58">
        <v>371707</v>
      </c>
      <c r="H43" s="35">
        <v>2</v>
      </c>
      <c r="I43" s="36">
        <f t="shared" si="1"/>
        <v>743414</v>
      </c>
    </row>
    <row r="44" spans="2:9" ht="12" thickBot="1" x14ac:dyDescent="0.3">
      <c r="B44" s="37">
        <f t="shared" si="4"/>
        <v>29</v>
      </c>
      <c r="C44" s="54" t="s">
        <v>460</v>
      </c>
      <c r="D44" s="55" t="s">
        <v>144</v>
      </c>
      <c r="E44" s="56" t="s">
        <v>357</v>
      </c>
      <c r="F44" s="57"/>
      <c r="G44" s="58">
        <v>1274166</v>
      </c>
      <c r="H44" s="35">
        <v>2</v>
      </c>
      <c r="I44" s="36">
        <f t="shared" si="1"/>
        <v>2548332</v>
      </c>
    </row>
    <row r="45" spans="2:9" ht="12" thickBot="1" x14ac:dyDescent="0.3">
      <c r="B45" s="46"/>
      <c r="C45" s="125" t="s">
        <v>230</v>
      </c>
      <c r="D45" s="126"/>
      <c r="E45" s="127"/>
      <c r="F45" s="47"/>
      <c r="G45" s="116"/>
      <c r="H45" s="117"/>
      <c r="I45" s="118"/>
    </row>
    <row r="46" spans="2:9" ht="20.25" customHeight="1" x14ac:dyDescent="0.25">
      <c r="B46" s="37">
        <f>+B44+1</f>
        <v>30</v>
      </c>
      <c r="C46" s="59" t="s">
        <v>231</v>
      </c>
      <c r="D46" s="31" t="s">
        <v>144</v>
      </c>
      <c r="E46" s="32" t="s">
        <v>148</v>
      </c>
      <c r="F46" s="33"/>
      <c r="G46" s="34">
        <v>226364</v>
      </c>
      <c r="H46" s="35">
        <v>2</v>
      </c>
      <c r="I46" s="36">
        <f t="shared" si="1"/>
        <v>452728</v>
      </c>
    </row>
    <row r="47" spans="2:9" ht="18.75" customHeight="1" x14ac:dyDescent="0.25">
      <c r="B47" s="37">
        <f>+B46+1</f>
        <v>31</v>
      </c>
      <c r="C47" s="60" t="s">
        <v>232</v>
      </c>
      <c r="D47" s="39" t="s">
        <v>144</v>
      </c>
      <c r="E47" s="40" t="s">
        <v>148</v>
      </c>
      <c r="F47" s="33"/>
      <c r="G47" s="34">
        <v>197607</v>
      </c>
      <c r="H47" s="35">
        <v>5</v>
      </c>
      <c r="I47" s="36">
        <f t="shared" si="1"/>
        <v>988035</v>
      </c>
    </row>
    <row r="48" spans="2:9" ht="39.75" customHeight="1" x14ac:dyDescent="0.25">
      <c r="B48" s="37">
        <f>+B47+1</f>
        <v>32</v>
      </c>
      <c r="C48" s="61" t="s">
        <v>461</v>
      </c>
      <c r="D48" s="55" t="s">
        <v>144</v>
      </c>
      <c r="E48" s="56" t="s">
        <v>148</v>
      </c>
      <c r="F48" s="57"/>
      <c r="G48" s="58">
        <v>291133</v>
      </c>
      <c r="H48" s="35">
        <v>3</v>
      </c>
      <c r="I48" s="36">
        <f t="shared" si="1"/>
        <v>873399</v>
      </c>
    </row>
    <row r="49" spans="2:9" ht="26.25" customHeight="1" thickBot="1" x14ac:dyDescent="0.3">
      <c r="B49" s="62">
        <f>+B48+1</f>
        <v>33</v>
      </c>
      <c r="C49" s="63" t="s">
        <v>462</v>
      </c>
      <c r="D49" s="64" t="s">
        <v>144</v>
      </c>
      <c r="E49" s="65" t="s">
        <v>148</v>
      </c>
      <c r="F49" s="57"/>
      <c r="G49" s="58">
        <v>359553</v>
      </c>
      <c r="H49" s="35">
        <v>3</v>
      </c>
      <c r="I49" s="36">
        <f t="shared" si="1"/>
        <v>1078659</v>
      </c>
    </row>
    <row r="50" spans="2:9" ht="12" thickBot="1" x14ac:dyDescent="0.3">
      <c r="B50" s="46"/>
      <c r="C50" s="110" t="s">
        <v>236</v>
      </c>
      <c r="D50" s="111"/>
      <c r="E50" s="112"/>
      <c r="F50" s="47"/>
      <c r="G50" s="116"/>
      <c r="H50" s="117"/>
      <c r="I50" s="118"/>
    </row>
    <row r="51" spans="2:9" ht="11.5" x14ac:dyDescent="0.25">
      <c r="B51" s="66">
        <f>+B49+1</f>
        <v>34</v>
      </c>
      <c r="C51" s="59" t="s">
        <v>463</v>
      </c>
      <c r="D51" s="31" t="s">
        <v>144</v>
      </c>
      <c r="E51" s="32" t="s">
        <v>357</v>
      </c>
      <c r="F51" s="33"/>
      <c r="G51" s="34">
        <v>363899</v>
      </c>
      <c r="H51" s="35">
        <v>1</v>
      </c>
      <c r="I51" s="36">
        <f t="shared" si="1"/>
        <v>363899</v>
      </c>
    </row>
    <row r="52" spans="2:9" ht="23" x14ac:dyDescent="0.25">
      <c r="B52" s="62">
        <f t="shared" ref="B52:B62" si="5">+B51+1</f>
        <v>35</v>
      </c>
      <c r="C52" s="67" t="s">
        <v>464</v>
      </c>
      <c r="D52" s="68" t="s">
        <v>144</v>
      </c>
      <c r="E52" s="69" t="s">
        <v>357</v>
      </c>
      <c r="F52" s="70"/>
      <c r="G52" s="34">
        <v>3119090</v>
      </c>
      <c r="H52" s="35">
        <v>1</v>
      </c>
      <c r="I52" s="36">
        <f t="shared" si="1"/>
        <v>3119090</v>
      </c>
    </row>
    <row r="53" spans="2:9" ht="12.75" customHeight="1" x14ac:dyDescent="0.25">
      <c r="B53" s="66">
        <f>+B52+1</f>
        <v>36</v>
      </c>
      <c r="C53" s="67" t="s">
        <v>240</v>
      </c>
      <c r="D53" s="39" t="s">
        <v>144</v>
      </c>
      <c r="E53" s="40" t="s">
        <v>357</v>
      </c>
      <c r="F53" s="33"/>
      <c r="G53" s="34">
        <v>622456</v>
      </c>
      <c r="H53" s="35">
        <v>1</v>
      </c>
      <c r="I53" s="36">
        <f t="shared" si="1"/>
        <v>622456</v>
      </c>
    </row>
    <row r="54" spans="2:9" ht="11.5" x14ac:dyDescent="0.25">
      <c r="B54" s="62">
        <f t="shared" si="5"/>
        <v>37</v>
      </c>
      <c r="C54" s="67" t="s">
        <v>465</v>
      </c>
      <c r="D54" s="39" t="s">
        <v>144</v>
      </c>
      <c r="E54" s="40" t="s">
        <v>357</v>
      </c>
      <c r="F54" s="33"/>
      <c r="G54" s="34">
        <v>3717813</v>
      </c>
      <c r="H54" s="35">
        <v>1</v>
      </c>
      <c r="I54" s="36">
        <f t="shared" si="1"/>
        <v>3717813</v>
      </c>
    </row>
    <row r="55" spans="2:9" ht="11.5" x14ac:dyDescent="0.25">
      <c r="B55" s="66">
        <f>+B54+1</f>
        <v>38</v>
      </c>
      <c r="C55" s="67" t="s">
        <v>243</v>
      </c>
      <c r="D55" s="39" t="s">
        <v>144</v>
      </c>
      <c r="E55" s="40" t="s">
        <v>357</v>
      </c>
      <c r="F55" s="33"/>
      <c r="G55" s="34">
        <v>160061</v>
      </c>
      <c r="H55" s="35">
        <v>1</v>
      </c>
      <c r="I55" s="36">
        <f t="shared" si="1"/>
        <v>160061</v>
      </c>
    </row>
    <row r="56" spans="2:9" ht="49.5" customHeight="1" x14ac:dyDescent="0.25">
      <c r="B56" s="62">
        <f t="shared" si="5"/>
        <v>39</v>
      </c>
      <c r="C56" s="60" t="s">
        <v>466</v>
      </c>
      <c r="D56" s="39" t="s">
        <v>144</v>
      </c>
      <c r="E56" s="40" t="s">
        <v>357</v>
      </c>
      <c r="F56" s="33"/>
      <c r="G56" s="34">
        <v>248178</v>
      </c>
      <c r="H56" s="35">
        <v>1</v>
      </c>
      <c r="I56" s="36">
        <f>G56*H56</f>
        <v>248178</v>
      </c>
    </row>
    <row r="57" spans="2:9" ht="11.5" x14ac:dyDescent="0.25">
      <c r="B57" s="66">
        <f>+B56+1</f>
        <v>40</v>
      </c>
      <c r="C57" s="67" t="s">
        <v>247</v>
      </c>
      <c r="D57" s="39" t="s">
        <v>144</v>
      </c>
      <c r="E57" s="40" t="s">
        <v>357</v>
      </c>
      <c r="F57" s="33"/>
      <c r="G57" s="34">
        <v>142790</v>
      </c>
      <c r="H57" s="35">
        <v>1</v>
      </c>
      <c r="I57" s="36">
        <f t="shared" si="1"/>
        <v>142790</v>
      </c>
    </row>
    <row r="58" spans="2:9" ht="11.5" x14ac:dyDescent="0.25">
      <c r="B58" s="62">
        <f t="shared" si="5"/>
        <v>41</v>
      </c>
      <c r="C58" s="67" t="s">
        <v>249</v>
      </c>
      <c r="D58" s="39" t="s">
        <v>144</v>
      </c>
      <c r="E58" s="40" t="s">
        <v>357</v>
      </c>
      <c r="F58" s="33"/>
      <c r="G58" s="34">
        <v>218644</v>
      </c>
      <c r="H58" s="35">
        <v>1</v>
      </c>
      <c r="I58" s="36">
        <f t="shared" si="1"/>
        <v>218644</v>
      </c>
    </row>
    <row r="59" spans="2:9" ht="11.5" x14ac:dyDescent="0.25">
      <c r="B59" s="66">
        <f>+B58+1</f>
        <v>42</v>
      </c>
      <c r="C59" s="67" t="s">
        <v>467</v>
      </c>
      <c r="D59" s="39" t="s">
        <v>144</v>
      </c>
      <c r="E59" s="40" t="s">
        <v>357</v>
      </c>
      <c r="F59" s="33"/>
      <c r="G59" s="34">
        <v>338497</v>
      </c>
      <c r="H59" s="35">
        <v>1</v>
      </c>
      <c r="I59" s="36">
        <f t="shared" si="1"/>
        <v>338497</v>
      </c>
    </row>
    <row r="60" spans="2:9" ht="11.5" x14ac:dyDescent="0.25">
      <c r="B60" s="62">
        <f>+B59+1</f>
        <v>43</v>
      </c>
      <c r="C60" s="67" t="s">
        <v>252</v>
      </c>
      <c r="D60" s="39" t="s">
        <v>144</v>
      </c>
      <c r="E60" s="40" t="s">
        <v>357</v>
      </c>
      <c r="F60" s="33"/>
      <c r="G60" s="34">
        <v>221072</v>
      </c>
      <c r="H60" s="35">
        <v>1</v>
      </c>
      <c r="I60" s="36">
        <f t="shared" si="1"/>
        <v>221072</v>
      </c>
    </row>
    <row r="61" spans="2:9" ht="11.5" x14ac:dyDescent="0.25">
      <c r="B61" s="66">
        <f>+B60+1</f>
        <v>44</v>
      </c>
      <c r="C61" s="67" t="s">
        <v>468</v>
      </c>
      <c r="D61" s="39" t="s">
        <v>144</v>
      </c>
      <c r="E61" s="40" t="s">
        <v>357</v>
      </c>
      <c r="F61" s="33"/>
      <c r="G61" s="34">
        <v>161967</v>
      </c>
      <c r="H61" s="35">
        <v>1</v>
      </c>
      <c r="I61" s="36">
        <f t="shared" si="1"/>
        <v>161967</v>
      </c>
    </row>
    <row r="62" spans="2:9" ht="11.5" x14ac:dyDescent="0.25">
      <c r="B62" s="62">
        <f t="shared" si="5"/>
        <v>45</v>
      </c>
      <c r="C62" s="67" t="s">
        <v>469</v>
      </c>
      <c r="D62" s="39" t="s">
        <v>144</v>
      </c>
      <c r="E62" s="40" t="s">
        <v>357</v>
      </c>
      <c r="F62" s="33"/>
      <c r="G62" s="34">
        <v>270309</v>
      </c>
      <c r="H62" s="35">
        <v>1</v>
      </c>
      <c r="I62" s="36">
        <f t="shared" si="1"/>
        <v>270309</v>
      </c>
    </row>
    <row r="63" spans="2:9" ht="25.5" customHeight="1" thickBot="1" x14ac:dyDescent="0.3">
      <c r="B63" s="66">
        <f>+B62+1</f>
        <v>46</v>
      </c>
      <c r="C63" s="44" t="s">
        <v>470</v>
      </c>
      <c r="D63" s="45" t="s">
        <v>144</v>
      </c>
      <c r="E63" s="52" t="s">
        <v>357</v>
      </c>
      <c r="F63" s="33"/>
      <c r="G63" s="34">
        <v>4873238</v>
      </c>
      <c r="H63" s="35">
        <v>1</v>
      </c>
      <c r="I63" s="36">
        <f t="shared" si="1"/>
        <v>4873238</v>
      </c>
    </row>
    <row r="64" spans="2:9" ht="12" thickBot="1" x14ac:dyDescent="0.3">
      <c r="B64" s="46"/>
      <c r="C64" s="110" t="s">
        <v>471</v>
      </c>
      <c r="D64" s="111"/>
      <c r="E64" s="112"/>
      <c r="F64" s="47"/>
      <c r="G64" s="34"/>
      <c r="H64" s="35"/>
      <c r="I64" s="36"/>
    </row>
    <row r="65" spans="2:10" ht="28.5" customHeight="1" x14ac:dyDescent="0.25">
      <c r="B65" s="62">
        <f>+B63+1</f>
        <v>47</v>
      </c>
      <c r="C65" s="67" t="s">
        <v>472</v>
      </c>
      <c r="D65" s="71" t="s">
        <v>144</v>
      </c>
      <c r="E65" s="40" t="s">
        <v>148</v>
      </c>
      <c r="F65" s="33"/>
      <c r="G65" s="34">
        <v>21501</v>
      </c>
      <c r="H65" s="35">
        <v>1</v>
      </c>
      <c r="I65" s="36">
        <f t="shared" si="1"/>
        <v>21501</v>
      </c>
    </row>
    <row r="66" spans="2:10" ht="28.5" customHeight="1" x14ac:dyDescent="0.25">
      <c r="B66" s="62">
        <f t="shared" ref="B66:B85" si="6">+B65+1</f>
        <v>48</v>
      </c>
      <c r="C66" s="60" t="s">
        <v>473</v>
      </c>
      <c r="D66" s="71" t="s">
        <v>144</v>
      </c>
      <c r="E66" s="40" t="s">
        <v>148</v>
      </c>
      <c r="F66" s="33"/>
      <c r="G66" s="34">
        <v>23905</v>
      </c>
      <c r="H66" s="35">
        <v>1</v>
      </c>
      <c r="I66" s="36">
        <f t="shared" si="1"/>
        <v>23905</v>
      </c>
    </row>
    <row r="67" spans="2:10" ht="35.25" customHeight="1" x14ac:dyDescent="0.25">
      <c r="B67" s="62">
        <f>+B66+1</f>
        <v>49</v>
      </c>
      <c r="C67" s="60" t="s">
        <v>474</v>
      </c>
      <c r="D67" s="71" t="s">
        <v>144</v>
      </c>
      <c r="E67" s="40" t="s">
        <v>148</v>
      </c>
      <c r="F67" s="33"/>
      <c r="G67" s="34">
        <v>250656</v>
      </c>
      <c r="H67" s="35">
        <v>1</v>
      </c>
      <c r="I67" s="36">
        <f t="shared" si="1"/>
        <v>250656</v>
      </c>
    </row>
    <row r="68" spans="2:10" ht="33" customHeight="1" x14ac:dyDescent="0.25">
      <c r="B68" s="62">
        <f t="shared" si="6"/>
        <v>50</v>
      </c>
      <c r="C68" s="60" t="s">
        <v>475</v>
      </c>
      <c r="D68" s="71" t="s">
        <v>144</v>
      </c>
      <c r="E68" s="40" t="s">
        <v>148</v>
      </c>
      <c r="F68" s="33"/>
      <c r="G68" s="34">
        <v>840028</v>
      </c>
      <c r="H68" s="35">
        <v>2</v>
      </c>
      <c r="I68" s="36">
        <f t="shared" si="1"/>
        <v>1680056</v>
      </c>
    </row>
    <row r="69" spans="2:10" ht="23" x14ac:dyDescent="0.25">
      <c r="B69" s="62">
        <f t="shared" si="6"/>
        <v>51</v>
      </c>
      <c r="C69" s="60" t="s">
        <v>476</v>
      </c>
      <c r="D69" s="71" t="s">
        <v>144</v>
      </c>
      <c r="E69" s="40" t="s">
        <v>148</v>
      </c>
      <c r="F69" s="33"/>
      <c r="G69" s="34">
        <v>1113192</v>
      </c>
      <c r="H69" s="35">
        <v>1</v>
      </c>
      <c r="I69" s="36">
        <f t="shared" si="1"/>
        <v>1113192</v>
      </c>
    </row>
    <row r="70" spans="2:10" ht="30.75" customHeight="1" x14ac:dyDescent="0.25">
      <c r="B70" s="62">
        <f t="shared" si="6"/>
        <v>52</v>
      </c>
      <c r="C70" s="60" t="s">
        <v>477</v>
      </c>
      <c r="D70" s="71" t="s">
        <v>144</v>
      </c>
      <c r="E70" s="40" t="s">
        <v>148</v>
      </c>
      <c r="F70" s="33"/>
      <c r="G70" s="34">
        <v>15488</v>
      </c>
      <c r="H70" s="35">
        <v>20</v>
      </c>
      <c r="I70" s="36">
        <f t="shared" si="1"/>
        <v>309760</v>
      </c>
    </row>
    <row r="71" spans="2:10" ht="11.5" x14ac:dyDescent="0.25">
      <c r="B71" s="62">
        <f t="shared" si="6"/>
        <v>53</v>
      </c>
      <c r="C71" s="60" t="s">
        <v>478</v>
      </c>
      <c r="D71" s="71" t="s">
        <v>144</v>
      </c>
      <c r="E71" s="40" t="s">
        <v>148</v>
      </c>
      <c r="F71" s="33"/>
      <c r="G71" s="34">
        <v>811</v>
      </c>
      <c r="H71" s="35">
        <v>24</v>
      </c>
      <c r="I71" s="36">
        <f t="shared" si="1"/>
        <v>19464</v>
      </c>
    </row>
    <row r="72" spans="2:10" ht="11.5" x14ac:dyDescent="0.25">
      <c r="B72" s="62">
        <f t="shared" si="6"/>
        <v>54</v>
      </c>
      <c r="C72" s="67" t="s">
        <v>479</v>
      </c>
      <c r="D72" s="71" t="s">
        <v>144</v>
      </c>
      <c r="E72" s="40" t="s">
        <v>148</v>
      </c>
      <c r="F72" s="33"/>
      <c r="G72" s="34">
        <v>5760</v>
      </c>
      <c r="H72" s="35">
        <v>30</v>
      </c>
      <c r="I72" s="36">
        <f t="shared" si="1"/>
        <v>172800</v>
      </c>
    </row>
    <row r="73" spans="2:10" ht="11.5" x14ac:dyDescent="0.25">
      <c r="B73" s="62">
        <f t="shared" si="6"/>
        <v>55</v>
      </c>
      <c r="C73" s="60" t="s">
        <v>480</v>
      </c>
      <c r="D73" s="71" t="s">
        <v>144</v>
      </c>
      <c r="E73" s="40" t="s">
        <v>148</v>
      </c>
      <c r="F73" s="33"/>
      <c r="G73" s="34">
        <v>32232</v>
      </c>
      <c r="H73" s="35">
        <v>20</v>
      </c>
      <c r="I73" s="36">
        <f t="shared" si="1"/>
        <v>644640</v>
      </c>
    </row>
    <row r="74" spans="2:10" ht="23.25" customHeight="1" x14ac:dyDescent="0.25">
      <c r="B74" s="62">
        <f t="shared" si="6"/>
        <v>56</v>
      </c>
      <c r="C74" s="61" t="s">
        <v>481</v>
      </c>
      <c r="D74" s="72" t="s">
        <v>144</v>
      </c>
      <c r="E74" s="56" t="s">
        <v>148</v>
      </c>
      <c r="F74" s="57"/>
      <c r="G74" s="34">
        <v>31773</v>
      </c>
      <c r="H74" s="35">
        <v>20</v>
      </c>
      <c r="I74" s="36">
        <f t="shared" si="1"/>
        <v>635460</v>
      </c>
    </row>
    <row r="75" spans="2:10" ht="26.25" customHeight="1" x14ac:dyDescent="0.25">
      <c r="B75" s="62">
        <f t="shared" si="6"/>
        <v>57</v>
      </c>
      <c r="C75" s="60" t="s">
        <v>482</v>
      </c>
      <c r="D75" s="71" t="s">
        <v>144</v>
      </c>
      <c r="E75" s="40" t="s">
        <v>148</v>
      </c>
      <c r="F75" s="33"/>
      <c r="G75" s="34">
        <v>34574</v>
      </c>
      <c r="H75" s="35">
        <v>20</v>
      </c>
      <c r="I75" s="36">
        <f t="shared" ref="I75:I93" si="7">G75*H75</f>
        <v>691480</v>
      </c>
    </row>
    <row r="76" spans="2:10" ht="29.25" customHeight="1" x14ac:dyDescent="0.25">
      <c r="B76" s="62">
        <f t="shared" si="6"/>
        <v>58</v>
      </c>
      <c r="C76" s="60" t="s">
        <v>483</v>
      </c>
      <c r="D76" s="71" t="s">
        <v>144</v>
      </c>
      <c r="E76" s="40" t="s">
        <v>148</v>
      </c>
      <c r="F76" s="33"/>
      <c r="G76" s="34">
        <v>34308</v>
      </c>
      <c r="H76" s="35">
        <v>20</v>
      </c>
      <c r="I76" s="36">
        <f t="shared" si="7"/>
        <v>686160</v>
      </c>
    </row>
    <row r="77" spans="2:10" ht="34.5" x14ac:dyDescent="0.25">
      <c r="B77" s="62">
        <f t="shared" si="6"/>
        <v>59</v>
      </c>
      <c r="C77" s="60" t="s">
        <v>484</v>
      </c>
      <c r="D77" s="71" t="s">
        <v>144</v>
      </c>
      <c r="E77" s="40" t="s">
        <v>148</v>
      </c>
      <c r="F77" s="33"/>
      <c r="G77" s="34">
        <v>16700</v>
      </c>
      <c r="H77" s="35">
        <v>119</v>
      </c>
      <c r="I77" s="36">
        <f t="shared" si="7"/>
        <v>1987300</v>
      </c>
      <c r="J77" s="73"/>
    </row>
    <row r="78" spans="2:10" ht="30.75" customHeight="1" x14ac:dyDescent="0.25">
      <c r="B78" s="62">
        <f t="shared" si="6"/>
        <v>60</v>
      </c>
      <c r="C78" s="74" t="s">
        <v>485</v>
      </c>
      <c r="D78" s="72" t="s">
        <v>144</v>
      </c>
      <c r="E78" s="56" t="s">
        <v>148</v>
      </c>
      <c r="F78" s="57"/>
      <c r="G78" s="58">
        <v>575575</v>
      </c>
      <c r="H78" s="35">
        <v>1</v>
      </c>
      <c r="I78" s="36">
        <f t="shared" si="7"/>
        <v>575575</v>
      </c>
    </row>
    <row r="79" spans="2:10" ht="11.5" x14ac:dyDescent="0.25">
      <c r="B79" s="62">
        <f t="shared" si="6"/>
        <v>61</v>
      </c>
      <c r="C79" s="74" t="s">
        <v>486</v>
      </c>
      <c r="D79" s="71" t="s">
        <v>144</v>
      </c>
      <c r="E79" s="40" t="s">
        <v>148</v>
      </c>
      <c r="F79" s="33"/>
      <c r="G79" s="34">
        <v>25230</v>
      </c>
      <c r="H79" s="35">
        <v>50</v>
      </c>
      <c r="I79" s="36">
        <f t="shared" si="7"/>
        <v>1261500</v>
      </c>
    </row>
    <row r="80" spans="2:10" ht="27" customHeight="1" x14ac:dyDescent="0.25">
      <c r="B80" s="62">
        <f t="shared" si="6"/>
        <v>62</v>
      </c>
      <c r="C80" s="74" t="s">
        <v>487</v>
      </c>
      <c r="D80" s="71" t="s">
        <v>144</v>
      </c>
      <c r="E80" s="40" t="s">
        <v>148</v>
      </c>
      <c r="F80" s="33"/>
      <c r="G80" s="34">
        <v>27351</v>
      </c>
      <c r="H80" s="35">
        <v>60</v>
      </c>
      <c r="I80" s="36">
        <f t="shared" si="7"/>
        <v>1641060</v>
      </c>
    </row>
    <row r="81" spans="2:10" ht="27" customHeight="1" x14ac:dyDescent="0.25">
      <c r="B81" s="62">
        <f t="shared" si="6"/>
        <v>63</v>
      </c>
      <c r="C81" s="74" t="s">
        <v>488</v>
      </c>
      <c r="D81" s="71" t="s">
        <v>144</v>
      </c>
      <c r="E81" s="40" t="s">
        <v>148</v>
      </c>
      <c r="F81" s="33"/>
      <c r="G81" s="34">
        <v>465026</v>
      </c>
      <c r="H81" s="35">
        <v>1</v>
      </c>
      <c r="I81" s="36">
        <f t="shared" si="7"/>
        <v>465026</v>
      </c>
    </row>
    <row r="82" spans="2:10" ht="11.5" x14ac:dyDescent="0.25">
      <c r="B82" s="62">
        <f t="shared" si="6"/>
        <v>64</v>
      </c>
      <c r="C82" s="74" t="s">
        <v>489</v>
      </c>
      <c r="D82" s="71" t="s">
        <v>144</v>
      </c>
      <c r="E82" s="40" t="s">
        <v>148</v>
      </c>
      <c r="F82" s="33"/>
      <c r="G82" s="34">
        <v>331684</v>
      </c>
      <c r="H82" s="35">
        <v>1</v>
      </c>
      <c r="I82" s="36">
        <f t="shared" si="7"/>
        <v>331684</v>
      </c>
    </row>
    <row r="83" spans="2:10" ht="11.5" x14ac:dyDescent="0.25">
      <c r="B83" s="62">
        <f t="shared" si="6"/>
        <v>65</v>
      </c>
      <c r="C83" s="74" t="s">
        <v>490</v>
      </c>
      <c r="D83" s="71" t="s">
        <v>144</v>
      </c>
      <c r="E83" s="40" t="s">
        <v>148</v>
      </c>
      <c r="F83" s="33"/>
      <c r="G83" s="34">
        <v>321113</v>
      </c>
      <c r="H83" s="35">
        <v>1</v>
      </c>
      <c r="I83" s="36">
        <f t="shared" si="7"/>
        <v>321113</v>
      </c>
    </row>
    <row r="84" spans="2:10" ht="11.5" x14ac:dyDescent="0.25">
      <c r="B84" s="62">
        <f t="shared" si="6"/>
        <v>66</v>
      </c>
      <c r="C84" s="74" t="s">
        <v>491</v>
      </c>
      <c r="D84" s="71" t="s">
        <v>144</v>
      </c>
      <c r="E84" s="40" t="s">
        <v>148</v>
      </c>
      <c r="F84" s="33"/>
      <c r="G84" s="34">
        <v>27268</v>
      </c>
      <c r="H84" s="35">
        <v>6</v>
      </c>
      <c r="I84" s="36">
        <f t="shared" si="7"/>
        <v>163608</v>
      </c>
    </row>
    <row r="85" spans="2:10" ht="55.5" customHeight="1" thickBot="1" x14ac:dyDescent="0.3">
      <c r="B85" s="62">
        <f t="shared" si="6"/>
        <v>67</v>
      </c>
      <c r="C85" s="75" t="s">
        <v>492</v>
      </c>
      <c r="D85" s="76" t="s">
        <v>144</v>
      </c>
      <c r="E85" s="52" t="s">
        <v>148</v>
      </c>
      <c r="F85" s="33"/>
      <c r="G85" s="34">
        <v>559703</v>
      </c>
      <c r="H85" s="35">
        <v>1</v>
      </c>
      <c r="I85" s="36">
        <f t="shared" si="7"/>
        <v>559703</v>
      </c>
    </row>
    <row r="86" spans="2:10" ht="15.75" customHeight="1" thickBot="1" x14ac:dyDescent="0.3">
      <c r="B86" s="46"/>
      <c r="C86" s="110" t="s">
        <v>308</v>
      </c>
      <c r="D86" s="111"/>
      <c r="E86" s="112"/>
      <c r="F86" s="77"/>
      <c r="G86" s="113"/>
      <c r="H86" s="114"/>
      <c r="I86" s="115"/>
    </row>
    <row r="87" spans="2:10" ht="11.5" x14ac:dyDescent="0.25">
      <c r="B87" s="62">
        <f>+B85+1</f>
        <v>68</v>
      </c>
      <c r="C87" s="59" t="s">
        <v>493</v>
      </c>
      <c r="D87" s="78" t="s">
        <v>144</v>
      </c>
      <c r="E87" s="32" t="s">
        <v>148</v>
      </c>
      <c r="F87" s="33"/>
      <c r="G87" s="34">
        <v>11206</v>
      </c>
      <c r="H87" s="35">
        <v>21</v>
      </c>
      <c r="I87" s="36">
        <f t="shared" si="7"/>
        <v>235326</v>
      </c>
    </row>
    <row r="88" spans="2:10" ht="46" x14ac:dyDescent="0.25">
      <c r="B88" s="62">
        <f>+B87+1</f>
        <v>69</v>
      </c>
      <c r="C88" s="60" t="s">
        <v>494</v>
      </c>
      <c r="D88" s="71" t="s">
        <v>144</v>
      </c>
      <c r="E88" s="40" t="s">
        <v>148</v>
      </c>
      <c r="F88" s="33"/>
      <c r="G88" s="34">
        <v>153000</v>
      </c>
      <c r="H88" s="35">
        <v>10</v>
      </c>
      <c r="I88" s="36">
        <f t="shared" si="7"/>
        <v>1530000</v>
      </c>
      <c r="J88" s="73"/>
    </row>
    <row r="89" spans="2:10" ht="43.5" customHeight="1" x14ac:dyDescent="0.25">
      <c r="B89" s="62">
        <f>+B88+1</f>
        <v>70</v>
      </c>
      <c r="C89" s="60" t="s">
        <v>495</v>
      </c>
      <c r="D89" s="71" t="s">
        <v>144</v>
      </c>
      <c r="E89" s="40" t="s">
        <v>148</v>
      </c>
      <c r="F89" s="33"/>
      <c r="G89" s="34">
        <v>119879</v>
      </c>
      <c r="H89" s="35">
        <v>20</v>
      </c>
      <c r="I89" s="36">
        <f t="shared" si="7"/>
        <v>2397580</v>
      </c>
    </row>
    <row r="90" spans="2:10" ht="27" customHeight="1" thickBot="1" x14ac:dyDescent="0.3">
      <c r="B90" s="62">
        <f>+B89+1</f>
        <v>71</v>
      </c>
      <c r="C90" s="44" t="s">
        <v>496</v>
      </c>
      <c r="D90" s="76" t="s">
        <v>144</v>
      </c>
      <c r="E90" s="52" t="s">
        <v>148</v>
      </c>
      <c r="F90" s="33"/>
      <c r="G90" s="34">
        <v>19995</v>
      </c>
      <c r="H90" s="35">
        <v>130</v>
      </c>
      <c r="I90" s="36">
        <f t="shared" si="7"/>
        <v>2599350</v>
      </c>
      <c r="J90" s="73"/>
    </row>
    <row r="91" spans="2:10" ht="12" thickBot="1" x14ac:dyDescent="0.3">
      <c r="B91" s="46"/>
      <c r="C91" s="110" t="s">
        <v>497</v>
      </c>
      <c r="D91" s="111"/>
      <c r="E91" s="112"/>
      <c r="F91" s="47"/>
      <c r="G91" s="34"/>
      <c r="H91" s="35"/>
      <c r="I91" s="36"/>
    </row>
    <row r="92" spans="2:10" ht="11.5" x14ac:dyDescent="0.25">
      <c r="B92" s="62">
        <f>+B90+1</f>
        <v>72</v>
      </c>
      <c r="C92" s="79" t="s">
        <v>498</v>
      </c>
      <c r="D92" s="45" t="s">
        <v>144</v>
      </c>
      <c r="E92" s="52" t="s">
        <v>357</v>
      </c>
      <c r="F92" s="33"/>
      <c r="G92" s="34">
        <v>283359</v>
      </c>
      <c r="H92" s="35">
        <v>3</v>
      </c>
      <c r="I92" s="36">
        <f t="shared" si="7"/>
        <v>850077</v>
      </c>
    </row>
    <row r="93" spans="2:10" ht="12" thickBot="1" x14ac:dyDescent="0.3">
      <c r="B93" s="62">
        <f>+B92+1</f>
        <v>73</v>
      </c>
      <c r="C93" s="79" t="s">
        <v>499</v>
      </c>
      <c r="D93" s="45" t="s">
        <v>144</v>
      </c>
      <c r="E93" s="52" t="s">
        <v>357</v>
      </c>
      <c r="F93" s="33"/>
      <c r="G93" s="34">
        <v>288606</v>
      </c>
      <c r="H93" s="35">
        <v>3</v>
      </c>
      <c r="I93" s="36">
        <f t="shared" si="7"/>
        <v>865818</v>
      </c>
    </row>
    <row r="94" spans="2:10" ht="15.75" customHeight="1" thickBot="1" x14ac:dyDescent="0.3">
      <c r="B94" s="46"/>
      <c r="C94" s="110" t="s">
        <v>320</v>
      </c>
      <c r="D94" s="111"/>
      <c r="E94" s="112"/>
      <c r="F94" s="47"/>
      <c r="G94" s="113"/>
      <c r="H94" s="114"/>
      <c r="I94" s="115"/>
    </row>
    <row r="95" spans="2:10" ht="29.25" customHeight="1" x14ac:dyDescent="0.25">
      <c r="B95" s="62">
        <f>+B93+1</f>
        <v>74</v>
      </c>
      <c r="C95" s="80" t="s">
        <v>500</v>
      </c>
      <c r="D95" s="78" t="s">
        <v>322</v>
      </c>
      <c r="E95" s="32"/>
      <c r="F95" s="33"/>
      <c r="G95" s="34">
        <v>682850</v>
      </c>
      <c r="H95" s="35">
        <v>2</v>
      </c>
      <c r="I95" s="36">
        <f t="shared" ref="I95:I102" si="8">G95*H95</f>
        <v>1365700</v>
      </c>
    </row>
    <row r="96" spans="2:10" ht="27.75" customHeight="1" x14ac:dyDescent="0.25">
      <c r="B96" s="62">
        <f>+B95+1</f>
        <v>75</v>
      </c>
      <c r="C96" s="80" t="s">
        <v>501</v>
      </c>
      <c r="D96" s="71" t="s">
        <v>144</v>
      </c>
      <c r="E96" s="40" t="s">
        <v>357</v>
      </c>
      <c r="F96" s="33"/>
      <c r="G96" s="34">
        <v>2020365</v>
      </c>
      <c r="H96" s="35">
        <v>1</v>
      </c>
      <c r="I96" s="36">
        <f t="shared" si="8"/>
        <v>2020365</v>
      </c>
    </row>
    <row r="97" spans="2:11" ht="23" x14ac:dyDescent="0.25">
      <c r="B97" s="62">
        <f>+B96+1</f>
        <v>76</v>
      </c>
      <c r="C97" s="80" t="s">
        <v>502</v>
      </c>
      <c r="D97" s="71" t="s">
        <v>144</v>
      </c>
      <c r="E97" s="40" t="s">
        <v>357</v>
      </c>
      <c r="F97" s="33"/>
      <c r="G97" s="34">
        <v>4133853</v>
      </c>
      <c r="H97" s="35">
        <v>1</v>
      </c>
      <c r="I97" s="36">
        <f t="shared" si="8"/>
        <v>4133853</v>
      </c>
    </row>
    <row r="98" spans="2:11" ht="26.25" customHeight="1" thickBot="1" x14ac:dyDescent="0.3">
      <c r="B98" s="62">
        <f>+B97+1</f>
        <v>77</v>
      </c>
      <c r="C98" s="80" t="s">
        <v>503</v>
      </c>
      <c r="D98" s="71" t="s">
        <v>144</v>
      </c>
      <c r="E98" s="40" t="s">
        <v>357</v>
      </c>
      <c r="F98" s="33"/>
      <c r="G98" s="34">
        <v>6950722</v>
      </c>
      <c r="H98" s="35">
        <v>1</v>
      </c>
      <c r="I98" s="36">
        <f t="shared" si="8"/>
        <v>6950722</v>
      </c>
    </row>
    <row r="99" spans="2:11" ht="12" thickBot="1" x14ac:dyDescent="0.3">
      <c r="B99" s="46"/>
      <c r="C99" s="110" t="s">
        <v>327</v>
      </c>
      <c r="D99" s="111"/>
      <c r="E99" s="112"/>
      <c r="F99" s="47"/>
      <c r="G99" s="116"/>
      <c r="H99" s="117"/>
      <c r="I99" s="118"/>
    </row>
    <row r="100" spans="2:11" ht="41.25" customHeight="1" x14ac:dyDescent="0.25">
      <c r="B100" s="62">
        <f>+B98+1</f>
        <v>78</v>
      </c>
      <c r="C100" s="81" t="s">
        <v>504</v>
      </c>
      <c r="D100" s="71" t="s">
        <v>144</v>
      </c>
      <c r="E100" s="40" t="s">
        <v>357</v>
      </c>
      <c r="F100" s="33"/>
      <c r="G100" s="34">
        <v>1481184</v>
      </c>
      <c r="H100" s="35">
        <v>2</v>
      </c>
      <c r="I100" s="36">
        <f t="shared" si="8"/>
        <v>2962368</v>
      </c>
    </row>
    <row r="101" spans="2:11" ht="52.5" customHeight="1" x14ac:dyDescent="0.25">
      <c r="B101" s="62">
        <f>+B100+1</f>
        <v>79</v>
      </c>
      <c r="C101" s="81" t="s">
        <v>505</v>
      </c>
      <c r="D101" s="71" t="s">
        <v>144</v>
      </c>
      <c r="E101" s="40" t="s">
        <v>357</v>
      </c>
      <c r="F101" s="33"/>
      <c r="G101" s="34">
        <v>3311313</v>
      </c>
      <c r="H101" s="35">
        <v>2</v>
      </c>
      <c r="I101" s="36">
        <f t="shared" si="8"/>
        <v>6622626</v>
      </c>
    </row>
    <row r="102" spans="2:11" ht="3" customHeight="1" x14ac:dyDescent="0.25">
      <c r="B102" s="82"/>
      <c r="G102" s="83"/>
      <c r="I102" s="73">
        <f t="shared" si="8"/>
        <v>0</v>
      </c>
    </row>
    <row r="103" spans="2:11" ht="22.5" customHeight="1" x14ac:dyDescent="0.25">
      <c r="B103" s="119" t="s">
        <v>506</v>
      </c>
      <c r="C103" s="120"/>
      <c r="D103" s="120"/>
      <c r="E103" s="120"/>
      <c r="F103" s="120"/>
      <c r="G103" s="121"/>
      <c r="H103" s="73"/>
      <c r="I103" s="73">
        <f>SUM(I8:I102)</f>
        <v>87967687</v>
      </c>
      <c r="J103" s="73"/>
      <c r="K103" s="73"/>
    </row>
    <row r="104" spans="2:11" ht="16.5" customHeight="1" thickBot="1" x14ac:dyDescent="0.3">
      <c r="B104" s="122" t="s">
        <v>507</v>
      </c>
      <c r="C104" s="123"/>
      <c r="D104" s="123"/>
      <c r="E104" s="123"/>
      <c r="F104" s="123"/>
      <c r="G104" s="124"/>
    </row>
    <row r="108" spans="2:11" ht="14.5" x14ac:dyDescent="0.25">
      <c r="B108" s="84" t="s">
        <v>508</v>
      </c>
    </row>
    <row r="109" spans="2:11" ht="14.5" x14ac:dyDescent="0.25">
      <c r="B109" s="84" t="s">
        <v>509</v>
      </c>
    </row>
    <row r="112" spans="2:11" ht="16" x14ac:dyDescent="0.25">
      <c r="B112" s="85" t="s">
        <v>510</v>
      </c>
      <c r="C112" s="85" t="s">
        <v>511</v>
      </c>
      <c r="D112" s="85" t="s">
        <v>512</v>
      </c>
      <c r="E112" s="85" t="s">
        <v>513</v>
      </c>
    </row>
    <row r="113" spans="2:5" x14ac:dyDescent="0.25">
      <c r="B113" s="86" t="s">
        <v>514</v>
      </c>
      <c r="C113" s="86" t="s">
        <v>515</v>
      </c>
      <c r="D113" s="86" t="s">
        <v>516</v>
      </c>
      <c r="E113" s="86"/>
    </row>
    <row r="114" spans="2:5" ht="19" x14ac:dyDescent="0.25">
      <c r="B114" s="86" t="s">
        <v>517</v>
      </c>
      <c r="C114" s="86" t="s">
        <v>518</v>
      </c>
      <c r="D114" s="86" t="s">
        <v>519</v>
      </c>
      <c r="E114" s="86"/>
    </row>
    <row r="115" spans="2:5" ht="24.75" customHeight="1" x14ac:dyDescent="0.25">
      <c r="B115" s="107" t="s">
        <v>520</v>
      </c>
      <c r="C115" s="108"/>
      <c r="D115" s="108"/>
      <c r="E115" s="109"/>
    </row>
  </sheetData>
  <mergeCells count="26">
    <mergeCell ref="B4:F4"/>
    <mergeCell ref="B5:I5"/>
    <mergeCell ref="G6:G7"/>
    <mergeCell ref="H6:H7"/>
    <mergeCell ref="I6:I7"/>
    <mergeCell ref="B7:E7"/>
    <mergeCell ref="C91:E91"/>
    <mergeCell ref="C17:E17"/>
    <mergeCell ref="G17:I17"/>
    <mergeCell ref="C22:E22"/>
    <mergeCell ref="C27:E27"/>
    <mergeCell ref="G27:I27"/>
    <mergeCell ref="C45:E45"/>
    <mergeCell ref="G45:I45"/>
    <mergeCell ref="C50:E50"/>
    <mergeCell ref="G50:I50"/>
    <mergeCell ref="C64:E64"/>
    <mergeCell ref="C86:E86"/>
    <mergeCell ref="G86:I86"/>
    <mergeCell ref="B115:E115"/>
    <mergeCell ref="C94:E94"/>
    <mergeCell ref="G94:I94"/>
    <mergeCell ref="C99:E99"/>
    <mergeCell ref="G99:I99"/>
    <mergeCell ref="B103:G103"/>
    <mergeCell ref="B104:G10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CA8A-5D9D-4D66-8739-0F251C2AF151}">
  <dimension ref="A1:L190"/>
  <sheetViews>
    <sheetView zoomScale="80" zoomScaleNormal="80" workbookViewId="0">
      <selection activeCell="N7" sqref="N7"/>
    </sheetView>
  </sheetViews>
  <sheetFormatPr baseColWidth="10" defaultColWidth="9.1796875" defaultRowHeight="14.5" x14ac:dyDescent="0.35"/>
  <cols>
    <col min="1" max="1" width="8" customWidth="1"/>
    <col min="2" max="2" width="54.26953125" customWidth="1"/>
    <col min="3" max="3" width="18" customWidth="1"/>
    <col min="4" max="4" width="12" customWidth="1"/>
    <col min="5" max="5" width="29" customWidth="1"/>
    <col min="6" max="6" width="32" customWidth="1"/>
    <col min="7" max="7" width="22" customWidth="1"/>
    <col min="8" max="8" width="28" customWidth="1"/>
  </cols>
  <sheetData>
    <row r="1" spans="1:8" ht="30" customHeight="1" x14ac:dyDescent="0.35">
      <c r="A1" s="138" t="s">
        <v>133</v>
      </c>
      <c r="B1" s="139"/>
      <c r="C1" s="139"/>
      <c r="D1" s="139"/>
      <c r="E1" s="139"/>
      <c r="F1" s="139"/>
      <c r="G1" s="139"/>
      <c r="H1" s="139"/>
    </row>
    <row r="2" spans="1:8" s="91" customFormat="1" ht="20.149999999999999" customHeight="1" x14ac:dyDescent="0.35">
      <c r="A2" s="140" t="s">
        <v>524</v>
      </c>
      <c r="B2" s="141"/>
      <c r="C2" s="141"/>
      <c r="D2" s="141"/>
      <c r="E2" s="141"/>
      <c r="F2" s="141"/>
      <c r="G2" s="141"/>
      <c r="H2" s="141"/>
    </row>
    <row r="3" spans="1:8" ht="20.149999999999999" customHeight="1" x14ac:dyDescent="0.35">
      <c r="A3" s="21" t="s">
        <v>525</v>
      </c>
      <c r="B3" s="92" t="s">
        <v>526</v>
      </c>
    </row>
    <row r="5" spans="1:8" ht="45" customHeight="1" x14ac:dyDescent="0.35">
      <c r="A5" s="4" t="s">
        <v>134</v>
      </c>
      <c r="B5" s="4" t="s">
        <v>135</v>
      </c>
      <c r="C5" s="4" t="s">
        <v>136</v>
      </c>
      <c r="D5" s="4" t="s">
        <v>137</v>
      </c>
      <c r="E5" s="4" t="s">
        <v>138</v>
      </c>
      <c r="F5" s="4" t="s">
        <v>139</v>
      </c>
      <c r="G5" s="4" t="s">
        <v>140</v>
      </c>
      <c r="H5" s="4" t="s">
        <v>141</v>
      </c>
    </row>
    <row r="6" spans="1:8" ht="24" customHeight="1" x14ac:dyDescent="0.35">
      <c r="A6" s="136" t="s">
        <v>142</v>
      </c>
      <c r="B6" s="137"/>
      <c r="C6" s="137"/>
      <c r="D6" s="137"/>
      <c r="E6" s="137"/>
      <c r="F6" s="137"/>
      <c r="G6" s="137"/>
      <c r="H6" s="137"/>
    </row>
    <row r="7" spans="1:8" ht="52" x14ac:dyDescent="0.35">
      <c r="A7" s="5">
        <v>1</v>
      </c>
      <c r="B7" s="6" t="s">
        <v>143</v>
      </c>
      <c r="C7" s="7" t="s">
        <v>144</v>
      </c>
      <c r="D7" s="7" t="s">
        <v>145</v>
      </c>
      <c r="E7" s="8">
        <v>37400</v>
      </c>
      <c r="F7" s="8">
        <v>39001</v>
      </c>
      <c r="G7" s="8">
        <v>29700</v>
      </c>
      <c r="H7" s="9">
        <f t="shared" ref="H7:H33" si="0">AVERAGE(E7:G7)</f>
        <v>35367</v>
      </c>
    </row>
    <row r="8" spans="1:8" ht="52" x14ac:dyDescent="0.35">
      <c r="A8" s="5">
        <v>2</v>
      </c>
      <c r="B8" s="6" t="s">
        <v>146</v>
      </c>
      <c r="C8" s="7" t="s">
        <v>144</v>
      </c>
      <c r="D8" s="7" t="s">
        <v>145</v>
      </c>
      <c r="E8" s="8">
        <v>32009</v>
      </c>
      <c r="F8" s="8">
        <v>35651</v>
      </c>
      <c r="G8" s="8">
        <v>27775</v>
      </c>
      <c r="H8" s="9">
        <f t="shared" si="0"/>
        <v>31811.666666666668</v>
      </c>
    </row>
    <row r="9" spans="1:8" ht="52" x14ac:dyDescent="0.35">
      <c r="A9" s="5">
        <v>3</v>
      </c>
      <c r="B9" s="6" t="s">
        <v>147</v>
      </c>
      <c r="C9" s="7" t="s">
        <v>144</v>
      </c>
      <c r="D9" s="7" t="s">
        <v>148</v>
      </c>
      <c r="E9" s="8">
        <v>71883</v>
      </c>
      <c r="F9" s="8">
        <v>74410</v>
      </c>
      <c r="G9" s="8">
        <v>61270</v>
      </c>
      <c r="H9" s="9">
        <f t="shared" si="0"/>
        <v>69187.666666666672</v>
      </c>
    </row>
    <row r="10" spans="1:8" ht="65" x14ac:dyDescent="0.35">
      <c r="A10" s="5">
        <v>4</v>
      </c>
      <c r="B10" s="6" t="s">
        <v>149</v>
      </c>
      <c r="C10" s="7" t="s">
        <v>144</v>
      </c>
      <c r="D10" s="7" t="s">
        <v>145</v>
      </c>
      <c r="E10" s="8">
        <v>70991</v>
      </c>
      <c r="F10" s="8">
        <v>71703</v>
      </c>
      <c r="G10" s="8">
        <v>61270</v>
      </c>
      <c r="H10" s="9">
        <f t="shared" si="0"/>
        <v>67988</v>
      </c>
    </row>
    <row r="11" spans="1:8" ht="52" x14ac:dyDescent="0.35">
      <c r="A11" s="5">
        <v>5</v>
      </c>
      <c r="B11" s="6" t="s">
        <v>150</v>
      </c>
      <c r="C11" s="7" t="s">
        <v>144</v>
      </c>
      <c r="D11" s="7" t="s">
        <v>148</v>
      </c>
      <c r="E11" s="8">
        <v>72441</v>
      </c>
      <c r="F11" s="8">
        <v>76052</v>
      </c>
      <c r="G11" s="8">
        <v>61270</v>
      </c>
      <c r="H11" s="9">
        <f t="shared" si="0"/>
        <v>69921</v>
      </c>
    </row>
    <row r="12" spans="1:8" ht="65" x14ac:dyDescent="0.35">
      <c r="A12" s="5">
        <v>6</v>
      </c>
      <c r="B12" s="6" t="s">
        <v>151</v>
      </c>
      <c r="C12" s="7" t="s">
        <v>144</v>
      </c>
      <c r="D12" s="7" t="s">
        <v>148</v>
      </c>
      <c r="E12" s="8">
        <v>69079</v>
      </c>
      <c r="F12" s="8">
        <v>65966</v>
      </c>
      <c r="G12" s="8">
        <v>61270</v>
      </c>
      <c r="H12" s="9">
        <f t="shared" si="0"/>
        <v>65438.333333333336</v>
      </c>
    </row>
    <row r="13" spans="1:8" ht="65" x14ac:dyDescent="0.35">
      <c r="A13" s="5">
        <v>7</v>
      </c>
      <c r="B13" s="6" t="s">
        <v>152</v>
      </c>
      <c r="C13" s="7" t="s">
        <v>144</v>
      </c>
      <c r="D13" s="7" t="s">
        <v>145</v>
      </c>
      <c r="E13" s="8">
        <v>69079</v>
      </c>
      <c r="F13" s="8">
        <v>65966</v>
      </c>
      <c r="G13" s="8">
        <v>61270</v>
      </c>
      <c r="H13" s="9">
        <f t="shared" si="0"/>
        <v>65438.333333333336</v>
      </c>
    </row>
    <row r="14" spans="1:8" ht="52" x14ac:dyDescent="0.35">
      <c r="A14" s="5">
        <v>8</v>
      </c>
      <c r="B14" s="6" t="s">
        <v>153</v>
      </c>
      <c r="C14" s="7" t="s">
        <v>144</v>
      </c>
      <c r="D14" s="7" t="s">
        <v>148</v>
      </c>
      <c r="E14" s="8">
        <v>71558</v>
      </c>
      <c r="F14" s="8">
        <v>74305</v>
      </c>
      <c r="G14" s="8">
        <v>61270</v>
      </c>
      <c r="H14" s="9">
        <f t="shared" si="0"/>
        <v>69044.333333333328</v>
      </c>
    </row>
    <row r="15" spans="1:8" ht="65" x14ac:dyDescent="0.35">
      <c r="A15" s="5">
        <v>9</v>
      </c>
      <c r="B15" s="6" t="s">
        <v>154</v>
      </c>
      <c r="C15" s="7" t="s">
        <v>144</v>
      </c>
      <c r="D15" s="7" t="s">
        <v>145</v>
      </c>
      <c r="E15" s="8">
        <v>44923</v>
      </c>
      <c r="F15" s="8">
        <v>47888</v>
      </c>
      <c r="G15" s="8">
        <v>33880</v>
      </c>
      <c r="H15" s="9">
        <f t="shared" si="0"/>
        <v>42230.333333333336</v>
      </c>
    </row>
    <row r="16" spans="1:8" ht="52" x14ac:dyDescent="0.35">
      <c r="A16" s="5">
        <v>10</v>
      </c>
      <c r="B16" s="6" t="s">
        <v>155</v>
      </c>
      <c r="C16" s="7" t="s">
        <v>144</v>
      </c>
      <c r="D16" s="7" t="s">
        <v>145</v>
      </c>
      <c r="E16" s="8">
        <v>29916</v>
      </c>
      <c r="F16" s="8">
        <v>30949</v>
      </c>
      <c r="G16" s="8">
        <v>25300</v>
      </c>
      <c r="H16" s="9">
        <f t="shared" si="0"/>
        <v>28721.666666666668</v>
      </c>
    </row>
    <row r="17" spans="1:8" ht="65" x14ac:dyDescent="0.35">
      <c r="A17" s="5">
        <v>11</v>
      </c>
      <c r="B17" s="6" t="s">
        <v>156</v>
      </c>
      <c r="C17" s="7" t="s">
        <v>144</v>
      </c>
      <c r="D17" s="7" t="s">
        <v>148</v>
      </c>
      <c r="E17" s="8">
        <v>29851</v>
      </c>
      <c r="F17" s="8">
        <v>33653</v>
      </c>
      <c r="G17" s="8">
        <v>20900</v>
      </c>
      <c r="H17" s="9">
        <f t="shared" si="0"/>
        <v>28134.666666666668</v>
      </c>
    </row>
    <row r="18" spans="1:8" ht="65" x14ac:dyDescent="0.35">
      <c r="A18" s="5">
        <v>12</v>
      </c>
      <c r="B18" s="6" t="s">
        <v>157</v>
      </c>
      <c r="C18" s="7" t="s">
        <v>144</v>
      </c>
      <c r="D18" s="7" t="s">
        <v>148</v>
      </c>
      <c r="E18" s="8">
        <v>44880</v>
      </c>
      <c r="F18" s="8">
        <v>47050</v>
      </c>
      <c r="G18" s="8">
        <v>40590</v>
      </c>
      <c r="H18" s="9">
        <f t="shared" si="0"/>
        <v>44173.333333333336</v>
      </c>
    </row>
    <row r="19" spans="1:8" ht="52" x14ac:dyDescent="0.35">
      <c r="A19" s="5">
        <v>13</v>
      </c>
      <c r="B19" s="6" t="s">
        <v>158</v>
      </c>
      <c r="C19" s="7" t="s">
        <v>144</v>
      </c>
      <c r="D19" s="7" t="s">
        <v>148</v>
      </c>
      <c r="E19" s="8">
        <v>15616</v>
      </c>
      <c r="F19" s="8">
        <v>16350</v>
      </c>
      <c r="G19" s="8">
        <v>11990</v>
      </c>
      <c r="H19" s="9">
        <f t="shared" si="0"/>
        <v>14652</v>
      </c>
    </row>
    <row r="20" spans="1:8" ht="52" x14ac:dyDescent="0.35">
      <c r="A20" s="5">
        <v>14</v>
      </c>
      <c r="B20" s="6" t="s">
        <v>159</v>
      </c>
      <c r="C20" s="7" t="s">
        <v>144</v>
      </c>
      <c r="D20" s="7" t="s">
        <v>145</v>
      </c>
      <c r="E20" s="8">
        <v>22511</v>
      </c>
      <c r="F20" s="8">
        <v>21534</v>
      </c>
      <c r="G20" s="8">
        <v>16500</v>
      </c>
      <c r="H20" s="9">
        <f t="shared" si="0"/>
        <v>20181.666666666668</v>
      </c>
    </row>
    <row r="21" spans="1:8" ht="42" customHeight="1" x14ac:dyDescent="0.35">
      <c r="A21" s="5">
        <v>15</v>
      </c>
      <c r="B21" s="6" t="s">
        <v>160</v>
      </c>
      <c r="C21" s="7" t="s">
        <v>161</v>
      </c>
      <c r="D21" s="7" t="s">
        <v>145</v>
      </c>
      <c r="E21" s="8">
        <v>67746</v>
      </c>
      <c r="F21" s="8">
        <v>64989</v>
      </c>
      <c r="G21" s="8">
        <v>73150</v>
      </c>
      <c r="H21" s="9">
        <f t="shared" si="0"/>
        <v>68628.333333333328</v>
      </c>
    </row>
    <row r="22" spans="1:8" ht="42" customHeight="1" x14ac:dyDescent="0.35">
      <c r="A22" s="5">
        <v>16</v>
      </c>
      <c r="B22" s="6" t="s">
        <v>162</v>
      </c>
      <c r="C22" s="7" t="s">
        <v>163</v>
      </c>
      <c r="D22" s="7" t="s">
        <v>145</v>
      </c>
      <c r="E22" s="8">
        <v>114392</v>
      </c>
      <c r="F22" s="8">
        <v>111527</v>
      </c>
      <c r="G22" s="8">
        <v>111650</v>
      </c>
      <c r="H22" s="9">
        <f t="shared" si="0"/>
        <v>112523</v>
      </c>
    </row>
    <row r="23" spans="1:8" ht="28" customHeight="1" x14ac:dyDescent="0.35">
      <c r="A23" s="5">
        <v>17</v>
      </c>
      <c r="B23" s="6" t="s">
        <v>164</v>
      </c>
      <c r="C23" s="7" t="s">
        <v>144</v>
      </c>
      <c r="D23" s="7" t="s">
        <v>145</v>
      </c>
      <c r="E23" s="8">
        <v>32189</v>
      </c>
      <c r="F23" s="8">
        <v>26176</v>
      </c>
      <c r="G23" s="8">
        <v>38390</v>
      </c>
      <c r="H23" s="9">
        <f t="shared" si="0"/>
        <v>32251.666666666668</v>
      </c>
    </row>
    <row r="24" spans="1:8" ht="28" customHeight="1" x14ac:dyDescent="0.35">
      <c r="A24" s="5">
        <v>18</v>
      </c>
      <c r="B24" s="6" t="s">
        <v>165</v>
      </c>
      <c r="C24" s="7" t="s">
        <v>144</v>
      </c>
      <c r="D24" s="7" t="s">
        <v>148</v>
      </c>
      <c r="E24" s="8">
        <v>20936</v>
      </c>
      <c r="F24" s="8">
        <v>22307</v>
      </c>
      <c r="G24" s="8">
        <v>24200</v>
      </c>
      <c r="H24" s="9">
        <f t="shared" si="0"/>
        <v>22481</v>
      </c>
    </row>
    <row r="25" spans="1:8" ht="42" customHeight="1" x14ac:dyDescent="0.35">
      <c r="A25" s="5">
        <v>19</v>
      </c>
      <c r="B25" s="6" t="s">
        <v>166</v>
      </c>
      <c r="C25" s="7" t="s">
        <v>144</v>
      </c>
      <c r="D25" s="7" t="s">
        <v>148</v>
      </c>
      <c r="E25" s="8">
        <v>31153</v>
      </c>
      <c r="F25" s="8">
        <v>32420</v>
      </c>
      <c r="G25" s="8">
        <v>32890</v>
      </c>
      <c r="H25" s="9">
        <f t="shared" si="0"/>
        <v>32154.333333333332</v>
      </c>
    </row>
    <row r="26" spans="1:8" ht="42" customHeight="1" x14ac:dyDescent="0.35">
      <c r="A26" s="5">
        <v>20</v>
      </c>
      <c r="B26" s="6" t="s">
        <v>167</v>
      </c>
      <c r="C26" s="7" t="s">
        <v>144</v>
      </c>
      <c r="D26" s="7" t="s">
        <v>148</v>
      </c>
      <c r="E26" s="8">
        <v>26389</v>
      </c>
      <c r="F26" s="8">
        <v>17677</v>
      </c>
      <c r="G26" s="8">
        <v>22990</v>
      </c>
      <c r="H26" s="9">
        <f t="shared" si="0"/>
        <v>22352</v>
      </c>
    </row>
    <row r="27" spans="1:8" ht="42" customHeight="1" x14ac:dyDescent="0.35">
      <c r="A27" s="5">
        <v>21</v>
      </c>
      <c r="B27" s="6" t="s">
        <v>168</v>
      </c>
      <c r="C27" s="7" t="s">
        <v>144</v>
      </c>
      <c r="D27" s="7" t="s">
        <v>148</v>
      </c>
      <c r="E27" s="8">
        <v>16363</v>
      </c>
      <c r="F27" s="8">
        <v>14838</v>
      </c>
      <c r="G27" s="8">
        <v>13750</v>
      </c>
      <c r="H27" s="9">
        <f t="shared" si="0"/>
        <v>14983.666666666666</v>
      </c>
    </row>
    <row r="28" spans="1:8" ht="42" customHeight="1" x14ac:dyDescent="0.35">
      <c r="A28" s="5">
        <v>22</v>
      </c>
      <c r="B28" s="6" t="s">
        <v>169</v>
      </c>
      <c r="C28" s="7" t="s">
        <v>144</v>
      </c>
      <c r="D28" s="7" t="s">
        <v>145</v>
      </c>
      <c r="E28" s="8">
        <v>16188</v>
      </c>
      <c r="F28" s="8">
        <v>27833</v>
      </c>
      <c r="G28" s="8">
        <v>10230</v>
      </c>
      <c r="H28" s="9">
        <f t="shared" si="0"/>
        <v>18083.666666666668</v>
      </c>
    </row>
    <row r="29" spans="1:8" ht="28" customHeight="1" x14ac:dyDescent="0.35">
      <c r="A29" s="5">
        <v>23</v>
      </c>
      <c r="B29" s="6" t="s">
        <v>170</v>
      </c>
      <c r="C29" s="7" t="s">
        <v>144</v>
      </c>
      <c r="D29" s="7" t="s">
        <v>145</v>
      </c>
      <c r="E29" s="8">
        <v>15937</v>
      </c>
      <c r="F29" s="8">
        <v>15422</v>
      </c>
      <c r="G29" s="8">
        <v>21890</v>
      </c>
      <c r="H29" s="9">
        <f t="shared" si="0"/>
        <v>17749.666666666668</v>
      </c>
    </row>
    <row r="30" spans="1:8" ht="28" customHeight="1" x14ac:dyDescent="0.35">
      <c r="A30" s="5">
        <v>24</v>
      </c>
      <c r="B30" s="6" t="s">
        <v>171</v>
      </c>
      <c r="C30" s="7" t="s">
        <v>144</v>
      </c>
      <c r="D30" s="7" t="s">
        <v>148</v>
      </c>
      <c r="E30" s="8">
        <v>14493</v>
      </c>
      <c r="F30" s="8">
        <v>18460</v>
      </c>
      <c r="G30" s="8">
        <v>9020</v>
      </c>
      <c r="H30" s="9">
        <f t="shared" si="0"/>
        <v>13991</v>
      </c>
    </row>
    <row r="31" spans="1:8" ht="28" customHeight="1" x14ac:dyDescent="0.35">
      <c r="A31" s="5">
        <v>25</v>
      </c>
      <c r="B31" s="6" t="s">
        <v>172</v>
      </c>
      <c r="C31" s="7" t="s">
        <v>144</v>
      </c>
      <c r="D31" s="7" t="s">
        <v>148</v>
      </c>
      <c r="E31" s="8">
        <v>241445</v>
      </c>
      <c r="F31" s="8"/>
      <c r="G31" s="8">
        <v>219890</v>
      </c>
      <c r="H31" s="9">
        <f t="shared" si="0"/>
        <v>230667.5</v>
      </c>
    </row>
    <row r="32" spans="1:8" ht="28" customHeight="1" x14ac:dyDescent="0.35">
      <c r="A32" s="5">
        <v>26</v>
      </c>
      <c r="B32" s="6" t="s">
        <v>173</v>
      </c>
      <c r="C32" s="7" t="s">
        <v>144</v>
      </c>
      <c r="D32" s="7" t="s">
        <v>145</v>
      </c>
      <c r="E32" s="8">
        <v>490578</v>
      </c>
      <c r="F32" s="8">
        <v>473534</v>
      </c>
      <c r="G32" s="8">
        <v>550000</v>
      </c>
      <c r="H32" s="9">
        <f t="shared" si="0"/>
        <v>504704</v>
      </c>
    </row>
    <row r="33" spans="1:8" ht="28" customHeight="1" x14ac:dyDescent="0.35">
      <c r="A33" s="5">
        <v>27</v>
      </c>
      <c r="B33" s="6" t="s">
        <v>174</v>
      </c>
      <c r="C33" s="7" t="s">
        <v>144</v>
      </c>
      <c r="D33" s="7" t="s">
        <v>148</v>
      </c>
      <c r="E33" s="8">
        <v>865420</v>
      </c>
      <c r="F33" s="8">
        <v>961260</v>
      </c>
      <c r="G33" s="8">
        <v>715000</v>
      </c>
      <c r="H33" s="9">
        <f t="shared" si="0"/>
        <v>847226.66666666663</v>
      </c>
    </row>
    <row r="34" spans="1:8" ht="24" customHeight="1" x14ac:dyDescent="0.35">
      <c r="A34" s="136" t="s">
        <v>175</v>
      </c>
      <c r="B34" s="137"/>
      <c r="C34" s="137"/>
      <c r="D34" s="137"/>
      <c r="E34" s="137"/>
      <c r="F34" s="137"/>
      <c r="G34" s="137"/>
      <c r="H34" s="137"/>
    </row>
    <row r="35" spans="1:8" ht="42" customHeight="1" x14ac:dyDescent="0.35">
      <c r="A35" s="5">
        <v>28</v>
      </c>
      <c r="B35" s="6" t="s">
        <v>176</v>
      </c>
      <c r="C35" s="7" t="s">
        <v>144</v>
      </c>
      <c r="D35" s="7" t="s">
        <v>177</v>
      </c>
      <c r="E35" s="8">
        <v>14000</v>
      </c>
      <c r="F35" s="8">
        <v>17198</v>
      </c>
      <c r="G35" s="8">
        <v>10450</v>
      </c>
      <c r="H35" s="9">
        <f t="shared" ref="H35:H42" si="1">AVERAGE(E35:G35)</f>
        <v>13882.666666666666</v>
      </c>
    </row>
    <row r="36" spans="1:8" ht="28" customHeight="1" x14ac:dyDescent="0.35">
      <c r="A36" s="5">
        <v>29</v>
      </c>
      <c r="B36" s="6" t="s">
        <v>178</v>
      </c>
      <c r="C36" s="7" t="s">
        <v>144</v>
      </c>
      <c r="D36" s="7" t="s">
        <v>148</v>
      </c>
      <c r="E36" s="8">
        <v>10000</v>
      </c>
      <c r="F36" s="8">
        <v>11054</v>
      </c>
      <c r="G36" s="8">
        <v>11000</v>
      </c>
      <c r="H36" s="9">
        <f t="shared" si="1"/>
        <v>10684.666666666666</v>
      </c>
    </row>
    <row r="37" spans="1:8" ht="42" customHeight="1" x14ac:dyDescent="0.35">
      <c r="A37" s="5">
        <v>30</v>
      </c>
      <c r="B37" s="6" t="s">
        <v>179</v>
      </c>
      <c r="C37" s="7" t="s">
        <v>144</v>
      </c>
      <c r="D37" s="7" t="s">
        <v>148</v>
      </c>
      <c r="E37" s="8">
        <v>3400</v>
      </c>
      <c r="F37" s="8">
        <v>4140</v>
      </c>
      <c r="G37" s="8">
        <v>1815</v>
      </c>
      <c r="H37" s="9">
        <f t="shared" si="1"/>
        <v>3118.3333333333335</v>
      </c>
    </row>
    <row r="38" spans="1:8" ht="42" customHeight="1" x14ac:dyDescent="0.35">
      <c r="A38" s="5">
        <v>31</v>
      </c>
      <c r="B38" s="6" t="s">
        <v>180</v>
      </c>
      <c r="C38" s="7" t="s">
        <v>144</v>
      </c>
      <c r="D38" s="7" t="s">
        <v>148</v>
      </c>
      <c r="E38" s="8">
        <v>15500</v>
      </c>
      <c r="F38" s="8">
        <v>16642</v>
      </c>
      <c r="G38" s="8">
        <v>16071</v>
      </c>
      <c r="H38" s="9">
        <f t="shared" si="1"/>
        <v>16071</v>
      </c>
    </row>
    <row r="39" spans="1:8" ht="20.149999999999999" customHeight="1" x14ac:dyDescent="0.35">
      <c r="A39" s="5">
        <v>32</v>
      </c>
      <c r="B39" s="6" t="s">
        <v>181</v>
      </c>
      <c r="C39" s="7" t="s">
        <v>182</v>
      </c>
      <c r="D39" s="7" t="s">
        <v>148</v>
      </c>
      <c r="E39" s="8">
        <v>33000</v>
      </c>
      <c r="F39" s="8">
        <v>36098</v>
      </c>
      <c r="G39" s="8">
        <v>24200</v>
      </c>
      <c r="H39" s="9">
        <f t="shared" si="1"/>
        <v>31099.333333333332</v>
      </c>
    </row>
    <row r="40" spans="1:8" ht="28" customHeight="1" x14ac:dyDescent="0.35">
      <c r="A40" s="5">
        <v>33</v>
      </c>
      <c r="B40" s="6" t="s">
        <v>183</v>
      </c>
      <c r="C40" s="7" t="s">
        <v>184</v>
      </c>
      <c r="D40" s="7" t="s">
        <v>145</v>
      </c>
      <c r="E40" s="8">
        <v>33000</v>
      </c>
      <c r="F40" s="8">
        <v>36553</v>
      </c>
      <c r="G40" s="8">
        <v>34777</v>
      </c>
      <c r="H40" s="9">
        <f t="shared" si="1"/>
        <v>34776.666666666664</v>
      </c>
    </row>
    <row r="41" spans="1:8" ht="28" customHeight="1" x14ac:dyDescent="0.35">
      <c r="A41" s="5">
        <v>34</v>
      </c>
      <c r="B41" s="6" t="s">
        <v>183</v>
      </c>
      <c r="C41" s="7" t="s">
        <v>185</v>
      </c>
      <c r="D41" s="7" t="s">
        <v>145</v>
      </c>
      <c r="E41" s="8">
        <v>63000</v>
      </c>
      <c r="F41" s="8">
        <v>67064</v>
      </c>
      <c r="G41" s="8">
        <v>65032</v>
      </c>
      <c r="H41" s="9">
        <f t="shared" si="1"/>
        <v>65032</v>
      </c>
    </row>
    <row r="42" spans="1:8" ht="42" customHeight="1" x14ac:dyDescent="0.35">
      <c r="A42" s="5">
        <v>35</v>
      </c>
      <c r="B42" s="6" t="s">
        <v>186</v>
      </c>
      <c r="C42" s="7" t="s">
        <v>144</v>
      </c>
      <c r="D42" s="7" t="s">
        <v>148</v>
      </c>
      <c r="E42" s="8">
        <v>8500</v>
      </c>
      <c r="F42" s="8">
        <v>13349</v>
      </c>
      <c r="G42" s="8">
        <v>4620</v>
      </c>
      <c r="H42" s="9">
        <f t="shared" si="1"/>
        <v>8823</v>
      </c>
    </row>
    <row r="43" spans="1:8" ht="24" customHeight="1" x14ac:dyDescent="0.35">
      <c r="A43" s="136" t="s">
        <v>187</v>
      </c>
      <c r="B43" s="137"/>
      <c r="C43" s="137"/>
      <c r="D43" s="137"/>
      <c r="E43" s="137"/>
      <c r="F43" s="137"/>
      <c r="G43" s="137"/>
      <c r="H43" s="137"/>
    </row>
    <row r="44" spans="1:8" ht="20.149999999999999" customHeight="1" x14ac:dyDescent="0.35">
      <c r="A44" s="5">
        <v>36</v>
      </c>
      <c r="B44" s="6" t="s">
        <v>188</v>
      </c>
      <c r="C44" s="7" t="s">
        <v>144</v>
      </c>
      <c r="D44" s="7" t="s">
        <v>148</v>
      </c>
      <c r="E44" s="8">
        <v>2900</v>
      </c>
      <c r="F44" s="8">
        <v>2924</v>
      </c>
      <c r="G44" s="8">
        <v>2640</v>
      </c>
      <c r="H44" s="9">
        <f t="shared" ref="H44:H55" si="2">AVERAGE(E44:G44)</f>
        <v>2821.3333333333335</v>
      </c>
    </row>
    <row r="45" spans="1:8" ht="20.149999999999999" customHeight="1" x14ac:dyDescent="0.35">
      <c r="A45" s="5">
        <v>37</v>
      </c>
      <c r="B45" s="6" t="s">
        <v>189</v>
      </c>
      <c r="C45" s="7" t="s">
        <v>144</v>
      </c>
      <c r="D45" s="7" t="s">
        <v>145</v>
      </c>
      <c r="E45" s="8">
        <v>1800</v>
      </c>
      <c r="F45" s="8">
        <v>1995</v>
      </c>
      <c r="G45" s="8">
        <v>1650</v>
      </c>
      <c r="H45" s="9">
        <f t="shared" si="2"/>
        <v>1815</v>
      </c>
    </row>
    <row r="46" spans="1:8" ht="20.149999999999999" customHeight="1" x14ac:dyDescent="0.35">
      <c r="A46" s="5">
        <v>38</v>
      </c>
      <c r="B46" s="6" t="s">
        <v>190</v>
      </c>
      <c r="C46" s="7" t="s">
        <v>144</v>
      </c>
      <c r="D46" s="7" t="s">
        <v>148</v>
      </c>
      <c r="E46" s="8">
        <v>4800</v>
      </c>
      <c r="F46" s="8">
        <v>5104</v>
      </c>
      <c r="G46" s="8">
        <v>4180</v>
      </c>
      <c r="H46" s="9">
        <f t="shared" si="2"/>
        <v>4694.666666666667</v>
      </c>
    </row>
    <row r="47" spans="1:8" ht="20.149999999999999" customHeight="1" x14ac:dyDescent="0.35">
      <c r="A47" s="5">
        <v>39</v>
      </c>
      <c r="B47" s="6" t="s">
        <v>191</v>
      </c>
      <c r="C47" s="7" t="s">
        <v>144</v>
      </c>
      <c r="D47" s="7" t="s">
        <v>148</v>
      </c>
      <c r="E47" s="8">
        <v>3200</v>
      </c>
      <c r="F47" s="8">
        <v>3715</v>
      </c>
      <c r="G47" s="8">
        <v>2310</v>
      </c>
      <c r="H47" s="9">
        <f t="shared" si="2"/>
        <v>3075</v>
      </c>
    </row>
    <row r="48" spans="1:8" ht="20.149999999999999" customHeight="1" x14ac:dyDescent="0.35">
      <c r="A48" s="5">
        <v>40</v>
      </c>
      <c r="B48" s="6" t="s">
        <v>192</v>
      </c>
      <c r="C48" s="7" t="s">
        <v>144</v>
      </c>
      <c r="D48" s="7" t="s">
        <v>148</v>
      </c>
      <c r="E48" s="8">
        <v>4700</v>
      </c>
      <c r="F48" s="8"/>
      <c r="G48" s="8">
        <v>3960</v>
      </c>
      <c r="H48" s="9">
        <f t="shared" si="2"/>
        <v>4330</v>
      </c>
    </row>
    <row r="49" spans="1:8" ht="20.149999999999999" customHeight="1" x14ac:dyDescent="0.35">
      <c r="A49" s="5">
        <v>41</v>
      </c>
      <c r="B49" s="6" t="s">
        <v>193</v>
      </c>
      <c r="C49" s="7" t="s">
        <v>144</v>
      </c>
      <c r="D49" s="7" t="s">
        <v>148</v>
      </c>
      <c r="E49" s="8">
        <v>5800</v>
      </c>
      <c r="F49" s="8"/>
      <c r="G49" s="8">
        <v>4620</v>
      </c>
      <c r="H49" s="9">
        <f t="shared" si="2"/>
        <v>5210</v>
      </c>
    </row>
    <row r="50" spans="1:8" ht="28" customHeight="1" x14ac:dyDescent="0.35">
      <c r="A50" s="5">
        <v>42</v>
      </c>
      <c r="B50" s="6" t="s">
        <v>194</v>
      </c>
      <c r="C50" s="7" t="s">
        <v>144</v>
      </c>
      <c r="D50" s="7" t="s">
        <v>148</v>
      </c>
      <c r="E50" s="8">
        <v>2700</v>
      </c>
      <c r="F50" s="8">
        <v>2866</v>
      </c>
      <c r="G50" s="8">
        <v>1711</v>
      </c>
      <c r="H50" s="9">
        <f t="shared" si="2"/>
        <v>2425.6666666666665</v>
      </c>
    </row>
    <row r="51" spans="1:8" ht="20.149999999999999" customHeight="1" x14ac:dyDescent="0.35">
      <c r="A51" s="5">
        <v>43</v>
      </c>
      <c r="B51" s="6" t="s">
        <v>195</v>
      </c>
      <c r="C51" s="7" t="s">
        <v>144</v>
      </c>
      <c r="D51" s="7" t="s">
        <v>145</v>
      </c>
      <c r="E51" s="8">
        <v>7000</v>
      </c>
      <c r="F51" s="8">
        <v>8626</v>
      </c>
      <c r="G51" s="8">
        <v>4510</v>
      </c>
      <c r="H51" s="9">
        <f t="shared" si="2"/>
        <v>6712</v>
      </c>
    </row>
    <row r="52" spans="1:8" ht="28" customHeight="1" x14ac:dyDescent="0.35">
      <c r="A52" s="5">
        <v>44</v>
      </c>
      <c r="B52" s="6" t="s">
        <v>196</v>
      </c>
      <c r="C52" s="7" t="s">
        <v>144</v>
      </c>
      <c r="D52" s="7" t="s">
        <v>197</v>
      </c>
      <c r="E52" s="8">
        <v>5652500</v>
      </c>
      <c r="F52" s="8">
        <v>5891428</v>
      </c>
      <c r="G52" s="8">
        <v>6545000</v>
      </c>
      <c r="H52" s="9">
        <f t="shared" si="2"/>
        <v>6029642.666666667</v>
      </c>
    </row>
    <row r="53" spans="1:8" ht="28" customHeight="1" x14ac:dyDescent="0.35">
      <c r="A53" s="5">
        <v>45</v>
      </c>
      <c r="B53" s="6" t="s">
        <v>198</v>
      </c>
      <c r="C53" s="7" t="s">
        <v>144</v>
      </c>
      <c r="D53" s="7" t="s">
        <v>197</v>
      </c>
      <c r="E53" s="8">
        <v>2618000</v>
      </c>
      <c r="F53" s="8">
        <v>2905610</v>
      </c>
      <c r="G53" s="8">
        <v>2805000</v>
      </c>
      <c r="H53" s="9">
        <f t="shared" si="2"/>
        <v>2776203.3333333335</v>
      </c>
    </row>
    <row r="54" spans="1:8" ht="28" customHeight="1" x14ac:dyDescent="0.35">
      <c r="A54" s="5">
        <v>46</v>
      </c>
      <c r="B54" s="6" t="s">
        <v>199</v>
      </c>
      <c r="C54" s="7" t="s">
        <v>144</v>
      </c>
      <c r="D54" s="7" t="s">
        <v>197</v>
      </c>
      <c r="E54" s="8">
        <v>797300</v>
      </c>
      <c r="F54" s="8">
        <v>730974</v>
      </c>
      <c r="G54" s="8">
        <v>935000</v>
      </c>
      <c r="H54" s="9">
        <f t="shared" si="2"/>
        <v>821091.33333333337</v>
      </c>
    </row>
    <row r="55" spans="1:8" ht="28" customHeight="1" x14ac:dyDescent="0.35">
      <c r="A55" s="5">
        <v>47</v>
      </c>
      <c r="B55" s="6" t="s">
        <v>200</v>
      </c>
      <c r="C55" s="7" t="s">
        <v>144</v>
      </c>
      <c r="D55" s="7" t="s">
        <v>197</v>
      </c>
      <c r="E55" s="8">
        <v>464100</v>
      </c>
      <c r="F55" s="8">
        <v>498861</v>
      </c>
      <c r="G55" s="8">
        <v>467500</v>
      </c>
      <c r="H55" s="9">
        <f t="shared" si="2"/>
        <v>476820.33333333331</v>
      </c>
    </row>
    <row r="56" spans="1:8" ht="24" customHeight="1" x14ac:dyDescent="0.35">
      <c r="A56" s="136" t="s">
        <v>201</v>
      </c>
      <c r="B56" s="137"/>
      <c r="C56" s="137"/>
      <c r="D56" s="137"/>
      <c r="E56" s="137"/>
      <c r="F56" s="137"/>
      <c r="G56" s="137"/>
      <c r="H56" s="137"/>
    </row>
    <row r="57" spans="1:8" ht="20.149999999999999" customHeight="1" x14ac:dyDescent="0.35">
      <c r="A57" s="5">
        <v>48</v>
      </c>
      <c r="B57" s="6" t="s">
        <v>202</v>
      </c>
      <c r="C57" s="7" t="s">
        <v>144</v>
      </c>
      <c r="D57" s="7" t="s">
        <v>197</v>
      </c>
      <c r="E57" s="8">
        <v>101150</v>
      </c>
      <c r="F57" s="8">
        <v>100513</v>
      </c>
      <c r="G57" s="8">
        <v>113630</v>
      </c>
      <c r="H57" s="9">
        <f t="shared" ref="H57:H83" si="3">AVERAGE(E57:G57)</f>
        <v>105097.66666666667</v>
      </c>
    </row>
    <row r="58" spans="1:8" ht="20.149999999999999" customHeight="1" x14ac:dyDescent="0.35">
      <c r="A58" s="5">
        <v>49</v>
      </c>
      <c r="B58" s="6" t="s">
        <v>203</v>
      </c>
      <c r="C58" s="7" t="s">
        <v>144</v>
      </c>
      <c r="D58" s="7" t="s">
        <v>197</v>
      </c>
      <c r="E58" s="8">
        <v>89250</v>
      </c>
      <c r="F58" s="8">
        <v>98464</v>
      </c>
      <c r="G58" s="8">
        <v>78650</v>
      </c>
      <c r="H58" s="9">
        <f t="shared" si="3"/>
        <v>88788</v>
      </c>
    </row>
    <row r="59" spans="1:8" ht="20.149999999999999" customHeight="1" x14ac:dyDescent="0.35">
      <c r="A59" s="5">
        <v>50</v>
      </c>
      <c r="B59" s="6" t="s">
        <v>204</v>
      </c>
      <c r="C59" s="7" t="s">
        <v>144</v>
      </c>
      <c r="D59" s="7" t="s">
        <v>197</v>
      </c>
      <c r="E59" s="8">
        <v>23800</v>
      </c>
      <c r="F59" s="8">
        <v>33331</v>
      </c>
      <c r="G59" s="8">
        <v>17600</v>
      </c>
      <c r="H59" s="9">
        <f t="shared" si="3"/>
        <v>24910.333333333332</v>
      </c>
    </row>
    <row r="60" spans="1:8" ht="28" customHeight="1" x14ac:dyDescent="0.35">
      <c r="A60" s="5">
        <v>51</v>
      </c>
      <c r="B60" s="6" t="s">
        <v>205</v>
      </c>
      <c r="C60" s="7" t="s">
        <v>144</v>
      </c>
      <c r="D60" s="7" t="s">
        <v>197</v>
      </c>
      <c r="E60" s="8">
        <v>25585</v>
      </c>
      <c r="F60" s="8">
        <v>37830</v>
      </c>
      <c r="G60" s="8">
        <v>17600</v>
      </c>
      <c r="H60" s="9">
        <f t="shared" si="3"/>
        <v>27005</v>
      </c>
    </row>
    <row r="61" spans="1:8" ht="20.149999999999999" customHeight="1" x14ac:dyDescent="0.35">
      <c r="A61" s="5">
        <v>52</v>
      </c>
      <c r="B61" s="6" t="s">
        <v>206</v>
      </c>
      <c r="C61" s="7" t="s">
        <v>144</v>
      </c>
      <c r="D61" s="7" t="s">
        <v>197</v>
      </c>
      <c r="E61" s="8">
        <v>12435</v>
      </c>
      <c r="F61" s="8">
        <v>14143</v>
      </c>
      <c r="G61" s="8">
        <v>8250</v>
      </c>
      <c r="H61" s="9">
        <f t="shared" si="3"/>
        <v>11609.333333333334</v>
      </c>
    </row>
    <row r="62" spans="1:8" ht="20.149999999999999" customHeight="1" x14ac:dyDescent="0.35">
      <c r="A62" s="5">
        <v>53</v>
      </c>
      <c r="B62" s="6" t="s">
        <v>207</v>
      </c>
      <c r="C62" s="7" t="s">
        <v>144</v>
      </c>
      <c r="D62" s="7" t="s">
        <v>197</v>
      </c>
      <c r="E62" s="8">
        <v>11543</v>
      </c>
      <c r="F62" s="8">
        <v>13389</v>
      </c>
      <c r="G62" s="8">
        <v>8250</v>
      </c>
      <c r="H62" s="9">
        <f t="shared" si="3"/>
        <v>11060.666666666666</v>
      </c>
    </row>
    <row r="63" spans="1:8" ht="20.149999999999999" customHeight="1" x14ac:dyDescent="0.35">
      <c r="A63" s="5">
        <v>54</v>
      </c>
      <c r="B63" s="6" t="s">
        <v>208</v>
      </c>
      <c r="C63" s="7" t="s">
        <v>144</v>
      </c>
      <c r="D63" s="7" t="s">
        <v>197</v>
      </c>
      <c r="E63" s="8">
        <v>14875</v>
      </c>
      <c r="F63" s="8">
        <v>15944</v>
      </c>
      <c r="G63" s="8">
        <v>12650</v>
      </c>
      <c r="H63" s="9">
        <f t="shared" si="3"/>
        <v>14489.666666666666</v>
      </c>
    </row>
    <row r="64" spans="1:8" ht="20.149999999999999" customHeight="1" x14ac:dyDescent="0.35">
      <c r="A64" s="5">
        <v>55</v>
      </c>
      <c r="B64" s="6" t="s">
        <v>209</v>
      </c>
      <c r="C64" s="7" t="s">
        <v>144</v>
      </c>
      <c r="D64" s="7" t="s">
        <v>197</v>
      </c>
      <c r="E64" s="8">
        <v>14280</v>
      </c>
      <c r="F64" s="8">
        <v>15292</v>
      </c>
      <c r="G64" s="8">
        <v>14190</v>
      </c>
      <c r="H64" s="9">
        <f t="shared" si="3"/>
        <v>14587.333333333334</v>
      </c>
    </row>
    <row r="65" spans="1:8" ht="28" customHeight="1" x14ac:dyDescent="0.35">
      <c r="A65" s="5">
        <v>56</v>
      </c>
      <c r="B65" s="6" t="s">
        <v>210</v>
      </c>
      <c r="C65" s="7" t="s">
        <v>144</v>
      </c>
      <c r="D65" s="7" t="s">
        <v>197</v>
      </c>
      <c r="E65" s="8">
        <v>5355</v>
      </c>
      <c r="F65" s="8">
        <v>5839</v>
      </c>
      <c r="G65" s="8">
        <v>2750</v>
      </c>
      <c r="H65" s="9">
        <f t="shared" si="3"/>
        <v>4648</v>
      </c>
    </row>
    <row r="66" spans="1:8" ht="28" customHeight="1" x14ac:dyDescent="0.35">
      <c r="A66" s="5">
        <v>57</v>
      </c>
      <c r="B66" s="6" t="s">
        <v>211</v>
      </c>
      <c r="C66" s="7" t="s">
        <v>144</v>
      </c>
      <c r="D66" s="7" t="s">
        <v>197</v>
      </c>
      <c r="E66" s="8">
        <v>392700</v>
      </c>
      <c r="F66" s="8">
        <v>399571</v>
      </c>
      <c r="G66" s="8">
        <v>374000</v>
      </c>
      <c r="H66" s="9">
        <f t="shared" si="3"/>
        <v>388757</v>
      </c>
    </row>
    <row r="67" spans="1:8" ht="28" customHeight="1" x14ac:dyDescent="0.35">
      <c r="A67" s="5">
        <v>58</v>
      </c>
      <c r="B67" s="6" t="s">
        <v>212</v>
      </c>
      <c r="C67" s="7" t="s">
        <v>213</v>
      </c>
      <c r="D67" s="7" t="s">
        <v>197</v>
      </c>
      <c r="E67" s="8">
        <v>164220</v>
      </c>
      <c r="F67" s="8">
        <v>178757</v>
      </c>
      <c r="G67" s="8">
        <v>171489</v>
      </c>
      <c r="H67" s="9">
        <f t="shared" si="3"/>
        <v>171488.66666666666</v>
      </c>
    </row>
    <row r="68" spans="1:8" ht="28" customHeight="1" x14ac:dyDescent="0.35">
      <c r="A68" s="5">
        <v>59</v>
      </c>
      <c r="B68" s="6" t="s">
        <v>214</v>
      </c>
      <c r="C68" s="7" t="s">
        <v>144</v>
      </c>
      <c r="D68" s="7" t="s">
        <v>197</v>
      </c>
      <c r="E68" s="8">
        <v>434350</v>
      </c>
      <c r="F68" s="8">
        <v>460842</v>
      </c>
      <c r="G68" s="8">
        <v>352000</v>
      </c>
      <c r="H68" s="9">
        <f t="shared" si="3"/>
        <v>415730.66666666669</v>
      </c>
    </row>
    <row r="69" spans="1:8" ht="28" customHeight="1" x14ac:dyDescent="0.35">
      <c r="A69" s="5">
        <v>60</v>
      </c>
      <c r="B69" s="6" t="s">
        <v>215</v>
      </c>
      <c r="C69" s="7" t="s">
        <v>144</v>
      </c>
      <c r="D69" s="7" t="s">
        <v>197</v>
      </c>
      <c r="E69" s="8">
        <v>297500</v>
      </c>
      <c r="F69" s="8">
        <v>297660</v>
      </c>
      <c r="G69" s="8">
        <v>204380</v>
      </c>
      <c r="H69" s="9">
        <f t="shared" si="3"/>
        <v>266513.33333333331</v>
      </c>
    </row>
    <row r="70" spans="1:8" ht="28" customHeight="1" x14ac:dyDescent="0.35">
      <c r="A70" s="5">
        <v>61</v>
      </c>
      <c r="B70" s="6" t="s">
        <v>216</v>
      </c>
      <c r="C70" s="7" t="s">
        <v>144</v>
      </c>
      <c r="D70" s="7" t="s">
        <v>197</v>
      </c>
      <c r="E70" s="8">
        <v>2261000</v>
      </c>
      <c r="F70" s="8">
        <v>2323645</v>
      </c>
      <c r="G70" s="8">
        <v>2842730</v>
      </c>
      <c r="H70" s="9">
        <f t="shared" si="3"/>
        <v>2475791.6666666665</v>
      </c>
    </row>
    <row r="71" spans="1:8" ht="20.149999999999999" customHeight="1" x14ac:dyDescent="0.35">
      <c r="A71" s="5">
        <v>62</v>
      </c>
      <c r="B71" s="6" t="s">
        <v>217</v>
      </c>
      <c r="C71" s="7" t="s">
        <v>144</v>
      </c>
      <c r="D71" s="7" t="s">
        <v>197</v>
      </c>
      <c r="E71" s="8">
        <v>3451000</v>
      </c>
      <c r="F71" s="8">
        <v>3703995</v>
      </c>
      <c r="G71" s="8">
        <v>3577498</v>
      </c>
      <c r="H71" s="9">
        <f t="shared" si="3"/>
        <v>3577497.6666666665</v>
      </c>
    </row>
    <row r="72" spans="1:8" ht="20.149999999999999" customHeight="1" x14ac:dyDescent="0.35">
      <c r="A72" s="5">
        <v>63</v>
      </c>
      <c r="B72" s="6" t="s">
        <v>218</v>
      </c>
      <c r="C72" s="7" t="s">
        <v>144</v>
      </c>
      <c r="D72" s="7" t="s">
        <v>197</v>
      </c>
      <c r="E72" s="8">
        <v>80920</v>
      </c>
      <c r="F72" s="8">
        <v>145162</v>
      </c>
      <c r="G72" s="8">
        <v>47190</v>
      </c>
      <c r="H72" s="9">
        <f t="shared" si="3"/>
        <v>91090.666666666672</v>
      </c>
    </row>
    <row r="73" spans="1:8" ht="20.149999999999999" customHeight="1" x14ac:dyDescent="0.35">
      <c r="A73" s="5">
        <v>64</v>
      </c>
      <c r="B73" s="6" t="s">
        <v>219</v>
      </c>
      <c r="C73" s="7" t="s">
        <v>144</v>
      </c>
      <c r="D73" s="7" t="s">
        <v>197</v>
      </c>
      <c r="E73" s="8">
        <v>321300</v>
      </c>
      <c r="F73" s="8">
        <v>332104</v>
      </c>
      <c r="G73" s="8">
        <v>314380</v>
      </c>
      <c r="H73" s="9">
        <f t="shared" si="3"/>
        <v>322594.66666666669</v>
      </c>
    </row>
    <row r="74" spans="1:8" ht="20.149999999999999" customHeight="1" x14ac:dyDescent="0.35">
      <c r="A74" s="5">
        <v>65</v>
      </c>
      <c r="B74" s="6" t="s">
        <v>220</v>
      </c>
      <c r="C74" s="7" t="s">
        <v>144</v>
      </c>
      <c r="D74" s="7" t="s">
        <v>197</v>
      </c>
      <c r="E74" s="8">
        <v>261800</v>
      </c>
      <c r="F74" s="8">
        <v>287394</v>
      </c>
      <c r="G74" s="8">
        <v>181500</v>
      </c>
      <c r="H74" s="9">
        <f t="shared" si="3"/>
        <v>243564.66666666666</v>
      </c>
    </row>
    <row r="75" spans="1:8" ht="20.149999999999999" customHeight="1" x14ac:dyDescent="0.35">
      <c r="A75" s="5">
        <v>66</v>
      </c>
      <c r="B75" s="6" t="s">
        <v>221</v>
      </c>
      <c r="C75" s="7" t="s">
        <v>144</v>
      </c>
      <c r="D75" s="7" t="s">
        <v>197</v>
      </c>
      <c r="E75" s="8">
        <v>535500</v>
      </c>
      <c r="F75" s="8">
        <v>578066</v>
      </c>
      <c r="G75" s="8">
        <v>550000</v>
      </c>
      <c r="H75" s="9">
        <f t="shared" si="3"/>
        <v>554522</v>
      </c>
    </row>
    <row r="76" spans="1:8" ht="28" customHeight="1" x14ac:dyDescent="0.35">
      <c r="A76" s="5">
        <v>67</v>
      </c>
      <c r="B76" s="6" t="s">
        <v>222</v>
      </c>
      <c r="C76" s="7" t="s">
        <v>144</v>
      </c>
      <c r="D76" s="7" t="s">
        <v>197</v>
      </c>
      <c r="E76" s="8">
        <v>368900</v>
      </c>
      <c r="F76" s="8">
        <v>389392</v>
      </c>
      <c r="G76" s="8">
        <v>345730</v>
      </c>
      <c r="H76" s="9">
        <f t="shared" si="3"/>
        <v>368007.33333333331</v>
      </c>
    </row>
    <row r="77" spans="1:8" ht="28" customHeight="1" x14ac:dyDescent="0.35">
      <c r="A77" s="5">
        <v>68</v>
      </c>
      <c r="B77" s="6" t="s">
        <v>223</v>
      </c>
      <c r="C77" s="7" t="s">
        <v>144</v>
      </c>
      <c r="D77" s="7" t="s">
        <v>197</v>
      </c>
      <c r="E77" s="8">
        <v>35105</v>
      </c>
      <c r="F77" s="8">
        <v>36083</v>
      </c>
      <c r="G77" s="8">
        <v>37730</v>
      </c>
      <c r="H77" s="9">
        <f t="shared" si="3"/>
        <v>36306</v>
      </c>
    </row>
    <row r="78" spans="1:8" ht="28" customHeight="1" x14ac:dyDescent="0.35">
      <c r="A78" s="5">
        <v>69</v>
      </c>
      <c r="B78" s="6" t="s">
        <v>224</v>
      </c>
      <c r="C78" s="7" t="s">
        <v>144</v>
      </c>
      <c r="D78" s="7" t="s">
        <v>197</v>
      </c>
      <c r="E78" s="8">
        <v>49980</v>
      </c>
      <c r="F78" s="8">
        <v>45406</v>
      </c>
      <c r="G78" s="8">
        <v>47190</v>
      </c>
      <c r="H78" s="9">
        <f t="shared" si="3"/>
        <v>47525.333333333336</v>
      </c>
    </row>
    <row r="79" spans="1:8" ht="28" customHeight="1" x14ac:dyDescent="0.35">
      <c r="A79" s="5">
        <v>70</v>
      </c>
      <c r="B79" s="6" t="s">
        <v>225</v>
      </c>
      <c r="C79" s="7" t="s">
        <v>144</v>
      </c>
      <c r="D79" s="7" t="s">
        <v>197</v>
      </c>
      <c r="E79" s="8">
        <v>345100</v>
      </c>
      <c r="F79" s="8">
        <v>364078</v>
      </c>
      <c r="G79" s="8"/>
      <c r="H79" s="9">
        <f t="shared" si="3"/>
        <v>354589</v>
      </c>
    </row>
    <row r="80" spans="1:8" ht="28" customHeight="1" x14ac:dyDescent="0.35">
      <c r="A80" s="5">
        <v>71</v>
      </c>
      <c r="B80" s="6" t="s">
        <v>226</v>
      </c>
      <c r="C80" s="7" t="s">
        <v>144</v>
      </c>
      <c r="D80" s="7" t="s">
        <v>197</v>
      </c>
      <c r="E80" s="8">
        <v>690200</v>
      </c>
      <c r="F80" s="8">
        <v>717003</v>
      </c>
      <c r="G80" s="8"/>
      <c r="H80" s="9">
        <f t="shared" si="3"/>
        <v>703601.5</v>
      </c>
    </row>
    <row r="81" spans="1:12" ht="28" customHeight="1" x14ac:dyDescent="0.35">
      <c r="A81" s="5">
        <v>72</v>
      </c>
      <c r="B81" s="6" t="s">
        <v>227</v>
      </c>
      <c r="C81" s="7" t="s">
        <v>144</v>
      </c>
      <c r="D81" s="7" t="s">
        <v>197</v>
      </c>
      <c r="E81" s="8">
        <v>1249500</v>
      </c>
      <c r="F81" s="8">
        <v>1348331</v>
      </c>
      <c r="G81" s="8"/>
      <c r="H81" s="9">
        <f t="shared" si="3"/>
        <v>1298915.5</v>
      </c>
    </row>
    <row r="82" spans="1:12" ht="28" customHeight="1" x14ac:dyDescent="0.35">
      <c r="A82" s="5">
        <v>73</v>
      </c>
      <c r="B82" s="6" t="s">
        <v>228</v>
      </c>
      <c r="C82" s="7" t="s">
        <v>144</v>
      </c>
      <c r="D82" s="7" t="s">
        <v>197</v>
      </c>
      <c r="E82" s="8">
        <v>2261000</v>
      </c>
      <c r="F82" s="8">
        <v>2439088</v>
      </c>
      <c r="G82" s="8"/>
      <c r="H82" s="9">
        <f t="shared" si="3"/>
        <v>2350044</v>
      </c>
    </row>
    <row r="83" spans="1:12" ht="28" customHeight="1" x14ac:dyDescent="0.35">
      <c r="A83" s="5">
        <v>74</v>
      </c>
      <c r="B83" s="6" t="s">
        <v>229</v>
      </c>
      <c r="C83" s="7" t="s">
        <v>144</v>
      </c>
      <c r="D83" s="7" t="s">
        <v>197</v>
      </c>
      <c r="E83" s="8">
        <v>595000</v>
      </c>
      <c r="F83" s="8">
        <v>656129</v>
      </c>
      <c r="G83" s="8">
        <v>687126</v>
      </c>
      <c r="H83" s="9">
        <f t="shared" si="3"/>
        <v>646085</v>
      </c>
    </row>
    <row r="84" spans="1:12" ht="24" customHeight="1" x14ac:dyDescent="0.35">
      <c r="A84" s="136" t="s">
        <v>230</v>
      </c>
      <c r="B84" s="137"/>
      <c r="C84" s="137"/>
      <c r="D84" s="137"/>
      <c r="E84" s="137"/>
      <c r="F84" s="137"/>
      <c r="G84" s="137"/>
      <c r="H84" s="137"/>
    </row>
    <row r="85" spans="1:12" ht="20.149999999999999" customHeight="1" x14ac:dyDescent="0.35">
      <c r="A85" s="5">
        <v>75</v>
      </c>
      <c r="B85" s="6" t="s">
        <v>231</v>
      </c>
      <c r="C85" s="7" t="s">
        <v>144</v>
      </c>
      <c r="D85" s="7" t="s">
        <v>148</v>
      </c>
      <c r="E85" s="8">
        <v>226100</v>
      </c>
      <c r="F85" s="8">
        <v>179091</v>
      </c>
      <c r="G85" s="8">
        <v>220000</v>
      </c>
      <c r="H85" s="9">
        <f>AVERAGE(E85:G85)</f>
        <v>208397</v>
      </c>
    </row>
    <row r="86" spans="1:12" ht="20.149999999999999" customHeight="1" x14ac:dyDescent="0.35">
      <c r="A86" s="5">
        <v>76</v>
      </c>
      <c r="B86" s="6" t="s">
        <v>232</v>
      </c>
      <c r="C86" s="7" t="s">
        <v>144</v>
      </c>
      <c r="D86" s="7" t="s">
        <v>148</v>
      </c>
      <c r="E86" s="8">
        <v>196350</v>
      </c>
      <c r="F86" s="8">
        <v>259562</v>
      </c>
      <c r="G86" s="8">
        <v>183260</v>
      </c>
      <c r="H86" s="9">
        <f>AVERAGE(E86:G86)</f>
        <v>213057.33333333334</v>
      </c>
      <c r="J86" s="8"/>
      <c r="K86" s="8"/>
      <c r="L86" s="8"/>
    </row>
    <row r="87" spans="1:12" ht="20.149999999999999" customHeight="1" x14ac:dyDescent="0.35">
      <c r="A87" s="5">
        <v>77</v>
      </c>
      <c r="B87" s="6" t="s">
        <v>233</v>
      </c>
      <c r="C87" s="7" t="s">
        <v>144</v>
      </c>
      <c r="D87" s="7" t="s">
        <v>148</v>
      </c>
      <c r="E87" s="8">
        <v>309400</v>
      </c>
      <c r="F87" s="8">
        <v>256495</v>
      </c>
      <c r="G87" s="8">
        <v>352000</v>
      </c>
      <c r="H87" s="9">
        <f>AVERAGE(E87:G87)</f>
        <v>305965</v>
      </c>
    </row>
    <row r="88" spans="1:12" ht="28" customHeight="1" x14ac:dyDescent="0.35">
      <c r="A88" s="5">
        <v>78</v>
      </c>
      <c r="B88" s="6" t="s">
        <v>234</v>
      </c>
      <c r="C88" s="7" t="s">
        <v>144</v>
      </c>
      <c r="D88" s="7" t="s">
        <v>148</v>
      </c>
      <c r="E88" s="8">
        <v>285600</v>
      </c>
      <c r="F88" s="8">
        <v>298399</v>
      </c>
      <c r="G88" s="8">
        <v>275000</v>
      </c>
      <c r="H88" s="9">
        <f>AVERAGE(E88:G88)</f>
        <v>286333</v>
      </c>
    </row>
    <row r="89" spans="1:12" ht="28" customHeight="1" x14ac:dyDescent="0.35">
      <c r="A89" s="5">
        <v>79</v>
      </c>
      <c r="B89" s="6" t="s">
        <v>235</v>
      </c>
      <c r="C89" s="7" t="s">
        <v>144</v>
      </c>
      <c r="D89" s="7" t="s">
        <v>148</v>
      </c>
      <c r="E89" s="8">
        <v>357000</v>
      </c>
      <c r="F89" s="8">
        <v>343660</v>
      </c>
      <c r="G89" s="8">
        <v>385000</v>
      </c>
      <c r="H89" s="9">
        <f>AVERAGE(E89:G89)</f>
        <v>361886.66666666669</v>
      </c>
    </row>
    <row r="90" spans="1:12" ht="24" customHeight="1" x14ac:dyDescent="0.35">
      <c r="A90" s="136" t="s">
        <v>236</v>
      </c>
      <c r="B90" s="137"/>
      <c r="C90" s="137"/>
      <c r="D90" s="137"/>
      <c r="E90" s="137"/>
      <c r="F90" s="137"/>
      <c r="G90" s="137"/>
      <c r="H90" s="137"/>
    </row>
    <row r="91" spans="1:12" ht="28" customHeight="1" x14ac:dyDescent="0.35">
      <c r="A91" s="5">
        <v>80</v>
      </c>
      <c r="B91" s="6" t="s">
        <v>237</v>
      </c>
      <c r="C91" s="7" t="s">
        <v>144</v>
      </c>
      <c r="D91" s="7" t="s">
        <v>197</v>
      </c>
      <c r="E91" s="8">
        <v>357000</v>
      </c>
      <c r="F91" s="8">
        <v>372247</v>
      </c>
      <c r="G91" s="8">
        <v>314050</v>
      </c>
      <c r="H91" s="9">
        <f t="shared" ref="H91:H112" si="4">AVERAGE(E91:G91)</f>
        <v>347765.66666666669</v>
      </c>
    </row>
    <row r="92" spans="1:12" ht="28" customHeight="1" x14ac:dyDescent="0.35">
      <c r="A92" s="5">
        <v>81</v>
      </c>
      <c r="B92" s="6" t="s">
        <v>238</v>
      </c>
      <c r="C92" s="7" t="s">
        <v>144</v>
      </c>
      <c r="D92" s="7" t="s">
        <v>197</v>
      </c>
      <c r="E92" s="8">
        <v>3094000</v>
      </c>
      <c r="F92" s="8">
        <v>3118620</v>
      </c>
      <c r="G92" s="8">
        <v>3928650</v>
      </c>
      <c r="H92" s="9">
        <f t="shared" si="4"/>
        <v>3380423.3333333335</v>
      </c>
    </row>
    <row r="93" spans="1:12" ht="28" customHeight="1" x14ac:dyDescent="0.35">
      <c r="A93" s="5">
        <v>82</v>
      </c>
      <c r="B93" s="6" t="s">
        <v>239</v>
      </c>
      <c r="C93" s="7" t="s">
        <v>144</v>
      </c>
      <c r="D93" s="7" t="s">
        <v>197</v>
      </c>
      <c r="E93" s="8">
        <v>464100</v>
      </c>
      <c r="F93" s="8">
        <v>609559</v>
      </c>
      <c r="G93" s="8">
        <v>345730</v>
      </c>
      <c r="H93" s="9">
        <f t="shared" si="4"/>
        <v>473129.66666666669</v>
      </c>
    </row>
    <row r="94" spans="1:12" ht="28" customHeight="1" x14ac:dyDescent="0.35">
      <c r="A94" s="5">
        <v>83</v>
      </c>
      <c r="B94" s="6" t="s">
        <v>240</v>
      </c>
      <c r="C94" s="7" t="s">
        <v>144</v>
      </c>
      <c r="D94" s="7" t="s">
        <v>197</v>
      </c>
      <c r="E94" s="8">
        <v>618800</v>
      </c>
      <c r="F94" s="8">
        <v>1230448</v>
      </c>
      <c r="G94" s="8">
        <v>282920</v>
      </c>
      <c r="H94" s="9">
        <f t="shared" si="4"/>
        <v>710722.66666666663</v>
      </c>
    </row>
    <row r="95" spans="1:12" ht="28" customHeight="1" x14ac:dyDescent="0.35">
      <c r="A95" s="5">
        <v>84</v>
      </c>
      <c r="B95" s="6" t="s">
        <v>241</v>
      </c>
      <c r="C95" s="7" t="s">
        <v>144</v>
      </c>
      <c r="D95" s="7" t="s">
        <v>197</v>
      </c>
      <c r="E95" s="8">
        <v>3689000</v>
      </c>
      <c r="F95" s="8">
        <v>4078398</v>
      </c>
      <c r="G95" s="8">
        <v>3395040</v>
      </c>
      <c r="H95" s="9">
        <f t="shared" si="4"/>
        <v>3720812.6666666665</v>
      </c>
    </row>
    <row r="96" spans="1:12" ht="20.149999999999999" customHeight="1" x14ac:dyDescent="0.35">
      <c r="A96" s="5">
        <v>85</v>
      </c>
      <c r="B96" s="6" t="s">
        <v>242</v>
      </c>
      <c r="C96" s="7" t="s">
        <v>144</v>
      </c>
      <c r="D96" s="7" t="s">
        <v>197</v>
      </c>
      <c r="E96" s="8">
        <v>232050</v>
      </c>
      <c r="F96" s="8">
        <v>238126</v>
      </c>
      <c r="G96" s="8">
        <v>235730</v>
      </c>
      <c r="H96" s="9">
        <f t="shared" si="4"/>
        <v>235302</v>
      </c>
    </row>
    <row r="97" spans="1:8" ht="28" customHeight="1" x14ac:dyDescent="0.35">
      <c r="A97" s="5">
        <v>86</v>
      </c>
      <c r="B97" s="6" t="s">
        <v>243</v>
      </c>
      <c r="C97" s="7" t="s">
        <v>144</v>
      </c>
      <c r="D97" s="7" t="s">
        <v>197</v>
      </c>
      <c r="E97" s="8">
        <v>154700</v>
      </c>
      <c r="F97" s="8">
        <v>165454</v>
      </c>
      <c r="G97" s="8">
        <v>125730</v>
      </c>
      <c r="H97" s="9">
        <f t="shared" si="4"/>
        <v>148628</v>
      </c>
    </row>
    <row r="98" spans="1:8" ht="20.149999999999999" customHeight="1" x14ac:dyDescent="0.35">
      <c r="A98" s="5">
        <v>87</v>
      </c>
      <c r="B98" s="6" t="s">
        <v>244</v>
      </c>
      <c r="C98" s="7" t="s">
        <v>144</v>
      </c>
      <c r="D98" s="7" t="s">
        <v>197</v>
      </c>
      <c r="E98" s="8">
        <v>255850</v>
      </c>
      <c r="F98" s="8">
        <v>398350</v>
      </c>
      <c r="G98" s="8">
        <v>156750</v>
      </c>
      <c r="H98" s="9">
        <f t="shared" si="4"/>
        <v>270316.66666666669</v>
      </c>
    </row>
    <row r="99" spans="1:8" ht="28" customHeight="1" x14ac:dyDescent="0.35">
      <c r="A99" s="5">
        <v>88</v>
      </c>
      <c r="B99" s="6" t="s">
        <v>245</v>
      </c>
      <c r="C99" s="7" t="s">
        <v>144</v>
      </c>
      <c r="D99" s="7" t="s">
        <v>148</v>
      </c>
      <c r="E99" s="8">
        <v>17255</v>
      </c>
      <c r="F99" s="8">
        <v>34530</v>
      </c>
      <c r="G99" s="8">
        <v>8800</v>
      </c>
      <c r="H99" s="9">
        <f t="shared" si="4"/>
        <v>20195</v>
      </c>
    </row>
    <row r="100" spans="1:8" ht="28" customHeight="1" x14ac:dyDescent="0.35">
      <c r="A100" s="5">
        <v>89</v>
      </c>
      <c r="B100" s="6" t="s">
        <v>246</v>
      </c>
      <c r="C100" s="7" t="s">
        <v>144</v>
      </c>
      <c r="D100" s="7" t="s">
        <v>197</v>
      </c>
      <c r="E100" s="8">
        <v>243950</v>
      </c>
      <c r="F100" s="8">
        <v>256355</v>
      </c>
      <c r="G100" s="8"/>
      <c r="H100" s="9">
        <f t="shared" si="4"/>
        <v>250152.5</v>
      </c>
    </row>
    <row r="101" spans="1:8" ht="20.149999999999999" customHeight="1" x14ac:dyDescent="0.35">
      <c r="A101" s="5">
        <v>90</v>
      </c>
      <c r="B101" s="6" t="s">
        <v>247</v>
      </c>
      <c r="C101" s="7" t="s">
        <v>144</v>
      </c>
      <c r="D101" s="7" t="s">
        <v>197</v>
      </c>
      <c r="E101" s="8">
        <v>136850</v>
      </c>
      <c r="F101" s="8">
        <v>154140</v>
      </c>
      <c r="G101" s="8">
        <v>125730</v>
      </c>
      <c r="H101" s="9">
        <f t="shared" si="4"/>
        <v>138906.66666666666</v>
      </c>
    </row>
    <row r="102" spans="1:8" ht="28" customHeight="1" x14ac:dyDescent="0.35">
      <c r="A102" s="5">
        <v>91</v>
      </c>
      <c r="B102" s="6" t="s">
        <v>248</v>
      </c>
      <c r="C102" s="7" t="s">
        <v>144</v>
      </c>
      <c r="D102" s="7" t="s">
        <v>197</v>
      </c>
      <c r="E102" s="8">
        <v>190400</v>
      </c>
      <c r="F102" s="8">
        <v>211984</v>
      </c>
      <c r="G102" s="8">
        <v>157190</v>
      </c>
      <c r="H102" s="9">
        <f t="shared" si="4"/>
        <v>186524.66666666666</v>
      </c>
    </row>
    <row r="103" spans="1:8" ht="20.149999999999999" customHeight="1" x14ac:dyDescent="0.35">
      <c r="A103" s="5">
        <v>92</v>
      </c>
      <c r="B103" s="6" t="s">
        <v>249</v>
      </c>
      <c r="C103" s="7" t="s">
        <v>144</v>
      </c>
      <c r="D103" s="7" t="s">
        <v>197</v>
      </c>
      <c r="E103" s="8">
        <v>214200</v>
      </c>
      <c r="F103" s="8">
        <v>222287</v>
      </c>
      <c r="G103" s="8"/>
      <c r="H103" s="9">
        <f t="shared" si="4"/>
        <v>218243.5</v>
      </c>
    </row>
    <row r="104" spans="1:8" ht="20.149999999999999" customHeight="1" x14ac:dyDescent="0.35">
      <c r="A104" s="5">
        <v>93</v>
      </c>
      <c r="B104" s="6" t="s">
        <v>250</v>
      </c>
      <c r="C104" s="7" t="s">
        <v>144</v>
      </c>
      <c r="D104" s="7" t="s">
        <v>197</v>
      </c>
      <c r="E104" s="8">
        <v>333200</v>
      </c>
      <c r="F104" s="8">
        <v>360570</v>
      </c>
      <c r="G104" s="8">
        <v>282920</v>
      </c>
      <c r="H104" s="9">
        <f t="shared" si="4"/>
        <v>325563.33333333331</v>
      </c>
    </row>
    <row r="105" spans="1:8" ht="20.149999999999999" customHeight="1" x14ac:dyDescent="0.35">
      <c r="A105" s="5">
        <v>94</v>
      </c>
      <c r="B105" s="6" t="s">
        <v>251</v>
      </c>
      <c r="C105" s="7" t="s">
        <v>144</v>
      </c>
      <c r="D105" s="7" t="s">
        <v>197</v>
      </c>
      <c r="E105" s="8">
        <v>154700</v>
      </c>
      <c r="F105" s="8">
        <v>191477</v>
      </c>
      <c r="G105" s="8">
        <v>85800</v>
      </c>
      <c r="H105" s="9">
        <f t="shared" si="4"/>
        <v>143992.33333333334</v>
      </c>
    </row>
    <row r="106" spans="1:8" ht="28" customHeight="1" x14ac:dyDescent="0.35">
      <c r="A106" s="5">
        <v>95</v>
      </c>
      <c r="B106" s="6" t="s">
        <v>252</v>
      </c>
      <c r="C106" s="7" t="s">
        <v>144</v>
      </c>
      <c r="D106" s="7" t="s">
        <v>197</v>
      </c>
      <c r="E106" s="8">
        <v>220150</v>
      </c>
      <c r="F106" s="8">
        <v>232143</v>
      </c>
      <c r="G106" s="8">
        <v>226147</v>
      </c>
      <c r="H106" s="9">
        <f t="shared" si="4"/>
        <v>226146.66666666666</v>
      </c>
    </row>
    <row r="107" spans="1:8" ht="28" customHeight="1" x14ac:dyDescent="0.35">
      <c r="A107" s="5">
        <v>96</v>
      </c>
      <c r="B107" s="6" t="s">
        <v>253</v>
      </c>
      <c r="C107" s="7" t="s">
        <v>144</v>
      </c>
      <c r="D107" s="7" t="s">
        <v>197</v>
      </c>
      <c r="E107" s="8">
        <v>160650</v>
      </c>
      <c r="F107" s="8">
        <v>169951</v>
      </c>
      <c r="G107" s="8">
        <v>125950</v>
      </c>
      <c r="H107" s="9">
        <f t="shared" si="4"/>
        <v>152183.66666666666</v>
      </c>
    </row>
    <row r="108" spans="1:8" ht="28" customHeight="1" x14ac:dyDescent="0.35">
      <c r="A108" s="5">
        <v>97</v>
      </c>
      <c r="B108" s="6" t="s">
        <v>254</v>
      </c>
      <c r="C108" s="7" t="s">
        <v>144</v>
      </c>
      <c r="D108" s="7" t="s">
        <v>197</v>
      </c>
      <c r="E108" s="8">
        <v>267750</v>
      </c>
      <c r="F108" s="8">
        <v>290617</v>
      </c>
      <c r="G108" s="8"/>
      <c r="H108" s="9">
        <f t="shared" si="4"/>
        <v>279183.5</v>
      </c>
    </row>
    <row r="109" spans="1:8" ht="20.149999999999999" customHeight="1" x14ac:dyDescent="0.35">
      <c r="A109" s="5">
        <v>98</v>
      </c>
      <c r="B109" s="6" t="s">
        <v>255</v>
      </c>
      <c r="C109" s="7" t="s">
        <v>144</v>
      </c>
      <c r="D109" s="7" t="s">
        <v>197</v>
      </c>
      <c r="E109" s="8">
        <v>124950</v>
      </c>
      <c r="F109" s="8">
        <v>136510</v>
      </c>
      <c r="G109" s="8">
        <v>93500</v>
      </c>
      <c r="H109" s="9">
        <f t="shared" si="4"/>
        <v>118320</v>
      </c>
    </row>
    <row r="110" spans="1:8" ht="20.149999999999999" customHeight="1" x14ac:dyDescent="0.35">
      <c r="A110" s="5">
        <v>99</v>
      </c>
      <c r="B110" s="6" t="s">
        <v>256</v>
      </c>
      <c r="C110" s="7" t="s">
        <v>144</v>
      </c>
      <c r="D110" s="7" t="s">
        <v>197</v>
      </c>
      <c r="E110" s="8">
        <v>232050</v>
      </c>
      <c r="F110" s="8">
        <v>256933</v>
      </c>
      <c r="G110" s="8">
        <v>188650</v>
      </c>
      <c r="H110" s="9">
        <f t="shared" si="4"/>
        <v>225877.66666666666</v>
      </c>
    </row>
    <row r="111" spans="1:8" ht="20.149999999999999" customHeight="1" x14ac:dyDescent="0.35">
      <c r="A111" s="5">
        <v>100</v>
      </c>
      <c r="B111" s="6" t="s">
        <v>257</v>
      </c>
      <c r="C111" s="7" t="s">
        <v>144</v>
      </c>
      <c r="D111" s="7" t="s">
        <v>197</v>
      </c>
      <c r="E111" s="8">
        <v>368900</v>
      </c>
      <c r="F111" s="8">
        <v>392077</v>
      </c>
      <c r="G111" s="8"/>
      <c r="H111" s="9">
        <f t="shared" si="4"/>
        <v>380488.5</v>
      </c>
    </row>
    <row r="112" spans="1:8" ht="28" customHeight="1" x14ac:dyDescent="0.35">
      <c r="A112" s="5">
        <v>101</v>
      </c>
      <c r="B112" s="6" t="s">
        <v>258</v>
      </c>
      <c r="C112" s="7" t="s">
        <v>144</v>
      </c>
      <c r="D112" s="7" t="s">
        <v>197</v>
      </c>
      <c r="E112" s="8">
        <v>4641000</v>
      </c>
      <c r="F112" s="8">
        <v>5524377</v>
      </c>
      <c r="G112" s="8">
        <v>3928650</v>
      </c>
      <c r="H112" s="9">
        <f t="shared" si="4"/>
        <v>4698009</v>
      </c>
    </row>
    <row r="113" spans="1:8" ht="24" customHeight="1" x14ac:dyDescent="0.35">
      <c r="A113" s="136" t="s">
        <v>259</v>
      </c>
      <c r="B113" s="137"/>
      <c r="C113" s="137"/>
      <c r="D113" s="137"/>
      <c r="E113" s="137"/>
      <c r="F113" s="137"/>
      <c r="G113" s="137"/>
      <c r="H113" s="137"/>
    </row>
    <row r="114" spans="1:8" ht="28" customHeight="1" x14ac:dyDescent="0.35">
      <c r="A114" s="5">
        <v>102</v>
      </c>
      <c r="B114" s="6" t="s">
        <v>260</v>
      </c>
      <c r="C114" s="7" t="s">
        <v>144</v>
      </c>
      <c r="D114" s="7" t="s">
        <v>148</v>
      </c>
      <c r="E114" s="8">
        <v>893</v>
      </c>
      <c r="F114" s="8">
        <v>1258</v>
      </c>
      <c r="G114" s="8"/>
      <c r="H114" s="9">
        <f t="shared" ref="H114:H161" si="5">AVERAGE(E114:G114)</f>
        <v>1075.5</v>
      </c>
    </row>
    <row r="115" spans="1:8" ht="28" customHeight="1" x14ac:dyDescent="0.35">
      <c r="A115" s="5">
        <v>103</v>
      </c>
      <c r="B115" s="6" t="s">
        <v>261</v>
      </c>
      <c r="C115" s="7" t="s">
        <v>144</v>
      </c>
      <c r="D115" s="7" t="s">
        <v>148</v>
      </c>
      <c r="E115" s="8">
        <v>357</v>
      </c>
      <c r="F115" s="8">
        <v>503</v>
      </c>
      <c r="G115" s="8">
        <v>430</v>
      </c>
      <c r="H115" s="9">
        <f t="shared" si="5"/>
        <v>430</v>
      </c>
    </row>
    <row r="116" spans="1:8" ht="28" customHeight="1" x14ac:dyDescent="0.35">
      <c r="A116" s="5">
        <v>104</v>
      </c>
      <c r="B116" s="6" t="s">
        <v>262</v>
      </c>
      <c r="C116" s="7" t="s">
        <v>144</v>
      </c>
      <c r="D116" s="7" t="s">
        <v>148</v>
      </c>
      <c r="E116" s="8">
        <v>2023000</v>
      </c>
      <c r="F116" s="8">
        <v>2090337</v>
      </c>
      <c r="G116" s="8"/>
      <c r="H116" s="9">
        <f t="shared" si="5"/>
        <v>2056668.5</v>
      </c>
    </row>
    <row r="117" spans="1:8" ht="28" customHeight="1" x14ac:dyDescent="0.35">
      <c r="A117" s="5">
        <v>105</v>
      </c>
      <c r="B117" s="6" t="s">
        <v>263</v>
      </c>
      <c r="C117" s="7" t="s">
        <v>144</v>
      </c>
      <c r="D117" s="7" t="s">
        <v>148</v>
      </c>
      <c r="E117" s="8">
        <v>40460</v>
      </c>
      <c r="F117" s="8">
        <v>53869</v>
      </c>
      <c r="G117" s="8">
        <v>28536</v>
      </c>
      <c r="H117" s="9">
        <f t="shared" si="5"/>
        <v>40955</v>
      </c>
    </row>
    <row r="118" spans="1:8" ht="20.149999999999999" customHeight="1" x14ac:dyDescent="0.35">
      <c r="A118" s="5">
        <v>106</v>
      </c>
      <c r="B118" s="6" t="s">
        <v>264</v>
      </c>
      <c r="C118" s="7" t="s">
        <v>144</v>
      </c>
      <c r="D118" s="7" t="s">
        <v>148</v>
      </c>
      <c r="E118" s="8">
        <v>113050</v>
      </c>
      <c r="F118" s="8">
        <v>182118</v>
      </c>
      <c r="G118" s="8">
        <v>55000</v>
      </c>
      <c r="H118" s="9">
        <f t="shared" si="5"/>
        <v>116722.66666666667</v>
      </c>
    </row>
    <row r="119" spans="1:8" ht="28" customHeight="1" x14ac:dyDescent="0.35">
      <c r="A119" s="5">
        <v>107</v>
      </c>
      <c r="B119" s="6" t="s">
        <v>265</v>
      </c>
      <c r="C119" s="7" t="s">
        <v>144</v>
      </c>
      <c r="D119" s="7" t="s">
        <v>148</v>
      </c>
      <c r="E119" s="8">
        <v>2023</v>
      </c>
      <c r="F119" s="8">
        <v>2294</v>
      </c>
      <c r="G119" s="8"/>
      <c r="H119" s="9">
        <f t="shared" si="5"/>
        <v>2158.5</v>
      </c>
    </row>
    <row r="120" spans="1:8" ht="28" customHeight="1" x14ac:dyDescent="0.35">
      <c r="A120" s="5">
        <v>108</v>
      </c>
      <c r="B120" s="6" t="s">
        <v>266</v>
      </c>
      <c r="C120" s="7" t="s">
        <v>144</v>
      </c>
      <c r="D120" s="7" t="s">
        <v>148</v>
      </c>
      <c r="E120" s="8">
        <v>1428</v>
      </c>
      <c r="F120" s="8">
        <v>1737</v>
      </c>
      <c r="G120" s="8"/>
      <c r="H120" s="9">
        <f t="shared" si="5"/>
        <v>1582.5</v>
      </c>
    </row>
    <row r="121" spans="1:8" ht="28" customHeight="1" x14ac:dyDescent="0.35">
      <c r="A121" s="5">
        <v>109</v>
      </c>
      <c r="B121" s="6" t="s">
        <v>267</v>
      </c>
      <c r="C121" s="7" t="s">
        <v>144</v>
      </c>
      <c r="D121" s="7" t="s">
        <v>148</v>
      </c>
      <c r="E121" s="8">
        <v>21420</v>
      </c>
      <c r="F121" s="8">
        <v>21502</v>
      </c>
      <c r="G121" s="8"/>
      <c r="H121" s="9">
        <f t="shared" si="5"/>
        <v>21461</v>
      </c>
    </row>
    <row r="122" spans="1:8" ht="28" customHeight="1" x14ac:dyDescent="0.35">
      <c r="A122" s="5">
        <v>110</v>
      </c>
      <c r="B122" s="6" t="s">
        <v>268</v>
      </c>
      <c r="C122" s="7" t="s">
        <v>144</v>
      </c>
      <c r="D122" s="7" t="s">
        <v>148</v>
      </c>
      <c r="E122" s="8">
        <v>23800</v>
      </c>
      <c r="F122" s="8">
        <v>25310</v>
      </c>
      <c r="G122" s="8"/>
      <c r="H122" s="9">
        <f t="shared" si="5"/>
        <v>24555</v>
      </c>
    </row>
    <row r="123" spans="1:8" ht="28" customHeight="1" x14ac:dyDescent="0.35">
      <c r="A123" s="5">
        <v>111</v>
      </c>
      <c r="B123" s="6" t="s">
        <v>269</v>
      </c>
      <c r="C123" s="7" t="s">
        <v>144</v>
      </c>
      <c r="D123" s="7" t="s">
        <v>148</v>
      </c>
      <c r="E123" s="8">
        <v>249900</v>
      </c>
      <c r="F123" s="8">
        <v>306967</v>
      </c>
      <c r="G123" s="8">
        <v>165000</v>
      </c>
      <c r="H123" s="9">
        <f t="shared" si="5"/>
        <v>240622.33333333334</v>
      </c>
    </row>
    <row r="124" spans="1:8" ht="28" customHeight="1" x14ac:dyDescent="0.35">
      <c r="A124" s="5">
        <v>112</v>
      </c>
      <c r="B124" s="6" t="s">
        <v>270</v>
      </c>
      <c r="C124" s="7" t="s">
        <v>144</v>
      </c>
      <c r="D124" s="7" t="s">
        <v>148</v>
      </c>
      <c r="E124" s="8">
        <v>327250</v>
      </c>
      <c r="F124" s="8">
        <v>385572</v>
      </c>
      <c r="G124" s="8">
        <v>264000</v>
      </c>
      <c r="H124" s="9">
        <f t="shared" si="5"/>
        <v>325607.33333333331</v>
      </c>
    </row>
    <row r="125" spans="1:8" ht="28" customHeight="1" x14ac:dyDescent="0.35">
      <c r="A125" s="5">
        <v>113</v>
      </c>
      <c r="B125" s="6" t="s">
        <v>271</v>
      </c>
      <c r="C125" s="7" t="s">
        <v>144</v>
      </c>
      <c r="D125" s="7" t="s">
        <v>148</v>
      </c>
      <c r="E125" s="8">
        <v>357000</v>
      </c>
      <c r="F125" s="8">
        <v>468495</v>
      </c>
      <c r="G125" s="8">
        <v>220000</v>
      </c>
      <c r="H125" s="9">
        <f t="shared" si="5"/>
        <v>348498.33333333331</v>
      </c>
    </row>
    <row r="126" spans="1:8" ht="28" customHeight="1" x14ac:dyDescent="0.35">
      <c r="A126" s="5">
        <v>114</v>
      </c>
      <c r="B126" s="6" t="s">
        <v>272</v>
      </c>
      <c r="C126" s="7" t="s">
        <v>144</v>
      </c>
      <c r="D126" s="7" t="s">
        <v>148</v>
      </c>
      <c r="E126" s="8">
        <v>833000</v>
      </c>
      <c r="F126" s="8">
        <v>896083</v>
      </c>
      <c r="G126" s="8">
        <v>759000</v>
      </c>
      <c r="H126" s="9">
        <f t="shared" si="5"/>
        <v>829361</v>
      </c>
    </row>
    <row r="127" spans="1:8" ht="28" customHeight="1" x14ac:dyDescent="0.35">
      <c r="A127" s="5">
        <v>115</v>
      </c>
      <c r="B127" s="6" t="s">
        <v>273</v>
      </c>
      <c r="C127" s="7" t="s">
        <v>144</v>
      </c>
      <c r="D127" s="7" t="s">
        <v>148</v>
      </c>
      <c r="E127" s="8">
        <v>1071000</v>
      </c>
      <c r="F127" s="8">
        <v>1162577</v>
      </c>
      <c r="G127" s="8">
        <v>1067000</v>
      </c>
      <c r="H127" s="9">
        <f t="shared" si="5"/>
        <v>1100192.3333333333</v>
      </c>
    </row>
    <row r="128" spans="1:8" ht="28" customHeight="1" x14ac:dyDescent="0.35">
      <c r="A128" s="5">
        <v>116</v>
      </c>
      <c r="B128" s="6" t="s">
        <v>274</v>
      </c>
      <c r="C128" s="7" t="s">
        <v>144</v>
      </c>
      <c r="D128" s="7" t="s">
        <v>148</v>
      </c>
      <c r="E128" s="8">
        <v>630700</v>
      </c>
      <c r="F128" s="8">
        <v>927295</v>
      </c>
      <c r="G128" s="8">
        <v>454740</v>
      </c>
      <c r="H128" s="9">
        <f t="shared" si="5"/>
        <v>670911.66666666663</v>
      </c>
    </row>
    <row r="129" spans="1:8" ht="28" customHeight="1" x14ac:dyDescent="0.35">
      <c r="A129" s="5">
        <v>117</v>
      </c>
      <c r="B129" s="6" t="s">
        <v>275</v>
      </c>
      <c r="C129" s="7" t="s">
        <v>144</v>
      </c>
      <c r="D129" s="7" t="s">
        <v>148</v>
      </c>
      <c r="E129" s="8">
        <v>5712</v>
      </c>
      <c r="F129" s="8">
        <v>7949</v>
      </c>
      <c r="G129" s="8">
        <v>2750</v>
      </c>
      <c r="H129" s="9">
        <f t="shared" si="5"/>
        <v>5470.333333333333</v>
      </c>
    </row>
    <row r="130" spans="1:8" ht="28" customHeight="1" x14ac:dyDescent="0.35">
      <c r="A130" s="5">
        <v>118</v>
      </c>
      <c r="B130" s="6" t="s">
        <v>276</v>
      </c>
      <c r="C130" s="7" t="s">
        <v>144</v>
      </c>
      <c r="D130" s="7" t="s">
        <v>148</v>
      </c>
      <c r="E130" s="8">
        <v>4641</v>
      </c>
      <c r="F130" s="8">
        <v>5355</v>
      </c>
      <c r="G130" s="8">
        <v>3300</v>
      </c>
      <c r="H130" s="9">
        <f t="shared" si="5"/>
        <v>4432</v>
      </c>
    </row>
    <row r="131" spans="1:8" ht="28" customHeight="1" x14ac:dyDescent="0.35">
      <c r="A131" s="5">
        <v>119</v>
      </c>
      <c r="B131" s="6" t="s">
        <v>277</v>
      </c>
      <c r="C131" s="7" t="s">
        <v>144</v>
      </c>
      <c r="D131" s="7" t="s">
        <v>148</v>
      </c>
      <c r="E131" s="8">
        <v>20230</v>
      </c>
      <c r="F131" s="8">
        <v>20897</v>
      </c>
      <c r="G131" s="8"/>
      <c r="H131" s="9">
        <f t="shared" si="5"/>
        <v>20563.5</v>
      </c>
    </row>
    <row r="132" spans="1:8" ht="28" customHeight="1" x14ac:dyDescent="0.35">
      <c r="A132" s="5">
        <v>120</v>
      </c>
      <c r="B132" s="6" t="s">
        <v>278</v>
      </c>
      <c r="C132" s="7" t="s">
        <v>144</v>
      </c>
      <c r="D132" s="7" t="s">
        <v>148</v>
      </c>
      <c r="E132" s="8">
        <v>15470</v>
      </c>
      <c r="F132" s="8">
        <v>15225</v>
      </c>
      <c r="G132" s="8"/>
      <c r="H132" s="9">
        <f t="shared" si="5"/>
        <v>15347.5</v>
      </c>
    </row>
    <row r="133" spans="1:8" ht="28" customHeight="1" x14ac:dyDescent="0.35">
      <c r="A133" s="5">
        <v>121</v>
      </c>
      <c r="B133" s="6" t="s">
        <v>279</v>
      </c>
      <c r="C133" s="7" t="s">
        <v>144</v>
      </c>
      <c r="D133" s="7" t="s">
        <v>148</v>
      </c>
      <c r="E133" s="8">
        <v>774</v>
      </c>
      <c r="F133" s="8">
        <v>1671</v>
      </c>
      <c r="G133" s="8">
        <v>263</v>
      </c>
      <c r="H133" s="9">
        <f t="shared" si="5"/>
        <v>902.66666666666663</v>
      </c>
    </row>
    <row r="134" spans="1:8" ht="28" customHeight="1" x14ac:dyDescent="0.35">
      <c r="A134" s="5">
        <v>122</v>
      </c>
      <c r="B134" s="6" t="s">
        <v>280</v>
      </c>
      <c r="C134" s="7" t="s">
        <v>144</v>
      </c>
      <c r="D134" s="7" t="s">
        <v>148</v>
      </c>
      <c r="E134" s="8">
        <v>51170</v>
      </c>
      <c r="F134" s="8">
        <v>54370</v>
      </c>
      <c r="G134" s="8"/>
      <c r="H134" s="9">
        <f t="shared" si="5"/>
        <v>52770</v>
      </c>
    </row>
    <row r="135" spans="1:8" ht="28" customHeight="1" x14ac:dyDescent="0.35">
      <c r="A135" s="5">
        <v>123</v>
      </c>
      <c r="B135" s="6" t="s">
        <v>281</v>
      </c>
      <c r="C135" s="7" t="s">
        <v>144</v>
      </c>
      <c r="D135" s="7" t="s">
        <v>148</v>
      </c>
      <c r="E135" s="8">
        <v>5712</v>
      </c>
      <c r="F135" s="8">
        <v>5727</v>
      </c>
      <c r="G135" s="8">
        <v>4753</v>
      </c>
      <c r="H135" s="9">
        <f t="shared" si="5"/>
        <v>5397.333333333333</v>
      </c>
    </row>
    <row r="136" spans="1:8" ht="28" customHeight="1" x14ac:dyDescent="0.35">
      <c r="A136" s="5">
        <v>124</v>
      </c>
      <c r="B136" s="6" t="s">
        <v>282</v>
      </c>
      <c r="C136" s="7" t="s">
        <v>144</v>
      </c>
      <c r="D136" s="7" t="s">
        <v>148</v>
      </c>
      <c r="E136" s="8">
        <v>32130</v>
      </c>
      <c r="F136" s="8">
        <v>32747</v>
      </c>
      <c r="G136" s="8">
        <v>26950</v>
      </c>
      <c r="H136" s="9">
        <f t="shared" si="5"/>
        <v>30609</v>
      </c>
    </row>
    <row r="137" spans="1:8" ht="28" customHeight="1" x14ac:dyDescent="0.35">
      <c r="A137" s="5">
        <v>125</v>
      </c>
      <c r="B137" s="6" t="s">
        <v>283</v>
      </c>
      <c r="C137" s="7" t="s">
        <v>144</v>
      </c>
      <c r="D137" s="7" t="s">
        <v>148</v>
      </c>
      <c r="E137" s="8">
        <v>23800</v>
      </c>
      <c r="F137" s="8">
        <v>26167</v>
      </c>
      <c r="G137" s="8">
        <v>18634</v>
      </c>
      <c r="H137" s="9">
        <f t="shared" si="5"/>
        <v>22867</v>
      </c>
    </row>
    <row r="138" spans="1:8" ht="28" customHeight="1" x14ac:dyDescent="0.35">
      <c r="A138" s="5">
        <v>126</v>
      </c>
      <c r="B138" s="6" t="s">
        <v>284</v>
      </c>
      <c r="C138" s="7" t="s">
        <v>144</v>
      </c>
      <c r="D138" s="7" t="s">
        <v>148</v>
      </c>
      <c r="E138" s="8">
        <v>3094</v>
      </c>
      <c r="F138" s="8">
        <v>3208</v>
      </c>
      <c r="G138" s="8">
        <v>2750</v>
      </c>
      <c r="H138" s="9">
        <f t="shared" si="5"/>
        <v>3017.3333333333335</v>
      </c>
    </row>
    <row r="139" spans="1:8" ht="28" customHeight="1" x14ac:dyDescent="0.35">
      <c r="A139" s="5">
        <v>127</v>
      </c>
      <c r="B139" s="6" t="s">
        <v>285</v>
      </c>
      <c r="C139" s="7" t="s">
        <v>144</v>
      </c>
      <c r="D139" s="7" t="s">
        <v>148</v>
      </c>
      <c r="E139" s="8">
        <v>4284</v>
      </c>
      <c r="F139" s="8">
        <v>3750</v>
      </c>
      <c r="G139" s="8">
        <v>4400</v>
      </c>
      <c r="H139" s="9">
        <f t="shared" si="5"/>
        <v>4144.666666666667</v>
      </c>
    </row>
    <row r="140" spans="1:8" ht="28" customHeight="1" x14ac:dyDescent="0.35">
      <c r="A140" s="5">
        <v>128</v>
      </c>
      <c r="B140" s="6" t="s">
        <v>286</v>
      </c>
      <c r="C140" s="7" t="s">
        <v>144</v>
      </c>
      <c r="D140" s="7" t="s">
        <v>148</v>
      </c>
      <c r="E140" s="8">
        <v>30940</v>
      </c>
      <c r="F140" s="8">
        <v>32194</v>
      </c>
      <c r="G140" s="8">
        <v>33000</v>
      </c>
      <c r="H140" s="9">
        <f t="shared" si="5"/>
        <v>32044.666666666668</v>
      </c>
    </row>
    <row r="141" spans="1:8" ht="20.149999999999999" customHeight="1" x14ac:dyDescent="0.35">
      <c r="A141" s="5">
        <v>129</v>
      </c>
      <c r="B141" s="6" t="s">
        <v>287</v>
      </c>
      <c r="C141" s="7" t="s">
        <v>144</v>
      </c>
      <c r="D141" s="7" t="s">
        <v>148</v>
      </c>
      <c r="E141" s="8">
        <v>33320</v>
      </c>
      <c r="F141" s="8">
        <v>42369</v>
      </c>
      <c r="G141" s="8">
        <v>26253</v>
      </c>
      <c r="H141" s="9">
        <f t="shared" si="5"/>
        <v>33980.666666666664</v>
      </c>
    </row>
    <row r="142" spans="1:8" ht="28" customHeight="1" x14ac:dyDescent="0.35">
      <c r="A142" s="5">
        <v>130</v>
      </c>
      <c r="B142" s="6" t="s">
        <v>288</v>
      </c>
      <c r="C142" s="7" t="s">
        <v>144</v>
      </c>
      <c r="D142" s="7" t="s">
        <v>145</v>
      </c>
      <c r="E142" s="8">
        <v>33320</v>
      </c>
      <c r="F142" s="8">
        <v>42235</v>
      </c>
      <c r="G142" s="8">
        <v>30690</v>
      </c>
      <c r="H142" s="9">
        <f t="shared" si="5"/>
        <v>35415</v>
      </c>
    </row>
    <row r="143" spans="1:8" ht="28" customHeight="1" x14ac:dyDescent="0.35">
      <c r="A143" s="5">
        <v>131</v>
      </c>
      <c r="B143" s="6" t="s">
        <v>289</v>
      </c>
      <c r="C143" s="7" t="s">
        <v>144</v>
      </c>
      <c r="D143" s="7" t="s">
        <v>145</v>
      </c>
      <c r="E143" s="8">
        <v>73780</v>
      </c>
      <c r="F143" s="8">
        <v>92751</v>
      </c>
      <c r="G143" s="8">
        <v>49500</v>
      </c>
      <c r="H143" s="9">
        <f t="shared" si="5"/>
        <v>72010.333333333328</v>
      </c>
    </row>
    <row r="144" spans="1:8" ht="20.149999999999999" customHeight="1" x14ac:dyDescent="0.35">
      <c r="A144" s="5">
        <v>132</v>
      </c>
      <c r="B144" s="6" t="s">
        <v>290</v>
      </c>
      <c r="C144" s="7" t="s">
        <v>144</v>
      </c>
      <c r="D144" s="7" t="s">
        <v>148</v>
      </c>
      <c r="E144" s="8">
        <v>66640</v>
      </c>
      <c r="F144" s="8">
        <v>79671</v>
      </c>
      <c r="G144" s="8">
        <v>52800</v>
      </c>
      <c r="H144" s="9">
        <f t="shared" si="5"/>
        <v>66370.333333333328</v>
      </c>
    </row>
    <row r="145" spans="1:8" ht="28" customHeight="1" x14ac:dyDescent="0.35">
      <c r="A145" s="5">
        <v>133</v>
      </c>
      <c r="B145" s="6" t="s">
        <v>291</v>
      </c>
      <c r="C145" s="7" t="s">
        <v>144</v>
      </c>
      <c r="D145" s="7" t="s">
        <v>148</v>
      </c>
      <c r="E145" s="8">
        <v>74970</v>
      </c>
      <c r="F145" s="8">
        <v>83860</v>
      </c>
      <c r="G145" s="8">
        <v>51590</v>
      </c>
      <c r="H145" s="9">
        <f t="shared" si="5"/>
        <v>70140</v>
      </c>
    </row>
    <row r="146" spans="1:8" ht="28" customHeight="1" x14ac:dyDescent="0.35">
      <c r="A146" s="5">
        <v>134</v>
      </c>
      <c r="B146" s="6" t="s">
        <v>292</v>
      </c>
      <c r="C146" s="7" t="s">
        <v>144</v>
      </c>
      <c r="D146" s="7" t="s">
        <v>148</v>
      </c>
      <c r="E146" s="8">
        <v>1309</v>
      </c>
      <c r="F146" s="8">
        <v>1658</v>
      </c>
      <c r="G146" s="8">
        <v>880</v>
      </c>
      <c r="H146" s="9">
        <f t="shared" si="5"/>
        <v>1282.3333333333333</v>
      </c>
    </row>
    <row r="147" spans="1:8" ht="28" customHeight="1" x14ac:dyDescent="0.35">
      <c r="A147" s="5">
        <v>135</v>
      </c>
      <c r="B147" s="6" t="s">
        <v>293</v>
      </c>
      <c r="C147" s="7" t="s">
        <v>144</v>
      </c>
      <c r="D147" s="7" t="s">
        <v>148</v>
      </c>
      <c r="E147" s="8">
        <v>1190</v>
      </c>
      <c r="F147" s="8">
        <v>1765</v>
      </c>
      <c r="G147" s="8">
        <v>660</v>
      </c>
      <c r="H147" s="9">
        <f t="shared" si="5"/>
        <v>1205</v>
      </c>
    </row>
    <row r="148" spans="1:8" ht="20.149999999999999" customHeight="1" x14ac:dyDescent="0.35">
      <c r="A148" s="5">
        <v>136</v>
      </c>
      <c r="B148" s="6" t="s">
        <v>294</v>
      </c>
      <c r="C148" s="7" t="s">
        <v>144</v>
      </c>
      <c r="D148" s="7" t="s">
        <v>148</v>
      </c>
      <c r="E148" s="8">
        <v>571200</v>
      </c>
      <c r="F148" s="8">
        <v>595149</v>
      </c>
      <c r="G148" s="8"/>
      <c r="H148" s="9">
        <f t="shared" si="5"/>
        <v>583174.5</v>
      </c>
    </row>
    <row r="149" spans="1:8" ht="20.149999999999999" customHeight="1" x14ac:dyDescent="0.35">
      <c r="A149" s="5">
        <v>137</v>
      </c>
      <c r="B149" s="6" t="s">
        <v>295</v>
      </c>
      <c r="C149" s="7" t="s">
        <v>144</v>
      </c>
      <c r="D149" s="7" t="s">
        <v>148</v>
      </c>
      <c r="E149" s="8">
        <v>24990</v>
      </c>
      <c r="F149" s="8">
        <v>25460</v>
      </c>
      <c r="G149" s="8"/>
      <c r="H149" s="9">
        <f t="shared" si="5"/>
        <v>25225</v>
      </c>
    </row>
    <row r="150" spans="1:8" ht="20.149999999999999" customHeight="1" x14ac:dyDescent="0.35">
      <c r="A150" s="5">
        <v>138</v>
      </c>
      <c r="B150" s="6" t="s">
        <v>296</v>
      </c>
      <c r="C150" s="7" t="s">
        <v>144</v>
      </c>
      <c r="D150" s="7" t="s">
        <v>145</v>
      </c>
      <c r="E150" s="8">
        <v>36890</v>
      </c>
      <c r="F150" s="8">
        <v>38786</v>
      </c>
      <c r="G150" s="8">
        <v>37290</v>
      </c>
      <c r="H150" s="9">
        <f t="shared" si="5"/>
        <v>37655.333333333336</v>
      </c>
    </row>
    <row r="151" spans="1:8" ht="20.149999999999999" customHeight="1" x14ac:dyDescent="0.35">
      <c r="A151" s="5">
        <v>139</v>
      </c>
      <c r="B151" s="6" t="s">
        <v>297</v>
      </c>
      <c r="C151" s="7" t="s">
        <v>144</v>
      </c>
      <c r="D151" s="7" t="s">
        <v>148</v>
      </c>
      <c r="E151" s="8">
        <v>40460</v>
      </c>
      <c r="F151" s="8">
        <v>43332</v>
      </c>
      <c r="G151" s="8"/>
      <c r="H151" s="9">
        <f t="shared" si="5"/>
        <v>41896</v>
      </c>
    </row>
    <row r="152" spans="1:8" ht="20.149999999999999" customHeight="1" x14ac:dyDescent="0.35">
      <c r="A152" s="5">
        <v>140</v>
      </c>
      <c r="B152" s="6" t="s">
        <v>298</v>
      </c>
      <c r="C152" s="7" t="s">
        <v>144</v>
      </c>
      <c r="D152" s="7" t="s">
        <v>148</v>
      </c>
      <c r="E152" s="8">
        <v>3570</v>
      </c>
      <c r="F152" s="8">
        <v>3624</v>
      </c>
      <c r="G152" s="8">
        <v>4180</v>
      </c>
      <c r="H152" s="9">
        <f t="shared" si="5"/>
        <v>3791.3333333333335</v>
      </c>
    </row>
    <row r="153" spans="1:8" ht="20.149999999999999" customHeight="1" x14ac:dyDescent="0.35">
      <c r="A153" s="5">
        <v>141</v>
      </c>
      <c r="B153" s="6" t="s">
        <v>299</v>
      </c>
      <c r="C153" s="7" t="s">
        <v>144</v>
      </c>
      <c r="D153" s="7" t="s">
        <v>145</v>
      </c>
      <c r="E153" s="8">
        <v>24990</v>
      </c>
      <c r="F153" s="8">
        <v>27041</v>
      </c>
      <c r="G153" s="8"/>
      <c r="H153" s="9">
        <f t="shared" si="5"/>
        <v>26015.5</v>
      </c>
    </row>
    <row r="154" spans="1:8" ht="28" customHeight="1" x14ac:dyDescent="0.35">
      <c r="A154" s="5">
        <v>142</v>
      </c>
      <c r="B154" s="6" t="s">
        <v>300</v>
      </c>
      <c r="C154" s="7" t="s">
        <v>144</v>
      </c>
      <c r="D154" s="7" t="s">
        <v>145</v>
      </c>
      <c r="E154" s="8">
        <v>26180</v>
      </c>
      <c r="F154" s="8">
        <v>28263</v>
      </c>
      <c r="G154" s="8">
        <v>22990</v>
      </c>
      <c r="H154" s="9">
        <f t="shared" si="5"/>
        <v>25811</v>
      </c>
    </row>
    <row r="155" spans="1:8" ht="20.149999999999999" customHeight="1" x14ac:dyDescent="0.35">
      <c r="A155" s="5">
        <v>143</v>
      </c>
      <c r="B155" s="6" t="s">
        <v>301</v>
      </c>
      <c r="C155" s="7" t="s">
        <v>144</v>
      </c>
      <c r="D155" s="7" t="s">
        <v>145</v>
      </c>
      <c r="E155" s="8">
        <v>5950</v>
      </c>
      <c r="F155" s="8">
        <v>6301</v>
      </c>
      <c r="G155" s="8">
        <v>3850</v>
      </c>
      <c r="H155" s="9">
        <f t="shared" si="5"/>
        <v>5367</v>
      </c>
    </row>
    <row r="156" spans="1:8" ht="20.149999999999999" customHeight="1" x14ac:dyDescent="0.35">
      <c r="A156" s="5">
        <v>144</v>
      </c>
      <c r="B156" s="6" t="s">
        <v>302</v>
      </c>
      <c r="C156" s="7" t="s">
        <v>144</v>
      </c>
      <c r="D156" s="7" t="s">
        <v>145</v>
      </c>
      <c r="E156" s="8">
        <v>452200</v>
      </c>
      <c r="F156" s="8">
        <v>480052</v>
      </c>
      <c r="G156" s="8"/>
      <c r="H156" s="9">
        <f t="shared" si="5"/>
        <v>466126</v>
      </c>
    </row>
    <row r="157" spans="1:8" ht="28" customHeight="1" x14ac:dyDescent="0.35">
      <c r="A157" s="5">
        <v>145</v>
      </c>
      <c r="B157" s="6" t="s">
        <v>303</v>
      </c>
      <c r="C157" s="7" t="s">
        <v>144</v>
      </c>
      <c r="D157" s="7" t="s">
        <v>148</v>
      </c>
      <c r="E157" s="8">
        <v>327250</v>
      </c>
      <c r="F157" s="8">
        <v>343367</v>
      </c>
      <c r="G157" s="8"/>
      <c r="H157" s="9">
        <f t="shared" si="5"/>
        <v>335308.5</v>
      </c>
    </row>
    <row r="158" spans="1:8" ht="28" customHeight="1" x14ac:dyDescent="0.35">
      <c r="A158" s="5">
        <v>146</v>
      </c>
      <c r="B158" s="6" t="s">
        <v>304</v>
      </c>
      <c r="C158" s="7" t="s">
        <v>144</v>
      </c>
      <c r="D158" s="7" t="s">
        <v>148</v>
      </c>
      <c r="E158" s="8">
        <v>315350</v>
      </c>
      <c r="F158" s="8">
        <v>332226</v>
      </c>
      <c r="G158" s="8"/>
      <c r="H158" s="9">
        <f t="shared" si="5"/>
        <v>323788</v>
      </c>
    </row>
    <row r="159" spans="1:8" ht="20.149999999999999" customHeight="1" x14ac:dyDescent="0.35">
      <c r="A159" s="5">
        <v>147</v>
      </c>
      <c r="B159" s="6" t="s">
        <v>305</v>
      </c>
      <c r="C159" s="7" t="s">
        <v>144</v>
      </c>
      <c r="D159" s="7" t="s">
        <v>148</v>
      </c>
      <c r="E159" s="8">
        <v>26180</v>
      </c>
      <c r="F159" s="8">
        <v>34536</v>
      </c>
      <c r="G159" s="8"/>
      <c r="H159" s="9">
        <f t="shared" si="5"/>
        <v>30358</v>
      </c>
    </row>
    <row r="160" spans="1:8" ht="28" customHeight="1" x14ac:dyDescent="0.35">
      <c r="A160" s="5">
        <v>148</v>
      </c>
      <c r="B160" s="6" t="s">
        <v>306</v>
      </c>
      <c r="C160" s="7" t="s">
        <v>144</v>
      </c>
      <c r="D160" s="7" t="s">
        <v>145</v>
      </c>
      <c r="E160" s="8">
        <v>547400</v>
      </c>
      <c r="F160" s="8">
        <v>596406</v>
      </c>
      <c r="G160" s="8"/>
      <c r="H160" s="9">
        <f t="shared" si="5"/>
        <v>571903</v>
      </c>
    </row>
    <row r="161" spans="1:8" ht="28" customHeight="1" x14ac:dyDescent="0.35">
      <c r="A161" s="5">
        <v>149</v>
      </c>
      <c r="B161" s="6" t="s">
        <v>307</v>
      </c>
      <c r="C161" s="7" t="s">
        <v>144</v>
      </c>
      <c r="D161" s="7" t="s">
        <v>148</v>
      </c>
      <c r="E161" s="8">
        <v>285600</v>
      </c>
      <c r="F161" s="8">
        <v>316545</v>
      </c>
      <c r="G161" s="8">
        <v>269500</v>
      </c>
      <c r="H161" s="9">
        <f t="shared" si="5"/>
        <v>290548.33333333331</v>
      </c>
    </row>
    <row r="162" spans="1:8" ht="24" customHeight="1" x14ac:dyDescent="0.35">
      <c r="A162" s="136" t="s">
        <v>308</v>
      </c>
      <c r="B162" s="137"/>
      <c r="C162" s="137"/>
      <c r="D162" s="137"/>
      <c r="E162" s="137"/>
      <c r="F162" s="137"/>
      <c r="G162" s="137"/>
      <c r="H162" s="137"/>
    </row>
    <row r="163" spans="1:8" ht="28" customHeight="1" x14ac:dyDescent="0.35">
      <c r="A163" s="5">
        <v>150</v>
      </c>
      <c r="B163" s="6" t="s">
        <v>309</v>
      </c>
      <c r="C163" s="7" t="s">
        <v>144</v>
      </c>
      <c r="D163" s="7" t="s">
        <v>148</v>
      </c>
      <c r="E163" s="8">
        <v>10710</v>
      </c>
      <c r="F163" s="8">
        <v>13912</v>
      </c>
      <c r="G163" s="8"/>
      <c r="H163" s="9">
        <f>AVERAGE(E163:G163)</f>
        <v>12311</v>
      </c>
    </row>
    <row r="164" spans="1:8" ht="28" customHeight="1" x14ac:dyDescent="0.35">
      <c r="A164" s="5">
        <v>151</v>
      </c>
      <c r="B164" s="6" t="s">
        <v>310</v>
      </c>
      <c r="C164" s="7" t="s">
        <v>144</v>
      </c>
      <c r="D164" s="7" t="s">
        <v>148</v>
      </c>
      <c r="E164" s="8">
        <v>38080</v>
      </c>
      <c r="F164" s="8">
        <v>40964</v>
      </c>
      <c r="G164" s="8"/>
      <c r="H164" s="9">
        <f>AVERAGE(E164:G164)</f>
        <v>39522</v>
      </c>
    </row>
    <row r="165" spans="1:8" ht="28" customHeight="1" x14ac:dyDescent="0.35">
      <c r="A165" s="5">
        <v>152</v>
      </c>
      <c r="B165" s="6" t="s">
        <v>311</v>
      </c>
      <c r="C165" s="7" t="s">
        <v>144</v>
      </c>
      <c r="D165" s="7" t="s">
        <v>148</v>
      </c>
      <c r="E165" s="8">
        <v>321300</v>
      </c>
      <c r="F165" s="8">
        <v>335826</v>
      </c>
      <c r="G165" s="8"/>
      <c r="H165" s="9">
        <f>AVERAGE(E165:G165)</f>
        <v>328563</v>
      </c>
    </row>
    <row r="166" spans="1:8" ht="20.149999999999999" customHeight="1" x14ac:dyDescent="0.35">
      <c r="A166" s="5">
        <v>153</v>
      </c>
      <c r="B166" s="6" t="s">
        <v>312</v>
      </c>
      <c r="C166" s="7" t="s">
        <v>144</v>
      </c>
      <c r="D166" s="7" t="s">
        <v>148</v>
      </c>
      <c r="E166" s="8">
        <v>91630</v>
      </c>
      <c r="F166" s="8">
        <v>120419</v>
      </c>
      <c r="G166" s="8">
        <v>71500</v>
      </c>
      <c r="H166" s="9">
        <f>AVERAGE(E166:G166)</f>
        <v>94516.333333333328</v>
      </c>
    </row>
    <row r="167" spans="1:8" ht="24" customHeight="1" x14ac:dyDescent="0.35">
      <c r="A167" s="136" t="s">
        <v>313</v>
      </c>
      <c r="B167" s="137"/>
      <c r="C167" s="137"/>
      <c r="D167" s="137"/>
      <c r="E167" s="137"/>
      <c r="F167" s="137"/>
      <c r="G167" s="137"/>
      <c r="H167" s="137"/>
    </row>
    <row r="168" spans="1:8" ht="28" customHeight="1" x14ac:dyDescent="0.35">
      <c r="A168" s="5">
        <v>154</v>
      </c>
      <c r="B168" s="6" t="s">
        <v>314</v>
      </c>
      <c r="C168" s="7" t="s">
        <v>144</v>
      </c>
      <c r="D168" s="7" t="s">
        <v>148</v>
      </c>
      <c r="E168" s="8">
        <v>2499000</v>
      </c>
      <c r="F168" s="8">
        <v>3134622</v>
      </c>
      <c r="G168" s="8"/>
      <c r="H168" s="9">
        <f t="shared" ref="H168:H173" si="6">AVERAGE(E168:G168)</f>
        <v>2816811</v>
      </c>
    </row>
    <row r="169" spans="1:8" ht="28" customHeight="1" x14ac:dyDescent="0.35">
      <c r="A169" s="5">
        <v>155</v>
      </c>
      <c r="B169" s="6" t="s">
        <v>315</v>
      </c>
      <c r="C169" s="7" t="s">
        <v>144</v>
      </c>
      <c r="D169" s="7" t="s">
        <v>148</v>
      </c>
      <c r="E169" s="8">
        <v>2261000</v>
      </c>
      <c r="F169" s="8">
        <v>2669071</v>
      </c>
      <c r="G169" s="8"/>
      <c r="H169" s="9">
        <f t="shared" si="6"/>
        <v>2465035.5</v>
      </c>
    </row>
    <row r="170" spans="1:8" ht="28" customHeight="1" x14ac:dyDescent="0.35">
      <c r="A170" s="5">
        <v>156</v>
      </c>
      <c r="B170" s="6" t="s">
        <v>316</v>
      </c>
      <c r="C170" s="7" t="s">
        <v>144</v>
      </c>
      <c r="D170" s="7" t="s">
        <v>148</v>
      </c>
      <c r="E170" s="8">
        <v>6188000</v>
      </c>
      <c r="F170" s="8"/>
      <c r="G170" s="8"/>
      <c r="H170" s="9">
        <f t="shared" si="6"/>
        <v>6188000</v>
      </c>
    </row>
    <row r="171" spans="1:8" ht="28" customHeight="1" x14ac:dyDescent="0.35">
      <c r="A171" s="5">
        <v>157</v>
      </c>
      <c r="B171" s="6" t="s">
        <v>317</v>
      </c>
      <c r="C171" s="7" t="s">
        <v>144</v>
      </c>
      <c r="D171" s="7" t="s">
        <v>148</v>
      </c>
      <c r="E171" s="8">
        <v>2856000</v>
      </c>
      <c r="F171" s="8">
        <v>3951721</v>
      </c>
      <c r="G171" s="8"/>
      <c r="H171" s="9">
        <f t="shared" si="6"/>
        <v>3403860.5</v>
      </c>
    </row>
    <row r="172" spans="1:8" ht="20.149999999999999" customHeight="1" x14ac:dyDescent="0.35">
      <c r="A172" s="5">
        <v>158</v>
      </c>
      <c r="B172" s="6" t="s">
        <v>318</v>
      </c>
      <c r="C172" s="7" t="s">
        <v>144</v>
      </c>
      <c r="D172" s="7" t="s">
        <v>197</v>
      </c>
      <c r="E172" s="8">
        <v>273700</v>
      </c>
      <c r="F172" s="8">
        <v>286717</v>
      </c>
      <c r="G172" s="8"/>
      <c r="H172" s="9">
        <f t="shared" si="6"/>
        <v>280208.5</v>
      </c>
    </row>
    <row r="173" spans="1:8" ht="20.149999999999999" customHeight="1" x14ac:dyDescent="0.35">
      <c r="A173" s="5">
        <v>159</v>
      </c>
      <c r="B173" s="6" t="s">
        <v>319</v>
      </c>
      <c r="C173" s="7" t="s">
        <v>144</v>
      </c>
      <c r="D173" s="7" t="s">
        <v>197</v>
      </c>
      <c r="E173" s="8">
        <v>273700</v>
      </c>
      <c r="F173" s="8">
        <v>297211</v>
      </c>
      <c r="G173" s="8"/>
      <c r="H173" s="9">
        <f t="shared" si="6"/>
        <v>285455.5</v>
      </c>
    </row>
    <row r="174" spans="1:8" ht="24" customHeight="1" x14ac:dyDescent="0.35">
      <c r="A174" s="136" t="s">
        <v>320</v>
      </c>
      <c r="B174" s="137"/>
      <c r="C174" s="137"/>
      <c r="D174" s="137"/>
      <c r="E174" s="137"/>
      <c r="F174" s="137"/>
      <c r="G174" s="137"/>
      <c r="H174" s="137"/>
    </row>
    <row r="175" spans="1:8" ht="28" customHeight="1" x14ac:dyDescent="0.35">
      <c r="A175" s="5">
        <v>160</v>
      </c>
      <c r="B175" s="6" t="s">
        <v>321</v>
      </c>
      <c r="C175" s="7" t="s">
        <v>322</v>
      </c>
      <c r="D175" s="7" t="s">
        <v>148</v>
      </c>
      <c r="E175" s="8">
        <v>678300</v>
      </c>
      <c r="F175" s="8">
        <v>465126</v>
      </c>
      <c r="G175" s="8">
        <v>733425</v>
      </c>
      <c r="H175" s="9">
        <f>AVERAGE(E175:G175)</f>
        <v>625617</v>
      </c>
    </row>
    <row r="176" spans="1:8" ht="28" customHeight="1" x14ac:dyDescent="0.35">
      <c r="A176" s="5">
        <v>161</v>
      </c>
      <c r="B176" s="6" t="s">
        <v>323</v>
      </c>
      <c r="C176" s="7" t="s">
        <v>144</v>
      </c>
      <c r="D176" s="7" t="s">
        <v>197</v>
      </c>
      <c r="E176" s="8">
        <v>1963000</v>
      </c>
      <c r="F176" s="8">
        <v>2039395</v>
      </c>
      <c r="G176" s="8">
        <v>1921700</v>
      </c>
      <c r="H176" s="9">
        <f>AVERAGE(E176:G176)</f>
        <v>1974698.3333333333</v>
      </c>
    </row>
    <row r="177" spans="1:8" ht="28" customHeight="1" x14ac:dyDescent="0.35">
      <c r="A177" s="5">
        <v>162</v>
      </c>
      <c r="B177" s="6" t="s">
        <v>324</v>
      </c>
      <c r="C177" s="7" t="s">
        <v>144</v>
      </c>
      <c r="D177" s="7" t="s">
        <v>197</v>
      </c>
      <c r="E177" s="8">
        <v>4046000</v>
      </c>
      <c r="F177" s="8">
        <v>5258259</v>
      </c>
      <c r="G177" s="8">
        <v>4143300</v>
      </c>
      <c r="H177" s="9">
        <f>AVERAGE(E177:G177)</f>
        <v>4482519.666666667</v>
      </c>
    </row>
    <row r="178" spans="1:8" ht="28" customHeight="1" x14ac:dyDescent="0.35">
      <c r="A178" s="5">
        <v>163</v>
      </c>
      <c r="B178" s="6" t="s">
        <v>325</v>
      </c>
      <c r="C178" s="7" t="s">
        <v>144</v>
      </c>
      <c r="D178" s="7" t="s">
        <v>197</v>
      </c>
      <c r="E178" s="8">
        <v>6902000</v>
      </c>
      <c r="F178" s="8">
        <v>7130165</v>
      </c>
      <c r="G178" s="8">
        <v>8922000</v>
      </c>
      <c r="H178" s="9">
        <f>AVERAGE(E178:G178)</f>
        <v>7651388.333333333</v>
      </c>
    </row>
    <row r="179" spans="1:8" ht="28" customHeight="1" x14ac:dyDescent="0.35">
      <c r="A179" s="5">
        <v>164</v>
      </c>
      <c r="B179" s="6" t="s">
        <v>326</v>
      </c>
      <c r="C179" s="7" t="s">
        <v>144</v>
      </c>
      <c r="D179" s="7" t="s">
        <v>197</v>
      </c>
      <c r="E179" s="8">
        <v>10115000</v>
      </c>
      <c r="F179" s="8">
        <v>12386961</v>
      </c>
      <c r="G179" s="8">
        <v>11122000</v>
      </c>
      <c r="H179" s="9">
        <f>AVERAGE(E179:G179)</f>
        <v>11207987</v>
      </c>
    </row>
    <row r="180" spans="1:8" ht="24" customHeight="1" x14ac:dyDescent="0.35">
      <c r="A180" s="136" t="s">
        <v>327</v>
      </c>
      <c r="B180" s="137"/>
      <c r="C180" s="137"/>
      <c r="D180" s="137"/>
      <c r="E180" s="137"/>
      <c r="F180" s="137"/>
      <c r="G180" s="137"/>
      <c r="H180" s="137"/>
    </row>
    <row r="181" spans="1:8" ht="28" customHeight="1" x14ac:dyDescent="0.35">
      <c r="A181" s="5">
        <v>165</v>
      </c>
      <c r="B181" s="6" t="s">
        <v>328</v>
      </c>
      <c r="C181" s="7" t="s">
        <v>144</v>
      </c>
      <c r="D181" s="7" t="s">
        <v>197</v>
      </c>
      <c r="E181" s="8">
        <v>761600</v>
      </c>
      <c r="F181" s="8">
        <v>706146</v>
      </c>
      <c r="G181" s="8">
        <v>718300</v>
      </c>
      <c r="H181" s="9">
        <f t="shared" ref="H181:H190" si="7">AVERAGE(E181:G181)</f>
        <v>728682</v>
      </c>
    </row>
    <row r="182" spans="1:8" ht="20.149999999999999" customHeight="1" x14ac:dyDescent="0.35">
      <c r="A182" s="5">
        <v>166</v>
      </c>
      <c r="B182" s="6" t="s">
        <v>329</v>
      </c>
      <c r="C182" s="7" t="s">
        <v>144</v>
      </c>
      <c r="D182" s="7" t="s">
        <v>197</v>
      </c>
      <c r="E182" s="8">
        <v>1428000</v>
      </c>
      <c r="F182" s="8">
        <v>1562367</v>
      </c>
      <c r="G182" s="8">
        <v>1495184</v>
      </c>
      <c r="H182" s="9">
        <f t="shared" si="7"/>
        <v>1495183.6666666667</v>
      </c>
    </row>
    <row r="183" spans="1:8" ht="20.149999999999999" customHeight="1" x14ac:dyDescent="0.35">
      <c r="A183" s="5">
        <v>167</v>
      </c>
      <c r="B183" s="6" t="s">
        <v>330</v>
      </c>
      <c r="C183" s="7" t="s">
        <v>144</v>
      </c>
      <c r="D183" s="7" t="s">
        <v>197</v>
      </c>
      <c r="E183" s="8">
        <v>833000</v>
      </c>
      <c r="F183" s="8">
        <v>853074</v>
      </c>
      <c r="G183" s="8">
        <v>843037</v>
      </c>
      <c r="H183" s="9">
        <f t="shared" si="7"/>
        <v>843037</v>
      </c>
    </row>
    <row r="184" spans="1:8" ht="28" customHeight="1" x14ac:dyDescent="0.35">
      <c r="A184" s="5">
        <v>168</v>
      </c>
      <c r="B184" s="6" t="s">
        <v>331</v>
      </c>
      <c r="C184" s="7" t="s">
        <v>144</v>
      </c>
      <c r="D184" s="7" t="s">
        <v>197</v>
      </c>
      <c r="E184" s="8">
        <v>1765000</v>
      </c>
      <c r="F184" s="8">
        <v>1913400</v>
      </c>
      <c r="G184" s="8"/>
      <c r="H184" s="9">
        <f t="shared" si="7"/>
        <v>1839200</v>
      </c>
    </row>
    <row r="185" spans="1:8" ht="28" customHeight="1" x14ac:dyDescent="0.35">
      <c r="A185" s="5">
        <v>169</v>
      </c>
      <c r="B185" s="6" t="s">
        <v>332</v>
      </c>
      <c r="C185" s="7" t="s">
        <v>144</v>
      </c>
      <c r="D185" s="7" t="s">
        <v>197</v>
      </c>
      <c r="E185" s="8">
        <v>5236000</v>
      </c>
      <c r="F185" s="8">
        <v>5408723</v>
      </c>
      <c r="G185" s="8">
        <v>4506700</v>
      </c>
      <c r="H185" s="9">
        <f t="shared" si="7"/>
        <v>5050474.333333333</v>
      </c>
    </row>
    <row r="186" spans="1:8" ht="28" customHeight="1" x14ac:dyDescent="0.35">
      <c r="A186" s="5">
        <v>170</v>
      </c>
      <c r="B186" s="6" t="s">
        <v>333</v>
      </c>
      <c r="C186" s="7" t="s">
        <v>144</v>
      </c>
      <c r="D186" s="7" t="s">
        <v>197</v>
      </c>
      <c r="E186" s="8">
        <v>3272500</v>
      </c>
      <c r="F186" s="8">
        <v>3026738</v>
      </c>
      <c r="G186" s="8">
        <v>4506700</v>
      </c>
      <c r="H186" s="9">
        <f t="shared" si="7"/>
        <v>3601979.3333333335</v>
      </c>
    </row>
    <row r="187" spans="1:8" ht="20.149999999999999" customHeight="1" x14ac:dyDescent="0.35">
      <c r="A187" s="5">
        <v>171</v>
      </c>
      <c r="B187" s="6" t="s">
        <v>334</v>
      </c>
      <c r="C187" s="7" t="s">
        <v>144</v>
      </c>
      <c r="D187" s="7" t="s">
        <v>197</v>
      </c>
      <c r="E187" s="8">
        <v>3808000</v>
      </c>
      <c r="F187" s="8">
        <v>3684225</v>
      </c>
      <c r="G187" s="8">
        <v>4506700</v>
      </c>
      <c r="H187" s="9">
        <f t="shared" si="7"/>
        <v>3999641.6666666665</v>
      </c>
    </row>
    <row r="188" spans="1:8" ht="28" customHeight="1" x14ac:dyDescent="0.35">
      <c r="A188" s="5">
        <v>172</v>
      </c>
      <c r="B188" s="6" t="s">
        <v>335</v>
      </c>
      <c r="C188" s="7" t="s">
        <v>144</v>
      </c>
      <c r="D188" s="7" t="s">
        <v>197</v>
      </c>
      <c r="E188" s="8">
        <v>4522000</v>
      </c>
      <c r="F188" s="8">
        <v>5079327</v>
      </c>
      <c r="G188" s="8">
        <v>4506700</v>
      </c>
      <c r="H188" s="9">
        <f t="shared" si="7"/>
        <v>4702675.666666667</v>
      </c>
    </row>
    <row r="189" spans="1:8" ht="28" customHeight="1" x14ac:dyDescent="0.35">
      <c r="A189" s="5">
        <v>173</v>
      </c>
      <c r="B189" s="6" t="s">
        <v>336</v>
      </c>
      <c r="C189" s="7" t="s">
        <v>144</v>
      </c>
      <c r="D189" s="7" t="s">
        <v>197</v>
      </c>
      <c r="E189" s="8">
        <v>4998000</v>
      </c>
      <c r="F189" s="8">
        <v>5748658</v>
      </c>
      <c r="G189" s="8">
        <v>4506700</v>
      </c>
      <c r="H189" s="9">
        <f t="shared" si="7"/>
        <v>5084452.666666667</v>
      </c>
    </row>
    <row r="190" spans="1:8" ht="28" customHeight="1" x14ac:dyDescent="0.35">
      <c r="A190" s="5">
        <v>174</v>
      </c>
      <c r="B190" s="6" t="s">
        <v>337</v>
      </c>
      <c r="C190" s="7" t="s">
        <v>144</v>
      </c>
      <c r="D190" s="7" t="s">
        <v>197</v>
      </c>
      <c r="E190" s="8">
        <v>3332000</v>
      </c>
      <c r="F190" s="8">
        <v>3168220</v>
      </c>
      <c r="G190" s="8">
        <v>4506700</v>
      </c>
      <c r="H190" s="9">
        <f t="shared" si="7"/>
        <v>3668973.3333333335</v>
      </c>
    </row>
  </sheetData>
  <mergeCells count="13">
    <mergeCell ref="A56:H56"/>
    <mergeCell ref="A1:H1"/>
    <mergeCell ref="A2:H2"/>
    <mergeCell ref="A6:H6"/>
    <mergeCell ref="A34:H34"/>
    <mergeCell ref="A43:H43"/>
    <mergeCell ref="A180:H180"/>
    <mergeCell ref="A84:H84"/>
    <mergeCell ref="A90:H90"/>
    <mergeCell ref="A113:H113"/>
    <mergeCell ref="A162:H162"/>
    <mergeCell ref="A167:H167"/>
    <mergeCell ref="A174:H174"/>
  </mergeCells>
  <hyperlinks>
    <hyperlink ref="B3" r:id="rId1" xr:uid="{BDC5D55F-3C32-4EE7-92C9-81E45BD716C6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AE2C-6F18-4E34-B3AE-E3F1D1CE7E53}">
  <dimension ref="A2:R60"/>
  <sheetViews>
    <sheetView showGridLines="0" workbookViewId="0">
      <selection activeCell="L14" sqref="L14"/>
    </sheetView>
  </sheetViews>
  <sheetFormatPr baseColWidth="10" defaultRowHeight="14.5" x14ac:dyDescent="0.35"/>
  <cols>
    <col min="2" max="2" width="43.26953125" customWidth="1"/>
    <col min="5" max="8" width="14.453125" bestFit="1" customWidth="1"/>
    <col min="9" max="10" width="0" style="11" hidden="1" customWidth="1"/>
    <col min="17" max="17" width="16.7265625" customWidth="1"/>
  </cols>
  <sheetData>
    <row r="2" spans="1:18" s="91" customFormat="1" x14ac:dyDescent="0.35">
      <c r="A2" s="91" t="s">
        <v>527</v>
      </c>
      <c r="C2" s="89"/>
      <c r="I2" s="93"/>
      <c r="J2" s="93"/>
    </row>
    <row r="3" spans="1:18" x14ac:dyDescent="0.35">
      <c r="A3" t="s">
        <v>525</v>
      </c>
      <c r="B3" s="92" t="s">
        <v>528</v>
      </c>
      <c r="C3" s="10"/>
    </row>
    <row r="4" spans="1:18" s="88" customFormat="1" x14ac:dyDescent="0.35">
      <c r="C4" s="89"/>
      <c r="I4" s="90"/>
      <c r="J4" s="90"/>
    </row>
    <row r="6" spans="1:18" x14ac:dyDescent="0.35">
      <c r="A6" s="94" t="s">
        <v>339</v>
      </c>
      <c r="B6" s="94" t="s">
        <v>340</v>
      </c>
      <c r="C6" s="94" t="s">
        <v>21</v>
      </c>
      <c r="D6" s="94" t="s">
        <v>341</v>
      </c>
      <c r="E6" s="94" t="s">
        <v>342</v>
      </c>
      <c r="F6" s="94" t="s">
        <v>343</v>
      </c>
      <c r="G6" s="94" t="s">
        <v>344</v>
      </c>
      <c r="H6" s="94" t="s">
        <v>345</v>
      </c>
      <c r="I6" s="142" t="s">
        <v>346</v>
      </c>
      <c r="J6" s="142"/>
    </row>
    <row r="7" spans="1:18" x14ac:dyDescent="0.35">
      <c r="A7" s="12">
        <v>1</v>
      </c>
      <c r="B7" s="12" t="s">
        <v>347</v>
      </c>
      <c r="C7" s="12" t="s">
        <v>348</v>
      </c>
      <c r="D7" s="12" t="s">
        <v>349</v>
      </c>
      <c r="E7" s="95">
        <v>25168</v>
      </c>
      <c r="F7" s="95">
        <v>26452</v>
      </c>
      <c r="G7" s="95">
        <v>25425</v>
      </c>
      <c r="H7" s="95">
        <v>25682</v>
      </c>
      <c r="I7" s="13">
        <f>ROUND(AVERAGE(E7:G7),0)</f>
        <v>25682</v>
      </c>
      <c r="J7" s="14" t="b">
        <f>+I7=H7</f>
        <v>1</v>
      </c>
    </row>
    <row r="8" spans="1:18" x14ac:dyDescent="0.35">
      <c r="A8" s="12">
        <v>2</v>
      </c>
      <c r="B8" s="12" t="s">
        <v>350</v>
      </c>
      <c r="C8" s="12" t="s">
        <v>348</v>
      </c>
      <c r="D8" s="12" t="s">
        <v>349</v>
      </c>
      <c r="E8" s="95">
        <v>14700</v>
      </c>
      <c r="F8" s="95">
        <v>15450</v>
      </c>
      <c r="G8" s="95">
        <v>14850</v>
      </c>
      <c r="H8" s="95">
        <v>15000</v>
      </c>
      <c r="I8" s="13">
        <f t="shared" ref="I8:I60" si="0">ROUND(AVERAGE(E8:G8),0)</f>
        <v>15000</v>
      </c>
      <c r="J8" s="14" t="b">
        <f t="shared" ref="J8:J60" si="1">+I8=H8</f>
        <v>1</v>
      </c>
    </row>
    <row r="9" spans="1:18" x14ac:dyDescent="0.35">
      <c r="A9" s="12">
        <v>3</v>
      </c>
      <c r="B9" s="12" t="s">
        <v>351</v>
      </c>
      <c r="C9" s="12" t="s">
        <v>348</v>
      </c>
      <c r="D9" s="12" t="s">
        <v>349</v>
      </c>
      <c r="E9" s="95">
        <v>68148</v>
      </c>
      <c r="F9" s="95">
        <v>71625</v>
      </c>
      <c r="G9" s="95">
        <v>68844</v>
      </c>
      <c r="H9" s="95">
        <v>69539</v>
      </c>
      <c r="I9" s="13">
        <f t="shared" si="0"/>
        <v>69539</v>
      </c>
      <c r="J9" s="14" t="b">
        <f t="shared" si="1"/>
        <v>1</v>
      </c>
    </row>
    <row r="10" spans="1:18" x14ac:dyDescent="0.35">
      <c r="A10" s="12">
        <v>4</v>
      </c>
      <c r="B10" s="12" t="s">
        <v>352</v>
      </c>
      <c r="C10" s="12" t="s">
        <v>348</v>
      </c>
      <c r="D10" s="12" t="s">
        <v>349</v>
      </c>
      <c r="E10" s="95">
        <v>36671</v>
      </c>
      <c r="F10" s="95">
        <v>38542</v>
      </c>
      <c r="G10" s="95">
        <v>37046</v>
      </c>
      <c r="H10" s="95">
        <v>37420</v>
      </c>
      <c r="I10" s="13">
        <f t="shared" si="0"/>
        <v>37420</v>
      </c>
      <c r="J10" s="14" t="b">
        <f t="shared" si="1"/>
        <v>1</v>
      </c>
    </row>
    <row r="11" spans="1:18" x14ac:dyDescent="0.35">
      <c r="A11" s="12">
        <v>5</v>
      </c>
      <c r="B11" s="12" t="s">
        <v>353</v>
      </c>
      <c r="C11" s="12" t="s">
        <v>348</v>
      </c>
      <c r="D11" s="12" t="s">
        <v>349</v>
      </c>
      <c r="E11" s="95">
        <v>29400</v>
      </c>
      <c r="F11" s="95">
        <v>30900</v>
      </c>
      <c r="G11" s="95">
        <v>29700</v>
      </c>
      <c r="H11" s="95">
        <v>30000</v>
      </c>
      <c r="I11" s="13">
        <f t="shared" si="0"/>
        <v>30000</v>
      </c>
      <c r="J11" s="14" t="b">
        <f t="shared" si="1"/>
        <v>1</v>
      </c>
    </row>
    <row r="12" spans="1:18" x14ac:dyDescent="0.35">
      <c r="A12" s="12">
        <v>6</v>
      </c>
      <c r="B12" s="12" t="s">
        <v>354</v>
      </c>
      <c r="C12" s="12" t="s">
        <v>348</v>
      </c>
      <c r="D12" s="12" t="s">
        <v>349</v>
      </c>
      <c r="E12" s="95">
        <v>1945</v>
      </c>
      <c r="F12" s="95">
        <v>2044</v>
      </c>
      <c r="G12" s="95">
        <v>1965</v>
      </c>
      <c r="H12" s="95">
        <v>1985</v>
      </c>
      <c r="I12" s="13">
        <f t="shared" si="0"/>
        <v>1985</v>
      </c>
      <c r="J12" s="14" t="b">
        <f t="shared" si="1"/>
        <v>1</v>
      </c>
    </row>
    <row r="13" spans="1:18" x14ac:dyDescent="0.35">
      <c r="A13" s="12">
        <v>7</v>
      </c>
      <c r="B13" s="12" t="s">
        <v>355</v>
      </c>
      <c r="C13" s="12" t="s">
        <v>348</v>
      </c>
      <c r="D13" s="12" t="s">
        <v>349</v>
      </c>
      <c r="E13" s="95">
        <v>427280</v>
      </c>
      <c r="F13" s="95">
        <v>449080</v>
      </c>
      <c r="G13" s="95">
        <v>431640</v>
      </c>
      <c r="H13" s="95">
        <v>436000</v>
      </c>
      <c r="I13" s="13">
        <f t="shared" si="0"/>
        <v>436000</v>
      </c>
      <c r="J13" s="14" t="b">
        <f t="shared" si="1"/>
        <v>1</v>
      </c>
    </row>
    <row r="14" spans="1:18" x14ac:dyDescent="0.35">
      <c r="A14" s="12">
        <v>8</v>
      </c>
      <c r="B14" s="12" t="s">
        <v>356</v>
      </c>
      <c r="C14" s="12" t="s">
        <v>348</v>
      </c>
      <c r="D14" s="12" t="s">
        <v>357</v>
      </c>
      <c r="E14" s="95">
        <v>1124131</v>
      </c>
      <c r="F14" s="95">
        <v>1181484</v>
      </c>
      <c r="G14" s="95">
        <v>1135602</v>
      </c>
      <c r="H14" s="95">
        <v>1147072</v>
      </c>
      <c r="I14" s="13">
        <f t="shared" si="0"/>
        <v>1147072</v>
      </c>
      <c r="J14" s="14" t="b">
        <f t="shared" si="1"/>
        <v>1</v>
      </c>
      <c r="Q14">
        <v>7000000</v>
      </c>
      <c r="R14">
        <f>+Q14*0.4</f>
        <v>2800000</v>
      </c>
    </row>
    <row r="15" spans="1:18" x14ac:dyDescent="0.35">
      <c r="A15" s="12">
        <v>9</v>
      </c>
      <c r="B15" s="12" t="s">
        <v>358</v>
      </c>
      <c r="C15" s="12" t="s">
        <v>348</v>
      </c>
      <c r="D15" s="12" t="s">
        <v>357</v>
      </c>
      <c r="E15" s="95">
        <v>1312584</v>
      </c>
      <c r="F15" s="95">
        <v>1379552</v>
      </c>
      <c r="G15" s="95">
        <v>1325977</v>
      </c>
      <c r="H15" s="95">
        <v>1339371</v>
      </c>
      <c r="I15" s="13">
        <f t="shared" si="0"/>
        <v>1339371</v>
      </c>
      <c r="J15" s="14" t="b">
        <f t="shared" si="1"/>
        <v>1</v>
      </c>
      <c r="Q15">
        <v>6837530</v>
      </c>
      <c r="R15">
        <f>448000/0.16</f>
        <v>2800000</v>
      </c>
    </row>
    <row r="16" spans="1:18" x14ac:dyDescent="0.35">
      <c r="A16" s="12">
        <v>10</v>
      </c>
      <c r="B16" s="12" t="s">
        <v>359</v>
      </c>
      <c r="C16" s="12" t="s">
        <v>348</v>
      </c>
      <c r="D16" s="12" t="s">
        <v>357</v>
      </c>
      <c r="E16" s="95">
        <v>1312584</v>
      </c>
      <c r="F16" s="95">
        <v>1379552</v>
      </c>
      <c r="G16" s="95">
        <v>1325977</v>
      </c>
      <c r="H16" s="95">
        <v>1339371</v>
      </c>
      <c r="I16" s="13">
        <f t="shared" si="0"/>
        <v>1339371</v>
      </c>
      <c r="J16" s="14" t="b">
        <f t="shared" si="1"/>
        <v>1</v>
      </c>
      <c r="Q16" s="15">
        <f>+Q14-Q15</f>
        <v>162470</v>
      </c>
    </row>
    <row r="17" spans="1:17" x14ac:dyDescent="0.35">
      <c r="A17" s="12">
        <v>11</v>
      </c>
      <c r="B17" s="12" t="s">
        <v>360</v>
      </c>
      <c r="C17" s="12" t="s">
        <v>348</v>
      </c>
      <c r="D17" s="12" t="s">
        <v>357</v>
      </c>
      <c r="E17" s="95">
        <v>1312584</v>
      </c>
      <c r="F17" s="95">
        <v>1379552</v>
      </c>
      <c r="G17" s="95">
        <v>1325977</v>
      </c>
      <c r="H17" s="95">
        <v>1339371</v>
      </c>
      <c r="I17" s="13">
        <f t="shared" si="0"/>
        <v>1339371</v>
      </c>
      <c r="J17" s="14" t="b">
        <f t="shared" si="1"/>
        <v>1</v>
      </c>
      <c r="Q17" s="16">
        <v>33266845</v>
      </c>
    </row>
    <row r="18" spans="1:17" x14ac:dyDescent="0.35">
      <c r="A18" s="12">
        <v>12</v>
      </c>
      <c r="B18" s="12" t="s">
        <v>361</v>
      </c>
      <c r="C18" s="12" t="s">
        <v>348</v>
      </c>
      <c r="D18" s="12" t="s">
        <v>357</v>
      </c>
      <c r="E18" s="95">
        <v>1054284</v>
      </c>
      <c r="F18" s="95">
        <v>1108074</v>
      </c>
      <c r="G18" s="95">
        <v>1065042</v>
      </c>
      <c r="H18" s="95">
        <v>1075800</v>
      </c>
      <c r="I18" s="13">
        <f t="shared" si="0"/>
        <v>1075800</v>
      </c>
      <c r="J18" s="14" t="b">
        <f t="shared" si="1"/>
        <v>1</v>
      </c>
    </row>
    <row r="19" spans="1:17" x14ac:dyDescent="0.35">
      <c r="A19" s="17">
        <v>13</v>
      </c>
      <c r="B19" s="17" t="s">
        <v>362</v>
      </c>
      <c r="C19" s="17" t="s">
        <v>348</v>
      </c>
      <c r="D19" s="17" t="s">
        <v>357</v>
      </c>
      <c r="E19" s="96">
        <v>6603508</v>
      </c>
      <c r="F19" s="96">
        <v>6940422</v>
      </c>
      <c r="G19" s="96">
        <v>6670891</v>
      </c>
      <c r="H19" s="96">
        <v>6738274</v>
      </c>
      <c r="I19" s="13">
        <f t="shared" si="0"/>
        <v>6738274</v>
      </c>
      <c r="J19" s="14" t="b">
        <f t="shared" si="1"/>
        <v>1</v>
      </c>
      <c r="Q19" s="10" t="s">
        <v>338</v>
      </c>
    </row>
    <row r="20" spans="1:17" x14ac:dyDescent="0.35">
      <c r="A20" s="17">
        <v>14</v>
      </c>
      <c r="B20" s="17" t="s">
        <v>363</v>
      </c>
      <c r="C20" s="17" t="s">
        <v>348</v>
      </c>
      <c r="D20" s="17" t="s">
        <v>357</v>
      </c>
      <c r="E20" s="96">
        <v>6593395</v>
      </c>
      <c r="F20" s="96">
        <v>6929793</v>
      </c>
      <c r="G20" s="96">
        <v>6660674</v>
      </c>
      <c r="H20" s="96">
        <v>6727954</v>
      </c>
      <c r="I20" s="13">
        <f t="shared" si="0"/>
        <v>6727954</v>
      </c>
      <c r="J20" s="14" t="b">
        <f t="shared" si="1"/>
        <v>1</v>
      </c>
      <c r="Q20" s="10" t="s">
        <v>364</v>
      </c>
    </row>
    <row r="21" spans="1:17" x14ac:dyDescent="0.35">
      <c r="A21" s="17">
        <v>15</v>
      </c>
      <c r="B21" s="17" t="s">
        <v>365</v>
      </c>
      <c r="C21" s="17" t="s">
        <v>348</v>
      </c>
      <c r="D21" s="17" t="s">
        <v>357</v>
      </c>
      <c r="E21" s="96">
        <v>1917373</v>
      </c>
      <c r="F21" s="96">
        <v>2015198</v>
      </c>
      <c r="G21" s="96">
        <v>1936938</v>
      </c>
      <c r="H21" s="96">
        <v>1956503</v>
      </c>
      <c r="I21" s="13">
        <f t="shared" si="0"/>
        <v>1956503</v>
      </c>
      <c r="J21" s="14" t="b">
        <f t="shared" si="1"/>
        <v>1</v>
      </c>
      <c r="Q21" s="10" t="s">
        <v>366</v>
      </c>
    </row>
    <row r="22" spans="1:17" x14ac:dyDescent="0.35">
      <c r="A22" s="17">
        <v>16</v>
      </c>
      <c r="B22" s="17" t="s">
        <v>367</v>
      </c>
      <c r="C22" s="17" t="s">
        <v>348</v>
      </c>
      <c r="D22" s="17" t="s">
        <v>357</v>
      </c>
      <c r="E22" s="96">
        <v>5639308</v>
      </c>
      <c r="F22" s="96">
        <v>5927027</v>
      </c>
      <c r="G22" s="96">
        <v>5696852</v>
      </c>
      <c r="H22" s="96">
        <v>5754396</v>
      </c>
      <c r="I22" s="13">
        <f t="shared" si="0"/>
        <v>5754396</v>
      </c>
      <c r="J22" s="14" t="b">
        <f t="shared" si="1"/>
        <v>1</v>
      </c>
      <c r="Q22" s="18"/>
    </row>
    <row r="23" spans="1:17" x14ac:dyDescent="0.35">
      <c r="A23" s="17">
        <v>17</v>
      </c>
      <c r="B23" s="17" t="s">
        <v>368</v>
      </c>
      <c r="C23" s="17" t="s">
        <v>348</v>
      </c>
      <c r="D23" s="17" t="s">
        <v>357</v>
      </c>
      <c r="E23" s="96">
        <v>51011</v>
      </c>
      <c r="F23" s="96">
        <v>53613</v>
      </c>
      <c r="G23" s="96">
        <v>51531</v>
      </c>
      <c r="H23" s="96">
        <v>52052</v>
      </c>
      <c r="I23" s="13">
        <f t="shared" si="0"/>
        <v>52052</v>
      </c>
      <c r="J23" s="14" t="b">
        <f t="shared" si="1"/>
        <v>1</v>
      </c>
      <c r="Q23" s="15"/>
    </row>
    <row r="24" spans="1:17" x14ac:dyDescent="0.35">
      <c r="A24" s="17">
        <v>18</v>
      </c>
      <c r="B24" s="17" t="s">
        <v>369</v>
      </c>
      <c r="C24" s="17" t="s">
        <v>348</v>
      </c>
      <c r="D24" s="17" t="s">
        <v>357</v>
      </c>
      <c r="E24" s="96">
        <v>29400</v>
      </c>
      <c r="F24" s="96">
        <v>30900</v>
      </c>
      <c r="G24" s="96">
        <v>29700</v>
      </c>
      <c r="H24" s="96">
        <v>30000</v>
      </c>
      <c r="I24" s="13">
        <f t="shared" si="0"/>
        <v>30000</v>
      </c>
      <c r="J24" s="14" t="b">
        <f t="shared" si="1"/>
        <v>1</v>
      </c>
    </row>
    <row r="25" spans="1:17" x14ac:dyDescent="0.35">
      <c r="A25" s="17">
        <v>19</v>
      </c>
      <c r="B25" s="17" t="s">
        <v>370</v>
      </c>
      <c r="C25" s="17" t="s">
        <v>348</v>
      </c>
      <c r="D25" s="17" t="s">
        <v>357</v>
      </c>
      <c r="E25" s="96">
        <v>2587788</v>
      </c>
      <c r="F25" s="96">
        <v>2719818</v>
      </c>
      <c r="G25" s="96">
        <v>2614194</v>
      </c>
      <c r="H25" s="96">
        <v>2640600</v>
      </c>
      <c r="I25" s="13">
        <f t="shared" si="0"/>
        <v>2640600</v>
      </c>
      <c r="J25" s="14" t="b">
        <f t="shared" si="1"/>
        <v>1</v>
      </c>
      <c r="Q25" s="15"/>
    </row>
    <row r="26" spans="1:17" x14ac:dyDescent="0.35">
      <c r="A26" s="17">
        <v>20</v>
      </c>
      <c r="B26" s="17" t="s">
        <v>371</v>
      </c>
      <c r="C26" s="17" t="s">
        <v>348</v>
      </c>
      <c r="D26" s="17" t="s">
        <v>357</v>
      </c>
      <c r="E26" s="96">
        <v>1500917</v>
      </c>
      <c r="F26" s="96">
        <v>1577494</v>
      </c>
      <c r="G26" s="96">
        <v>1516233</v>
      </c>
      <c r="H26" s="96">
        <v>1531548</v>
      </c>
      <c r="I26" s="13">
        <f t="shared" si="0"/>
        <v>1531548</v>
      </c>
      <c r="J26" s="14" t="b">
        <f t="shared" si="1"/>
        <v>1</v>
      </c>
      <c r="Q26" s="16"/>
    </row>
    <row r="27" spans="1:17" x14ac:dyDescent="0.35">
      <c r="A27" s="17">
        <v>21</v>
      </c>
      <c r="B27" s="17" t="s">
        <v>372</v>
      </c>
      <c r="C27" s="17" t="s">
        <v>348</v>
      </c>
      <c r="D27" s="17" t="s">
        <v>357</v>
      </c>
      <c r="E27" s="96">
        <v>828092</v>
      </c>
      <c r="F27" s="96">
        <v>870342</v>
      </c>
      <c r="G27" s="96">
        <v>836542</v>
      </c>
      <c r="H27" s="96">
        <v>844992</v>
      </c>
      <c r="I27" s="13">
        <f t="shared" si="0"/>
        <v>844992</v>
      </c>
      <c r="J27" s="14" t="b">
        <f t="shared" si="1"/>
        <v>1</v>
      </c>
    </row>
    <row r="28" spans="1:17" x14ac:dyDescent="0.35">
      <c r="A28" s="17">
        <v>22</v>
      </c>
      <c r="B28" s="17" t="s">
        <v>373</v>
      </c>
      <c r="C28" s="17" t="s">
        <v>348</v>
      </c>
      <c r="D28" s="17" t="s">
        <v>357</v>
      </c>
      <c r="E28" s="96">
        <v>343000</v>
      </c>
      <c r="F28" s="96">
        <v>360500</v>
      </c>
      <c r="G28" s="96">
        <v>346500</v>
      </c>
      <c r="H28" s="96">
        <v>350000</v>
      </c>
      <c r="I28" s="13">
        <f t="shared" si="0"/>
        <v>350000</v>
      </c>
      <c r="J28" s="14" t="b">
        <f t="shared" si="1"/>
        <v>1</v>
      </c>
    </row>
    <row r="29" spans="1:17" x14ac:dyDescent="0.35">
      <c r="A29" s="17">
        <v>23</v>
      </c>
      <c r="B29" s="17" t="s">
        <v>374</v>
      </c>
      <c r="C29" s="17" t="s">
        <v>348</v>
      </c>
      <c r="D29" s="17" t="s">
        <v>357</v>
      </c>
      <c r="E29" s="96">
        <v>6958274</v>
      </c>
      <c r="F29" s="96">
        <v>7313288</v>
      </c>
      <c r="G29" s="96">
        <v>7029277</v>
      </c>
      <c r="H29" s="96">
        <v>7100280</v>
      </c>
      <c r="I29" s="13">
        <f t="shared" si="0"/>
        <v>7100280</v>
      </c>
      <c r="J29" s="14" t="b">
        <f t="shared" si="1"/>
        <v>1</v>
      </c>
    </row>
    <row r="30" spans="1:17" x14ac:dyDescent="0.35">
      <c r="A30" s="17">
        <v>24</v>
      </c>
      <c r="B30" s="17" t="s">
        <v>375</v>
      </c>
      <c r="C30" s="17" t="s">
        <v>348</v>
      </c>
      <c r="D30" s="17" t="s">
        <v>349</v>
      </c>
      <c r="E30" s="96">
        <v>370090</v>
      </c>
      <c r="F30" s="96">
        <v>388972</v>
      </c>
      <c r="G30" s="96">
        <v>373867</v>
      </c>
      <c r="H30" s="96">
        <v>377643</v>
      </c>
      <c r="I30" s="13">
        <f t="shared" si="0"/>
        <v>377643</v>
      </c>
      <c r="J30" s="14" t="b">
        <f t="shared" si="1"/>
        <v>1</v>
      </c>
    </row>
    <row r="31" spans="1:17" x14ac:dyDescent="0.35">
      <c r="A31" s="17">
        <v>25</v>
      </c>
      <c r="B31" s="17" t="s">
        <v>376</v>
      </c>
      <c r="C31" s="17" t="s">
        <v>348</v>
      </c>
      <c r="D31" s="17" t="s">
        <v>349</v>
      </c>
      <c r="E31" s="96">
        <v>509556</v>
      </c>
      <c r="F31" s="96">
        <v>535553</v>
      </c>
      <c r="G31" s="96">
        <v>514755</v>
      </c>
      <c r="H31" s="96">
        <v>519955</v>
      </c>
      <c r="I31" s="13">
        <f t="shared" si="0"/>
        <v>519955</v>
      </c>
      <c r="J31" s="14" t="b">
        <f t="shared" si="1"/>
        <v>1</v>
      </c>
    </row>
    <row r="32" spans="1:17" x14ac:dyDescent="0.35">
      <c r="A32" s="17">
        <v>26</v>
      </c>
      <c r="B32" s="17" t="s">
        <v>377</v>
      </c>
      <c r="C32" s="17" t="s">
        <v>378</v>
      </c>
      <c r="D32" s="17" t="s">
        <v>349</v>
      </c>
      <c r="E32" s="96">
        <v>7169131</v>
      </c>
      <c r="F32" s="96">
        <v>7534903</v>
      </c>
      <c r="G32" s="96">
        <v>7242286</v>
      </c>
      <c r="H32" s="96">
        <v>7315440</v>
      </c>
      <c r="I32" s="13">
        <f t="shared" si="0"/>
        <v>7315440</v>
      </c>
      <c r="J32" s="14" t="b">
        <f t="shared" si="1"/>
        <v>1</v>
      </c>
    </row>
    <row r="33" spans="1:10" x14ac:dyDescent="0.35">
      <c r="A33" s="17">
        <v>27</v>
      </c>
      <c r="B33" s="17" t="s">
        <v>379</v>
      </c>
      <c r="C33" s="17" t="s">
        <v>348</v>
      </c>
      <c r="D33" s="17" t="s">
        <v>349</v>
      </c>
      <c r="E33" s="96">
        <v>26185</v>
      </c>
      <c r="F33" s="96">
        <v>27521</v>
      </c>
      <c r="G33" s="96">
        <v>26452</v>
      </c>
      <c r="H33" s="96">
        <v>26719</v>
      </c>
      <c r="I33" s="13">
        <f t="shared" si="0"/>
        <v>26719</v>
      </c>
      <c r="J33" s="14" t="b">
        <f t="shared" si="1"/>
        <v>1</v>
      </c>
    </row>
    <row r="34" spans="1:10" x14ac:dyDescent="0.35">
      <c r="A34" s="17">
        <v>28</v>
      </c>
      <c r="B34" s="17" t="s">
        <v>380</v>
      </c>
      <c r="C34" s="17" t="s">
        <v>348</v>
      </c>
      <c r="D34" s="17" t="s">
        <v>349</v>
      </c>
      <c r="E34" s="96">
        <v>3920</v>
      </c>
      <c r="F34" s="96">
        <v>4120</v>
      </c>
      <c r="G34" s="96">
        <v>3960</v>
      </c>
      <c r="H34" s="96">
        <v>4000</v>
      </c>
      <c r="I34" s="13">
        <f t="shared" si="0"/>
        <v>4000</v>
      </c>
      <c r="J34" s="14" t="b">
        <f t="shared" si="1"/>
        <v>1</v>
      </c>
    </row>
    <row r="35" spans="1:10" x14ac:dyDescent="0.35">
      <c r="A35" s="17">
        <v>29</v>
      </c>
      <c r="B35" s="17" t="s">
        <v>381</v>
      </c>
      <c r="C35" s="17" t="s">
        <v>348</v>
      </c>
      <c r="D35" s="17" t="s">
        <v>349</v>
      </c>
      <c r="E35" s="96">
        <v>76387</v>
      </c>
      <c r="F35" s="96">
        <v>80284</v>
      </c>
      <c r="G35" s="96">
        <v>77167</v>
      </c>
      <c r="H35" s="96">
        <v>77946</v>
      </c>
      <c r="I35" s="13">
        <f t="shared" si="0"/>
        <v>77946</v>
      </c>
      <c r="J35" s="14" t="b">
        <f t="shared" si="1"/>
        <v>1</v>
      </c>
    </row>
    <row r="36" spans="1:10" x14ac:dyDescent="0.35">
      <c r="A36" s="17">
        <v>30</v>
      </c>
      <c r="B36" s="17" t="s">
        <v>382</v>
      </c>
      <c r="C36" s="17" t="s">
        <v>348</v>
      </c>
      <c r="D36" s="17" t="s">
        <v>349</v>
      </c>
      <c r="E36" s="96">
        <v>49523</v>
      </c>
      <c r="F36" s="96">
        <v>52050</v>
      </c>
      <c r="G36" s="96">
        <v>50029</v>
      </c>
      <c r="H36" s="96">
        <v>50534</v>
      </c>
      <c r="I36" s="13">
        <f t="shared" si="0"/>
        <v>50534</v>
      </c>
      <c r="J36" s="14" t="b">
        <f t="shared" si="1"/>
        <v>1</v>
      </c>
    </row>
    <row r="37" spans="1:10" x14ac:dyDescent="0.35">
      <c r="A37" s="17">
        <v>31</v>
      </c>
      <c r="B37" s="17" t="s">
        <v>383</v>
      </c>
      <c r="C37" s="17" t="s">
        <v>348</v>
      </c>
      <c r="D37" s="17" t="s">
        <v>349</v>
      </c>
      <c r="E37" s="96">
        <v>29872</v>
      </c>
      <c r="F37" s="96">
        <v>31397</v>
      </c>
      <c r="G37" s="96">
        <v>30177</v>
      </c>
      <c r="H37" s="96">
        <v>30482</v>
      </c>
      <c r="I37" s="13">
        <f t="shared" si="0"/>
        <v>30482</v>
      </c>
      <c r="J37" s="14" t="b">
        <f t="shared" si="1"/>
        <v>1</v>
      </c>
    </row>
    <row r="38" spans="1:10" x14ac:dyDescent="0.35">
      <c r="A38" s="17">
        <v>32</v>
      </c>
      <c r="B38" s="17" t="s">
        <v>384</v>
      </c>
      <c r="C38" s="17" t="s">
        <v>348</v>
      </c>
      <c r="D38" s="17" t="s">
        <v>349</v>
      </c>
      <c r="E38" s="96">
        <v>131786</v>
      </c>
      <c r="F38" s="96">
        <v>138509</v>
      </c>
      <c r="G38" s="96">
        <v>133130</v>
      </c>
      <c r="H38" s="96">
        <v>134475</v>
      </c>
      <c r="I38" s="13">
        <f t="shared" si="0"/>
        <v>134475</v>
      </c>
      <c r="J38" s="14" t="b">
        <f t="shared" si="1"/>
        <v>1</v>
      </c>
    </row>
    <row r="39" spans="1:10" x14ac:dyDescent="0.35">
      <c r="A39" s="17">
        <v>33</v>
      </c>
      <c r="B39" s="17" t="s">
        <v>385</v>
      </c>
      <c r="C39" s="17" t="s">
        <v>348</v>
      </c>
      <c r="D39" s="17" t="s">
        <v>349</v>
      </c>
      <c r="E39" s="96">
        <v>196000</v>
      </c>
      <c r="F39" s="96">
        <v>206000</v>
      </c>
      <c r="G39" s="96">
        <v>198000</v>
      </c>
      <c r="H39" s="96">
        <v>200000</v>
      </c>
      <c r="I39" s="13">
        <f t="shared" si="0"/>
        <v>200000</v>
      </c>
      <c r="J39" s="14" t="b">
        <f t="shared" si="1"/>
        <v>1</v>
      </c>
    </row>
    <row r="40" spans="1:10" x14ac:dyDescent="0.35">
      <c r="A40" s="17">
        <v>34</v>
      </c>
      <c r="B40" s="17" t="s">
        <v>386</v>
      </c>
      <c r="C40" s="17" t="s">
        <v>348</v>
      </c>
      <c r="D40" s="17" t="s">
        <v>349</v>
      </c>
      <c r="E40" s="96">
        <v>1673</v>
      </c>
      <c r="F40" s="96">
        <v>1758</v>
      </c>
      <c r="G40" s="96">
        <v>1690</v>
      </c>
      <c r="H40" s="96">
        <v>1707</v>
      </c>
      <c r="I40" s="13">
        <f t="shared" si="0"/>
        <v>1707</v>
      </c>
      <c r="J40" s="14" t="b">
        <f t="shared" si="1"/>
        <v>1</v>
      </c>
    </row>
    <row r="41" spans="1:10" x14ac:dyDescent="0.35">
      <c r="A41" s="17">
        <v>35</v>
      </c>
      <c r="B41" s="17" t="s">
        <v>387</v>
      </c>
      <c r="C41" s="17" t="s">
        <v>348</v>
      </c>
      <c r="D41" s="17" t="s">
        <v>349</v>
      </c>
      <c r="E41" s="96">
        <v>4299</v>
      </c>
      <c r="F41" s="96">
        <v>4518</v>
      </c>
      <c r="G41" s="96">
        <v>4343</v>
      </c>
      <c r="H41" s="96">
        <v>4387</v>
      </c>
      <c r="I41" s="13">
        <f t="shared" si="0"/>
        <v>4387</v>
      </c>
      <c r="J41" s="14" t="b">
        <f t="shared" si="1"/>
        <v>1</v>
      </c>
    </row>
    <row r="42" spans="1:10" x14ac:dyDescent="0.35">
      <c r="A42" s="17">
        <v>36</v>
      </c>
      <c r="B42" s="17" t="s">
        <v>388</v>
      </c>
      <c r="C42" s="17" t="s">
        <v>348</v>
      </c>
      <c r="D42" s="17" t="s">
        <v>349</v>
      </c>
      <c r="E42" s="96">
        <v>3954</v>
      </c>
      <c r="F42" s="96">
        <v>4156</v>
      </c>
      <c r="G42" s="96">
        <v>3994</v>
      </c>
      <c r="H42" s="96">
        <v>4035</v>
      </c>
      <c r="I42" s="13">
        <f t="shared" si="0"/>
        <v>4035</v>
      </c>
      <c r="J42" s="14" t="b">
        <f t="shared" si="1"/>
        <v>1</v>
      </c>
    </row>
    <row r="43" spans="1:10" ht="13.5" customHeight="1" x14ac:dyDescent="0.35">
      <c r="A43" s="17">
        <v>37</v>
      </c>
      <c r="B43" s="17" t="s">
        <v>389</v>
      </c>
      <c r="C43" s="17" t="s">
        <v>348</v>
      </c>
      <c r="D43" s="17" t="s">
        <v>349</v>
      </c>
      <c r="E43" s="96">
        <v>29645</v>
      </c>
      <c r="F43" s="96">
        <v>31158</v>
      </c>
      <c r="G43" s="96">
        <v>29948</v>
      </c>
      <c r="H43" s="96">
        <v>30250</v>
      </c>
      <c r="I43" s="13">
        <f t="shared" si="0"/>
        <v>30250</v>
      </c>
      <c r="J43" s="14" t="b">
        <f t="shared" si="1"/>
        <v>1</v>
      </c>
    </row>
    <row r="44" spans="1:10" x14ac:dyDescent="0.35">
      <c r="A44" s="17">
        <v>38</v>
      </c>
      <c r="B44" s="17" t="s">
        <v>390</v>
      </c>
      <c r="C44" s="17" t="s">
        <v>348</v>
      </c>
      <c r="D44" s="17" t="s">
        <v>349</v>
      </c>
      <c r="E44" s="96">
        <v>3954</v>
      </c>
      <c r="F44" s="96">
        <v>4156</v>
      </c>
      <c r="G44" s="96">
        <v>3994</v>
      </c>
      <c r="H44" s="96">
        <v>4035</v>
      </c>
      <c r="I44" s="13">
        <f t="shared" si="0"/>
        <v>4035</v>
      </c>
      <c r="J44" s="14" t="b">
        <f t="shared" si="1"/>
        <v>1</v>
      </c>
    </row>
    <row r="45" spans="1:10" x14ac:dyDescent="0.35">
      <c r="A45" s="17">
        <v>39</v>
      </c>
      <c r="B45" s="17" t="s">
        <v>391</v>
      </c>
      <c r="C45" s="17" t="s">
        <v>348</v>
      </c>
      <c r="D45" s="17" t="s">
        <v>349</v>
      </c>
      <c r="E45" s="96">
        <v>100636</v>
      </c>
      <c r="F45" s="96">
        <v>105771</v>
      </c>
      <c r="G45" s="96">
        <v>101663</v>
      </c>
      <c r="H45" s="96">
        <v>102690</v>
      </c>
      <c r="I45" s="13">
        <f t="shared" si="0"/>
        <v>102690</v>
      </c>
      <c r="J45" s="14" t="b">
        <f t="shared" si="1"/>
        <v>1</v>
      </c>
    </row>
    <row r="46" spans="1:10" x14ac:dyDescent="0.35">
      <c r="A46" s="17">
        <v>40</v>
      </c>
      <c r="B46" s="17" t="s">
        <v>392</v>
      </c>
      <c r="C46" s="17" t="s">
        <v>348</v>
      </c>
      <c r="D46" s="17" t="s">
        <v>349</v>
      </c>
      <c r="E46" s="96">
        <v>65414</v>
      </c>
      <c r="F46" s="96">
        <v>68751</v>
      </c>
      <c r="G46" s="96">
        <v>66081</v>
      </c>
      <c r="H46" s="96">
        <v>66749</v>
      </c>
      <c r="I46" s="13">
        <f t="shared" si="0"/>
        <v>66749</v>
      </c>
      <c r="J46" s="14" t="b">
        <f t="shared" si="1"/>
        <v>1</v>
      </c>
    </row>
    <row r="47" spans="1:10" x14ac:dyDescent="0.35">
      <c r="A47" s="19">
        <v>41</v>
      </c>
      <c r="B47" s="19" t="s">
        <v>393</v>
      </c>
      <c r="C47" s="19" t="s">
        <v>348</v>
      </c>
      <c r="D47" s="19" t="s">
        <v>349</v>
      </c>
      <c r="E47" s="97">
        <v>90573</v>
      </c>
      <c r="F47" s="98">
        <v>95194</v>
      </c>
      <c r="G47" s="98">
        <v>91497</v>
      </c>
      <c r="H47" s="98">
        <v>92421</v>
      </c>
      <c r="I47" s="13">
        <f t="shared" si="0"/>
        <v>92421</v>
      </c>
      <c r="J47" s="14" t="b">
        <f t="shared" si="1"/>
        <v>1</v>
      </c>
    </row>
    <row r="48" spans="1:10" x14ac:dyDescent="0.35">
      <c r="A48" s="19">
        <v>42</v>
      </c>
      <c r="B48" s="19" t="s">
        <v>394</v>
      </c>
      <c r="C48" s="19" t="s">
        <v>348</v>
      </c>
      <c r="D48" s="19" t="s">
        <v>349</v>
      </c>
      <c r="E48" s="97">
        <v>3303090</v>
      </c>
      <c r="F48" s="98">
        <v>3471615</v>
      </c>
      <c r="G48" s="98">
        <v>3336795</v>
      </c>
      <c r="H48" s="98">
        <v>3370500</v>
      </c>
      <c r="I48" s="13">
        <f t="shared" si="0"/>
        <v>3370500</v>
      </c>
      <c r="J48" s="14" t="b">
        <f t="shared" si="1"/>
        <v>1</v>
      </c>
    </row>
    <row r="49" spans="1:10" x14ac:dyDescent="0.35">
      <c r="A49" s="19">
        <v>43</v>
      </c>
      <c r="B49" s="19" t="s">
        <v>395</v>
      </c>
      <c r="C49" s="19" t="s">
        <v>348</v>
      </c>
      <c r="D49" s="19" t="s">
        <v>349</v>
      </c>
      <c r="E49" s="97">
        <v>1152480</v>
      </c>
      <c r="F49" s="98">
        <v>1211280</v>
      </c>
      <c r="G49" s="98">
        <v>1164240</v>
      </c>
      <c r="H49" s="98">
        <v>1176000</v>
      </c>
      <c r="I49" s="13">
        <f t="shared" si="0"/>
        <v>1176000</v>
      </c>
      <c r="J49" s="14" t="b">
        <f t="shared" si="1"/>
        <v>1</v>
      </c>
    </row>
    <row r="50" spans="1:10" x14ac:dyDescent="0.35">
      <c r="A50" s="19">
        <v>44</v>
      </c>
      <c r="B50" s="19" t="s">
        <v>396</v>
      </c>
      <c r="C50" s="19" t="s">
        <v>348</v>
      </c>
      <c r="D50" s="19" t="s">
        <v>349</v>
      </c>
      <c r="E50" s="97">
        <v>1176000</v>
      </c>
      <c r="F50" s="98">
        <v>1236000</v>
      </c>
      <c r="G50" s="98">
        <v>1188000</v>
      </c>
      <c r="H50" s="98">
        <v>1200000</v>
      </c>
      <c r="I50" s="13">
        <f t="shared" si="0"/>
        <v>1200000</v>
      </c>
      <c r="J50" s="14" t="b">
        <f t="shared" si="1"/>
        <v>1</v>
      </c>
    </row>
    <row r="51" spans="1:10" x14ac:dyDescent="0.35">
      <c r="A51" s="19">
        <v>45</v>
      </c>
      <c r="B51" s="19" t="s">
        <v>397</v>
      </c>
      <c r="C51" s="19" t="s">
        <v>348</v>
      </c>
      <c r="D51" s="19" t="s">
        <v>349</v>
      </c>
      <c r="E51" s="97">
        <v>686000</v>
      </c>
      <c r="F51" s="98">
        <v>721000</v>
      </c>
      <c r="G51" s="98">
        <v>693000</v>
      </c>
      <c r="H51" s="98">
        <v>700000</v>
      </c>
      <c r="I51" s="13">
        <f t="shared" si="0"/>
        <v>700000</v>
      </c>
      <c r="J51" s="14" t="b">
        <f t="shared" si="1"/>
        <v>1</v>
      </c>
    </row>
    <row r="52" spans="1:10" x14ac:dyDescent="0.35">
      <c r="A52" s="19">
        <v>46</v>
      </c>
      <c r="B52" s="19" t="s">
        <v>398</v>
      </c>
      <c r="C52" s="19" t="s">
        <v>348</v>
      </c>
      <c r="D52" s="19" t="s">
        <v>349</v>
      </c>
      <c r="E52" s="97">
        <v>2156000</v>
      </c>
      <c r="F52" s="98">
        <v>2266000</v>
      </c>
      <c r="G52" s="98">
        <v>2178000</v>
      </c>
      <c r="H52" s="98">
        <v>2200000</v>
      </c>
      <c r="I52" s="13">
        <f t="shared" si="0"/>
        <v>2200000</v>
      </c>
      <c r="J52" s="14" t="b">
        <f t="shared" si="1"/>
        <v>1</v>
      </c>
    </row>
    <row r="53" spans="1:10" x14ac:dyDescent="0.35">
      <c r="A53" s="19">
        <v>47</v>
      </c>
      <c r="B53" s="19" t="s">
        <v>399</v>
      </c>
      <c r="C53" s="19" t="s">
        <v>349</v>
      </c>
      <c r="D53" s="19" t="s">
        <v>349</v>
      </c>
      <c r="E53" s="97">
        <v>442470</v>
      </c>
      <c r="F53" s="98">
        <v>465045</v>
      </c>
      <c r="G53" s="98">
        <v>446985</v>
      </c>
      <c r="H53" s="98">
        <v>451500</v>
      </c>
      <c r="I53" s="13">
        <f t="shared" si="0"/>
        <v>451500</v>
      </c>
      <c r="J53" s="14" t="b">
        <f t="shared" si="1"/>
        <v>1</v>
      </c>
    </row>
    <row r="54" spans="1:10" x14ac:dyDescent="0.35">
      <c r="A54" s="19">
        <v>48</v>
      </c>
      <c r="B54" s="19" t="s">
        <v>400</v>
      </c>
      <c r="C54" s="19" t="s">
        <v>349</v>
      </c>
      <c r="D54" s="19" t="s">
        <v>349</v>
      </c>
      <c r="E54" s="97">
        <v>751170</v>
      </c>
      <c r="F54" s="98">
        <v>789495</v>
      </c>
      <c r="G54" s="98">
        <v>758835</v>
      </c>
      <c r="H54" s="98">
        <v>766500</v>
      </c>
      <c r="I54" s="13">
        <f t="shared" si="0"/>
        <v>766500</v>
      </c>
      <c r="J54" s="14" t="b">
        <f t="shared" si="1"/>
        <v>1</v>
      </c>
    </row>
    <row r="55" spans="1:10" x14ac:dyDescent="0.35">
      <c r="A55" s="19">
        <v>49</v>
      </c>
      <c r="B55" s="19" t="s">
        <v>401</v>
      </c>
      <c r="C55" s="19" t="s">
        <v>349</v>
      </c>
      <c r="D55" s="19" t="s">
        <v>349</v>
      </c>
      <c r="E55" s="97">
        <v>2940000</v>
      </c>
      <c r="F55" s="98">
        <v>3090000</v>
      </c>
      <c r="G55" s="98">
        <v>2970000</v>
      </c>
      <c r="H55" s="98">
        <v>3000000</v>
      </c>
      <c r="I55" s="13">
        <f t="shared" si="0"/>
        <v>3000000</v>
      </c>
      <c r="J55" s="14" t="b">
        <f t="shared" si="1"/>
        <v>1</v>
      </c>
    </row>
    <row r="56" spans="1:10" x14ac:dyDescent="0.35">
      <c r="A56" s="20">
        <v>50</v>
      </c>
      <c r="B56" s="20" t="s">
        <v>402</v>
      </c>
      <c r="C56" s="20" t="s">
        <v>348</v>
      </c>
      <c r="D56" s="20" t="s">
        <v>349</v>
      </c>
      <c r="E56" s="99">
        <v>6210691</v>
      </c>
      <c r="F56" s="99">
        <v>6527563</v>
      </c>
      <c r="G56" s="99">
        <v>6274066</v>
      </c>
      <c r="H56" s="99">
        <v>6337440</v>
      </c>
      <c r="I56" s="13">
        <f t="shared" si="0"/>
        <v>6337440</v>
      </c>
      <c r="J56" s="14" t="b">
        <f t="shared" si="1"/>
        <v>1</v>
      </c>
    </row>
    <row r="57" spans="1:10" x14ac:dyDescent="0.35">
      <c r="A57" s="20">
        <v>51</v>
      </c>
      <c r="B57" s="20" t="s">
        <v>403</v>
      </c>
      <c r="C57" s="20" t="s">
        <v>348</v>
      </c>
      <c r="D57" s="20" t="s">
        <v>357</v>
      </c>
      <c r="E57" s="99">
        <v>207023</v>
      </c>
      <c r="F57" s="99">
        <v>217585</v>
      </c>
      <c r="G57" s="99">
        <v>209136</v>
      </c>
      <c r="H57" s="99">
        <v>211248</v>
      </c>
      <c r="I57" s="13">
        <f t="shared" si="0"/>
        <v>211248</v>
      </c>
      <c r="J57" s="14" t="b">
        <f t="shared" si="1"/>
        <v>1</v>
      </c>
    </row>
    <row r="58" spans="1:10" x14ac:dyDescent="0.35">
      <c r="A58" s="20">
        <v>52</v>
      </c>
      <c r="B58" s="20" t="s">
        <v>404</v>
      </c>
      <c r="C58" s="20" t="s">
        <v>348</v>
      </c>
      <c r="D58" s="20" t="s">
        <v>357</v>
      </c>
      <c r="E58" s="99">
        <v>672825</v>
      </c>
      <c r="F58" s="99">
        <v>707153</v>
      </c>
      <c r="G58" s="99">
        <v>679690</v>
      </c>
      <c r="H58" s="99">
        <v>686556</v>
      </c>
      <c r="I58" s="13">
        <f t="shared" si="0"/>
        <v>686556</v>
      </c>
      <c r="J58" s="14" t="b">
        <f t="shared" si="1"/>
        <v>1</v>
      </c>
    </row>
    <row r="59" spans="1:10" x14ac:dyDescent="0.35">
      <c r="A59" s="20">
        <v>53</v>
      </c>
      <c r="B59" s="20" t="s">
        <v>405</v>
      </c>
      <c r="C59" s="20" t="s">
        <v>348</v>
      </c>
      <c r="D59" s="20" t="s">
        <v>357</v>
      </c>
      <c r="E59" s="99">
        <v>1138627</v>
      </c>
      <c r="F59" s="99">
        <v>1196720</v>
      </c>
      <c r="G59" s="99">
        <v>1150245</v>
      </c>
      <c r="H59" s="99">
        <v>1161864</v>
      </c>
      <c r="I59" s="13">
        <f t="shared" si="0"/>
        <v>1161864</v>
      </c>
      <c r="J59" s="14" t="b">
        <f t="shared" si="1"/>
        <v>1</v>
      </c>
    </row>
    <row r="60" spans="1:10" x14ac:dyDescent="0.35">
      <c r="A60" s="20">
        <v>54</v>
      </c>
      <c r="B60" s="20" t="s">
        <v>406</v>
      </c>
      <c r="C60" s="20" t="s">
        <v>348</v>
      </c>
      <c r="D60" s="20" t="s">
        <v>357</v>
      </c>
      <c r="E60" s="99">
        <v>290474</v>
      </c>
      <c r="F60" s="99">
        <v>305294</v>
      </c>
      <c r="G60" s="99">
        <v>293438</v>
      </c>
      <c r="H60" s="99">
        <v>296402</v>
      </c>
      <c r="I60" s="13">
        <f t="shared" si="0"/>
        <v>296402</v>
      </c>
      <c r="J60" s="14" t="b">
        <f t="shared" si="1"/>
        <v>1</v>
      </c>
    </row>
  </sheetData>
  <mergeCells count="1">
    <mergeCell ref="I6:J6"/>
  </mergeCells>
  <hyperlinks>
    <hyperlink ref="B3" r:id="rId1" xr:uid="{3154BDFF-4A44-450C-89F2-02A33189717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 Consolidado</vt:lpstr>
      <vt:lpstr>BASE DE DATOS DAAL</vt:lpstr>
      <vt:lpstr>SAMC-DAAL-014-2026</vt:lpstr>
      <vt:lpstr>SAMC-DAAL-003-2026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claudia gueto cabrera</cp:lastModifiedBy>
  <cp:revision>0</cp:revision>
  <dcterms:created xsi:type="dcterms:W3CDTF">2026-06-18T19:01:58Z</dcterms:created>
  <dcterms:modified xsi:type="dcterms:W3CDTF">2026-07-07T17:39:39Z</dcterms:modified>
  <dc:language>en-US</dc:language>
</cp:coreProperties>
</file>