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17.11.13\licitaciones\GOBERNACIÓN DE CUNDINAMARCA\PROCESO 2026 GC\9. Observaciones pliego de condiciones\Doc pliego definitivo\"/>
    </mc:Choice>
  </mc:AlternateContent>
  <xr:revisionPtr revIDLastSave="0" documentId="8_{5BD327EF-4E1C-457C-8395-5539E7CD7F1F}" xr6:coauthVersionLast="47" xr6:coauthVersionMax="47" xr10:uidLastSave="{00000000-0000-0000-0000-000000000000}"/>
  <bookViews>
    <workbookView xWindow="9825" yWindow="0" windowWidth="10665" windowHeight="10800" xr2:uid="{4D631C6A-7509-4B95-A2D8-AA002F0E1FAE}"/>
  </bookViews>
  <sheets>
    <sheet name="RELACION TRDM" sheetId="2" r:id="rId1"/>
    <sheet name="Hoja1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Toc140149825_1" localSheetId="0">[1]JURIDICA!#REF!</definedName>
    <definedName name="_Toc140149825_1">[1]JURIDICA!#REF!</definedName>
    <definedName name="_Toc140149825_59" localSheetId="0">#REF!</definedName>
    <definedName name="_Toc140149825_59">#REF!</definedName>
    <definedName name="_Toc142149825_60" localSheetId="0">#REF!</definedName>
    <definedName name="_Toc142149825_60">#REF!</definedName>
    <definedName name="AMOR" localSheetId="0">[1]JURIDICA!#REF!</definedName>
    <definedName name="AMOR">[1]JURIDICA!#REF!</definedName>
    <definedName name="_xlnm.Print_Area" localSheetId="0">'RELACION TRDM'!$B$7:$E$25</definedName>
    <definedName name="bg">#REF!</definedName>
    <definedName name="cvehiculo">[2]!Tabla3[CLASE DE VEHICULO]</definedName>
    <definedName name="estadof">[3]Hoja4!$B$2:$B$15</definedName>
    <definedName name="FFFFFFF" localSheetId="0">#REF!</definedName>
    <definedName name="FFFFFFF">#REF!</definedName>
    <definedName name="g">[1]JURIDICA!#REF!</definedName>
    <definedName name="GENERAL">[1]JURIDICA!#REF!</definedName>
    <definedName name="GG" localSheetId="0">[1]JURIDICA!#REF!</definedName>
    <definedName name="GG">[1]JURIDICA!#REF!</definedName>
    <definedName name="GGGGGG" localSheetId="0">#REF!</definedName>
    <definedName name="GGGGGG">#REF!</definedName>
    <definedName name="Grupo">[4]Listas!$B$2:$B$3</definedName>
    <definedName name="opcion2">'[5]CUADRO RESUMEN'!$L$21</definedName>
    <definedName name="opcion3">'[5]CUADRO RESUMEN'!$L$22</definedName>
    <definedName name="opcion4">'[5]CUADRO RESUMEN'!$L$23</definedName>
    <definedName name="opcion5">'[5]CUADRO RESUMEN'!$L$24</definedName>
    <definedName name="opcion6">'[5]CUADRO RESUMEN'!$L$25</definedName>
    <definedName name="RamoAmparo">[3]Hoja4!$A$2:$A$57</definedName>
    <definedName name="Servicio">[4]Listas!$G$2:$G$17</definedName>
    <definedName name="tadquisicion">[4]Listas!$A$2:$A$8</definedName>
    <definedName name="TipodeVehiculo">[4]Listas!$C$2:$C$10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2" i="2" l="1"/>
  <c r="B32" i="2"/>
  <c r="D12" i="2" s="1"/>
  <c r="D20" i="2"/>
  <c r="F20" i="2" s="1"/>
  <c r="F19" i="2"/>
  <c r="D19" i="2"/>
  <c r="E17" i="2"/>
  <c r="F17" i="2" s="1"/>
  <c r="D16" i="2"/>
  <c r="F16" i="2" s="1"/>
  <c r="F15" i="2"/>
  <c r="F14" i="2"/>
  <c r="F13" i="2"/>
  <c r="E11" i="2"/>
  <c r="E18" i="2" s="1"/>
  <c r="E21" i="2" s="1"/>
  <c r="E24" i="2" s="1"/>
  <c r="B2" i="2"/>
  <c r="D18" i="2" l="1"/>
  <c r="D21" i="2" s="1"/>
  <c r="D24" i="2" s="1"/>
  <c r="F12" i="2"/>
  <c r="F11" i="2"/>
  <c r="F18" i="2" l="1"/>
  <c r="F21" i="2" s="1"/>
  <c r="F24" i="2" s="1"/>
</calcChain>
</file>

<file path=xl/sharedStrings.xml><?xml version="1.0" encoding="utf-8"?>
<sst xmlns="http://schemas.openxmlformats.org/spreadsheetml/2006/main" count="29" uniqueCount="28">
  <si>
    <t>LICITACION PUBLICA</t>
  </si>
  <si>
    <t>RELACIÓN BIENES Y VALORES ASEGURADOS</t>
  </si>
  <si>
    <t>TODO RIESGO DAÑOS MATERIALES</t>
  </si>
  <si>
    <t xml:space="preserve">Fecha de elaboración: </t>
  </si>
  <si>
    <t>DETALLE</t>
  </si>
  <si>
    <t>VALOR ASEGURADO</t>
  </si>
  <si>
    <t>INDICE VARIABLE ANUAL 5%</t>
  </si>
  <si>
    <t>TOTAL VALOR ASEGURADO</t>
  </si>
  <si>
    <t>EDIFICIO</t>
  </si>
  <si>
    <t>MUEBLES  Y ENSERES</t>
  </si>
  <si>
    <t>OBRAS DE ARTE</t>
  </si>
  <si>
    <t>VEHICULOS EN REPOSO</t>
  </si>
  <si>
    <t>EQUIPO DE LABORATORIO</t>
  </si>
  <si>
    <t>EQUIPO ELETRONICO</t>
  </si>
  <si>
    <t>EQUIPO Y MAQUINARIA</t>
  </si>
  <si>
    <t>SUBTOTAL DE VALORES ASEGURADOS</t>
  </si>
  <si>
    <t>ADECUACIÓN DE CONSTRUCCIONES A LAS NORMAS DE SISMORESISTENCIA
 (10% del valor asegurado de Edificios)</t>
  </si>
  <si>
    <t>ADECUACIÓN DE SUELOS Y TERRENOS (10% del valor asegurado de Edificios)</t>
  </si>
  <si>
    <t>SUBLIMITES</t>
  </si>
  <si>
    <t>SUBTOTAL DE SUBLÍMITES</t>
  </si>
  <si>
    <t xml:space="preserve">TOTAL TRDM (TASA %o) </t>
  </si>
  <si>
    <r>
      <rPr>
        <b/>
        <sz val="10"/>
        <rFont val="Arial Narrow"/>
        <family val="2"/>
      </rPr>
      <t xml:space="preserve">NOTA 1: </t>
    </r>
    <r>
      <rPr>
        <sz val="10"/>
        <rFont val="Arial Narrow"/>
        <family val="2"/>
      </rPr>
      <t>EL OFERENTE DEBERÁ OFRECER UNA TASA ÚNICA PARA ESTE SEGURO, LA CUAL SE APLICARÁ PARA TODOS LOS MOVIMIENTOS QUE SE REALICEN DURANTE LA VIGENCIA DE LA PÓLIZA.</t>
    </r>
  </si>
  <si>
    <r>
      <rPr>
        <b/>
        <sz val="10"/>
        <rFont val="Arial Narrow"/>
        <family val="2"/>
      </rPr>
      <t xml:space="preserve">NOTA 2: </t>
    </r>
    <r>
      <rPr>
        <sz val="10"/>
        <rFont val="Arial Narrow"/>
        <family val="2"/>
      </rPr>
      <t>EL OFERENTE EN SU OFERTA, DEBERÁ CALCULAR EL ÍNDICE VARIABLE DE ACUERDO A LA TOTALIDAD DE LA VIGENCIA OFRECIDA.</t>
    </r>
  </si>
  <si>
    <r>
      <rPr>
        <b/>
        <sz val="10"/>
        <rFont val="Arial Narrow"/>
        <family val="2"/>
      </rPr>
      <t xml:space="preserve">NOTA 3: </t>
    </r>
    <r>
      <rPr>
        <sz val="10"/>
        <rFont val="Arial Narrow"/>
        <family val="2"/>
      </rPr>
      <t>EL VALOR ASEGURADO CON EL QUE SE REALIZO ESTE ESTUDIO DE MERCADO CORRESPONDE AL VALOR ACTUALIZADO HASTA ENERO</t>
    </r>
    <r>
      <rPr>
        <b/>
        <sz val="10"/>
        <rFont val="Arial Narrow"/>
        <family val="2"/>
      </rPr>
      <t xml:space="preserve"> </t>
    </r>
    <r>
      <rPr>
        <sz val="10"/>
        <rFont val="Arial Narrow"/>
        <family val="2"/>
      </rPr>
      <t>DE 2024 SEGÚN CORREO DE LA ENTIDAD DEL 18 DE ENERO DE 2024, INCLUIDO EL INDICE VARIABLE APLICADO DURANTE LA VIGENCIA.</t>
    </r>
  </si>
  <si>
    <t>IED NO CERTIFICADAS</t>
  </si>
  <si>
    <t>MUEBLES Y ENSERES</t>
  </si>
  <si>
    <t>EQUIPOS ELETRONICOS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</si>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</sst>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  <numFmt numFmtId="166" formatCode="_-[$$-240A]\ * #,##0_-;\-[$$-240A]\ * #,##0_-;_-[$$-240A]\ * &quot;-&quot;??_-;_-@_-"/>
    <numFmt numFmtId="167" formatCode="&quot;$&quot;#,##0"/>
  </numFmts>
  <fonts count="2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indexed="8"/>
      <name val="Arial Narrow"/>
      <family val="2"/>
    </font>
    <font>
      <sz val="10"/>
      <name val="Arial"/>
      <family val="2"/>
    </font>
    <font>
      <b/>
      <sz val="16"/>
      <color theme="1"/>
      <name val="Arial Narrow"/>
      <family val="2"/>
    </font>
    <font>
      <b/>
      <sz val="14"/>
      <color theme="3"/>
      <name val="Arial Narrow"/>
      <family val="2"/>
    </font>
    <font>
      <b/>
      <sz val="16"/>
      <color theme="6"/>
      <name val="Arial Narrow"/>
      <family val="2"/>
    </font>
    <font>
      <b/>
      <sz val="14"/>
      <color rgb="FFFF0000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sz val="9"/>
      <color indexed="8"/>
      <name val="Arial Narrow"/>
      <family val="2"/>
    </font>
    <font>
      <b/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0"/>
      <color indexed="8"/>
      <name val="Arial Narrow"/>
      <family val="2"/>
    </font>
    <font>
      <b/>
      <sz val="10"/>
      <name val="Arial"/>
      <family val="2"/>
    </font>
    <font>
      <sz val="12"/>
      <color theme="1"/>
      <name val="Aptos Narrow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0"/>
      <name val="Arial Narrow"/>
      <family val="2"/>
    </font>
    <font>
      <b/>
      <sz val="11"/>
      <color theme="0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0"/>
      <color indexed="8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43" fontId="15" fillId="0" borderId="0" applyFont="0" applyFill="0" applyBorder="0" applyAlignment="0" applyProtection="0"/>
    <xf numFmtId="0" fontId="15" fillId="0" borderId="0"/>
    <xf numFmtId="0" fontId="3" fillId="0" borderId="0"/>
  </cellStyleXfs>
  <cellXfs count="52">
    <xf numFmtId="0" fontId="0" fillId="0" borderId="0" xfId="0"/>
    <xf numFmtId="0" fontId="2" fillId="0" borderId="0" xfId="1" applyFont="1"/>
    <xf numFmtId="0" fontId="6" fillId="2" borderId="1" xfId="2" applyFont="1" applyFill="1" applyBorder="1" applyAlignment="1">
      <alignment vertical="center"/>
    </xf>
    <xf numFmtId="0" fontId="4" fillId="2" borderId="0" xfId="2" applyFont="1" applyFill="1" applyAlignment="1">
      <alignment vertical="center"/>
    </xf>
    <xf numFmtId="0" fontId="8" fillId="2" borderId="0" xfId="1" applyFont="1" applyFill="1"/>
    <xf numFmtId="0" fontId="9" fillId="2" borderId="0" xfId="2" applyFont="1" applyFill="1" applyAlignment="1">
      <alignment horizontal="center" vertical="center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center"/>
    </xf>
    <xf numFmtId="0" fontId="13" fillId="0" borderId="0" xfId="1" applyFont="1" applyAlignment="1">
      <alignment vertical="center"/>
    </xf>
    <xf numFmtId="164" fontId="14" fillId="3" borderId="4" xfId="3" applyNumberFormat="1" applyFont="1" applyFill="1" applyBorder="1" applyAlignment="1">
      <alignment horizontal="center" vertical="center" wrapText="1"/>
    </xf>
    <xf numFmtId="0" fontId="14" fillId="3" borderId="4" xfId="1" applyFont="1" applyFill="1" applyBorder="1" applyAlignment="1">
      <alignment horizontal="center" vertical="center" wrapText="1"/>
    </xf>
    <xf numFmtId="0" fontId="14" fillId="3" borderId="4" xfId="2" applyFont="1" applyFill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164" fontId="16" fillId="0" borderId="4" xfId="3" applyNumberFormat="1" applyFont="1" applyFill="1" applyBorder="1" applyAlignment="1"/>
    <xf numFmtId="166" fontId="17" fillId="0" borderId="4" xfId="1" applyNumberFormat="1" applyFont="1" applyBorder="1"/>
    <xf numFmtId="164" fontId="2" fillId="0" borderId="0" xfId="1" applyNumberFormat="1" applyFont="1" applyAlignment="1">
      <alignment vertical="center"/>
    </xf>
    <xf numFmtId="164" fontId="2" fillId="0" borderId="0" xfId="3" applyNumberFormat="1" applyFont="1" applyAlignment="1">
      <alignment vertical="center"/>
    </xf>
    <xf numFmtId="164" fontId="14" fillId="4" borderId="4" xfId="3" quotePrefix="1" applyNumberFormat="1" applyFont="1" applyFill="1" applyBorder="1" applyAlignment="1">
      <alignment wrapText="1"/>
    </xf>
    <xf numFmtId="166" fontId="14" fillId="4" borderId="4" xfId="4" quotePrefix="1" applyNumberFormat="1" applyFont="1" applyFill="1" applyBorder="1" applyAlignment="1">
      <alignment wrapText="1"/>
    </xf>
    <xf numFmtId="164" fontId="17" fillId="2" borderId="4" xfId="3" applyNumberFormat="1" applyFont="1" applyFill="1" applyBorder="1"/>
    <xf numFmtId="166" fontId="17" fillId="2" borderId="4" xfId="1" applyNumberFormat="1" applyFont="1" applyFill="1" applyBorder="1"/>
    <xf numFmtId="0" fontId="12" fillId="0" borderId="0" xfId="1" applyFont="1" applyAlignment="1">
      <alignment vertical="center"/>
    </xf>
    <xf numFmtId="166" fontId="18" fillId="4" borderId="4" xfId="4" quotePrefix="1" applyNumberFormat="1" applyFont="1" applyFill="1" applyBorder="1" applyAlignment="1">
      <alignment wrapText="1"/>
    </xf>
    <xf numFmtId="0" fontId="2" fillId="0" borderId="0" xfId="1" applyFont="1" applyAlignment="1">
      <alignment horizontal="left" vertical="center"/>
    </xf>
    <xf numFmtId="167" fontId="19" fillId="6" borderId="4" xfId="1" applyNumberFormat="1" applyFont="1" applyFill="1" applyBorder="1"/>
    <xf numFmtId="0" fontId="21" fillId="0" borderId="0" xfId="2" applyFont="1" applyAlignment="1">
      <alignment vertical="center" wrapText="1"/>
    </xf>
    <xf numFmtId="0" fontId="22" fillId="7" borderId="4" xfId="1" applyFont="1" applyFill="1" applyBorder="1" applyAlignment="1">
      <alignment horizontal="center" vertical="center"/>
    </xf>
    <xf numFmtId="164" fontId="2" fillId="0" borderId="4" xfId="3" applyNumberFormat="1" applyFont="1" applyBorder="1" applyAlignment="1">
      <alignment vertical="center"/>
    </xf>
    <xf numFmtId="164" fontId="12" fillId="0" borderId="4" xfId="3" applyNumberFormat="1" applyFont="1" applyBorder="1" applyAlignment="1">
      <alignment vertical="center"/>
    </xf>
    <xf numFmtId="165" fontId="3" fillId="0" borderId="2" xfId="3" applyNumberFormat="1" applyFont="1" applyFill="1" applyBorder="1" applyAlignment="1">
      <alignment horizontal="left"/>
    </xf>
    <xf numFmtId="165" fontId="3" fillId="0" borderId="3" xfId="3" applyNumberFormat="1" applyFont="1" applyFill="1" applyBorder="1" applyAlignment="1">
      <alignment horizontal="left"/>
    </xf>
    <xf numFmtId="0" fontId="4" fillId="2" borderId="0" xfId="2" applyFont="1" applyFill="1" applyAlignment="1">
      <alignment horizontal="center" vertical="center"/>
    </xf>
    <xf numFmtId="0" fontId="5" fillId="2" borderId="0" xfId="2" applyFont="1" applyFill="1" applyAlignment="1">
      <alignment horizontal="center" vertical="center"/>
    </xf>
    <xf numFmtId="0" fontId="7" fillId="2" borderId="0" xfId="2" applyFont="1" applyFill="1" applyAlignment="1">
      <alignment horizontal="center" vertical="center"/>
    </xf>
    <xf numFmtId="0" fontId="9" fillId="2" borderId="0" xfId="2" applyFont="1" applyFill="1" applyAlignment="1">
      <alignment horizontal="center" vertical="center"/>
    </xf>
    <xf numFmtId="0" fontId="12" fillId="0" borderId="0" xfId="1" applyFont="1" applyAlignment="1">
      <alignment horizontal="center"/>
    </xf>
    <xf numFmtId="0" fontId="14" fillId="3" borderId="2" xfId="1" applyFont="1" applyFill="1" applyBorder="1" applyAlignment="1">
      <alignment horizontal="left" vertical="center"/>
    </xf>
    <xf numFmtId="0" fontId="14" fillId="3" borderId="3" xfId="1" applyFont="1" applyFill="1" applyBorder="1" applyAlignment="1">
      <alignment horizontal="left" vertical="center"/>
    </xf>
    <xf numFmtId="0" fontId="12" fillId="7" borderId="4" xfId="1" applyFont="1" applyFill="1" applyBorder="1" applyAlignment="1">
      <alignment horizontal="center" vertical="center"/>
    </xf>
    <xf numFmtId="0" fontId="14" fillId="4" borderId="2" xfId="4" quotePrefix="1" applyFont="1" applyFill="1" applyBorder="1" applyAlignment="1">
      <alignment horizontal="left" wrapText="1"/>
    </xf>
    <xf numFmtId="0" fontId="14" fillId="4" borderId="3" xfId="4" quotePrefix="1" applyFont="1" applyFill="1" applyBorder="1" applyAlignment="1">
      <alignment horizontal="left" wrapText="1"/>
    </xf>
    <xf numFmtId="0" fontId="3" fillId="0" borderId="2" xfId="5" quotePrefix="1" applyBorder="1" applyAlignment="1">
      <alignment horizontal="left" wrapText="1"/>
    </xf>
    <xf numFmtId="0" fontId="3" fillId="0" borderId="3" xfId="5" quotePrefix="1" applyBorder="1" applyAlignment="1">
      <alignment horizontal="left" wrapText="1"/>
    </xf>
    <xf numFmtId="0" fontId="18" fillId="5" borderId="2" xfId="4" quotePrefix="1" applyFont="1" applyFill="1" applyBorder="1" applyAlignment="1">
      <alignment horizontal="center" wrapText="1"/>
    </xf>
    <xf numFmtId="0" fontId="18" fillId="5" borderId="5" xfId="4" quotePrefix="1" applyFont="1" applyFill="1" applyBorder="1" applyAlignment="1">
      <alignment horizontal="center" wrapText="1"/>
    </xf>
    <xf numFmtId="0" fontId="18" fillId="5" borderId="3" xfId="4" quotePrefix="1" applyFont="1" applyFill="1" applyBorder="1" applyAlignment="1">
      <alignment horizontal="center" wrapText="1"/>
    </xf>
    <xf numFmtId="0" fontId="18" fillId="4" borderId="2" xfId="4" quotePrefix="1" applyFont="1" applyFill="1" applyBorder="1" applyAlignment="1">
      <alignment horizontal="left" wrapText="1"/>
    </xf>
    <xf numFmtId="0" fontId="18" fillId="4" borderId="3" xfId="4" quotePrefix="1" applyFont="1" applyFill="1" applyBorder="1" applyAlignment="1">
      <alignment horizontal="left" wrapText="1"/>
    </xf>
    <xf numFmtId="0" fontId="19" fillId="6" borderId="2" xfId="1" applyFont="1" applyFill="1" applyBorder="1" applyAlignment="1">
      <alignment horizontal="left" wrapText="1"/>
    </xf>
    <xf numFmtId="0" fontId="19" fillId="6" borderId="3" xfId="1" applyFont="1" applyFill="1" applyBorder="1" applyAlignment="1">
      <alignment horizontal="left" wrapText="1"/>
    </xf>
    <xf numFmtId="0" fontId="20" fillId="0" borderId="0" xfId="2" applyFont="1" applyAlignment="1">
      <alignment horizontal="justify" vertical="center" wrapText="1"/>
    </xf>
    <xf numFmtId="0" fontId="20" fillId="0" borderId="0" xfId="2" applyFont="1" applyAlignment="1">
      <alignment horizontal="left" vertical="center" wrapText="1"/>
    </xf>
  </cellXfs>
  <cellStyles count="6">
    <cellStyle name="Millares 2" xfId="3" xr:uid="{7134A203-FFE2-4100-8683-485B6DAB5E6C}"/>
    <cellStyle name="Normal" xfId="0" builtinId="0"/>
    <cellStyle name="Normal 10" xfId="2" xr:uid="{73C46ECE-D985-4D0F-A2EF-C8496C299650}"/>
    <cellStyle name="Normal 2" xfId="1" xr:uid="{66A2ABA7-306D-4FEC-AAA8-1951BD84E4CE}"/>
    <cellStyle name="Normal 3" xfId="4" xr:uid="{14A2A85A-A888-4CCF-BD79-73A4BA3719C5}"/>
    <cellStyle name="Normal 3 2" xfId="5" xr:uid="{EED73FFF-146D-4178-9C04-155CCBB7E8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123826</xdr:colOff>
      <xdr:row>1</xdr:row>
      <xdr:rowOff>314325</xdr:rowOff>
    </xdr:from>
    <xdr:to>
      <xdr:col>2</xdr:col>
      <xdr:colOff>550469</xdr:colOff>
      <xdr:row>4</xdr:row>
      <xdr:rowOff>104774</xdr:rowOff>
    </xdr:to>
    <xdr:pic>
      <xdr:nvPicPr>
        <xdr:cNvPr id="2" name="imageSelected0" descr="11d93153-9311-40ad-8551-e49705a77122">
          <a:extLst>
            <a:ext uri="{FF2B5EF4-FFF2-40B4-BE49-F238E27FC236}">
              <a16:creationId xmlns:a16="http://schemas.microsoft.com/office/drawing/2014/main" id="{73260F1C-225A-46B3-8B7F-B5EAE23032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6" y="523875"/>
          <a:ext cx="2388793" cy="6857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7.11.13\tecnico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ENTIDADES%20ESTATALES\SUPERINTENDENCIA%20DE%20VIGILANCIA\2022\2.%20CONTRATACION\3.%20ACUERDO%20MARCO%20SOAT%20DESIERTO%20HT%20111660\2.%20ESTUDIO%20PREVIO%20Y%20SIMULADOR\6.%20actualizado%20simulador_soat3g_v4_04-01-2022%20(4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7.11.13\tecnico\10.17.11.21\Users\AGOMEZ\AppData\Local\Microsoft\Windows\INetCache\Content.Outlook\B8X0MHZF\MINISTERIO%20DE%20JUSTICIA%20Y%20DEL%20DERECHO%20%20LICITACIONE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ENTIDADES%20ESTATALES\INSTITUTO%20NACIONAL%20DE%20METROLOGIA\CONTRATACION%20DE%20SEGUROS\CONTRATACION%202019\AUTOMOVILES\25.segurosvehiculos%2013-02-2019%20cotizador%20instituto%20nacional%20de%20metrologia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7.11.13\tecnico\Server01\DOCUMENTOS%20TECNICO%20-%20COMERCIAL\CONTRATACION%20ASEGURADORAS\ENTIDADES%20ESTATALES\METROVIVIENDA\PROCESO%20SEGUROS%202010\CUADRO%20RESUMEN%20-%202010%20METROVIVIENDA%20QBE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.17.11.13\tecnico\GOBERNACION%20DE%20CUNDINAMARCA\2026\Proceso%20Contrataci&#243;n%202026\Estudio%20de%20mercado%2025MAY2026%20%20Departamento%20de%20Cundinamarca%20-%20REVISADO%2025.06.2026.xlsx" TargetMode="External"/><Relationship Id="rId1" Type="http://schemas.openxmlformats.org/officeDocument/2006/relationships/externalLinkPath" Target="file:///\\10.17.11.13\tecnico\GOBERNACION%20DE%20CUNDINAMARCA\2026\Proceso%20Contrataci&#243;n%202026\Estudio%20de%20mercado%2025MAY2026%20%20Departamento%20de%20Cundinamarca%20-%20REVISADO%2025.06.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Cotizacion"/>
      <sheetName val="ResumenCotizacion"/>
      <sheetName val="solCotizacionCSV"/>
      <sheetName val="Tarifa"/>
      <sheetName val="DetalleCotizacion"/>
      <sheetName val="Cotizacion"/>
      <sheetName val="Listas"/>
      <sheetName val="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4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Fasecolda"/>
      <sheetName val="Guia"/>
      <sheetName val="SolCotizacion"/>
      <sheetName val="Accesorios"/>
      <sheetName val="Fasecolda"/>
      <sheetName val="TablaDinamica"/>
      <sheetName val="ResumenCotizacion"/>
      <sheetName val="Cotizacion"/>
      <sheetName val="solCotizacionCSV"/>
      <sheetName val="Listas"/>
      <sheetName val="ConsolidadoAmparos"/>
      <sheetName val="AmparosFiltr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Propio</v>
          </cell>
          <cell r="B2" t="str">
            <v>Inspección permitida</v>
          </cell>
          <cell r="C2" t="str">
            <v>Motocicletas</v>
          </cell>
          <cell r="G2" t="str">
            <v>Uniformado</v>
          </cell>
        </row>
        <row r="3">
          <cell r="A3" t="str">
            <v>Tenencia</v>
          </cell>
          <cell r="B3" t="str">
            <v>Inspección no permitida</v>
          </cell>
          <cell r="C3" t="str">
            <v xml:space="preserve">Camionetas y camperos </v>
          </cell>
          <cell r="G3" t="str">
            <v>Blindado</v>
          </cell>
        </row>
        <row r="4">
          <cell r="A4" t="str">
            <v>Custodia</v>
          </cell>
          <cell r="C4" t="str">
            <v>Automóvil</v>
          </cell>
          <cell r="G4" t="str">
            <v>Publico Urbano</v>
          </cell>
        </row>
        <row r="5">
          <cell r="A5" t="str">
            <v>Donación</v>
          </cell>
          <cell r="C5" t="str">
            <v>Carga o mixto</v>
          </cell>
          <cell r="G5" t="str">
            <v>Publico Intermunicipal</v>
          </cell>
        </row>
        <row r="6">
          <cell r="A6" t="str">
            <v>Comodato</v>
          </cell>
          <cell r="C6" t="str">
            <v>Oficiales especiales</v>
          </cell>
          <cell r="G6" t="str">
            <v>Particular</v>
          </cell>
        </row>
        <row r="7">
          <cell r="A7" t="str">
            <v>Arriendo</v>
          </cell>
          <cell r="C7" t="str">
            <v>Autos de negocios y/o taxis</v>
          </cell>
          <cell r="G7" t="str">
            <v>Diplomaticos</v>
          </cell>
        </row>
        <row r="8">
          <cell r="A8" t="str">
            <v>Administración</v>
          </cell>
          <cell r="C8" t="str">
            <v>Buses y busetas de servicio público urbano</v>
          </cell>
          <cell r="G8" t="str">
            <v>Trabajo Agroindustrial</v>
          </cell>
        </row>
        <row r="9">
          <cell r="C9" t="str">
            <v>Servicio público intermunicipal</v>
          </cell>
          <cell r="G9" t="str">
            <v>Ensenanza Automotriz</v>
          </cell>
        </row>
        <row r="10">
          <cell r="C10" t="str">
            <v>Vehículo para 6 o más pasajeros</v>
          </cell>
          <cell r="G10" t="str">
            <v>Carro Funebre</v>
          </cell>
        </row>
        <row r="11">
          <cell r="G11" t="str">
            <v>Ambulancia</v>
          </cell>
        </row>
        <row r="12">
          <cell r="G12" t="str">
            <v>Bomberos</v>
          </cell>
        </row>
        <row r="13">
          <cell r="G13" t="str">
            <v>Transporte De Valores</v>
          </cell>
        </row>
        <row r="14">
          <cell r="G14" t="str">
            <v>Fuerzas Militares Especiales</v>
          </cell>
        </row>
        <row r="15">
          <cell r="G15" t="str">
            <v>Oficiales</v>
          </cell>
        </row>
        <row r="16">
          <cell r="G16" t="str">
            <v>Particular Escolar</v>
          </cell>
        </row>
        <row r="17">
          <cell r="G17" t="str">
            <v>Oficial Escolar</v>
          </cell>
        </row>
      </sheetData>
      <sheetData sheetId="10"/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RESUMEN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STUDIO DE MERCADO"/>
      <sheetName val="TASAS PROMEDIO"/>
      <sheetName val="RELACION TRDM"/>
      <sheetName val="RELACION E Y M"/>
      <sheetName val="RELACION VG"/>
      <sheetName val="RELACION CASCO BARCO"/>
      <sheetName val="REL AUTOS"/>
      <sheetName val="RELACION DRONES"/>
      <sheetName val="RELACION RCC"/>
    </sheetNames>
    <sheetDataSet>
      <sheetData sheetId="0">
        <row r="2">
          <cell r="B2" t="str">
            <v>DEPARTAMENTO DE CUNDINAMARCA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E8AAC-13E2-444F-AD3E-9BBF577C07E5}">
  <sheetPr>
    <pageSetUpPr fitToPage="1"/>
  </sheetPr>
  <dimension ref="A2:I32"/>
  <sheetViews>
    <sheetView showGridLines="0" tabSelected="1" zoomScaleNormal="100" workbookViewId="0">
      <selection activeCell="B2" sqref="B2:F32"/>
    </sheetView>
  </sheetViews>
  <sheetFormatPr baseColWidth="10" defaultRowHeight="16.5" x14ac:dyDescent="0.3"/>
  <cols>
    <col min="1" max="1" width="5.42578125" style="1" customWidth="1"/>
    <col min="2" max="2" width="29.42578125" style="1" customWidth="1"/>
    <col min="3" max="3" width="56.85546875" style="1" customWidth="1"/>
    <col min="4" max="4" width="21" style="1" customWidth="1"/>
    <col min="5" max="5" width="20.85546875" style="1" customWidth="1"/>
    <col min="6" max="6" width="24" style="1" customWidth="1"/>
    <col min="7" max="7" width="0.85546875" style="1" customWidth="1"/>
    <col min="8" max="8" width="16.85546875" style="1" bestFit="1" customWidth="1"/>
    <col min="9" max="9" width="20.140625" style="1" customWidth="1"/>
    <col min="10" max="10" width="20.28515625" style="1" customWidth="1"/>
    <col min="11" max="11" width="15.85546875" style="1" customWidth="1"/>
    <col min="12" max="215" width="11.42578125" style="1"/>
    <col min="216" max="216" width="48.28515625" style="1" bestFit="1" customWidth="1"/>
    <col min="217" max="217" width="16.5703125" style="1" customWidth="1"/>
    <col min="218" max="219" width="12.85546875" style="1" customWidth="1"/>
    <col min="220" max="222" width="14" style="1" customWidth="1"/>
    <col min="223" max="223" width="15.7109375" style="1" customWidth="1"/>
    <col min="224" max="225" width="16.85546875" style="1" customWidth="1"/>
    <col min="226" max="226" width="13.42578125" style="1" customWidth="1"/>
    <col min="227" max="227" width="15.140625" style="1" customWidth="1"/>
    <col min="228" max="229" width="14.28515625" style="1" customWidth="1"/>
    <col min="230" max="230" width="23.140625" style="1" customWidth="1"/>
    <col min="231" max="231" width="13.42578125" style="1" bestFit="1" customWidth="1"/>
    <col min="232" max="471" width="11.42578125" style="1"/>
    <col min="472" max="472" width="48.28515625" style="1" bestFit="1" customWidth="1"/>
    <col min="473" max="473" width="16.5703125" style="1" customWidth="1"/>
    <col min="474" max="475" width="12.85546875" style="1" customWidth="1"/>
    <col min="476" max="478" width="14" style="1" customWidth="1"/>
    <col min="479" max="479" width="15.7109375" style="1" customWidth="1"/>
    <col min="480" max="481" width="16.85546875" style="1" customWidth="1"/>
    <col min="482" max="482" width="13.42578125" style="1" customWidth="1"/>
    <col min="483" max="483" width="15.140625" style="1" customWidth="1"/>
    <col min="484" max="485" width="14.28515625" style="1" customWidth="1"/>
    <col min="486" max="486" width="23.140625" style="1" customWidth="1"/>
    <col min="487" max="487" width="13.42578125" style="1" bestFit="1" customWidth="1"/>
    <col min="488" max="727" width="11.42578125" style="1"/>
    <col min="728" max="728" width="48.28515625" style="1" bestFit="1" customWidth="1"/>
    <col min="729" max="729" width="16.5703125" style="1" customWidth="1"/>
    <col min="730" max="731" width="12.85546875" style="1" customWidth="1"/>
    <col min="732" max="734" width="14" style="1" customWidth="1"/>
    <col min="735" max="735" width="15.7109375" style="1" customWidth="1"/>
    <col min="736" max="737" width="16.85546875" style="1" customWidth="1"/>
    <col min="738" max="738" width="13.42578125" style="1" customWidth="1"/>
    <col min="739" max="739" width="15.140625" style="1" customWidth="1"/>
    <col min="740" max="741" width="14.28515625" style="1" customWidth="1"/>
    <col min="742" max="742" width="23.140625" style="1" customWidth="1"/>
    <col min="743" max="743" width="13.42578125" style="1" bestFit="1" customWidth="1"/>
    <col min="744" max="983" width="11.42578125" style="1"/>
    <col min="984" max="984" width="48.28515625" style="1" bestFit="1" customWidth="1"/>
    <col min="985" max="985" width="16.5703125" style="1" customWidth="1"/>
    <col min="986" max="987" width="12.85546875" style="1" customWidth="1"/>
    <col min="988" max="990" width="14" style="1" customWidth="1"/>
    <col min="991" max="991" width="15.7109375" style="1" customWidth="1"/>
    <col min="992" max="993" width="16.85546875" style="1" customWidth="1"/>
    <col min="994" max="994" width="13.42578125" style="1" customWidth="1"/>
    <col min="995" max="995" width="15.140625" style="1" customWidth="1"/>
    <col min="996" max="997" width="14.28515625" style="1" customWidth="1"/>
    <col min="998" max="998" width="23.140625" style="1" customWidth="1"/>
    <col min="999" max="999" width="13.42578125" style="1" bestFit="1" customWidth="1"/>
    <col min="1000" max="1239" width="11.42578125" style="1"/>
    <col min="1240" max="1240" width="48.28515625" style="1" bestFit="1" customWidth="1"/>
    <col min="1241" max="1241" width="16.5703125" style="1" customWidth="1"/>
    <col min="1242" max="1243" width="12.85546875" style="1" customWidth="1"/>
    <col min="1244" max="1246" width="14" style="1" customWidth="1"/>
    <col min="1247" max="1247" width="15.7109375" style="1" customWidth="1"/>
    <col min="1248" max="1249" width="16.85546875" style="1" customWidth="1"/>
    <col min="1250" max="1250" width="13.42578125" style="1" customWidth="1"/>
    <col min="1251" max="1251" width="15.140625" style="1" customWidth="1"/>
    <col min="1252" max="1253" width="14.28515625" style="1" customWidth="1"/>
    <col min="1254" max="1254" width="23.140625" style="1" customWidth="1"/>
    <col min="1255" max="1255" width="13.42578125" style="1" bestFit="1" customWidth="1"/>
    <col min="1256" max="1495" width="11.42578125" style="1"/>
    <col min="1496" max="1496" width="48.28515625" style="1" bestFit="1" customWidth="1"/>
    <col min="1497" max="1497" width="16.5703125" style="1" customWidth="1"/>
    <col min="1498" max="1499" width="12.85546875" style="1" customWidth="1"/>
    <col min="1500" max="1502" width="14" style="1" customWidth="1"/>
    <col min="1503" max="1503" width="15.7109375" style="1" customWidth="1"/>
    <col min="1504" max="1505" width="16.85546875" style="1" customWidth="1"/>
    <col min="1506" max="1506" width="13.42578125" style="1" customWidth="1"/>
    <col min="1507" max="1507" width="15.140625" style="1" customWidth="1"/>
    <col min="1508" max="1509" width="14.28515625" style="1" customWidth="1"/>
    <col min="1510" max="1510" width="23.140625" style="1" customWidth="1"/>
    <col min="1511" max="1511" width="13.42578125" style="1" bestFit="1" customWidth="1"/>
    <col min="1512" max="1751" width="11.42578125" style="1"/>
    <col min="1752" max="1752" width="48.28515625" style="1" bestFit="1" customWidth="1"/>
    <col min="1753" max="1753" width="16.5703125" style="1" customWidth="1"/>
    <col min="1754" max="1755" width="12.85546875" style="1" customWidth="1"/>
    <col min="1756" max="1758" width="14" style="1" customWidth="1"/>
    <col min="1759" max="1759" width="15.7109375" style="1" customWidth="1"/>
    <col min="1760" max="1761" width="16.85546875" style="1" customWidth="1"/>
    <col min="1762" max="1762" width="13.42578125" style="1" customWidth="1"/>
    <col min="1763" max="1763" width="15.140625" style="1" customWidth="1"/>
    <col min="1764" max="1765" width="14.28515625" style="1" customWidth="1"/>
    <col min="1766" max="1766" width="23.140625" style="1" customWidth="1"/>
    <col min="1767" max="1767" width="13.42578125" style="1" bestFit="1" customWidth="1"/>
    <col min="1768" max="2007" width="11.42578125" style="1"/>
    <col min="2008" max="2008" width="48.28515625" style="1" bestFit="1" customWidth="1"/>
    <col min="2009" max="2009" width="16.5703125" style="1" customWidth="1"/>
    <col min="2010" max="2011" width="12.85546875" style="1" customWidth="1"/>
    <col min="2012" max="2014" width="14" style="1" customWidth="1"/>
    <col min="2015" max="2015" width="15.7109375" style="1" customWidth="1"/>
    <col min="2016" max="2017" width="16.85546875" style="1" customWidth="1"/>
    <col min="2018" max="2018" width="13.42578125" style="1" customWidth="1"/>
    <col min="2019" max="2019" width="15.140625" style="1" customWidth="1"/>
    <col min="2020" max="2021" width="14.28515625" style="1" customWidth="1"/>
    <col min="2022" max="2022" width="23.140625" style="1" customWidth="1"/>
    <col min="2023" max="2023" width="13.42578125" style="1" bestFit="1" customWidth="1"/>
    <col min="2024" max="2263" width="11.42578125" style="1"/>
    <col min="2264" max="2264" width="48.28515625" style="1" bestFit="1" customWidth="1"/>
    <col min="2265" max="2265" width="16.5703125" style="1" customWidth="1"/>
    <col min="2266" max="2267" width="12.85546875" style="1" customWidth="1"/>
    <col min="2268" max="2270" width="14" style="1" customWidth="1"/>
    <col min="2271" max="2271" width="15.7109375" style="1" customWidth="1"/>
    <col min="2272" max="2273" width="16.85546875" style="1" customWidth="1"/>
    <col min="2274" max="2274" width="13.42578125" style="1" customWidth="1"/>
    <col min="2275" max="2275" width="15.140625" style="1" customWidth="1"/>
    <col min="2276" max="2277" width="14.28515625" style="1" customWidth="1"/>
    <col min="2278" max="2278" width="23.140625" style="1" customWidth="1"/>
    <col min="2279" max="2279" width="13.42578125" style="1" bestFit="1" customWidth="1"/>
    <col min="2280" max="2519" width="11.42578125" style="1"/>
    <col min="2520" max="2520" width="48.28515625" style="1" bestFit="1" customWidth="1"/>
    <col min="2521" max="2521" width="16.5703125" style="1" customWidth="1"/>
    <col min="2522" max="2523" width="12.85546875" style="1" customWidth="1"/>
    <col min="2524" max="2526" width="14" style="1" customWidth="1"/>
    <col min="2527" max="2527" width="15.7109375" style="1" customWidth="1"/>
    <col min="2528" max="2529" width="16.85546875" style="1" customWidth="1"/>
    <col min="2530" max="2530" width="13.42578125" style="1" customWidth="1"/>
    <col min="2531" max="2531" width="15.140625" style="1" customWidth="1"/>
    <col min="2532" max="2533" width="14.28515625" style="1" customWidth="1"/>
    <col min="2534" max="2534" width="23.140625" style="1" customWidth="1"/>
    <col min="2535" max="2535" width="13.42578125" style="1" bestFit="1" customWidth="1"/>
    <col min="2536" max="2775" width="11.42578125" style="1"/>
    <col min="2776" max="2776" width="48.28515625" style="1" bestFit="1" customWidth="1"/>
    <col min="2777" max="2777" width="16.5703125" style="1" customWidth="1"/>
    <col min="2778" max="2779" width="12.85546875" style="1" customWidth="1"/>
    <col min="2780" max="2782" width="14" style="1" customWidth="1"/>
    <col min="2783" max="2783" width="15.7109375" style="1" customWidth="1"/>
    <col min="2784" max="2785" width="16.85546875" style="1" customWidth="1"/>
    <col min="2786" max="2786" width="13.42578125" style="1" customWidth="1"/>
    <col min="2787" max="2787" width="15.140625" style="1" customWidth="1"/>
    <col min="2788" max="2789" width="14.28515625" style="1" customWidth="1"/>
    <col min="2790" max="2790" width="23.140625" style="1" customWidth="1"/>
    <col min="2791" max="2791" width="13.42578125" style="1" bestFit="1" customWidth="1"/>
    <col min="2792" max="3031" width="11.42578125" style="1"/>
    <col min="3032" max="3032" width="48.28515625" style="1" bestFit="1" customWidth="1"/>
    <col min="3033" max="3033" width="16.5703125" style="1" customWidth="1"/>
    <col min="3034" max="3035" width="12.85546875" style="1" customWidth="1"/>
    <col min="3036" max="3038" width="14" style="1" customWidth="1"/>
    <col min="3039" max="3039" width="15.7109375" style="1" customWidth="1"/>
    <col min="3040" max="3041" width="16.85546875" style="1" customWidth="1"/>
    <col min="3042" max="3042" width="13.42578125" style="1" customWidth="1"/>
    <col min="3043" max="3043" width="15.140625" style="1" customWidth="1"/>
    <col min="3044" max="3045" width="14.28515625" style="1" customWidth="1"/>
    <col min="3046" max="3046" width="23.140625" style="1" customWidth="1"/>
    <col min="3047" max="3047" width="13.42578125" style="1" bestFit="1" customWidth="1"/>
    <col min="3048" max="3287" width="11.42578125" style="1"/>
    <col min="3288" max="3288" width="48.28515625" style="1" bestFit="1" customWidth="1"/>
    <col min="3289" max="3289" width="16.5703125" style="1" customWidth="1"/>
    <col min="3290" max="3291" width="12.85546875" style="1" customWidth="1"/>
    <col min="3292" max="3294" width="14" style="1" customWidth="1"/>
    <col min="3295" max="3295" width="15.7109375" style="1" customWidth="1"/>
    <col min="3296" max="3297" width="16.85546875" style="1" customWidth="1"/>
    <col min="3298" max="3298" width="13.42578125" style="1" customWidth="1"/>
    <col min="3299" max="3299" width="15.140625" style="1" customWidth="1"/>
    <col min="3300" max="3301" width="14.28515625" style="1" customWidth="1"/>
    <col min="3302" max="3302" width="23.140625" style="1" customWidth="1"/>
    <col min="3303" max="3303" width="13.42578125" style="1" bestFit="1" customWidth="1"/>
    <col min="3304" max="3543" width="11.42578125" style="1"/>
    <col min="3544" max="3544" width="48.28515625" style="1" bestFit="1" customWidth="1"/>
    <col min="3545" max="3545" width="16.5703125" style="1" customWidth="1"/>
    <col min="3546" max="3547" width="12.85546875" style="1" customWidth="1"/>
    <col min="3548" max="3550" width="14" style="1" customWidth="1"/>
    <col min="3551" max="3551" width="15.7109375" style="1" customWidth="1"/>
    <col min="3552" max="3553" width="16.85546875" style="1" customWidth="1"/>
    <col min="3554" max="3554" width="13.42578125" style="1" customWidth="1"/>
    <col min="3555" max="3555" width="15.140625" style="1" customWidth="1"/>
    <col min="3556" max="3557" width="14.28515625" style="1" customWidth="1"/>
    <col min="3558" max="3558" width="23.140625" style="1" customWidth="1"/>
    <col min="3559" max="3559" width="13.42578125" style="1" bestFit="1" customWidth="1"/>
    <col min="3560" max="3799" width="11.42578125" style="1"/>
    <col min="3800" max="3800" width="48.28515625" style="1" bestFit="1" customWidth="1"/>
    <col min="3801" max="3801" width="16.5703125" style="1" customWidth="1"/>
    <col min="3802" max="3803" width="12.85546875" style="1" customWidth="1"/>
    <col min="3804" max="3806" width="14" style="1" customWidth="1"/>
    <col min="3807" max="3807" width="15.7109375" style="1" customWidth="1"/>
    <col min="3808" max="3809" width="16.85546875" style="1" customWidth="1"/>
    <col min="3810" max="3810" width="13.42578125" style="1" customWidth="1"/>
    <col min="3811" max="3811" width="15.140625" style="1" customWidth="1"/>
    <col min="3812" max="3813" width="14.28515625" style="1" customWidth="1"/>
    <col min="3814" max="3814" width="23.140625" style="1" customWidth="1"/>
    <col min="3815" max="3815" width="13.42578125" style="1" bestFit="1" customWidth="1"/>
    <col min="3816" max="4055" width="11.42578125" style="1"/>
    <col min="4056" max="4056" width="48.28515625" style="1" bestFit="1" customWidth="1"/>
    <col min="4057" max="4057" width="16.5703125" style="1" customWidth="1"/>
    <col min="4058" max="4059" width="12.85546875" style="1" customWidth="1"/>
    <col min="4060" max="4062" width="14" style="1" customWidth="1"/>
    <col min="4063" max="4063" width="15.7109375" style="1" customWidth="1"/>
    <col min="4064" max="4065" width="16.85546875" style="1" customWidth="1"/>
    <col min="4066" max="4066" width="13.42578125" style="1" customWidth="1"/>
    <col min="4067" max="4067" width="15.140625" style="1" customWidth="1"/>
    <col min="4068" max="4069" width="14.28515625" style="1" customWidth="1"/>
    <col min="4070" max="4070" width="23.140625" style="1" customWidth="1"/>
    <col min="4071" max="4071" width="13.42578125" style="1" bestFit="1" customWidth="1"/>
    <col min="4072" max="4311" width="11.42578125" style="1"/>
    <col min="4312" max="4312" width="48.28515625" style="1" bestFit="1" customWidth="1"/>
    <col min="4313" max="4313" width="16.5703125" style="1" customWidth="1"/>
    <col min="4314" max="4315" width="12.85546875" style="1" customWidth="1"/>
    <col min="4316" max="4318" width="14" style="1" customWidth="1"/>
    <col min="4319" max="4319" width="15.7109375" style="1" customWidth="1"/>
    <col min="4320" max="4321" width="16.85546875" style="1" customWidth="1"/>
    <col min="4322" max="4322" width="13.42578125" style="1" customWidth="1"/>
    <col min="4323" max="4323" width="15.140625" style="1" customWidth="1"/>
    <col min="4324" max="4325" width="14.28515625" style="1" customWidth="1"/>
    <col min="4326" max="4326" width="23.140625" style="1" customWidth="1"/>
    <col min="4327" max="4327" width="13.42578125" style="1" bestFit="1" customWidth="1"/>
    <col min="4328" max="4567" width="11.42578125" style="1"/>
    <col min="4568" max="4568" width="48.28515625" style="1" bestFit="1" customWidth="1"/>
    <col min="4569" max="4569" width="16.5703125" style="1" customWidth="1"/>
    <col min="4570" max="4571" width="12.85546875" style="1" customWidth="1"/>
    <col min="4572" max="4574" width="14" style="1" customWidth="1"/>
    <col min="4575" max="4575" width="15.7109375" style="1" customWidth="1"/>
    <col min="4576" max="4577" width="16.85546875" style="1" customWidth="1"/>
    <col min="4578" max="4578" width="13.42578125" style="1" customWidth="1"/>
    <col min="4579" max="4579" width="15.140625" style="1" customWidth="1"/>
    <col min="4580" max="4581" width="14.28515625" style="1" customWidth="1"/>
    <col min="4582" max="4582" width="23.140625" style="1" customWidth="1"/>
    <col min="4583" max="4583" width="13.42578125" style="1" bestFit="1" customWidth="1"/>
    <col min="4584" max="4823" width="11.42578125" style="1"/>
    <col min="4824" max="4824" width="48.28515625" style="1" bestFit="1" customWidth="1"/>
    <col min="4825" max="4825" width="16.5703125" style="1" customWidth="1"/>
    <col min="4826" max="4827" width="12.85546875" style="1" customWidth="1"/>
    <col min="4828" max="4830" width="14" style="1" customWidth="1"/>
    <col min="4831" max="4831" width="15.7109375" style="1" customWidth="1"/>
    <col min="4832" max="4833" width="16.85546875" style="1" customWidth="1"/>
    <col min="4834" max="4834" width="13.42578125" style="1" customWidth="1"/>
    <col min="4835" max="4835" width="15.140625" style="1" customWidth="1"/>
    <col min="4836" max="4837" width="14.28515625" style="1" customWidth="1"/>
    <col min="4838" max="4838" width="23.140625" style="1" customWidth="1"/>
    <col min="4839" max="4839" width="13.42578125" style="1" bestFit="1" customWidth="1"/>
    <col min="4840" max="5079" width="11.42578125" style="1"/>
    <col min="5080" max="5080" width="48.28515625" style="1" bestFit="1" customWidth="1"/>
    <col min="5081" max="5081" width="16.5703125" style="1" customWidth="1"/>
    <col min="5082" max="5083" width="12.85546875" style="1" customWidth="1"/>
    <col min="5084" max="5086" width="14" style="1" customWidth="1"/>
    <col min="5087" max="5087" width="15.7109375" style="1" customWidth="1"/>
    <col min="5088" max="5089" width="16.85546875" style="1" customWidth="1"/>
    <col min="5090" max="5090" width="13.42578125" style="1" customWidth="1"/>
    <col min="5091" max="5091" width="15.140625" style="1" customWidth="1"/>
    <col min="5092" max="5093" width="14.28515625" style="1" customWidth="1"/>
    <col min="5094" max="5094" width="23.140625" style="1" customWidth="1"/>
    <col min="5095" max="5095" width="13.42578125" style="1" bestFit="1" customWidth="1"/>
    <col min="5096" max="5335" width="11.42578125" style="1"/>
    <col min="5336" max="5336" width="48.28515625" style="1" bestFit="1" customWidth="1"/>
    <col min="5337" max="5337" width="16.5703125" style="1" customWidth="1"/>
    <col min="5338" max="5339" width="12.85546875" style="1" customWidth="1"/>
    <col min="5340" max="5342" width="14" style="1" customWidth="1"/>
    <col min="5343" max="5343" width="15.7109375" style="1" customWidth="1"/>
    <col min="5344" max="5345" width="16.85546875" style="1" customWidth="1"/>
    <col min="5346" max="5346" width="13.42578125" style="1" customWidth="1"/>
    <col min="5347" max="5347" width="15.140625" style="1" customWidth="1"/>
    <col min="5348" max="5349" width="14.28515625" style="1" customWidth="1"/>
    <col min="5350" max="5350" width="23.140625" style="1" customWidth="1"/>
    <col min="5351" max="5351" width="13.42578125" style="1" bestFit="1" customWidth="1"/>
    <col min="5352" max="5591" width="11.42578125" style="1"/>
    <col min="5592" max="5592" width="48.28515625" style="1" bestFit="1" customWidth="1"/>
    <col min="5593" max="5593" width="16.5703125" style="1" customWidth="1"/>
    <col min="5594" max="5595" width="12.85546875" style="1" customWidth="1"/>
    <col min="5596" max="5598" width="14" style="1" customWidth="1"/>
    <col min="5599" max="5599" width="15.7109375" style="1" customWidth="1"/>
    <col min="5600" max="5601" width="16.85546875" style="1" customWidth="1"/>
    <col min="5602" max="5602" width="13.42578125" style="1" customWidth="1"/>
    <col min="5603" max="5603" width="15.140625" style="1" customWidth="1"/>
    <col min="5604" max="5605" width="14.28515625" style="1" customWidth="1"/>
    <col min="5606" max="5606" width="23.140625" style="1" customWidth="1"/>
    <col min="5607" max="5607" width="13.42578125" style="1" bestFit="1" customWidth="1"/>
    <col min="5608" max="5847" width="11.42578125" style="1"/>
    <col min="5848" max="5848" width="48.28515625" style="1" bestFit="1" customWidth="1"/>
    <col min="5849" max="5849" width="16.5703125" style="1" customWidth="1"/>
    <col min="5850" max="5851" width="12.85546875" style="1" customWidth="1"/>
    <col min="5852" max="5854" width="14" style="1" customWidth="1"/>
    <col min="5855" max="5855" width="15.7109375" style="1" customWidth="1"/>
    <col min="5856" max="5857" width="16.85546875" style="1" customWidth="1"/>
    <col min="5858" max="5858" width="13.42578125" style="1" customWidth="1"/>
    <col min="5859" max="5859" width="15.140625" style="1" customWidth="1"/>
    <col min="5860" max="5861" width="14.28515625" style="1" customWidth="1"/>
    <col min="5862" max="5862" width="23.140625" style="1" customWidth="1"/>
    <col min="5863" max="5863" width="13.42578125" style="1" bestFit="1" customWidth="1"/>
    <col min="5864" max="6103" width="11.42578125" style="1"/>
    <col min="6104" max="6104" width="48.28515625" style="1" bestFit="1" customWidth="1"/>
    <col min="6105" max="6105" width="16.5703125" style="1" customWidth="1"/>
    <col min="6106" max="6107" width="12.85546875" style="1" customWidth="1"/>
    <col min="6108" max="6110" width="14" style="1" customWidth="1"/>
    <col min="6111" max="6111" width="15.7109375" style="1" customWidth="1"/>
    <col min="6112" max="6113" width="16.85546875" style="1" customWidth="1"/>
    <col min="6114" max="6114" width="13.42578125" style="1" customWidth="1"/>
    <col min="6115" max="6115" width="15.140625" style="1" customWidth="1"/>
    <col min="6116" max="6117" width="14.28515625" style="1" customWidth="1"/>
    <col min="6118" max="6118" width="23.140625" style="1" customWidth="1"/>
    <col min="6119" max="6119" width="13.42578125" style="1" bestFit="1" customWidth="1"/>
    <col min="6120" max="6359" width="11.42578125" style="1"/>
    <col min="6360" max="6360" width="48.28515625" style="1" bestFit="1" customWidth="1"/>
    <col min="6361" max="6361" width="16.5703125" style="1" customWidth="1"/>
    <col min="6362" max="6363" width="12.85546875" style="1" customWidth="1"/>
    <col min="6364" max="6366" width="14" style="1" customWidth="1"/>
    <col min="6367" max="6367" width="15.7109375" style="1" customWidth="1"/>
    <col min="6368" max="6369" width="16.85546875" style="1" customWidth="1"/>
    <col min="6370" max="6370" width="13.42578125" style="1" customWidth="1"/>
    <col min="6371" max="6371" width="15.140625" style="1" customWidth="1"/>
    <col min="6372" max="6373" width="14.28515625" style="1" customWidth="1"/>
    <col min="6374" max="6374" width="23.140625" style="1" customWidth="1"/>
    <col min="6375" max="6375" width="13.42578125" style="1" bestFit="1" customWidth="1"/>
    <col min="6376" max="6615" width="11.42578125" style="1"/>
    <col min="6616" max="6616" width="48.28515625" style="1" bestFit="1" customWidth="1"/>
    <col min="6617" max="6617" width="16.5703125" style="1" customWidth="1"/>
    <col min="6618" max="6619" width="12.85546875" style="1" customWidth="1"/>
    <col min="6620" max="6622" width="14" style="1" customWidth="1"/>
    <col min="6623" max="6623" width="15.7109375" style="1" customWidth="1"/>
    <col min="6624" max="6625" width="16.85546875" style="1" customWidth="1"/>
    <col min="6626" max="6626" width="13.42578125" style="1" customWidth="1"/>
    <col min="6627" max="6627" width="15.140625" style="1" customWidth="1"/>
    <col min="6628" max="6629" width="14.28515625" style="1" customWidth="1"/>
    <col min="6630" max="6630" width="23.140625" style="1" customWidth="1"/>
    <col min="6631" max="6631" width="13.42578125" style="1" bestFit="1" customWidth="1"/>
    <col min="6632" max="6871" width="11.42578125" style="1"/>
    <col min="6872" max="6872" width="48.28515625" style="1" bestFit="1" customWidth="1"/>
    <col min="6873" max="6873" width="16.5703125" style="1" customWidth="1"/>
    <col min="6874" max="6875" width="12.85546875" style="1" customWidth="1"/>
    <col min="6876" max="6878" width="14" style="1" customWidth="1"/>
    <col min="6879" max="6879" width="15.7109375" style="1" customWidth="1"/>
    <col min="6880" max="6881" width="16.85546875" style="1" customWidth="1"/>
    <col min="6882" max="6882" width="13.42578125" style="1" customWidth="1"/>
    <col min="6883" max="6883" width="15.140625" style="1" customWidth="1"/>
    <col min="6884" max="6885" width="14.28515625" style="1" customWidth="1"/>
    <col min="6886" max="6886" width="23.140625" style="1" customWidth="1"/>
    <col min="6887" max="6887" width="13.42578125" style="1" bestFit="1" customWidth="1"/>
    <col min="6888" max="7127" width="11.42578125" style="1"/>
    <col min="7128" max="7128" width="48.28515625" style="1" bestFit="1" customWidth="1"/>
    <col min="7129" max="7129" width="16.5703125" style="1" customWidth="1"/>
    <col min="7130" max="7131" width="12.85546875" style="1" customWidth="1"/>
    <col min="7132" max="7134" width="14" style="1" customWidth="1"/>
    <col min="7135" max="7135" width="15.7109375" style="1" customWidth="1"/>
    <col min="7136" max="7137" width="16.85546875" style="1" customWidth="1"/>
    <col min="7138" max="7138" width="13.42578125" style="1" customWidth="1"/>
    <col min="7139" max="7139" width="15.140625" style="1" customWidth="1"/>
    <col min="7140" max="7141" width="14.28515625" style="1" customWidth="1"/>
    <col min="7142" max="7142" width="23.140625" style="1" customWidth="1"/>
    <col min="7143" max="7143" width="13.42578125" style="1" bestFit="1" customWidth="1"/>
    <col min="7144" max="7383" width="11.42578125" style="1"/>
    <col min="7384" max="7384" width="48.28515625" style="1" bestFit="1" customWidth="1"/>
    <col min="7385" max="7385" width="16.5703125" style="1" customWidth="1"/>
    <col min="7386" max="7387" width="12.85546875" style="1" customWidth="1"/>
    <col min="7388" max="7390" width="14" style="1" customWidth="1"/>
    <col min="7391" max="7391" width="15.7109375" style="1" customWidth="1"/>
    <col min="7392" max="7393" width="16.85546875" style="1" customWidth="1"/>
    <col min="7394" max="7394" width="13.42578125" style="1" customWidth="1"/>
    <col min="7395" max="7395" width="15.140625" style="1" customWidth="1"/>
    <col min="7396" max="7397" width="14.28515625" style="1" customWidth="1"/>
    <col min="7398" max="7398" width="23.140625" style="1" customWidth="1"/>
    <col min="7399" max="7399" width="13.42578125" style="1" bestFit="1" customWidth="1"/>
    <col min="7400" max="7639" width="11.42578125" style="1"/>
    <col min="7640" max="7640" width="48.28515625" style="1" bestFit="1" customWidth="1"/>
    <col min="7641" max="7641" width="16.5703125" style="1" customWidth="1"/>
    <col min="7642" max="7643" width="12.85546875" style="1" customWidth="1"/>
    <col min="7644" max="7646" width="14" style="1" customWidth="1"/>
    <col min="7647" max="7647" width="15.7109375" style="1" customWidth="1"/>
    <col min="7648" max="7649" width="16.85546875" style="1" customWidth="1"/>
    <col min="7650" max="7650" width="13.42578125" style="1" customWidth="1"/>
    <col min="7651" max="7651" width="15.140625" style="1" customWidth="1"/>
    <col min="7652" max="7653" width="14.28515625" style="1" customWidth="1"/>
    <col min="7654" max="7654" width="23.140625" style="1" customWidth="1"/>
    <col min="7655" max="7655" width="13.42578125" style="1" bestFit="1" customWidth="1"/>
    <col min="7656" max="7895" width="11.42578125" style="1"/>
    <col min="7896" max="7896" width="48.28515625" style="1" bestFit="1" customWidth="1"/>
    <col min="7897" max="7897" width="16.5703125" style="1" customWidth="1"/>
    <col min="7898" max="7899" width="12.85546875" style="1" customWidth="1"/>
    <col min="7900" max="7902" width="14" style="1" customWidth="1"/>
    <col min="7903" max="7903" width="15.7109375" style="1" customWidth="1"/>
    <col min="7904" max="7905" width="16.85546875" style="1" customWidth="1"/>
    <col min="7906" max="7906" width="13.42578125" style="1" customWidth="1"/>
    <col min="7907" max="7907" width="15.140625" style="1" customWidth="1"/>
    <col min="7908" max="7909" width="14.28515625" style="1" customWidth="1"/>
    <col min="7910" max="7910" width="23.140625" style="1" customWidth="1"/>
    <col min="7911" max="7911" width="13.42578125" style="1" bestFit="1" customWidth="1"/>
    <col min="7912" max="8151" width="11.42578125" style="1"/>
    <col min="8152" max="8152" width="48.28515625" style="1" bestFit="1" customWidth="1"/>
    <col min="8153" max="8153" width="16.5703125" style="1" customWidth="1"/>
    <col min="8154" max="8155" width="12.85546875" style="1" customWidth="1"/>
    <col min="8156" max="8158" width="14" style="1" customWidth="1"/>
    <col min="8159" max="8159" width="15.7109375" style="1" customWidth="1"/>
    <col min="8160" max="8161" width="16.85546875" style="1" customWidth="1"/>
    <col min="8162" max="8162" width="13.42578125" style="1" customWidth="1"/>
    <col min="8163" max="8163" width="15.140625" style="1" customWidth="1"/>
    <col min="8164" max="8165" width="14.28515625" style="1" customWidth="1"/>
    <col min="8166" max="8166" width="23.140625" style="1" customWidth="1"/>
    <col min="8167" max="8167" width="13.42578125" style="1" bestFit="1" customWidth="1"/>
    <col min="8168" max="8407" width="11.42578125" style="1"/>
    <col min="8408" max="8408" width="48.28515625" style="1" bestFit="1" customWidth="1"/>
    <col min="8409" max="8409" width="16.5703125" style="1" customWidth="1"/>
    <col min="8410" max="8411" width="12.85546875" style="1" customWidth="1"/>
    <col min="8412" max="8414" width="14" style="1" customWidth="1"/>
    <col min="8415" max="8415" width="15.7109375" style="1" customWidth="1"/>
    <col min="8416" max="8417" width="16.85546875" style="1" customWidth="1"/>
    <col min="8418" max="8418" width="13.42578125" style="1" customWidth="1"/>
    <col min="8419" max="8419" width="15.140625" style="1" customWidth="1"/>
    <col min="8420" max="8421" width="14.28515625" style="1" customWidth="1"/>
    <col min="8422" max="8422" width="23.140625" style="1" customWidth="1"/>
    <col min="8423" max="8423" width="13.42578125" style="1" bestFit="1" customWidth="1"/>
    <col min="8424" max="8663" width="11.42578125" style="1"/>
    <col min="8664" max="8664" width="48.28515625" style="1" bestFit="1" customWidth="1"/>
    <col min="8665" max="8665" width="16.5703125" style="1" customWidth="1"/>
    <col min="8666" max="8667" width="12.85546875" style="1" customWidth="1"/>
    <col min="8668" max="8670" width="14" style="1" customWidth="1"/>
    <col min="8671" max="8671" width="15.7109375" style="1" customWidth="1"/>
    <col min="8672" max="8673" width="16.85546875" style="1" customWidth="1"/>
    <col min="8674" max="8674" width="13.42578125" style="1" customWidth="1"/>
    <col min="8675" max="8675" width="15.140625" style="1" customWidth="1"/>
    <col min="8676" max="8677" width="14.28515625" style="1" customWidth="1"/>
    <col min="8678" max="8678" width="23.140625" style="1" customWidth="1"/>
    <col min="8679" max="8679" width="13.42578125" style="1" bestFit="1" customWidth="1"/>
    <col min="8680" max="8919" width="11.42578125" style="1"/>
    <col min="8920" max="8920" width="48.28515625" style="1" bestFit="1" customWidth="1"/>
    <col min="8921" max="8921" width="16.5703125" style="1" customWidth="1"/>
    <col min="8922" max="8923" width="12.85546875" style="1" customWidth="1"/>
    <col min="8924" max="8926" width="14" style="1" customWidth="1"/>
    <col min="8927" max="8927" width="15.7109375" style="1" customWidth="1"/>
    <col min="8928" max="8929" width="16.85546875" style="1" customWidth="1"/>
    <col min="8930" max="8930" width="13.42578125" style="1" customWidth="1"/>
    <col min="8931" max="8931" width="15.140625" style="1" customWidth="1"/>
    <col min="8932" max="8933" width="14.28515625" style="1" customWidth="1"/>
    <col min="8934" max="8934" width="23.140625" style="1" customWidth="1"/>
    <col min="8935" max="8935" width="13.42578125" style="1" bestFit="1" customWidth="1"/>
    <col min="8936" max="9175" width="11.42578125" style="1"/>
    <col min="9176" max="9176" width="48.28515625" style="1" bestFit="1" customWidth="1"/>
    <col min="9177" max="9177" width="16.5703125" style="1" customWidth="1"/>
    <col min="9178" max="9179" width="12.85546875" style="1" customWidth="1"/>
    <col min="9180" max="9182" width="14" style="1" customWidth="1"/>
    <col min="9183" max="9183" width="15.7109375" style="1" customWidth="1"/>
    <col min="9184" max="9185" width="16.85546875" style="1" customWidth="1"/>
    <col min="9186" max="9186" width="13.42578125" style="1" customWidth="1"/>
    <col min="9187" max="9187" width="15.140625" style="1" customWidth="1"/>
    <col min="9188" max="9189" width="14.28515625" style="1" customWidth="1"/>
    <col min="9190" max="9190" width="23.140625" style="1" customWidth="1"/>
    <col min="9191" max="9191" width="13.42578125" style="1" bestFit="1" customWidth="1"/>
    <col min="9192" max="9431" width="11.42578125" style="1"/>
    <col min="9432" max="9432" width="48.28515625" style="1" bestFit="1" customWidth="1"/>
    <col min="9433" max="9433" width="16.5703125" style="1" customWidth="1"/>
    <col min="9434" max="9435" width="12.85546875" style="1" customWidth="1"/>
    <col min="9436" max="9438" width="14" style="1" customWidth="1"/>
    <col min="9439" max="9439" width="15.7109375" style="1" customWidth="1"/>
    <col min="9440" max="9441" width="16.85546875" style="1" customWidth="1"/>
    <col min="9442" max="9442" width="13.42578125" style="1" customWidth="1"/>
    <col min="9443" max="9443" width="15.140625" style="1" customWidth="1"/>
    <col min="9444" max="9445" width="14.28515625" style="1" customWidth="1"/>
    <col min="9446" max="9446" width="23.140625" style="1" customWidth="1"/>
    <col min="9447" max="9447" width="13.42578125" style="1" bestFit="1" customWidth="1"/>
    <col min="9448" max="9687" width="11.42578125" style="1"/>
    <col min="9688" max="9688" width="48.28515625" style="1" bestFit="1" customWidth="1"/>
    <col min="9689" max="9689" width="16.5703125" style="1" customWidth="1"/>
    <col min="9690" max="9691" width="12.85546875" style="1" customWidth="1"/>
    <col min="9692" max="9694" width="14" style="1" customWidth="1"/>
    <col min="9695" max="9695" width="15.7109375" style="1" customWidth="1"/>
    <col min="9696" max="9697" width="16.85546875" style="1" customWidth="1"/>
    <col min="9698" max="9698" width="13.42578125" style="1" customWidth="1"/>
    <col min="9699" max="9699" width="15.140625" style="1" customWidth="1"/>
    <col min="9700" max="9701" width="14.28515625" style="1" customWidth="1"/>
    <col min="9702" max="9702" width="23.140625" style="1" customWidth="1"/>
    <col min="9703" max="9703" width="13.42578125" style="1" bestFit="1" customWidth="1"/>
    <col min="9704" max="9943" width="11.42578125" style="1"/>
    <col min="9944" max="9944" width="48.28515625" style="1" bestFit="1" customWidth="1"/>
    <col min="9945" max="9945" width="16.5703125" style="1" customWidth="1"/>
    <col min="9946" max="9947" width="12.85546875" style="1" customWidth="1"/>
    <col min="9948" max="9950" width="14" style="1" customWidth="1"/>
    <col min="9951" max="9951" width="15.7109375" style="1" customWidth="1"/>
    <col min="9952" max="9953" width="16.85546875" style="1" customWidth="1"/>
    <col min="9954" max="9954" width="13.42578125" style="1" customWidth="1"/>
    <col min="9955" max="9955" width="15.140625" style="1" customWidth="1"/>
    <col min="9956" max="9957" width="14.28515625" style="1" customWidth="1"/>
    <col min="9958" max="9958" width="23.140625" style="1" customWidth="1"/>
    <col min="9959" max="9959" width="13.42578125" style="1" bestFit="1" customWidth="1"/>
    <col min="9960" max="10199" width="11.42578125" style="1"/>
    <col min="10200" max="10200" width="48.28515625" style="1" bestFit="1" customWidth="1"/>
    <col min="10201" max="10201" width="16.5703125" style="1" customWidth="1"/>
    <col min="10202" max="10203" width="12.85546875" style="1" customWidth="1"/>
    <col min="10204" max="10206" width="14" style="1" customWidth="1"/>
    <col min="10207" max="10207" width="15.7109375" style="1" customWidth="1"/>
    <col min="10208" max="10209" width="16.85546875" style="1" customWidth="1"/>
    <col min="10210" max="10210" width="13.42578125" style="1" customWidth="1"/>
    <col min="10211" max="10211" width="15.140625" style="1" customWidth="1"/>
    <col min="10212" max="10213" width="14.28515625" style="1" customWidth="1"/>
    <col min="10214" max="10214" width="23.140625" style="1" customWidth="1"/>
    <col min="10215" max="10215" width="13.42578125" style="1" bestFit="1" customWidth="1"/>
    <col min="10216" max="10455" width="11.42578125" style="1"/>
    <col min="10456" max="10456" width="48.28515625" style="1" bestFit="1" customWidth="1"/>
    <col min="10457" max="10457" width="16.5703125" style="1" customWidth="1"/>
    <col min="10458" max="10459" width="12.85546875" style="1" customWidth="1"/>
    <col min="10460" max="10462" width="14" style="1" customWidth="1"/>
    <col min="10463" max="10463" width="15.7109375" style="1" customWidth="1"/>
    <col min="10464" max="10465" width="16.85546875" style="1" customWidth="1"/>
    <col min="10466" max="10466" width="13.42578125" style="1" customWidth="1"/>
    <col min="10467" max="10467" width="15.140625" style="1" customWidth="1"/>
    <col min="10468" max="10469" width="14.28515625" style="1" customWidth="1"/>
    <col min="10470" max="10470" width="23.140625" style="1" customWidth="1"/>
    <col min="10471" max="10471" width="13.42578125" style="1" bestFit="1" customWidth="1"/>
    <col min="10472" max="10711" width="11.42578125" style="1"/>
    <col min="10712" max="10712" width="48.28515625" style="1" bestFit="1" customWidth="1"/>
    <col min="10713" max="10713" width="16.5703125" style="1" customWidth="1"/>
    <col min="10714" max="10715" width="12.85546875" style="1" customWidth="1"/>
    <col min="10716" max="10718" width="14" style="1" customWidth="1"/>
    <col min="10719" max="10719" width="15.7109375" style="1" customWidth="1"/>
    <col min="10720" max="10721" width="16.85546875" style="1" customWidth="1"/>
    <col min="10722" max="10722" width="13.42578125" style="1" customWidth="1"/>
    <col min="10723" max="10723" width="15.140625" style="1" customWidth="1"/>
    <col min="10724" max="10725" width="14.28515625" style="1" customWidth="1"/>
    <col min="10726" max="10726" width="23.140625" style="1" customWidth="1"/>
    <col min="10727" max="10727" width="13.42578125" style="1" bestFit="1" customWidth="1"/>
    <col min="10728" max="10967" width="11.42578125" style="1"/>
    <col min="10968" max="10968" width="48.28515625" style="1" bestFit="1" customWidth="1"/>
    <col min="10969" max="10969" width="16.5703125" style="1" customWidth="1"/>
    <col min="10970" max="10971" width="12.85546875" style="1" customWidth="1"/>
    <col min="10972" max="10974" width="14" style="1" customWidth="1"/>
    <col min="10975" max="10975" width="15.7109375" style="1" customWidth="1"/>
    <col min="10976" max="10977" width="16.85546875" style="1" customWidth="1"/>
    <col min="10978" max="10978" width="13.42578125" style="1" customWidth="1"/>
    <col min="10979" max="10979" width="15.140625" style="1" customWidth="1"/>
    <col min="10980" max="10981" width="14.28515625" style="1" customWidth="1"/>
    <col min="10982" max="10982" width="23.140625" style="1" customWidth="1"/>
    <col min="10983" max="10983" width="13.42578125" style="1" bestFit="1" customWidth="1"/>
    <col min="10984" max="11223" width="11.42578125" style="1"/>
    <col min="11224" max="11224" width="48.28515625" style="1" bestFit="1" customWidth="1"/>
    <col min="11225" max="11225" width="16.5703125" style="1" customWidth="1"/>
    <col min="11226" max="11227" width="12.85546875" style="1" customWidth="1"/>
    <col min="11228" max="11230" width="14" style="1" customWidth="1"/>
    <col min="11231" max="11231" width="15.7109375" style="1" customWidth="1"/>
    <col min="11232" max="11233" width="16.85546875" style="1" customWidth="1"/>
    <col min="11234" max="11234" width="13.42578125" style="1" customWidth="1"/>
    <col min="11235" max="11235" width="15.140625" style="1" customWidth="1"/>
    <col min="11236" max="11237" width="14.28515625" style="1" customWidth="1"/>
    <col min="11238" max="11238" width="23.140625" style="1" customWidth="1"/>
    <col min="11239" max="11239" width="13.42578125" style="1" bestFit="1" customWidth="1"/>
    <col min="11240" max="11479" width="11.42578125" style="1"/>
    <col min="11480" max="11480" width="48.28515625" style="1" bestFit="1" customWidth="1"/>
    <col min="11481" max="11481" width="16.5703125" style="1" customWidth="1"/>
    <col min="11482" max="11483" width="12.85546875" style="1" customWidth="1"/>
    <col min="11484" max="11486" width="14" style="1" customWidth="1"/>
    <col min="11487" max="11487" width="15.7109375" style="1" customWidth="1"/>
    <col min="11488" max="11489" width="16.85546875" style="1" customWidth="1"/>
    <col min="11490" max="11490" width="13.42578125" style="1" customWidth="1"/>
    <col min="11491" max="11491" width="15.140625" style="1" customWidth="1"/>
    <col min="11492" max="11493" width="14.28515625" style="1" customWidth="1"/>
    <col min="11494" max="11494" width="23.140625" style="1" customWidth="1"/>
    <col min="11495" max="11495" width="13.42578125" style="1" bestFit="1" customWidth="1"/>
    <col min="11496" max="11735" width="11.42578125" style="1"/>
    <col min="11736" max="11736" width="48.28515625" style="1" bestFit="1" customWidth="1"/>
    <col min="11737" max="11737" width="16.5703125" style="1" customWidth="1"/>
    <col min="11738" max="11739" width="12.85546875" style="1" customWidth="1"/>
    <col min="11740" max="11742" width="14" style="1" customWidth="1"/>
    <col min="11743" max="11743" width="15.7109375" style="1" customWidth="1"/>
    <col min="11744" max="11745" width="16.85546875" style="1" customWidth="1"/>
    <col min="11746" max="11746" width="13.42578125" style="1" customWidth="1"/>
    <col min="11747" max="11747" width="15.140625" style="1" customWidth="1"/>
    <col min="11748" max="11749" width="14.28515625" style="1" customWidth="1"/>
    <col min="11750" max="11750" width="23.140625" style="1" customWidth="1"/>
    <col min="11751" max="11751" width="13.42578125" style="1" bestFit="1" customWidth="1"/>
    <col min="11752" max="11991" width="11.42578125" style="1"/>
    <col min="11992" max="11992" width="48.28515625" style="1" bestFit="1" customWidth="1"/>
    <col min="11993" max="11993" width="16.5703125" style="1" customWidth="1"/>
    <col min="11994" max="11995" width="12.85546875" style="1" customWidth="1"/>
    <col min="11996" max="11998" width="14" style="1" customWidth="1"/>
    <col min="11999" max="11999" width="15.7109375" style="1" customWidth="1"/>
    <col min="12000" max="12001" width="16.85546875" style="1" customWidth="1"/>
    <col min="12002" max="12002" width="13.42578125" style="1" customWidth="1"/>
    <col min="12003" max="12003" width="15.140625" style="1" customWidth="1"/>
    <col min="12004" max="12005" width="14.28515625" style="1" customWidth="1"/>
    <col min="12006" max="12006" width="23.140625" style="1" customWidth="1"/>
    <col min="12007" max="12007" width="13.42578125" style="1" bestFit="1" customWidth="1"/>
    <col min="12008" max="12247" width="11.42578125" style="1"/>
    <col min="12248" max="12248" width="48.28515625" style="1" bestFit="1" customWidth="1"/>
    <col min="12249" max="12249" width="16.5703125" style="1" customWidth="1"/>
    <col min="12250" max="12251" width="12.85546875" style="1" customWidth="1"/>
    <col min="12252" max="12254" width="14" style="1" customWidth="1"/>
    <col min="12255" max="12255" width="15.7109375" style="1" customWidth="1"/>
    <col min="12256" max="12257" width="16.85546875" style="1" customWidth="1"/>
    <col min="12258" max="12258" width="13.42578125" style="1" customWidth="1"/>
    <col min="12259" max="12259" width="15.140625" style="1" customWidth="1"/>
    <col min="12260" max="12261" width="14.28515625" style="1" customWidth="1"/>
    <col min="12262" max="12262" width="23.140625" style="1" customWidth="1"/>
    <col min="12263" max="12263" width="13.42578125" style="1" bestFit="1" customWidth="1"/>
    <col min="12264" max="12503" width="11.42578125" style="1"/>
    <col min="12504" max="12504" width="48.28515625" style="1" bestFit="1" customWidth="1"/>
    <col min="12505" max="12505" width="16.5703125" style="1" customWidth="1"/>
    <col min="12506" max="12507" width="12.85546875" style="1" customWidth="1"/>
    <col min="12508" max="12510" width="14" style="1" customWidth="1"/>
    <col min="12511" max="12511" width="15.7109375" style="1" customWidth="1"/>
    <col min="12512" max="12513" width="16.85546875" style="1" customWidth="1"/>
    <col min="12514" max="12514" width="13.42578125" style="1" customWidth="1"/>
    <col min="12515" max="12515" width="15.140625" style="1" customWidth="1"/>
    <col min="12516" max="12517" width="14.28515625" style="1" customWidth="1"/>
    <col min="12518" max="12518" width="23.140625" style="1" customWidth="1"/>
    <col min="12519" max="12519" width="13.42578125" style="1" bestFit="1" customWidth="1"/>
    <col min="12520" max="12759" width="11.42578125" style="1"/>
    <col min="12760" max="12760" width="48.28515625" style="1" bestFit="1" customWidth="1"/>
    <col min="12761" max="12761" width="16.5703125" style="1" customWidth="1"/>
    <col min="12762" max="12763" width="12.85546875" style="1" customWidth="1"/>
    <col min="12764" max="12766" width="14" style="1" customWidth="1"/>
    <col min="12767" max="12767" width="15.7109375" style="1" customWidth="1"/>
    <col min="12768" max="12769" width="16.85546875" style="1" customWidth="1"/>
    <col min="12770" max="12770" width="13.42578125" style="1" customWidth="1"/>
    <col min="12771" max="12771" width="15.140625" style="1" customWidth="1"/>
    <col min="12772" max="12773" width="14.28515625" style="1" customWidth="1"/>
    <col min="12774" max="12774" width="23.140625" style="1" customWidth="1"/>
    <col min="12775" max="12775" width="13.42578125" style="1" bestFit="1" customWidth="1"/>
    <col min="12776" max="13015" width="11.42578125" style="1"/>
    <col min="13016" max="13016" width="48.28515625" style="1" bestFit="1" customWidth="1"/>
    <col min="13017" max="13017" width="16.5703125" style="1" customWidth="1"/>
    <col min="13018" max="13019" width="12.85546875" style="1" customWidth="1"/>
    <col min="13020" max="13022" width="14" style="1" customWidth="1"/>
    <col min="13023" max="13023" width="15.7109375" style="1" customWidth="1"/>
    <col min="13024" max="13025" width="16.85546875" style="1" customWidth="1"/>
    <col min="13026" max="13026" width="13.42578125" style="1" customWidth="1"/>
    <col min="13027" max="13027" width="15.140625" style="1" customWidth="1"/>
    <col min="13028" max="13029" width="14.28515625" style="1" customWidth="1"/>
    <col min="13030" max="13030" width="23.140625" style="1" customWidth="1"/>
    <col min="13031" max="13031" width="13.42578125" style="1" bestFit="1" customWidth="1"/>
    <col min="13032" max="13271" width="11.42578125" style="1"/>
    <col min="13272" max="13272" width="48.28515625" style="1" bestFit="1" customWidth="1"/>
    <col min="13273" max="13273" width="16.5703125" style="1" customWidth="1"/>
    <col min="13274" max="13275" width="12.85546875" style="1" customWidth="1"/>
    <col min="13276" max="13278" width="14" style="1" customWidth="1"/>
    <col min="13279" max="13279" width="15.7109375" style="1" customWidth="1"/>
    <col min="13280" max="13281" width="16.85546875" style="1" customWidth="1"/>
    <col min="13282" max="13282" width="13.42578125" style="1" customWidth="1"/>
    <col min="13283" max="13283" width="15.140625" style="1" customWidth="1"/>
    <col min="13284" max="13285" width="14.28515625" style="1" customWidth="1"/>
    <col min="13286" max="13286" width="23.140625" style="1" customWidth="1"/>
    <col min="13287" max="13287" width="13.42578125" style="1" bestFit="1" customWidth="1"/>
    <col min="13288" max="13527" width="11.42578125" style="1"/>
    <col min="13528" max="13528" width="48.28515625" style="1" bestFit="1" customWidth="1"/>
    <col min="13529" max="13529" width="16.5703125" style="1" customWidth="1"/>
    <col min="13530" max="13531" width="12.85546875" style="1" customWidth="1"/>
    <col min="13532" max="13534" width="14" style="1" customWidth="1"/>
    <col min="13535" max="13535" width="15.7109375" style="1" customWidth="1"/>
    <col min="13536" max="13537" width="16.85546875" style="1" customWidth="1"/>
    <col min="13538" max="13538" width="13.42578125" style="1" customWidth="1"/>
    <col min="13539" max="13539" width="15.140625" style="1" customWidth="1"/>
    <col min="13540" max="13541" width="14.28515625" style="1" customWidth="1"/>
    <col min="13542" max="13542" width="23.140625" style="1" customWidth="1"/>
    <col min="13543" max="13543" width="13.42578125" style="1" bestFit="1" customWidth="1"/>
    <col min="13544" max="13783" width="11.42578125" style="1"/>
    <col min="13784" max="13784" width="48.28515625" style="1" bestFit="1" customWidth="1"/>
    <col min="13785" max="13785" width="16.5703125" style="1" customWidth="1"/>
    <col min="13786" max="13787" width="12.85546875" style="1" customWidth="1"/>
    <col min="13788" max="13790" width="14" style="1" customWidth="1"/>
    <col min="13791" max="13791" width="15.7109375" style="1" customWidth="1"/>
    <col min="13792" max="13793" width="16.85546875" style="1" customWidth="1"/>
    <col min="13794" max="13794" width="13.42578125" style="1" customWidth="1"/>
    <col min="13795" max="13795" width="15.140625" style="1" customWidth="1"/>
    <col min="13796" max="13797" width="14.28515625" style="1" customWidth="1"/>
    <col min="13798" max="13798" width="23.140625" style="1" customWidth="1"/>
    <col min="13799" max="13799" width="13.42578125" style="1" bestFit="1" customWidth="1"/>
    <col min="13800" max="14039" width="11.42578125" style="1"/>
    <col min="14040" max="14040" width="48.28515625" style="1" bestFit="1" customWidth="1"/>
    <col min="14041" max="14041" width="16.5703125" style="1" customWidth="1"/>
    <col min="14042" max="14043" width="12.85546875" style="1" customWidth="1"/>
    <col min="14044" max="14046" width="14" style="1" customWidth="1"/>
    <col min="14047" max="14047" width="15.7109375" style="1" customWidth="1"/>
    <col min="14048" max="14049" width="16.85546875" style="1" customWidth="1"/>
    <col min="14050" max="14050" width="13.42578125" style="1" customWidth="1"/>
    <col min="14051" max="14051" width="15.140625" style="1" customWidth="1"/>
    <col min="14052" max="14053" width="14.28515625" style="1" customWidth="1"/>
    <col min="14054" max="14054" width="23.140625" style="1" customWidth="1"/>
    <col min="14055" max="14055" width="13.42578125" style="1" bestFit="1" customWidth="1"/>
    <col min="14056" max="14295" width="11.42578125" style="1"/>
    <col min="14296" max="14296" width="48.28515625" style="1" bestFit="1" customWidth="1"/>
    <col min="14297" max="14297" width="16.5703125" style="1" customWidth="1"/>
    <col min="14298" max="14299" width="12.85546875" style="1" customWidth="1"/>
    <col min="14300" max="14302" width="14" style="1" customWidth="1"/>
    <col min="14303" max="14303" width="15.7109375" style="1" customWidth="1"/>
    <col min="14304" max="14305" width="16.85546875" style="1" customWidth="1"/>
    <col min="14306" max="14306" width="13.42578125" style="1" customWidth="1"/>
    <col min="14307" max="14307" width="15.140625" style="1" customWidth="1"/>
    <col min="14308" max="14309" width="14.28515625" style="1" customWidth="1"/>
    <col min="14310" max="14310" width="23.140625" style="1" customWidth="1"/>
    <col min="14311" max="14311" width="13.42578125" style="1" bestFit="1" customWidth="1"/>
    <col min="14312" max="14551" width="11.42578125" style="1"/>
    <col min="14552" max="14552" width="48.28515625" style="1" bestFit="1" customWidth="1"/>
    <col min="14553" max="14553" width="16.5703125" style="1" customWidth="1"/>
    <col min="14554" max="14555" width="12.85546875" style="1" customWidth="1"/>
    <col min="14556" max="14558" width="14" style="1" customWidth="1"/>
    <col min="14559" max="14559" width="15.7109375" style="1" customWidth="1"/>
    <col min="14560" max="14561" width="16.85546875" style="1" customWidth="1"/>
    <col min="14562" max="14562" width="13.42578125" style="1" customWidth="1"/>
    <col min="14563" max="14563" width="15.140625" style="1" customWidth="1"/>
    <col min="14564" max="14565" width="14.28515625" style="1" customWidth="1"/>
    <col min="14566" max="14566" width="23.140625" style="1" customWidth="1"/>
    <col min="14567" max="14567" width="13.42578125" style="1" bestFit="1" customWidth="1"/>
    <col min="14568" max="14807" width="11.42578125" style="1"/>
    <col min="14808" max="14808" width="48.28515625" style="1" bestFit="1" customWidth="1"/>
    <col min="14809" max="14809" width="16.5703125" style="1" customWidth="1"/>
    <col min="14810" max="14811" width="12.85546875" style="1" customWidth="1"/>
    <col min="14812" max="14814" width="14" style="1" customWidth="1"/>
    <col min="14815" max="14815" width="15.7109375" style="1" customWidth="1"/>
    <col min="14816" max="14817" width="16.85546875" style="1" customWidth="1"/>
    <col min="14818" max="14818" width="13.42578125" style="1" customWidth="1"/>
    <col min="14819" max="14819" width="15.140625" style="1" customWidth="1"/>
    <col min="14820" max="14821" width="14.28515625" style="1" customWidth="1"/>
    <col min="14822" max="14822" width="23.140625" style="1" customWidth="1"/>
    <col min="14823" max="14823" width="13.42578125" style="1" bestFit="1" customWidth="1"/>
    <col min="14824" max="15063" width="11.42578125" style="1"/>
    <col min="15064" max="15064" width="48.28515625" style="1" bestFit="1" customWidth="1"/>
    <col min="15065" max="15065" width="16.5703125" style="1" customWidth="1"/>
    <col min="15066" max="15067" width="12.85546875" style="1" customWidth="1"/>
    <col min="15068" max="15070" width="14" style="1" customWidth="1"/>
    <col min="15071" max="15071" width="15.7109375" style="1" customWidth="1"/>
    <col min="15072" max="15073" width="16.85546875" style="1" customWidth="1"/>
    <col min="15074" max="15074" width="13.42578125" style="1" customWidth="1"/>
    <col min="15075" max="15075" width="15.140625" style="1" customWidth="1"/>
    <col min="15076" max="15077" width="14.28515625" style="1" customWidth="1"/>
    <col min="15078" max="15078" width="23.140625" style="1" customWidth="1"/>
    <col min="15079" max="15079" width="13.42578125" style="1" bestFit="1" customWidth="1"/>
    <col min="15080" max="15319" width="11.42578125" style="1"/>
    <col min="15320" max="15320" width="48.28515625" style="1" bestFit="1" customWidth="1"/>
    <col min="15321" max="15321" width="16.5703125" style="1" customWidth="1"/>
    <col min="15322" max="15323" width="12.85546875" style="1" customWidth="1"/>
    <col min="15324" max="15326" width="14" style="1" customWidth="1"/>
    <col min="15327" max="15327" width="15.7109375" style="1" customWidth="1"/>
    <col min="15328" max="15329" width="16.85546875" style="1" customWidth="1"/>
    <col min="15330" max="15330" width="13.42578125" style="1" customWidth="1"/>
    <col min="15331" max="15331" width="15.140625" style="1" customWidth="1"/>
    <col min="15332" max="15333" width="14.28515625" style="1" customWidth="1"/>
    <col min="15334" max="15334" width="23.140625" style="1" customWidth="1"/>
    <col min="15335" max="15335" width="13.42578125" style="1" bestFit="1" customWidth="1"/>
    <col min="15336" max="15575" width="11.42578125" style="1"/>
    <col min="15576" max="15576" width="48.28515625" style="1" bestFit="1" customWidth="1"/>
    <col min="15577" max="15577" width="16.5703125" style="1" customWidth="1"/>
    <col min="15578" max="15579" width="12.85546875" style="1" customWidth="1"/>
    <col min="15580" max="15582" width="14" style="1" customWidth="1"/>
    <col min="15583" max="15583" width="15.7109375" style="1" customWidth="1"/>
    <col min="15584" max="15585" width="16.85546875" style="1" customWidth="1"/>
    <col min="15586" max="15586" width="13.42578125" style="1" customWidth="1"/>
    <col min="15587" max="15587" width="15.140625" style="1" customWidth="1"/>
    <col min="15588" max="15589" width="14.28515625" style="1" customWidth="1"/>
    <col min="15590" max="15590" width="23.140625" style="1" customWidth="1"/>
    <col min="15591" max="15591" width="13.42578125" style="1" bestFit="1" customWidth="1"/>
    <col min="15592" max="15831" width="11.42578125" style="1"/>
    <col min="15832" max="15832" width="48.28515625" style="1" bestFit="1" customWidth="1"/>
    <col min="15833" max="15833" width="16.5703125" style="1" customWidth="1"/>
    <col min="15834" max="15835" width="12.85546875" style="1" customWidth="1"/>
    <col min="15836" max="15838" width="14" style="1" customWidth="1"/>
    <col min="15839" max="15839" width="15.7109375" style="1" customWidth="1"/>
    <col min="15840" max="15841" width="16.85546875" style="1" customWidth="1"/>
    <col min="15842" max="15842" width="13.42578125" style="1" customWidth="1"/>
    <col min="15843" max="15843" width="15.140625" style="1" customWidth="1"/>
    <col min="15844" max="15845" width="14.28515625" style="1" customWidth="1"/>
    <col min="15846" max="15846" width="23.140625" style="1" customWidth="1"/>
    <col min="15847" max="15847" width="13.42578125" style="1" bestFit="1" customWidth="1"/>
    <col min="15848" max="16087" width="11.42578125" style="1"/>
    <col min="16088" max="16088" width="48.28515625" style="1" bestFit="1" customWidth="1"/>
    <col min="16089" max="16089" width="16.5703125" style="1" customWidth="1"/>
    <col min="16090" max="16091" width="12.85546875" style="1" customWidth="1"/>
    <col min="16092" max="16094" width="14" style="1" customWidth="1"/>
    <col min="16095" max="16095" width="15.7109375" style="1" customWidth="1"/>
    <col min="16096" max="16097" width="16.85546875" style="1" customWidth="1"/>
    <col min="16098" max="16098" width="13.42578125" style="1" customWidth="1"/>
    <col min="16099" max="16099" width="15.140625" style="1" customWidth="1"/>
    <col min="16100" max="16101" width="14.28515625" style="1" customWidth="1"/>
    <col min="16102" max="16102" width="23.140625" style="1" customWidth="1"/>
    <col min="16103" max="16103" width="13.42578125" style="1" bestFit="1" customWidth="1"/>
    <col min="16104" max="16384" width="11.42578125" style="1"/>
  </cols>
  <sheetData>
    <row r="2" spans="1:9" ht="30" customHeight="1" x14ac:dyDescent="0.3">
      <c r="B2" s="31" t="str">
        <f>'[6]ESTUDIO DE MERCADO'!B2:K2</f>
        <v>DEPARTAMENTO DE CUNDINAMARCA</v>
      </c>
      <c r="C2" s="31"/>
      <c r="D2" s="31"/>
      <c r="E2" s="31"/>
      <c r="F2" s="31"/>
    </row>
    <row r="3" spans="1:9" ht="22.5" customHeight="1" x14ac:dyDescent="0.3">
      <c r="B3" s="32" t="s">
        <v>0</v>
      </c>
      <c r="C3" s="32"/>
      <c r="D3" s="32"/>
      <c r="E3" s="32"/>
      <c r="F3" s="32"/>
    </row>
    <row r="4" spans="1:9" ht="18" customHeight="1" x14ac:dyDescent="0.3">
      <c r="A4" s="2"/>
      <c r="B4" s="3"/>
      <c r="C4" s="3"/>
      <c r="D4" s="3"/>
      <c r="E4" s="3"/>
      <c r="F4" s="3"/>
    </row>
    <row r="5" spans="1:9" ht="23.25" customHeight="1" x14ac:dyDescent="0.3">
      <c r="B5" s="33" t="s">
        <v>1</v>
      </c>
      <c r="C5" s="33"/>
      <c r="D5" s="33"/>
      <c r="E5" s="33"/>
      <c r="F5" s="33"/>
    </row>
    <row r="6" spans="1:9" ht="6" customHeight="1" x14ac:dyDescent="0.3">
      <c r="B6" s="4"/>
      <c r="C6" s="4"/>
      <c r="D6" s="4"/>
      <c r="E6" s="4"/>
      <c r="F6" s="4"/>
    </row>
    <row r="7" spans="1:9" ht="18" x14ac:dyDescent="0.3">
      <c r="B7" s="34" t="s">
        <v>2</v>
      </c>
      <c r="C7" s="34"/>
      <c r="D7" s="34"/>
      <c r="E7" s="34"/>
      <c r="F7" s="34"/>
    </row>
    <row r="8" spans="1:9" ht="18" x14ac:dyDescent="0.3">
      <c r="B8" s="5"/>
      <c r="C8" s="5"/>
      <c r="D8" s="5"/>
      <c r="E8" s="5"/>
      <c r="F8" s="5"/>
    </row>
    <row r="9" spans="1:9" ht="23.25" customHeight="1" x14ac:dyDescent="0.3">
      <c r="B9" s="6" t="s">
        <v>3</v>
      </c>
      <c r="C9" s="7"/>
      <c r="D9" s="35"/>
      <c r="E9" s="35"/>
      <c r="F9" s="35"/>
    </row>
    <row r="10" spans="1:9" s="8" customFormat="1" ht="33.75" customHeight="1" x14ac:dyDescent="0.25">
      <c r="B10" s="36" t="s">
        <v>4</v>
      </c>
      <c r="C10" s="37"/>
      <c r="D10" s="9" t="s">
        <v>5</v>
      </c>
      <c r="E10" s="10" t="s">
        <v>6</v>
      </c>
      <c r="F10" s="11" t="s">
        <v>7</v>
      </c>
    </row>
    <row r="11" spans="1:9" s="12" customFormat="1" ht="18.75" customHeight="1" x14ac:dyDescent="0.2">
      <c r="B11" s="29" t="s">
        <v>8</v>
      </c>
      <c r="C11" s="30"/>
      <c r="D11" s="13">
        <v>388311450733</v>
      </c>
      <c r="E11" s="14">
        <f>ROUND((D11*5/100),0)</f>
        <v>19415572537</v>
      </c>
      <c r="F11" s="14">
        <f>ROUND((+D11+E11),0)</f>
        <v>407727023270</v>
      </c>
    </row>
    <row r="12" spans="1:9" s="12" customFormat="1" ht="18.75" customHeight="1" x14ac:dyDescent="0.2">
      <c r="B12" s="29" t="s">
        <v>9</v>
      </c>
      <c r="C12" s="30"/>
      <c r="D12" s="13">
        <f>9884777302+B32</f>
        <v>17884777302</v>
      </c>
      <c r="E12" s="14">
        <v>0</v>
      </c>
      <c r="F12" s="14">
        <f t="shared" ref="F12:F17" si="0">ROUND((+D12+E12),0)</f>
        <v>17884777302</v>
      </c>
      <c r="H12" s="15"/>
      <c r="I12" s="16"/>
    </row>
    <row r="13" spans="1:9" s="12" customFormat="1" ht="18.75" customHeight="1" x14ac:dyDescent="0.2">
      <c r="B13" s="29" t="s">
        <v>10</v>
      </c>
      <c r="C13" s="30"/>
      <c r="D13" s="13">
        <v>1685173975</v>
      </c>
      <c r="E13" s="14">
        <v>0</v>
      </c>
      <c r="F13" s="14">
        <f t="shared" si="0"/>
        <v>1685173975</v>
      </c>
    </row>
    <row r="14" spans="1:9" s="12" customFormat="1" ht="18.75" customHeight="1" x14ac:dyDescent="0.2">
      <c r="B14" s="29" t="s">
        <v>11</v>
      </c>
      <c r="C14" s="30"/>
      <c r="D14" s="13">
        <v>807138000</v>
      </c>
      <c r="E14" s="14">
        <v>0</v>
      </c>
      <c r="F14" s="14">
        <f t="shared" si="0"/>
        <v>807138000</v>
      </c>
    </row>
    <row r="15" spans="1:9" s="12" customFormat="1" ht="18.75" customHeight="1" x14ac:dyDescent="0.2">
      <c r="B15" s="29" t="s">
        <v>12</v>
      </c>
      <c r="C15" s="30"/>
      <c r="D15" s="13">
        <v>33062975451</v>
      </c>
      <c r="E15" s="14">
        <v>0</v>
      </c>
      <c r="F15" s="14">
        <f t="shared" si="0"/>
        <v>33062975451</v>
      </c>
    </row>
    <row r="16" spans="1:9" s="12" customFormat="1" ht="18.75" customHeight="1" x14ac:dyDescent="0.2">
      <c r="B16" s="29" t="s">
        <v>13</v>
      </c>
      <c r="C16" s="30"/>
      <c r="D16" s="13">
        <f>30051905547+C32</f>
        <v>42051905547</v>
      </c>
      <c r="E16" s="14">
        <v>0</v>
      </c>
      <c r="F16" s="14">
        <f t="shared" si="0"/>
        <v>42051905547</v>
      </c>
      <c r="H16" s="15"/>
    </row>
    <row r="17" spans="2:8" s="12" customFormat="1" ht="19.899999999999999" customHeight="1" x14ac:dyDescent="0.2">
      <c r="B17" s="29" t="s">
        <v>14</v>
      </c>
      <c r="C17" s="30"/>
      <c r="D17" s="13">
        <v>1490005902</v>
      </c>
      <c r="E17" s="14">
        <f>ROUND((D17*5/100),0)</f>
        <v>74500295</v>
      </c>
      <c r="F17" s="14">
        <f t="shared" si="0"/>
        <v>1564506197</v>
      </c>
      <c r="H17" s="16"/>
    </row>
    <row r="18" spans="2:8" s="12" customFormat="1" ht="19.899999999999999" customHeight="1" x14ac:dyDescent="0.2">
      <c r="B18" s="39" t="s">
        <v>15</v>
      </c>
      <c r="C18" s="40"/>
      <c r="D18" s="17">
        <f>SUM(D8:D17)</f>
        <v>485293426910</v>
      </c>
      <c r="E18" s="18">
        <f>SUM(E8:E17)</f>
        <v>19490072832</v>
      </c>
      <c r="F18" s="18">
        <f>SUM(F8:F17)</f>
        <v>504783499742</v>
      </c>
    </row>
    <row r="19" spans="2:8" s="12" customFormat="1" ht="33" customHeight="1" x14ac:dyDescent="0.2">
      <c r="B19" s="41" t="s">
        <v>16</v>
      </c>
      <c r="C19" s="42"/>
      <c r="D19" s="19">
        <f>ROUND((D11*10%),0)</f>
        <v>38831145073</v>
      </c>
      <c r="E19" s="20">
        <v>0</v>
      </c>
      <c r="F19" s="20">
        <f>+D19+E19</f>
        <v>38831145073</v>
      </c>
    </row>
    <row r="20" spans="2:8" s="12" customFormat="1" ht="18.75" customHeight="1" x14ac:dyDescent="0.2">
      <c r="B20" s="41" t="s">
        <v>17</v>
      </c>
      <c r="C20" s="42"/>
      <c r="D20" s="19">
        <f>ROUND((D11*10%),0)</f>
        <v>38831145073</v>
      </c>
      <c r="E20" s="20">
        <v>0</v>
      </c>
      <c r="F20" s="20">
        <f>+D20+E20</f>
        <v>38831145073</v>
      </c>
    </row>
    <row r="21" spans="2:8" s="21" customFormat="1" ht="19.899999999999999" customHeight="1" x14ac:dyDescent="0.2">
      <c r="B21" s="39" t="s">
        <v>15</v>
      </c>
      <c r="C21" s="40"/>
      <c r="D21" s="18">
        <f>D18+D19+D20</f>
        <v>562955717056</v>
      </c>
      <c r="E21" s="18">
        <f t="shared" ref="E21:F21" si="1">E18+E19+E20</f>
        <v>19490072832</v>
      </c>
      <c r="F21" s="18">
        <f t="shared" si="1"/>
        <v>582445789888</v>
      </c>
    </row>
    <row r="22" spans="2:8" s="21" customFormat="1" ht="16.5" customHeight="1" x14ac:dyDescent="0.2">
      <c r="B22" s="43" t="s">
        <v>18</v>
      </c>
      <c r="C22" s="44"/>
      <c r="D22" s="44"/>
      <c r="E22" s="44"/>
      <c r="F22" s="45"/>
    </row>
    <row r="23" spans="2:8" s="12" customFormat="1" ht="15" customHeight="1" x14ac:dyDescent="0.2">
      <c r="B23" s="46" t="s">
        <v>19</v>
      </c>
      <c r="C23" s="47"/>
      <c r="D23" s="22">
        <v>0</v>
      </c>
      <c r="E23" s="22">
        <v>0</v>
      </c>
      <c r="F23" s="22">
        <v>0</v>
      </c>
      <c r="G23" s="23"/>
    </row>
    <row r="24" spans="2:8" s="21" customFormat="1" ht="15.75" customHeight="1" x14ac:dyDescent="0.3">
      <c r="B24" s="48" t="s">
        <v>20</v>
      </c>
      <c r="C24" s="49"/>
      <c r="D24" s="24">
        <f>D21+D23</f>
        <v>562955717056</v>
      </c>
      <c r="E24" s="24">
        <f>E21+E23</f>
        <v>19490072832</v>
      </c>
      <c r="F24" s="24">
        <f>F21+F23</f>
        <v>582445789888</v>
      </c>
      <c r="G24" s="1"/>
    </row>
    <row r="26" spans="2:8" ht="30.75" customHeight="1" x14ac:dyDescent="0.3">
      <c r="B26" s="50" t="s">
        <v>21</v>
      </c>
      <c r="C26" s="50"/>
      <c r="D26" s="50"/>
      <c r="E26" s="50"/>
      <c r="F26" s="50"/>
    </row>
    <row r="27" spans="2:8" ht="20.25" customHeight="1" x14ac:dyDescent="0.3">
      <c r="B27" s="50" t="s">
        <v>22</v>
      </c>
      <c r="C27" s="50"/>
      <c r="D27" s="50"/>
      <c r="E27" s="50"/>
      <c r="F27" s="50"/>
    </row>
    <row r="28" spans="2:8" ht="30.75" customHeight="1" x14ac:dyDescent="0.3">
      <c r="B28" s="51" t="s">
        <v>23</v>
      </c>
      <c r="C28" s="51"/>
      <c r="D28" s="51"/>
      <c r="E28" s="51"/>
      <c r="F28" s="51"/>
      <c r="G28" s="25"/>
    </row>
    <row r="30" spans="2:8" x14ac:dyDescent="0.3">
      <c r="B30" s="38" t="s">
        <v>24</v>
      </c>
      <c r="C30" s="38"/>
      <c r="D30" s="38"/>
    </row>
    <row r="31" spans="2:8" x14ac:dyDescent="0.3">
      <c r="B31" s="26" t="s">
        <v>25</v>
      </c>
      <c r="C31" s="26" t="s">
        <v>26</v>
      </c>
      <c r="D31" s="26" t="s">
        <v>27</v>
      </c>
    </row>
    <row r="32" spans="2:8" x14ac:dyDescent="0.3">
      <c r="B32" s="27">
        <f>D32*40/100</f>
        <v>8000000000</v>
      </c>
      <c r="C32" s="27">
        <f>D32*60/100</f>
        <v>12000000000</v>
      </c>
      <c r="D32" s="28">
        <v>20000000000</v>
      </c>
    </row>
  </sheetData>
  <mergeCells count="24">
    <mergeCell ref="B30:D30"/>
    <mergeCell ref="B17:C17"/>
    <mergeCell ref="B18:C18"/>
    <mergeCell ref="B19:C19"/>
    <mergeCell ref="B20:C20"/>
    <mergeCell ref="B21:C21"/>
    <mergeCell ref="B22:F22"/>
    <mergeCell ref="B23:C23"/>
    <mergeCell ref="B24:C24"/>
    <mergeCell ref="B26:F26"/>
    <mergeCell ref="B27:F27"/>
    <mergeCell ref="B28:F28"/>
    <mergeCell ref="B16:C16"/>
    <mergeCell ref="B2:F2"/>
    <mergeCell ref="B3:F3"/>
    <mergeCell ref="B5:F5"/>
    <mergeCell ref="B7:F7"/>
    <mergeCell ref="D9:F9"/>
    <mergeCell ref="B10:C10"/>
    <mergeCell ref="B11:C11"/>
    <mergeCell ref="B12:C12"/>
    <mergeCell ref="B13:C13"/>
    <mergeCell ref="B14:C14"/>
    <mergeCell ref="B15:C15"/>
  </mergeCells>
  <printOptions horizontalCentered="1" verticalCentered="1"/>
  <pageMargins left="0.25" right="0.25" top="0.75" bottom="0.75" header="0.3" footer="0.3"/>
  <pageSetup orientation="landscape" r:id="rId1"/>
  <headerFooter>
    <oddFooter>&amp;L&amp;Z&amp;F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4E247-6E45-4E28-BBD4-33C01F4C727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RELACION TRDM</vt:lpstr>
      <vt:lpstr>Hoja1</vt:lpstr>
      <vt:lpstr>'RELACION TRDM'!Área_de_impresión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Rene Ochoa Barbosa</dc:creator>
  <cp:lastModifiedBy>Jaqueline Córdoba Plazas</cp:lastModifiedBy>
  <dcterms:created xsi:type="dcterms:W3CDTF">2026-06-25T14:11:52Z</dcterms:created>
  <dcterms:modified xsi:type="dcterms:W3CDTF">2026-07-30T16:37:16Z</dcterms:modified>
</cp:coreProperties>
</file>